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9docs\1903502\"/>
    </mc:Choice>
  </mc:AlternateContent>
  <bookViews>
    <workbookView xWindow="0" yWindow="0" windowWidth="19125" windowHeight="11520"/>
  </bookViews>
  <sheets>
    <sheet name="Reserve Requirement-PAR" sheetId="7" r:id="rId1"/>
    <sheet name="Reserve Requirement-SO" sheetId="1" r:id="rId2"/>
    <sheet name="AS5" sheetId="16" r:id="rId3"/>
    <sheet name="Base Reserve Requirement Ratio" sheetId="2" r:id="rId4"/>
    <sheet name="PaR Loads P45CNW" sheetId="9" r:id="rId5"/>
    <sheet name="Hydro Reserve Capability" sheetId="11" r:id="rId6"/>
    <sheet name="Hydro Capacity and Energy" sheetId="10" r:id="rId7"/>
    <sheet name="Mapping" sheetId="4" r:id="rId8"/>
    <sheet name="CapacityBal-P45CNW" sheetId="15" r:id="rId9"/>
  </sheets>
  <externalReferences>
    <externalReference r:id="rId10"/>
  </externalReferences>
  <definedNames>
    <definedName name="_xlnm._FilterDatabase" localSheetId="8" hidden="1">'CapacityBal-P45CNW'!$A$1:$P$1221</definedName>
    <definedName name="_xlnm._FilterDatabase" localSheetId="6" hidden="1">'Hydro Capacity and Energy'!$A$2:$M$442</definedName>
    <definedName name="_xlnm._FilterDatabase" localSheetId="7" hidden="1">Mapping!$E$3:$H$1059</definedName>
    <definedName name="FirstYear">'[1]Control Panel'!$B$5</definedName>
  </definedNames>
  <calcPr calcId="152511" calcMode="manual" calcCompleted="0" calcOnSave="0"/>
  <pivotCaches>
    <pivotCache cacheId="0" r:id="rId11"/>
    <pivotCache cacheId="1" r:id="rId12"/>
  </pivotCaches>
</workbook>
</file>

<file path=xl/calcChain.xml><?xml version="1.0" encoding="utf-8"?>
<calcChain xmlns="http://schemas.openxmlformats.org/spreadsheetml/2006/main">
  <c r="D79" i="11" l="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C79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C76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C72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M342" i="10"/>
  <c r="M340" i="10"/>
  <c r="M341" i="10"/>
  <c r="M335" i="10"/>
  <c r="M336" i="10"/>
  <c r="M337" i="10"/>
  <c r="M338" i="10"/>
  <c r="M339" i="10"/>
  <c r="M334" i="10"/>
  <c r="M333" i="10"/>
  <c r="M325" i="10"/>
  <c r="M326" i="10"/>
  <c r="M327" i="10"/>
  <c r="M328" i="10"/>
  <c r="M329" i="10"/>
  <c r="M330" i="10"/>
  <c r="M331" i="10"/>
  <c r="M332" i="10"/>
  <c r="M324" i="10"/>
  <c r="M323" i="10"/>
  <c r="M315" i="10"/>
  <c r="M316" i="10"/>
  <c r="M317" i="10"/>
  <c r="M318" i="10"/>
  <c r="M319" i="10"/>
  <c r="M320" i="10"/>
  <c r="M321" i="10"/>
  <c r="M322" i="10"/>
  <c r="M314" i="10"/>
  <c r="M313" i="10"/>
  <c r="M311" i="10"/>
  <c r="M312" i="10"/>
  <c r="M305" i="10"/>
  <c r="M306" i="10"/>
  <c r="M307" i="10"/>
  <c r="M308" i="10"/>
  <c r="M309" i="10"/>
  <c r="M310" i="10"/>
  <c r="M304" i="10"/>
  <c r="M303" i="10"/>
  <c r="M295" i="10"/>
  <c r="M296" i="10"/>
  <c r="M297" i="10"/>
  <c r="M298" i="10"/>
  <c r="M299" i="10"/>
  <c r="M300" i="10"/>
  <c r="M301" i="10"/>
  <c r="M302" i="10"/>
  <c r="M294" i="10"/>
  <c r="M293" i="10"/>
  <c r="M292" i="10"/>
  <c r="M285" i="10"/>
  <c r="M286" i="10"/>
  <c r="M287" i="10"/>
  <c r="M288" i="10"/>
  <c r="M289" i="10"/>
  <c r="M290" i="10"/>
  <c r="M291" i="10"/>
  <c r="M284" i="10"/>
  <c r="M283" i="10"/>
  <c r="M280" i="10"/>
  <c r="M281" i="10"/>
  <c r="M282" i="10"/>
  <c r="M275" i="10"/>
  <c r="M276" i="10"/>
  <c r="M277" i="10"/>
  <c r="M278" i="10"/>
  <c r="M279" i="10"/>
  <c r="M274" i="10"/>
  <c r="M273" i="10"/>
  <c r="M271" i="10"/>
  <c r="M272" i="10"/>
  <c r="M265" i="10"/>
  <c r="M266" i="10"/>
  <c r="M267" i="10"/>
  <c r="M268" i="10"/>
  <c r="M269" i="10"/>
  <c r="M270" i="10"/>
  <c r="M264" i="10"/>
  <c r="M263" i="10"/>
  <c r="M255" i="10"/>
  <c r="M256" i="10"/>
  <c r="M257" i="10"/>
  <c r="M258" i="10"/>
  <c r="M259" i="10"/>
  <c r="M260" i="10"/>
  <c r="M261" i="10"/>
  <c r="M262" i="10"/>
  <c r="M254" i="10"/>
  <c r="M253" i="10"/>
  <c r="M252" i="10"/>
  <c r="M245" i="10"/>
  <c r="M246" i="10"/>
  <c r="M247" i="10"/>
  <c r="M248" i="10"/>
  <c r="M249" i="10"/>
  <c r="M250" i="10"/>
  <c r="M251" i="10"/>
  <c r="M244" i="10"/>
  <c r="M243" i="10"/>
  <c r="M241" i="10"/>
  <c r="M242" i="10"/>
  <c r="M235" i="10"/>
  <c r="M236" i="10"/>
  <c r="M237" i="10"/>
  <c r="M238" i="10"/>
  <c r="M239" i="10"/>
  <c r="M240" i="10"/>
  <c r="M234" i="10"/>
  <c r="M233" i="10"/>
  <c r="M225" i="10"/>
  <c r="M226" i="10"/>
  <c r="M227" i="10"/>
  <c r="M228" i="10"/>
  <c r="M229" i="10"/>
  <c r="M230" i="10"/>
  <c r="M231" i="10"/>
  <c r="M232" i="10"/>
  <c r="M224" i="10"/>
  <c r="M223" i="10"/>
  <c r="M222" i="10"/>
  <c r="M215" i="10"/>
  <c r="M216" i="10"/>
  <c r="M217" i="10"/>
  <c r="M218" i="10"/>
  <c r="M219" i="10"/>
  <c r="M220" i="10"/>
  <c r="M221" i="10"/>
  <c r="M214" i="10"/>
  <c r="M213" i="10"/>
  <c r="M205" i="10"/>
  <c r="M206" i="10"/>
  <c r="M207" i="10"/>
  <c r="M208" i="10"/>
  <c r="M209" i="10"/>
  <c r="M210" i="10"/>
  <c r="M211" i="10"/>
  <c r="M212" i="10"/>
  <c r="M204" i="10"/>
  <c r="M203" i="10"/>
  <c r="M202" i="10"/>
  <c r="M195" i="10"/>
  <c r="M196" i="10"/>
  <c r="M197" i="10"/>
  <c r="M198" i="10"/>
  <c r="M199" i="10"/>
  <c r="M200" i="10"/>
  <c r="M201" i="10"/>
  <c r="M194" i="10"/>
  <c r="M193" i="10"/>
  <c r="M185" i="10"/>
  <c r="M186" i="10"/>
  <c r="M187" i="10"/>
  <c r="M188" i="10"/>
  <c r="M189" i="10"/>
  <c r="M190" i="10"/>
  <c r="M191" i="10"/>
  <c r="M192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P2281" i="15"/>
  <c r="P2280" i="15"/>
  <c r="P2279" i="15"/>
  <c r="P2278" i="15"/>
  <c r="P2277" i="15"/>
  <c r="P2276" i="15"/>
  <c r="P2275" i="15"/>
  <c r="P2274" i="15"/>
  <c r="P2273" i="15"/>
  <c r="P2272" i="15"/>
  <c r="P2271" i="15"/>
  <c r="P2270" i="15"/>
  <c r="P2269" i="15"/>
  <c r="P2268" i="15"/>
  <c r="P2267" i="15"/>
  <c r="P2266" i="15"/>
  <c r="P2265" i="15"/>
  <c r="P2264" i="15"/>
  <c r="P2263" i="15"/>
  <c r="P2262" i="15"/>
  <c r="P2261" i="15"/>
  <c r="P2260" i="15"/>
  <c r="P2259" i="15"/>
  <c r="P2258" i="15"/>
  <c r="P2257" i="15"/>
  <c r="P2256" i="15"/>
  <c r="P2255" i="15"/>
  <c r="P2254" i="15"/>
  <c r="P2253" i="15"/>
  <c r="P2252" i="15"/>
  <c r="P2251" i="15"/>
  <c r="P2250" i="15"/>
  <c r="P2249" i="15"/>
  <c r="P2248" i="15"/>
  <c r="P2247" i="15"/>
  <c r="P2246" i="15"/>
  <c r="P2245" i="15"/>
  <c r="P2244" i="15"/>
  <c r="P2243" i="15"/>
  <c r="P2242" i="15"/>
  <c r="P2241" i="15"/>
  <c r="P2240" i="15"/>
  <c r="P2239" i="15"/>
  <c r="P2238" i="15"/>
  <c r="P2237" i="15"/>
  <c r="P2236" i="15"/>
  <c r="P2235" i="15"/>
  <c r="P2234" i="15"/>
  <c r="P2233" i="15"/>
  <c r="P2232" i="15"/>
  <c r="P2231" i="15"/>
  <c r="P2230" i="15"/>
  <c r="P2229" i="15"/>
  <c r="P2228" i="15"/>
  <c r="P2227" i="15"/>
  <c r="P2226" i="15"/>
  <c r="P2225" i="15"/>
  <c r="P2224" i="15"/>
  <c r="P2223" i="15"/>
  <c r="P2222" i="15"/>
  <c r="P2221" i="15"/>
  <c r="P2220" i="15"/>
  <c r="P2219" i="15"/>
  <c r="P2218" i="15"/>
  <c r="P2217" i="15"/>
  <c r="P2216" i="15"/>
  <c r="P2215" i="15"/>
  <c r="P2214" i="15"/>
  <c r="P2213" i="15"/>
  <c r="P2212" i="15"/>
  <c r="P2211" i="15"/>
  <c r="P2210" i="15"/>
  <c r="P2209" i="15"/>
  <c r="P2208" i="15"/>
  <c r="P2207" i="15"/>
  <c r="P2206" i="15"/>
  <c r="P2205" i="15"/>
  <c r="P2204" i="15"/>
  <c r="P2203" i="15"/>
  <c r="P2202" i="15"/>
  <c r="P2201" i="15"/>
  <c r="P2200" i="15"/>
  <c r="P2199" i="15"/>
  <c r="P2198" i="15"/>
  <c r="P2197" i="15"/>
  <c r="P2196" i="15"/>
  <c r="P2195" i="15"/>
  <c r="P2194" i="15"/>
  <c r="P2193" i="15"/>
  <c r="P2192" i="15"/>
  <c r="P2191" i="15"/>
  <c r="P2190" i="15"/>
  <c r="P2189" i="15"/>
  <c r="P2188" i="15"/>
  <c r="P2187" i="15"/>
  <c r="P2186" i="15"/>
  <c r="P2185" i="15"/>
  <c r="P2184" i="15"/>
  <c r="P2183" i="15"/>
  <c r="P2182" i="15"/>
  <c r="P2181" i="15"/>
  <c r="P2180" i="15"/>
  <c r="P2179" i="15"/>
  <c r="P2178" i="15"/>
  <c r="P2177" i="15"/>
  <c r="P2176" i="15"/>
  <c r="P2175" i="15"/>
  <c r="P2174" i="15"/>
  <c r="P2173" i="15"/>
  <c r="P2172" i="15"/>
  <c r="P2171" i="15"/>
  <c r="P2170" i="15"/>
  <c r="P2169" i="15"/>
  <c r="P2168" i="15"/>
  <c r="P2167" i="15"/>
  <c r="P2166" i="15"/>
  <c r="P2165" i="15"/>
  <c r="P2164" i="15"/>
  <c r="P2163" i="15"/>
  <c r="P2162" i="15"/>
  <c r="P2161" i="15"/>
  <c r="P2160" i="15"/>
  <c r="P2159" i="15"/>
  <c r="P2158" i="15"/>
  <c r="P2157" i="15"/>
  <c r="P2156" i="15"/>
  <c r="P2155" i="15"/>
  <c r="P2154" i="15"/>
  <c r="P2153" i="15"/>
  <c r="P2152" i="15"/>
  <c r="P2151" i="15"/>
  <c r="P2150" i="15"/>
  <c r="P2149" i="15"/>
  <c r="P2148" i="15"/>
  <c r="P2147" i="15"/>
  <c r="P2146" i="15"/>
  <c r="P2145" i="15"/>
  <c r="P2144" i="15"/>
  <c r="P2143" i="15"/>
  <c r="P2142" i="15"/>
  <c r="P2141" i="15"/>
  <c r="P2140" i="15"/>
  <c r="P2139" i="15"/>
  <c r="P2138" i="15"/>
  <c r="P2137" i="15"/>
  <c r="P2136" i="15"/>
  <c r="P2135" i="15"/>
  <c r="P2134" i="15"/>
  <c r="P2133" i="15"/>
  <c r="P2132" i="15"/>
  <c r="P2131" i="15"/>
  <c r="P2130" i="15"/>
  <c r="P2129" i="15"/>
  <c r="P2128" i="15"/>
  <c r="P2127" i="15"/>
  <c r="P2126" i="15"/>
  <c r="P2125" i="15"/>
  <c r="P2124" i="15"/>
  <c r="P2123" i="15"/>
  <c r="P2122" i="15"/>
  <c r="P2121" i="15"/>
  <c r="P2120" i="15"/>
  <c r="P2119" i="15"/>
  <c r="P2118" i="15"/>
  <c r="P2117" i="15"/>
  <c r="P2116" i="15"/>
  <c r="P2115" i="15"/>
  <c r="P2114" i="15"/>
  <c r="P2113" i="15"/>
  <c r="P2112" i="15"/>
  <c r="P2111" i="15"/>
  <c r="P2110" i="15"/>
  <c r="P2109" i="15"/>
  <c r="P2108" i="15"/>
  <c r="P2107" i="15"/>
  <c r="P2106" i="15"/>
  <c r="P2105" i="15"/>
  <c r="P2104" i="15"/>
  <c r="P2103" i="15"/>
  <c r="P2102" i="15"/>
  <c r="P2101" i="15"/>
  <c r="P2100" i="15"/>
  <c r="P2099" i="15"/>
  <c r="P2098" i="15"/>
  <c r="P2097" i="15"/>
  <c r="P2096" i="15"/>
  <c r="P2095" i="15"/>
  <c r="P2094" i="15"/>
  <c r="P2093" i="15"/>
  <c r="P2092" i="15"/>
  <c r="P2091" i="15"/>
  <c r="P2090" i="15"/>
  <c r="P2089" i="15"/>
  <c r="P2088" i="15"/>
  <c r="P2087" i="15"/>
  <c r="P2086" i="15"/>
  <c r="P2085" i="15"/>
  <c r="P2084" i="15"/>
  <c r="P2083" i="15"/>
  <c r="P2082" i="15"/>
  <c r="P2081" i="15"/>
  <c r="P2080" i="15"/>
  <c r="P2079" i="15"/>
  <c r="P2078" i="15"/>
  <c r="P2077" i="15"/>
  <c r="P2076" i="15"/>
  <c r="P2075" i="15"/>
  <c r="P2074" i="15"/>
  <c r="P2073" i="15"/>
  <c r="P2072" i="15"/>
  <c r="P2071" i="15"/>
  <c r="P2070" i="15"/>
  <c r="P2069" i="15"/>
  <c r="P2068" i="15"/>
  <c r="P2067" i="15"/>
  <c r="P2066" i="15"/>
  <c r="P2065" i="15"/>
  <c r="P2064" i="15"/>
  <c r="P2063" i="15"/>
  <c r="P2062" i="15"/>
  <c r="P2061" i="15"/>
  <c r="P2060" i="15"/>
  <c r="P2059" i="15"/>
  <c r="P2058" i="15"/>
  <c r="P2057" i="15"/>
  <c r="P2056" i="15"/>
  <c r="P2055" i="15"/>
  <c r="P2054" i="15"/>
  <c r="P2053" i="15"/>
  <c r="P2052" i="15"/>
  <c r="P2051" i="15"/>
  <c r="P2050" i="15"/>
  <c r="P2049" i="15"/>
  <c r="P2048" i="15"/>
  <c r="P2047" i="15"/>
  <c r="P2046" i="15"/>
  <c r="P2045" i="15"/>
  <c r="P2044" i="15"/>
  <c r="P2043" i="15"/>
  <c r="P2042" i="15"/>
  <c r="P2041" i="15"/>
  <c r="P2040" i="15"/>
  <c r="P2039" i="15"/>
  <c r="P2038" i="15"/>
  <c r="P2037" i="15"/>
  <c r="P2036" i="15"/>
  <c r="P2035" i="15"/>
  <c r="P2034" i="15"/>
  <c r="P2033" i="15"/>
  <c r="P2032" i="15"/>
  <c r="P2031" i="15"/>
  <c r="P2030" i="15"/>
  <c r="P2029" i="15"/>
  <c r="P2028" i="15"/>
  <c r="P2027" i="15"/>
  <c r="P2026" i="15"/>
  <c r="P2025" i="15"/>
  <c r="P2024" i="15"/>
  <c r="P2023" i="15"/>
  <c r="P2022" i="15"/>
  <c r="P2021" i="15"/>
  <c r="P2020" i="15"/>
  <c r="P2019" i="15"/>
  <c r="P2018" i="15"/>
  <c r="P2017" i="15"/>
  <c r="P2016" i="15"/>
  <c r="P2015" i="15"/>
  <c r="P2014" i="15"/>
  <c r="P2013" i="15"/>
  <c r="P2012" i="15"/>
  <c r="P2011" i="15"/>
  <c r="P2010" i="15"/>
  <c r="P2009" i="15"/>
  <c r="P2008" i="15"/>
  <c r="P2007" i="15"/>
  <c r="P2006" i="15"/>
  <c r="P2005" i="15"/>
  <c r="P2004" i="15"/>
  <c r="P2003" i="15"/>
  <c r="P2002" i="15"/>
  <c r="P2001" i="15"/>
  <c r="P2000" i="15"/>
  <c r="P1999" i="15"/>
  <c r="P1998" i="15"/>
  <c r="P1997" i="15"/>
  <c r="P1996" i="15"/>
  <c r="P1995" i="15"/>
  <c r="P1994" i="15"/>
  <c r="P1993" i="15"/>
  <c r="P1992" i="15"/>
  <c r="P1991" i="15"/>
  <c r="P1990" i="15"/>
  <c r="P1989" i="15"/>
  <c r="P1988" i="15"/>
  <c r="P1987" i="15"/>
  <c r="P1986" i="15"/>
  <c r="P1985" i="15"/>
  <c r="P1984" i="15"/>
  <c r="P1983" i="15"/>
  <c r="P1982" i="15"/>
  <c r="P1981" i="15"/>
  <c r="P1980" i="15"/>
  <c r="P1979" i="15"/>
  <c r="P1978" i="15"/>
  <c r="P1977" i="15"/>
  <c r="P1976" i="15"/>
  <c r="P1975" i="15"/>
  <c r="P1974" i="15"/>
  <c r="P1973" i="15"/>
  <c r="P1972" i="15"/>
  <c r="P1971" i="15"/>
  <c r="P1970" i="15"/>
  <c r="P1969" i="15"/>
  <c r="P1968" i="15"/>
  <c r="P1967" i="15"/>
  <c r="P1966" i="15"/>
  <c r="P1965" i="15"/>
  <c r="P1964" i="15"/>
  <c r="P1963" i="15"/>
  <c r="P1962" i="15"/>
  <c r="P1961" i="15"/>
  <c r="P1960" i="15"/>
  <c r="P1959" i="15"/>
  <c r="P1958" i="15"/>
  <c r="P1957" i="15"/>
  <c r="P1956" i="15"/>
  <c r="P1955" i="15"/>
  <c r="P1954" i="15"/>
  <c r="P1953" i="15"/>
  <c r="P1952" i="15"/>
  <c r="P1951" i="15"/>
  <c r="P1950" i="15"/>
  <c r="P1949" i="15"/>
  <c r="P1948" i="15"/>
  <c r="P1947" i="15"/>
  <c r="P1946" i="15"/>
  <c r="P1945" i="15"/>
  <c r="P1944" i="15"/>
  <c r="P1943" i="15"/>
  <c r="P1942" i="15"/>
  <c r="P1941" i="15"/>
  <c r="P1940" i="15"/>
  <c r="P1939" i="15"/>
  <c r="P1938" i="15"/>
  <c r="P1937" i="15"/>
  <c r="P1936" i="15"/>
  <c r="P1935" i="15"/>
  <c r="P1934" i="15"/>
  <c r="P1933" i="15"/>
  <c r="P1932" i="15"/>
  <c r="P1931" i="15"/>
  <c r="P1930" i="15"/>
  <c r="P1929" i="15"/>
  <c r="P1928" i="15"/>
  <c r="P1927" i="15"/>
  <c r="P1926" i="15"/>
  <c r="P1925" i="15"/>
  <c r="P1924" i="15"/>
  <c r="P1923" i="15"/>
  <c r="P1922" i="15"/>
  <c r="P1921" i="15"/>
  <c r="P1920" i="15"/>
  <c r="P1919" i="15"/>
  <c r="P1918" i="15"/>
  <c r="P1917" i="15"/>
  <c r="P1916" i="15"/>
  <c r="P1915" i="15"/>
  <c r="P1914" i="15"/>
  <c r="P1913" i="15"/>
  <c r="P1912" i="15"/>
  <c r="P1911" i="15"/>
  <c r="P1910" i="15"/>
  <c r="P1909" i="15"/>
  <c r="P1908" i="15"/>
  <c r="P1907" i="15"/>
  <c r="P1906" i="15"/>
  <c r="P1905" i="15"/>
  <c r="P1904" i="15"/>
  <c r="P1903" i="15"/>
  <c r="P1902" i="15"/>
  <c r="P1901" i="15"/>
  <c r="P1900" i="15"/>
  <c r="P1899" i="15"/>
  <c r="P1898" i="15"/>
  <c r="P1897" i="15"/>
  <c r="P1896" i="15"/>
  <c r="P1895" i="15"/>
  <c r="P1894" i="15"/>
  <c r="P1893" i="15"/>
  <c r="P1892" i="15"/>
  <c r="P1891" i="15"/>
  <c r="P1890" i="15"/>
  <c r="P1889" i="15"/>
  <c r="P1888" i="15"/>
  <c r="P1887" i="15"/>
  <c r="P1886" i="15"/>
  <c r="P1885" i="15"/>
  <c r="P1884" i="15"/>
  <c r="P1883" i="15"/>
  <c r="P1882" i="15"/>
  <c r="P1881" i="15"/>
  <c r="P1880" i="15"/>
  <c r="P1879" i="15"/>
  <c r="P1878" i="15"/>
  <c r="P1877" i="15"/>
  <c r="P1876" i="15"/>
  <c r="P1875" i="15"/>
  <c r="P1874" i="15"/>
  <c r="P1873" i="15"/>
  <c r="P1872" i="15"/>
  <c r="P1871" i="15"/>
  <c r="P1870" i="15"/>
  <c r="P1869" i="15"/>
  <c r="P1868" i="15"/>
  <c r="P1867" i="15"/>
  <c r="P1866" i="15"/>
  <c r="P1865" i="15"/>
  <c r="P1864" i="15"/>
  <c r="P1863" i="15"/>
  <c r="P1862" i="15"/>
  <c r="P1861" i="15"/>
  <c r="P1860" i="15"/>
  <c r="P1859" i="15"/>
  <c r="P1858" i="15"/>
  <c r="P1857" i="15"/>
  <c r="P1856" i="15"/>
  <c r="P1855" i="15"/>
  <c r="P1854" i="15"/>
  <c r="P1853" i="15"/>
  <c r="P1852" i="15"/>
  <c r="P1851" i="15"/>
  <c r="P1850" i="15"/>
  <c r="P1849" i="15"/>
  <c r="P1848" i="15"/>
  <c r="P1847" i="15"/>
  <c r="P1846" i="15"/>
  <c r="P1845" i="15"/>
  <c r="P1844" i="15"/>
  <c r="P1843" i="15"/>
  <c r="P1842" i="15"/>
  <c r="P1841" i="15"/>
  <c r="P1840" i="15"/>
  <c r="P1839" i="15"/>
  <c r="P1838" i="15"/>
  <c r="P1837" i="15"/>
  <c r="P1836" i="15"/>
  <c r="P1835" i="15"/>
  <c r="P1834" i="15"/>
  <c r="P1833" i="15"/>
  <c r="P1832" i="15"/>
  <c r="P1831" i="15"/>
  <c r="P1830" i="15"/>
  <c r="P1829" i="15"/>
  <c r="P1828" i="15"/>
  <c r="P1827" i="15"/>
  <c r="P1826" i="15"/>
  <c r="P1825" i="15"/>
  <c r="P1824" i="15"/>
  <c r="P1823" i="15"/>
  <c r="P1822" i="15"/>
  <c r="P1821" i="15"/>
  <c r="P1820" i="15"/>
  <c r="P1819" i="15"/>
  <c r="P1818" i="15"/>
  <c r="P1817" i="15"/>
  <c r="P1816" i="15"/>
  <c r="P1815" i="15"/>
  <c r="P1814" i="15"/>
  <c r="P1813" i="15"/>
  <c r="P1812" i="15"/>
  <c r="P1811" i="15"/>
  <c r="P1810" i="15"/>
  <c r="P1809" i="15"/>
  <c r="P1808" i="15"/>
  <c r="P1807" i="15"/>
  <c r="P1806" i="15"/>
  <c r="P1805" i="15"/>
  <c r="P1804" i="15"/>
  <c r="P1803" i="15"/>
  <c r="P1802" i="15"/>
  <c r="P1801" i="15"/>
  <c r="P1800" i="15"/>
  <c r="P1799" i="15"/>
  <c r="P1798" i="15"/>
  <c r="P1797" i="15"/>
  <c r="P1796" i="15"/>
  <c r="P1795" i="15"/>
  <c r="P1794" i="15"/>
  <c r="P1793" i="15"/>
  <c r="P1792" i="15"/>
  <c r="P1791" i="15"/>
  <c r="P1790" i="15"/>
  <c r="P1789" i="15"/>
  <c r="P1788" i="15"/>
  <c r="P1787" i="15"/>
  <c r="P1786" i="15"/>
  <c r="P1785" i="15"/>
  <c r="P1784" i="15"/>
  <c r="P1783" i="15"/>
  <c r="P1782" i="15"/>
  <c r="P1781" i="15"/>
  <c r="P1780" i="15"/>
  <c r="P1779" i="15"/>
  <c r="P1778" i="15"/>
  <c r="P1777" i="15"/>
  <c r="P1776" i="15"/>
  <c r="P1775" i="15"/>
  <c r="P1774" i="15"/>
  <c r="P1773" i="15"/>
  <c r="P1772" i="15"/>
  <c r="P1771" i="15"/>
  <c r="P1770" i="15"/>
  <c r="P1769" i="15"/>
  <c r="P1768" i="15"/>
  <c r="P1767" i="15"/>
  <c r="P1766" i="15"/>
  <c r="P1765" i="15"/>
  <c r="P1764" i="15"/>
  <c r="P1763" i="15"/>
  <c r="P1762" i="15"/>
  <c r="P1761" i="15"/>
  <c r="P1760" i="15"/>
  <c r="P1759" i="15"/>
  <c r="P1758" i="15"/>
  <c r="P1757" i="15"/>
  <c r="P1756" i="15"/>
  <c r="P1755" i="15"/>
  <c r="P1754" i="15"/>
  <c r="P1753" i="15"/>
  <c r="P1752" i="15"/>
  <c r="P1751" i="15"/>
  <c r="P1750" i="15"/>
  <c r="P1749" i="15"/>
  <c r="P1748" i="15"/>
  <c r="P1747" i="15"/>
  <c r="P1746" i="15"/>
  <c r="P1745" i="15"/>
  <c r="P1744" i="15"/>
  <c r="P1743" i="15"/>
  <c r="P1742" i="15"/>
  <c r="P1741" i="15"/>
  <c r="P1740" i="15"/>
  <c r="P1739" i="15"/>
  <c r="P1738" i="15"/>
  <c r="P1737" i="15"/>
  <c r="P1736" i="15"/>
  <c r="P1735" i="15"/>
  <c r="P1734" i="15"/>
  <c r="P1733" i="15"/>
  <c r="P1732" i="15"/>
  <c r="P1731" i="15"/>
  <c r="P1730" i="15"/>
  <c r="P1729" i="15"/>
  <c r="P1728" i="15"/>
  <c r="P1727" i="15"/>
  <c r="P1726" i="15"/>
  <c r="P1725" i="15"/>
  <c r="P1724" i="15"/>
  <c r="P1723" i="15"/>
  <c r="P1722" i="15"/>
  <c r="P1721" i="15"/>
  <c r="P1720" i="15"/>
  <c r="P1719" i="15"/>
  <c r="P1718" i="15"/>
  <c r="P1717" i="15"/>
  <c r="P1716" i="15"/>
  <c r="P1715" i="15"/>
  <c r="P1714" i="15"/>
  <c r="P1713" i="15"/>
  <c r="P1712" i="15"/>
  <c r="P1711" i="15"/>
  <c r="P1710" i="15"/>
  <c r="P1709" i="15"/>
  <c r="P1708" i="15"/>
  <c r="P1707" i="15"/>
  <c r="P1706" i="15"/>
  <c r="P1705" i="15"/>
  <c r="P1704" i="15"/>
  <c r="P1703" i="15"/>
  <c r="P1702" i="15"/>
  <c r="P1701" i="15"/>
  <c r="P1700" i="15"/>
  <c r="P1699" i="15"/>
  <c r="P1698" i="15"/>
  <c r="P1697" i="15"/>
  <c r="P1696" i="15"/>
  <c r="P1695" i="15"/>
  <c r="P1694" i="15"/>
  <c r="P1693" i="15"/>
  <c r="P1692" i="15"/>
  <c r="P1691" i="15"/>
  <c r="P1690" i="15"/>
  <c r="P1689" i="15"/>
  <c r="P1688" i="15"/>
  <c r="P1687" i="15"/>
  <c r="P1686" i="15"/>
  <c r="P1685" i="15"/>
  <c r="P1684" i="15"/>
  <c r="P1683" i="15"/>
  <c r="P1682" i="15"/>
  <c r="P1681" i="15"/>
  <c r="P1680" i="15"/>
  <c r="P1679" i="15"/>
  <c r="P1678" i="15"/>
  <c r="P1677" i="15"/>
  <c r="P1676" i="15"/>
  <c r="P1675" i="15"/>
  <c r="P1674" i="15"/>
  <c r="P1673" i="15"/>
  <c r="P1672" i="15"/>
  <c r="P1671" i="15"/>
  <c r="P1670" i="15"/>
  <c r="P1669" i="15"/>
  <c r="P1668" i="15"/>
  <c r="P1667" i="15"/>
  <c r="P1666" i="15"/>
  <c r="P1665" i="15"/>
  <c r="P1664" i="15"/>
  <c r="P1663" i="15"/>
  <c r="P1662" i="15"/>
  <c r="P1661" i="15"/>
  <c r="P1660" i="15"/>
  <c r="P1659" i="15"/>
  <c r="P1658" i="15"/>
  <c r="P1657" i="15"/>
  <c r="P1656" i="15"/>
  <c r="P1655" i="15"/>
  <c r="P1654" i="15"/>
  <c r="P1653" i="15"/>
  <c r="P1652" i="15"/>
  <c r="P1651" i="15"/>
  <c r="P1650" i="15"/>
  <c r="P1649" i="15"/>
  <c r="P1648" i="15"/>
  <c r="P1647" i="15"/>
  <c r="P1646" i="15"/>
  <c r="P1645" i="15"/>
  <c r="P1644" i="15"/>
  <c r="P1643" i="15"/>
  <c r="P1642" i="15"/>
  <c r="P1641" i="15"/>
  <c r="P1640" i="15"/>
  <c r="P1639" i="15"/>
  <c r="P1638" i="15"/>
  <c r="P1637" i="15"/>
  <c r="P1636" i="15"/>
  <c r="P1635" i="15"/>
  <c r="P1634" i="15"/>
  <c r="P1633" i="15"/>
  <c r="P1632" i="15"/>
  <c r="P1631" i="15"/>
  <c r="P1630" i="15"/>
  <c r="P1629" i="15"/>
  <c r="P1628" i="15"/>
  <c r="P1627" i="15"/>
  <c r="P1626" i="15"/>
  <c r="P1625" i="15"/>
  <c r="P1624" i="15"/>
  <c r="P1623" i="15"/>
  <c r="P1622" i="15"/>
  <c r="P1621" i="15"/>
  <c r="P1620" i="15"/>
  <c r="P1619" i="15"/>
  <c r="P1618" i="15"/>
  <c r="P1617" i="15"/>
  <c r="P1616" i="15"/>
  <c r="P1615" i="15"/>
  <c r="P1614" i="15"/>
  <c r="P1613" i="15"/>
  <c r="P1612" i="15"/>
  <c r="P1611" i="15"/>
  <c r="P1610" i="15"/>
  <c r="P1609" i="15"/>
  <c r="P1608" i="15"/>
  <c r="P1607" i="15"/>
  <c r="P1606" i="15"/>
  <c r="P1605" i="15"/>
  <c r="P1604" i="15"/>
  <c r="P1603" i="15"/>
  <c r="P1602" i="15"/>
  <c r="P1601" i="15"/>
  <c r="P1600" i="15"/>
  <c r="P1599" i="15"/>
  <c r="P1598" i="15"/>
  <c r="P1597" i="15"/>
  <c r="P1596" i="15"/>
  <c r="P1595" i="15"/>
  <c r="P1594" i="15"/>
  <c r="P1593" i="15"/>
  <c r="P1592" i="15"/>
  <c r="P1591" i="15"/>
  <c r="P1590" i="15"/>
  <c r="P1589" i="15"/>
  <c r="P1588" i="15"/>
  <c r="P1587" i="15"/>
  <c r="P1586" i="15"/>
  <c r="P1585" i="15"/>
  <c r="P1584" i="15"/>
  <c r="P1583" i="15"/>
  <c r="P1582" i="15"/>
  <c r="P1581" i="15"/>
  <c r="P1580" i="15"/>
  <c r="P1579" i="15"/>
  <c r="P1578" i="15"/>
  <c r="P1577" i="15"/>
  <c r="P1576" i="15"/>
  <c r="P1575" i="15"/>
  <c r="P1574" i="15"/>
  <c r="P1573" i="15"/>
  <c r="P1572" i="15"/>
  <c r="P1571" i="15"/>
  <c r="P1570" i="15"/>
  <c r="P1569" i="15"/>
  <c r="P1568" i="15"/>
  <c r="P1567" i="15"/>
  <c r="P1566" i="15"/>
  <c r="P1565" i="15"/>
  <c r="P1564" i="15"/>
  <c r="P1563" i="15"/>
  <c r="P1562" i="15"/>
  <c r="P1561" i="15"/>
  <c r="P1560" i="15"/>
  <c r="P1559" i="15"/>
  <c r="P1558" i="15"/>
  <c r="P1557" i="15"/>
  <c r="P1556" i="15"/>
  <c r="P1555" i="15"/>
  <c r="P1554" i="15"/>
  <c r="P1553" i="15"/>
  <c r="P1552" i="15"/>
  <c r="P1551" i="15"/>
  <c r="P1550" i="15"/>
  <c r="P1549" i="15"/>
  <c r="P1548" i="15"/>
  <c r="P1547" i="15"/>
  <c r="P1546" i="15"/>
  <c r="P1545" i="15"/>
  <c r="P1544" i="15"/>
  <c r="P1543" i="15"/>
  <c r="P1542" i="15"/>
  <c r="P1541" i="15"/>
  <c r="P1540" i="15"/>
  <c r="P1539" i="15"/>
  <c r="P1538" i="15"/>
  <c r="P1537" i="15"/>
  <c r="P1536" i="15"/>
  <c r="P1535" i="15"/>
  <c r="P1534" i="15"/>
  <c r="P1533" i="15"/>
  <c r="P1532" i="15"/>
  <c r="P1531" i="15"/>
  <c r="P1530" i="15"/>
  <c r="P1529" i="15"/>
  <c r="P1528" i="15"/>
  <c r="P1527" i="15"/>
  <c r="P1526" i="15"/>
  <c r="P1525" i="15"/>
  <c r="P1524" i="15"/>
  <c r="P1523" i="15"/>
  <c r="P1522" i="15"/>
  <c r="P1521" i="15"/>
  <c r="P1520" i="15"/>
  <c r="P1519" i="15"/>
  <c r="P1518" i="15"/>
  <c r="P1517" i="15"/>
  <c r="P1516" i="15"/>
  <c r="P1515" i="15"/>
  <c r="P1514" i="15"/>
  <c r="P1513" i="15"/>
  <c r="P1512" i="15"/>
  <c r="P1511" i="15"/>
  <c r="P1510" i="15"/>
  <c r="P1509" i="15"/>
  <c r="P1508" i="15"/>
  <c r="P1507" i="15"/>
  <c r="P1506" i="15"/>
  <c r="P1505" i="15"/>
  <c r="P1504" i="15"/>
  <c r="P1503" i="15"/>
  <c r="P1502" i="15"/>
  <c r="P1501" i="15"/>
  <c r="P1500" i="15"/>
  <c r="P1499" i="15"/>
  <c r="P1498" i="15"/>
  <c r="P1497" i="15"/>
  <c r="P1496" i="15"/>
  <c r="P1495" i="15"/>
  <c r="P1494" i="15"/>
  <c r="P1493" i="15"/>
  <c r="P1492" i="15"/>
  <c r="P1491" i="15"/>
  <c r="P1490" i="15"/>
  <c r="P1489" i="15"/>
  <c r="P1488" i="15"/>
  <c r="P1487" i="15"/>
  <c r="P1486" i="15"/>
  <c r="P1485" i="15"/>
  <c r="P1484" i="15"/>
  <c r="P1483" i="15"/>
  <c r="P1482" i="15"/>
  <c r="P1481" i="15"/>
  <c r="P1480" i="15"/>
  <c r="P1479" i="15"/>
  <c r="P1478" i="15"/>
  <c r="P1477" i="15"/>
  <c r="P1476" i="15"/>
  <c r="P1475" i="15"/>
  <c r="P1474" i="15"/>
  <c r="P1473" i="15"/>
  <c r="P1472" i="15"/>
  <c r="P1471" i="15"/>
  <c r="P1470" i="15"/>
  <c r="P1469" i="15"/>
  <c r="P1468" i="15"/>
  <c r="P1467" i="15"/>
  <c r="P1466" i="15"/>
  <c r="P1465" i="15"/>
  <c r="P1464" i="15"/>
  <c r="P1463" i="15"/>
  <c r="P1462" i="15"/>
  <c r="P1461" i="15"/>
  <c r="P1460" i="15"/>
  <c r="P1459" i="15"/>
  <c r="P1458" i="15"/>
  <c r="P1457" i="15"/>
  <c r="P1456" i="15"/>
  <c r="P1455" i="15"/>
  <c r="P1454" i="15"/>
  <c r="P1453" i="15"/>
  <c r="P1452" i="15"/>
  <c r="P1451" i="15"/>
  <c r="P1450" i="15"/>
  <c r="P1449" i="15"/>
  <c r="P1448" i="15"/>
  <c r="P1447" i="15"/>
  <c r="P1446" i="15"/>
  <c r="P1445" i="15"/>
  <c r="P1444" i="15"/>
  <c r="P1443" i="15"/>
  <c r="P1442" i="15"/>
  <c r="P1441" i="15"/>
  <c r="P1440" i="15"/>
  <c r="P1439" i="15"/>
  <c r="P1438" i="15"/>
  <c r="P1437" i="15"/>
  <c r="P1436" i="15"/>
  <c r="P1435" i="15"/>
  <c r="P1434" i="15"/>
  <c r="P1433" i="15"/>
  <c r="P1432" i="15"/>
  <c r="P1431" i="15"/>
  <c r="P1430" i="15"/>
  <c r="P1429" i="15"/>
  <c r="P1428" i="15"/>
  <c r="P1427" i="15"/>
  <c r="P1426" i="15"/>
  <c r="P1425" i="15"/>
  <c r="P1424" i="15"/>
  <c r="P1423" i="15"/>
  <c r="P1422" i="15"/>
  <c r="P1421" i="15"/>
  <c r="P1420" i="15"/>
  <c r="P1419" i="15"/>
  <c r="P1418" i="15"/>
  <c r="P1417" i="15"/>
  <c r="P1416" i="15"/>
  <c r="P1415" i="15"/>
  <c r="P1414" i="15"/>
  <c r="P1413" i="15"/>
  <c r="P1412" i="15"/>
  <c r="P1411" i="15"/>
  <c r="P1410" i="15"/>
  <c r="P1409" i="15"/>
  <c r="P1408" i="15"/>
  <c r="P1407" i="15"/>
  <c r="P1406" i="15"/>
  <c r="P1405" i="15"/>
  <c r="P1404" i="15"/>
  <c r="P1403" i="15"/>
  <c r="P1402" i="15"/>
  <c r="P1401" i="15"/>
  <c r="P1400" i="15"/>
  <c r="P1399" i="15"/>
  <c r="P1398" i="15"/>
  <c r="P1397" i="15"/>
  <c r="P1396" i="15"/>
  <c r="P1395" i="15"/>
  <c r="P1394" i="15"/>
  <c r="P1393" i="15"/>
  <c r="P1392" i="15"/>
  <c r="P1391" i="15"/>
  <c r="P1390" i="15"/>
  <c r="P1389" i="15"/>
  <c r="P1388" i="15"/>
  <c r="P1387" i="15"/>
  <c r="P1386" i="15"/>
  <c r="P1385" i="15"/>
  <c r="P1384" i="15"/>
  <c r="P1383" i="15"/>
  <c r="P1382" i="15"/>
  <c r="P1381" i="15"/>
  <c r="P1380" i="15"/>
  <c r="P1379" i="15"/>
  <c r="P1378" i="15"/>
  <c r="P1377" i="15"/>
  <c r="P1376" i="15"/>
  <c r="P1375" i="15"/>
  <c r="P1374" i="15"/>
  <c r="P1373" i="15"/>
  <c r="P1372" i="15"/>
  <c r="P1371" i="15"/>
  <c r="P1370" i="15"/>
  <c r="P1369" i="15"/>
  <c r="P1368" i="15"/>
  <c r="P1367" i="15"/>
  <c r="P1366" i="15"/>
  <c r="P1365" i="15"/>
  <c r="P1364" i="15"/>
  <c r="P1363" i="15"/>
  <c r="P1362" i="15"/>
  <c r="P1361" i="15"/>
  <c r="P1360" i="15"/>
  <c r="P1359" i="15"/>
  <c r="P1358" i="15"/>
  <c r="P1357" i="15"/>
  <c r="P1356" i="15"/>
  <c r="P1355" i="15"/>
  <c r="P1354" i="15"/>
  <c r="P1353" i="15"/>
  <c r="P1352" i="15"/>
  <c r="P1351" i="15"/>
  <c r="P1350" i="15"/>
  <c r="P1349" i="15"/>
  <c r="P1348" i="15"/>
  <c r="P1347" i="15"/>
  <c r="P1346" i="15"/>
  <c r="P1345" i="15"/>
  <c r="P1344" i="15"/>
  <c r="P1343" i="15"/>
  <c r="P1342" i="15"/>
  <c r="P1341" i="15"/>
  <c r="P1340" i="15"/>
  <c r="P1339" i="15"/>
  <c r="P1338" i="15"/>
  <c r="P1337" i="15"/>
  <c r="P1336" i="15"/>
  <c r="P1335" i="15"/>
  <c r="P1334" i="15"/>
  <c r="P1333" i="15"/>
  <c r="P1332" i="15"/>
  <c r="P1331" i="15"/>
  <c r="P1330" i="15"/>
  <c r="P1329" i="15"/>
  <c r="P1328" i="15"/>
  <c r="P1327" i="15"/>
  <c r="P1326" i="15"/>
  <c r="P1325" i="15"/>
  <c r="P1324" i="15"/>
  <c r="P1323" i="15"/>
  <c r="P1322" i="15"/>
  <c r="P1321" i="15"/>
  <c r="P1320" i="15"/>
  <c r="P1319" i="15"/>
  <c r="P1318" i="15"/>
  <c r="P1317" i="15"/>
  <c r="P1316" i="15"/>
  <c r="P1315" i="15"/>
  <c r="P1314" i="15"/>
  <c r="P1313" i="15"/>
  <c r="P1312" i="15"/>
  <c r="P1311" i="15"/>
  <c r="P1310" i="15"/>
  <c r="P1309" i="15"/>
  <c r="P1308" i="15"/>
  <c r="P1307" i="15"/>
  <c r="P1306" i="15"/>
  <c r="P1305" i="15"/>
  <c r="P1304" i="15"/>
  <c r="P1303" i="15"/>
  <c r="P1302" i="15"/>
  <c r="P1301" i="15"/>
  <c r="P1300" i="15"/>
  <c r="P1299" i="15"/>
  <c r="P1298" i="15"/>
  <c r="P1297" i="15"/>
  <c r="P1296" i="15"/>
  <c r="P1295" i="15"/>
  <c r="P1294" i="15"/>
  <c r="P1293" i="15"/>
  <c r="P1292" i="15"/>
  <c r="P1291" i="15"/>
  <c r="P1290" i="15"/>
  <c r="P1289" i="15"/>
  <c r="P1288" i="15"/>
  <c r="P1287" i="15"/>
  <c r="P1286" i="15"/>
  <c r="P1285" i="15"/>
  <c r="P1284" i="15"/>
  <c r="P1283" i="15"/>
  <c r="P1282" i="15"/>
  <c r="P1281" i="15"/>
  <c r="P1280" i="15"/>
  <c r="P1279" i="15"/>
  <c r="P1278" i="15"/>
  <c r="P1277" i="15"/>
  <c r="P1276" i="15"/>
  <c r="P1275" i="15"/>
  <c r="P1274" i="15"/>
  <c r="P1273" i="15"/>
  <c r="P1272" i="15"/>
  <c r="P1271" i="15"/>
  <c r="P1270" i="15"/>
  <c r="P1269" i="15"/>
  <c r="P1268" i="15"/>
  <c r="P1267" i="15"/>
  <c r="P1266" i="15"/>
  <c r="P1265" i="15"/>
  <c r="P1264" i="15"/>
  <c r="P1263" i="15"/>
  <c r="P1262" i="15"/>
  <c r="P1261" i="15"/>
  <c r="P1260" i="15"/>
  <c r="P1259" i="15"/>
  <c r="P1258" i="15"/>
  <c r="P1257" i="15"/>
  <c r="P1256" i="15"/>
  <c r="P1255" i="15"/>
  <c r="P1254" i="15"/>
  <c r="P1253" i="15"/>
  <c r="P1252" i="15"/>
  <c r="P1251" i="15"/>
  <c r="P1250" i="15"/>
  <c r="P1249" i="15"/>
  <c r="P1248" i="15"/>
  <c r="P1247" i="15"/>
  <c r="P1246" i="15"/>
  <c r="P1245" i="15"/>
  <c r="P1244" i="15"/>
  <c r="P1243" i="15"/>
  <c r="P1242" i="15"/>
  <c r="P1241" i="15"/>
  <c r="P1240" i="15"/>
  <c r="P1239" i="15"/>
  <c r="P1238" i="15"/>
  <c r="P1237" i="15"/>
  <c r="P1236" i="15"/>
  <c r="P1235" i="15"/>
  <c r="P1234" i="15"/>
  <c r="P1233" i="15"/>
  <c r="P1232" i="15"/>
  <c r="P1231" i="15"/>
  <c r="P1230" i="15"/>
  <c r="P1229" i="15"/>
  <c r="P1228" i="15"/>
  <c r="P1227" i="15"/>
  <c r="P1226" i="15"/>
  <c r="P1225" i="15"/>
  <c r="P1224" i="15"/>
  <c r="P1223" i="15"/>
  <c r="P1222" i="15"/>
  <c r="P1221" i="15"/>
  <c r="P1220" i="15"/>
  <c r="P1219" i="15"/>
  <c r="P1218" i="15"/>
  <c r="P1217" i="15"/>
  <c r="P1216" i="15"/>
  <c r="P1215" i="15"/>
  <c r="P1214" i="15"/>
  <c r="P1213" i="15"/>
  <c r="P1212" i="15"/>
  <c r="P1211" i="15"/>
  <c r="P1210" i="15"/>
  <c r="P1209" i="15"/>
  <c r="P1208" i="15"/>
  <c r="P1207" i="15"/>
  <c r="P1206" i="15"/>
  <c r="P1205" i="15"/>
  <c r="P1204" i="15"/>
  <c r="P1203" i="15"/>
  <c r="P1202" i="15"/>
  <c r="P1201" i="15"/>
  <c r="P1200" i="15"/>
  <c r="P1199" i="15"/>
  <c r="P1198" i="15"/>
  <c r="P1197" i="15"/>
  <c r="P1196" i="15"/>
  <c r="P1195" i="15"/>
  <c r="P1194" i="15"/>
  <c r="P1193" i="15"/>
  <c r="P1192" i="15"/>
  <c r="P1191" i="15"/>
  <c r="P1190" i="15"/>
  <c r="P1189" i="15"/>
  <c r="P1188" i="15"/>
  <c r="P1187" i="15"/>
  <c r="P1186" i="15"/>
  <c r="P1185" i="15"/>
  <c r="P1184" i="15"/>
  <c r="P1183" i="15"/>
  <c r="P1182" i="15"/>
  <c r="P1181" i="15"/>
  <c r="P1180" i="15"/>
  <c r="P1179" i="15"/>
  <c r="P1178" i="15"/>
  <c r="P1177" i="15"/>
  <c r="P1176" i="15"/>
  <c r="P1175" i="15"/>
  <c r="P1174" i="15"/>
  <c r="P1173" i="15"/>
  <c r="P1172" i="15"/>
  <c r="P1171" i="15"/>
  <c r="P1170" i="15"/>
  <c r="P1169" i="15"/>
  <c r="P1168" i="15"/>
  <c r="P1167" i="15"/>
  <c r="P1166" i="15"/>
  <c r="P1165" i="15"/>
  <c r="P1164" i="15"/>
  <c r="P1163" i="15"/>
  <c r="P1162" i="15"/>
  <c r="P1161" i="15"/>
  <c r="P1160" i="15"/>
  <c r="P1159" i="15"/>
  <c r="P1158" i="15"/>
  <c r="P1157" i="15"/>
  <c r="P1156" i="15"/>
  <c r="P1155" i="15"/>
  <c r="P1154" i="15"/>
  <c r="P1153" i="15"/>
  <c r="P1152" i="15"/>
  <c r="P1151" i="15"/>
  <c r="P1150" i="15"/>
  <c r="P1149" i="15"/>
  <c r="P1148" i="15"/>
  <c r="P1147" i="15"/>
  <c r="P1146" i="15"/>
  <c r="P1145" i="15"/>
  <c r="P1144" i="15"/>
  <c r="P1143" i="15"/>
  <c r="P1142" i="15"/>
  <c r="P1141" i="15"/>
  <c r="P1140" i="15"/>
  <c r="P1139" i="15"/>
  <c r="P1138" i="15"/>
  <c r="P1137" i="15"/>
  <c r="P1136" i="15"/>
  <c r="P1135" i="15"/>
  <c r="P1134" i="15"/>
  <c r="P1133" i="15"/>
  <c r="P1132" i="15"/>
  <c r="P1131" i="15"/>
  <c r="P1130" i="15"/>
  <c r="P1129" i="15"/>
  <c r="P1128" i="15"/>
  <c r="P1127" i="15"/>
  <c r="P1126" i="15"/>
  <c r="P1125" i="15"/>
  <c r="P1124" i="15"/>
  <c r="P1123" i="15"/>
  <c r="P1122" i="15"/>
  <c r="P1121" i="15"/>
  <c r="P1120" i="15"/>
  <c r="P1119" i="15"/>
  <c r="P1118" i="15"/>
  <c r="P1117" i="15"/>
  <c r="P1116" i="15"/>
  <c r="P1115" i="15"/>
  <c r="P1114" i="15"/>
  <c r="P1113" i="15"/>
  <c r="P1112" i="15"/>
  <c r="P1111" i="15"/>
  <c r="P1110" i="15"/>
  <c r="P1109" i="15"/>
  <c r="P1108" i="15"/>
  <c r="P1107" i="15"/>
  <c r="P1106" i="15"/>
  <c r="P1105" i="15"/>
  <c r="P1104" i="15"/>
  <c r="P1103" i="15"/>
  <c r="P1102" i="15"/>
  <c r="P1101" i="15"/>
  <c r="P1100" i="15"/>
  <c r="P1099" i="15"/>
  <c r="P1098" i="15"/>
  <c r="P1097" i="15"/>
  <c r="P1096" i="15"/>
  <c r="P1095" i="15"/>
  <c r="P1094" i="15"/>
  <c r="P1093" i="15"/>
  <c r="P1092" i="15"/>
  <c r="P1091" i="15"/>
  <c r="P1090" i="15"/>
  <c r="P1089" i="15"/>
  <c r="P1088" i="15"/>
  <c r="P1087" i="15"/>
  <c r="P1086" i="15"/>
  <c r="P1085" i="15"/>
  <c r="P1084" i="15"/>
  <c r="P1083" i="15"/>
  <c r="P1082" i="15"/>
  <c r="P1081" i="15"/>
  <c r="P1080" i="15"/>
  <c r="P1079" i="15"/>
  <c r="P1078" i="15"/>
  <c r="P1077" i="15"/>
  <c r="P1076" i="15"/>
  <c r="P1075" i="15"/>
  <c r="P1074" i="15"/>
  <c r="P1073" i="15"/>
  <c r="P1072" i="15"/>
  <c r="P1071" i="15"/>
  <c r="P1070" i="15"/>
  <c r="P1069" i="15"/>
  <c r="P1068" i="15"/>
  <c r="P1067" i="15"/>
  <c r="P1066" i="15"/>
  <c r="P1065" i="15"/>
  <c r="P1064" i="15"/>
  <c r="P1063" i="15"/>
  <c r="P1062" i="15"/>
  <c r="P1061" i="15"/>
  <c r="P1060" i="15"/>
  <c r="P1059" i="15"/>
  <c r="P1058" i="15"/>
  <c r="P1057" i="15"/>
  <c r="P1056" i="15"/>
  <c r="P1055" i="15"/>
  <c r="P1054" i="15"/>
  <c r="P1053" i="15"/>
  <c r="P1052" i="15"/>
  <c r="P1051" i="15"/>
  <c r="P1050" i="15"/>
  <c r="P1049" i="15"/>
  <c r="P1048" i="15"/>
  <c r="P1047" i="15"/>
  <c r="P1046" i="15"/>
  <c r="P1045" i="15"/>
  <c r="P1044" i="15"/>
  <c r="P1043" i="15"/>
  <c r="P1042" i="15"/>
  <c r="P1041" i="15"/>
  <c r="P1040" i="15"/>
  <c r="P1039" i="15"/>
  <c r="P1038" i="15"/>
  <c r="P1037" i="15"/>
  <c r="P1036" i="15"/>
  <c r="P1035" i="15"/>
  <c r="P1034" i="15"/>
  <c r="P1033" i="15"/>
  <c r="P1032" i="15"/>
  <c r="P1031" i="15"/>
  <c r="P1030" i="15"/>
  <c r="P1029" i="15"/>
  <c r="P1028" i="15"/>
  <c r="P1027" i="15"/>
  <c r="P1026" i="15"/>
  <c r="P1025" i="15"/>
  <c r="P1024" i="15"/>
  <c r="P1023" i="15"/>
  <c r="P1022" i="15"/>
  <c r="P1021" i="15"/>
  <c r="P1020" i="15"/>
  <c r="P1019" i="15"/>
  <c r="P1018" i="15"/>
  <c r="P1017" i="15"/>
  <c r="P1016" i="15"/>
  <c r="P1015" i="15"/>
  <c r="P1014" i="15"/>
  <c r="P1013" i="15"/>
  <c r="P1012" i="15"/>
  <c r="P1011" i="15"/>
  <c r="P1010" i="15"/>
  <c r="P1009" i="15"/>
  <c r="P1008" i="15"/>
  <c r="P1007" i="15"/>
  <c r="P1006" i="15"/>
  <c r="P1005" i="15"/>
  <c r="P1004" i="15"/>
  <c r="P1003" i="15"/>
  <c r="P1002" i="15"/>
  <c r="P1001" i="15"/>
  <c r="P1000" i="15"/>
  <c r="P999" i="15"/>
  <c r="P998" i="15"/>
  <c r="P997" i="15"/>
  <c r="P996" i="15"/>
  <c r="P995" i="15"/>
  <c r="P994" i="15"/>
  <c r="P993" i="15"/>
  <c r="P992" i="15"/>
  <c r="P991" i="15"/>
  <c r="P990" i="15"/>
  <c r="P989" i="15"/>
  <c r="P988" i="15"/>
  <c r="P987" i="15"/>
  <c r="P986" i="15"/>
  <c r="P985" i="15"/>
  <c r="P984" i="15"/>
  <c r="P983" i="15"/>
  <c r="P982" i="15"/>
  <c r="P981" i="15"/>
  <c r="P980" i="15"/>
  <c r="P979" i="15"/>
  <c r="P978" i="15"/>
  <c r="P977" i="15"/>
  <c r="P976" i="15"/>
  <c r="P975" i="15"/>
  <c r="P974" i="15"/>
  <c r="P973" i="15"/>
  <c r="P972" i="15"/>
  <c r="P971" i="15"/>
  <c r="P970" i="15"/>
  <c r="P969" i="15"/>
  <c r="P968" i="15"/>
  <c r="P967" i="15"/>
  <c r="P966" i="15"/>
  <c r="P965" i="15"/>
  <c r="P964" i="15"/>
  <c r="P963" i="15"/>
  <c r="P962" i="15"/>
  <c r="P961" i="15"/>
  <c r="P960" i="15"/>
  <c r="P959" i="15"/>
  <c r="P958" i="15"/>
  <c r="P957" i="15"/>
  <c r="P956" i="15"/>
  <c r="P955" i="15"/>
  <c r="P954" i="15"/>
  <c r="P953" i="15"/>
  <c r="P952" i="15"/>
  <c r="P951" i="15"/>
  <c r="P950" i="15"/>
  <c r="P949" i="15"/>
  <c r="P948" i="15"/>
  <c r="P947" i="15"/>
  <c r="P946" i="15"/>
  <c r="P945" i="15"/>
  <c r="P944" i="15"/>
  <c r="P943" i="15"/>
  <c r="P942" i="15"/>
  <c r="P941" i="15"/>
  <c r="P940" i="15"/>
  <c r="P939" i="15"/>
  <c r="P938" i="15"/>
  <c r="P937" i="15"/>
  <c r="P936" i="15"/>
  <c r="P935" i="15"/>
  <c r="P934" i="15"/>
  <c r="P933" i="15"/>
  <c r="P932" i="15"/>
  <c r="P931" i="15"/>
  <c r="P930" i="15"/>
  <c r="P929" i="15"/>
  <c r="P928" i="15"/>
  <c r="P927" i="15"/>
  <c r="P926" i="15"/>
  <c r="P925" i="15"/>
  <c r="P924" i="15"/>
  <c r="P923" i="15"/>
  <c r="P922" i="15"/>
  <c r="P921" i="15"/>
  <c r="P920" i="15"/>
  <c r="P919" i="15"/>
  <c r="P918" i="15"/>
  <c r="P917" i="15"/>
  <c r="P916" i="15"/>
  <c r="P915" i="15"/>
  <c r="P914" i="15"/>
  <c r="P913" i="15"/>
  <c r="P912" i="15"/>
  <c r="P911" i="15"/>
  <c r="P910" i="15"/>
  <c r="P909" i="15"/>
  <c r="P908" i="15"/>
  <c r="P907" i="15"/>
  <c r="P906" i="15"/>
  <c r="P905" i="15"/>
  <c r="P904" i="15"/>
  <c r="P903" i="15"/>
  <c r="P902" i="15"/>
  <c r="P901" i="15"/>
  <c r="P900" i="15"/>
  <c r="P899" i="15"/>
  <c r="P898" i="15"/>
  <c r="P897" i="15"/>
  <c r="P896" i="15"/>
  <c r="P895" i="15"/>
  <c r="P894" i="15"/>
  <c r="P893" i="15"/>
  <c r="P892" i="15"/>
  <c r="P891" i="15"/>
  <c r="P890" i="15"/>
  <c r="P889" i="15"/>
  <c r="P888" i="15"/>
  <c r="P887" i="15"/>
  <c r="P886" i="15"/>
  <c r="P885" i="15"/>
  <c r="P884" i="15"/>
  <c r="P883" i="15"/>
  <c r="P882" i="15"/>
  <c r="P881" i="15"/>
  <c r="P880" i="15"/>
  <c r="P879" i="15"/>
  <c r="P878" i="15"/>
  <c r="P877" i="15"/>
  <c r="P876" i="15"/>
  <c r="P875" i="15"/>
  <c r="P874" i="15"/>
  <c r="P873" i="15"/>
  <c r="P872" i="15"/>
  <c r="P871" i="15"/>
  <c r="P870" i="15"/>
  <c r="P869" i="15"/>
  <c r="P868" i="15"/>
  <c r="P867" i="15"/>
  <c r="P866" i="15"/>
  <c r="P865" i="15"/>
  <c r="P864" i="15"/>
  <c r="P863" i="15"/>
  <c r="P862" i="15"/>
  <c r="P861" i="15"/>
  <c r="P860" i="15"/>
  <c r="P859" i="15"/>
  <c r="P858" i="15"/>
  <c r="P857" i="15"/>
  <c r="P856" i="15"/>
  <c r="P855" i="15"/>
  <c r="P854" i="15"/>
  <c r="P853" i="15"/>
  <c r="P852" i="15"/>
  <c r="P851" i="15"/>
  <c r="P850" i="15"/>
  <c r="P849" i="15"/>
  <c r="P848" i="15"/>
  <c r="P847" i="15"/>
  <c r="P846" i="15"/>
  <c r="P845" i="15"/>
  <c r="P844" i="15"/>
  <c r="P843" i="15"/>
  <c r="P842" i="15"/>
  <c r="P841" i="15"/>
  <c r="P840" i="15"/>
  <c r="P839" i="15"/>
  <c r="P838" i="15"/>
  <c r="P837" i="15"/>
  <c r="P836" i="15"/>
  <c r="P835" i="15"/>
  <c r="P834" i="15"/>
  <c r="P833" i="15"/>
  <c r="P832" i="15"/>
  <c r="P831" i="15"/>
  <c r="P830" i="15"/>
  <c r="P829" i="15"/>
  <c r="P828" i="15"/>
  <c r="P827" i="15"/>
  <c r="P826" i="15"/>
  <c r="P825" i="15"/>
  <c r="P824" i="15"/>
  <c r="P823" i="15"/>
  <c r="P822" i="15"/>
  <c r="P821" i="15"/>
  <c r="P820" i="15"/>
  <c r="P819" i="15"/>
  <c r="P818" i="15"/>
  <c r="P817" i="15"/>
  <c r="P816" i="15"/>
  <c r="P815" i="15"/>
  <c r="P814" i="15"/>
  <c r="P813" i="15"/>
  <c r="P812" i="15"/>
  <c r="P811" i="15"/>
  <c r="P810" i="15"/>
  <c r="P809" i="15"/>
  <c r="P808" i="15"/>
  <c r="P807" i="15"/>
  <c r="P806" i="15"/>
  <c r="P805" i="15"/>
  <c r="P804" i="15"/>
  <c r="P803" i="15"/>
  <c r="P802" i="15"/>
  <c r="P801" i="15"/>
  <c r="P800" i="15"/>
  <c r="P799" i="15"/>
  <c r="P798" i="15"/>
  <c r="P797" i="15"/>
  <c r="P796" i="15"/>
  <c r="P795" i="15"/>
  <c r="P794" i="15"/>
  <c r="P793" i="15"/>
  <c r="P792" i="15"/>
  <c r="P791" i="15"/>
  <c r="P790" i="15"/>
  <c r="P789" i="15"/>
  <c r="P788" i="15"/>
  <c r="P787" i="15"/>
  <c r="P786" i="15"/>
  <c r="P785" i="15"/>
  <c r="P784" i="15"/>
  <c r="P783" i="15"/>
  <c r="P782" i="15"/>
  <c r="P781" i="15"/>
  <c r="P780" i="15"/>
  <c r="P779" i="15"/>
  <c r="P778" i="15"/>
  <c r="P777" i="15"/>
  <c r="P776" i="15"/>
  <c r="P775" i="15"/>
  <c r="P774" i="15"/>
  <c r="P773" i="15"/>
  <c r="P772" i="15"/>
  <c r="P771" i="15"/>
  <c r="P770" i="15"/>
  <c r="P769" i="15"/>
  <c r="P768" i="15"/>
  <c r="P767" i="15"/>
  <c r="P766" i="15"/>
  <c r="P765" i="15"/>
  <c r="P764" i="15"/>
  <c r="P763" i="15"/>
  <c r="P762" i="15"/>
  <c r="P761" i="15"/>
  <c r="P760" i="15"/>
  <c r="P759" i="15"/>
  <c r="P758" i="15"/>
  <c r="P757" i="15"/>
  <c r="P756" i="15"/>
  <c r="P755" i="15"/>
  <c r="P754" i="15"/>
  <c r="P753" i="15"/>
  <c r="P752" i="15"/>
  <c r="P751" i="15"/>
  <c r="P750" i="15"/>
  <c r="P749" i="15"/>
  <c r="P748" i="15"/>
  <c r="P747" i="15"/>
  <c r="P746" i="15"/>
  <c r="P745" i="15"/>
  <c r="P744" i="15"/>
  <c r="P743" i="15"/>
  <c r="P742" i="15"/>
  <c r="P741" i="15"/>
  <c r="P740" i="15"/>
  <c r="P739" i="15"/>
  <c r="P738" i="15"/>
  <c r="P737" i="15"/>
  <c r="P736" i="15"/>
  <c r="P735" i="15"/>
  <c r="P734" i="15"/>
  <c r="P733" i="15"/>
  <c r="P732" i="15"/>
  <c r="P731" i="15"/>
  <c r="P730" i="15"/>
  <c r="P729" i="15"/>
  <c r="P728" i="15"/>
  <c r="P727" i="15"/>
  <c r="P726" i="15"/>
  <c r="P725" i="15"/>
  <c r="P724" i="15"/>
  <c r="P723" i="15"/>
  <c r="P722" i="15"/>
  <c r="P721" i="15"/>
  <c r="P720" i="15"/>
  <c r="P719" i="15"/>
  <c r="P718" i="15"/>
  <c r="P717" i="15"/>
  <c r="P716" i="15"/>
  <c r="P715" i="15"/>
  <c r="P714" i="15"/>
  <c r="P713" i="15"/>
  <c r="P712" i="15"/>
  <c r="P711" i="15"/>
  <c r="P710" i="15"/>
  <c r="P709" i="15"/>
  <c r="P708" i="15"/>
  <c r="P707" i="15"/>
  <c r="P706" i="15"/>
  <c r="P705" i="15"/>
  <c r="P704" i="15"/>
  <c r="P703" i="15"/>
  <c r="P702" i="15"/>
  <c r="P701" i="15"/>
  <c r="P700" i="15"/>
  <c r="P699" i="15"/>
  <c r="P698" i="15"/>
  <c r="P697" i="15"/>
  <c r="P696" i="15"/>
  <c r="P695" i="15"/>
  <c r="P694" i="15"/>
  <c r="P693" i="15"/>
  <c r="P692" i="15"/>
  <c r="P691" i="15"/>
  <c r="P690" i="15"/>
  <c r="P689" i="15"/>
  <c r="P688" i="15"/>
  <c r="P687" i="15"/>
  <c r="P686" i="15"/>
  <c r="P685" i="15"/>
  <c r="P684" i="15"/>
  <c r="P683" i="15"/>
  <c r="P682" i="15"/>
  <c r="P681" i="15"/>
  <c r="P680" i="15"/>
  <c r="P679" i="15"/>
  <c r="P678" i="15"/>
  <c r="P677" i="15"/>
  <c r="P676" i="15"/>
  <c r="P675" i="15"/>
  <c r="P674" i="15"/>
  <c r="P673" i="15"/>
  <c r="P672" i="15"/>
  <c r="P671" i="15"/>
  <c r="P670" i="15"/>
  <c r="P669" i="15"/>
  <c r="P668" i="15"/>
  <c r="P667" i="15"/>
  <c r="P666" i="15"/>
  <c r="P665" i="15"/>
  <c r="P664" i="15"/>
  <c r="P663" i="15"/>
  <c r="P662" i="15"/>
  <c r="P661" i="15"/>
  <c r="P660" i="15"/>
  <c r="P659" i="15"/>
  <c r="P658" i="15"/>
  <c r="P657" i="15"/>
  <c r="P656" i="15"/>
  <c r="P655" i="15"/>
  <c r="P654" i="15"/>
  <c r="P653" i="15"/>
  <c r="P652" i="15"/>
  <c r="P651" i="15"/>
  <c r="P650" i="15"/>
  <c r="P649" i="15"/>
  <c r="P648" i="15"/>
  <c r="P647" i="15"/>
  <c r="P646" i="15"/>
  <c r="P645" i="15"/>
  <c r="P644" i="15"/>
  <c r="P643" i="15"/>
  <c r="P642" i="15"/>
  <c r="P641" i="15"/>
  <c r="P640" i="15"/>
  <c r="P639" i="15"/>
  <c r="P638" i="15"/>
  <c r="P637" i="15"/>
  <c r="P636" i="15"/>
  <c r="P635" i="15"/>
  <c r="P634" i="15"/>
  <c r="P633" i="15"/>
  <c r="P632" i="15"/>
  <c r="P631" i="15"/>
  <c r="P630" i="15"/>
  <c r="P629" i="15"/>
  <c r="P628" i="15"/>
  <c r="P627" i="15"/>
  <c r="P626" i="15"/>
  <c r="P625" i="15"/>
  <c r="P624" i="15"/>
  <c r="P623" i="15"/>
  <c r="P622" i="15"/>
  <c r="P621" i="15"/>
  <c r="P620" i="15"/>
  <c r="P619" i="15"/>
  <c r="P618" i="15"/>
  <c r="P617" i="15"/>
  <c r="P616" i="15"/>
  <c r="P615" i="15"/>
  <c r="P614" i="15"/>
  <c r="P613" i="15"/>
  <c r="P612" i="15"/>
  <c r="P611" i="15"/>
  <c r="P610" i="15"/>
  <c r="P609" i="15"/>
  <c r="P608" i="15"/>
  <c r="P607" i="15"/>
  <c r="P606" i="15"/>
  <c r="P605" i="15"/>
  <c r="P604" i="15"/>
  <c r="P603" i="15"/>
  <c r="P602" i="15"/>
  <c r="P601" i="15"/>
  <c r="P600" i="15"/>
  <c r="P599" i="15"/>
  <c r="P598" i="15"/>
  <c r="P597" i="15"/>
  <c r="P596" i="15"/>
  <c r="P595" i="15"/>
  <c r="P594" i="15"/>
  <c r="P593" i="15"/>
  <c r="P592" i="15"/>
  <c r="P591" i="15"/>
  <c r="P590" i="15"/>
  <c r="P589" i="15"/>
  <c r="P588" i="15"/>
  <c r="P587" i="15"/>
  <c r="P586" i="15"/>
  <c r="P585" i="15"/>
  <c r="P584" i="15"/>
  <c r="P583" i="15"/>
  <c r="P582" i="15"/>
  <c r="P581" i="15"/>
  <c r="P580" i="15"/>
  <c r="P579" i="15"/>
  <c r="P578" i="15"/>
  <c r="P577" i="15"/>
  <c r="P576" i="15"/>
  <c r="P575" i="15"/>
  <c r="P574" i="15"/>
  <c r="P573" i="15"/>
  <c r="P572" i="15"/>
  <c r="P571" i="15"/>
  <c r="P570" i="15"/>
  <c r="P569" i="15"/>
  <c r="P568" i="15"/>
  <c r="P567" i="15"/>
  <c r="P566" i="15"/>
  <c r="P565" i="15"/>
  <c r="P564" i="15"/>
  <c r="P563" i="15"/>
  <c r="P562" i="15"/>
  <c r="P561" i="15"/>
  <c r="P560" i="15"/>
  <c r="P559" i="15"/>
  <c r="P558" i="15"/>
  <c r="P557" i="15"/>
  <c r="P556" i="15"/>
  <c r="P555" i="15"/>
  <c r="P554" i="15"/>
  <c r="P553" i="15"/>
  <c r="P552" i="15"/>
  <c r="P551" i="15"/>
  <c r="P550" i="15"/>
  <c r="P549" i="15"/>
  <c r="P548" i="15"/>
  <c r="P547" i="15"/>
  <c r="P546" i="15"/>
  <c r="P545" i="15"/>
  <c r="P544" i="15"/>
  <c r="P543" i="15"/>
  <c r="P542" i="15"/>
  <c r="P541" i="15"/>
  <c r="P540" i="15"/>
  <c r="P539" i="15"/>
  <c r="P538" i="15"/>
  <c r="P537" i="15"/>
  <c r="P536" i="15"/>
  <c r="P535" i="15"/>
  <c r="P534" i="15"/>
  <c r="P533" i="15"/>
  <c r="P532" i="15"/>
  <c r="P531" i="15"/>
  <c r="P530" i="15"/>
  <c r="P529" i="15"/>
  <c r="P528" i="15"/>
  <c r="P527" i="15"/>
  <c r="P526" i="15"/>
  <c r="P525" i="15"/>
  <c r="P524" i="15"/>
  <c r="P523" i="15"/>
  <c r="P522" i="15"/>
  <c r="P521" i="15"/>
  <c r="P520" i="15"/>
  <c r="P519" i="15"/>
  <c r="P518" i="15"/>
  <c r="P517" i="15"/>
  <c r="P516" i="15"/>
  <c r="P515" i="15"/>
  <c r="P514" i="15"/>
  <c r="P513" i="15"/>
  <c r="P512" i="15"/>
  <c r="P511" i="15"/>
  <c r="P510" i="15"/>
  <c r="P509" i="15"/>
  <c r="P508" i="15"/>
  <c r="P507" i="15"/>
  <c r="P506" i="15"/>
  <c r="P505" i="15"/>
  <c r="P504" i="15"/>
  <c r="P503" i="15"/>
  <c r="P502" i="15"/>
  <c r="P501" i="15"/>
  <c r="P500" i="15"/>
  <c r="P499" i="15"/>
  <c r="P498" i="15"/>
  <c r="P497" i="15"/>
  <c r="P496" i="15"/>
  <c r="P495" i="15"/>
  <c r="P494" i="15"/>
  <c r="P493" i="15"/>
  <c r="P492" i="15"/>
  <c r="P491" i="15"/>
  <c r="P490" i="15"/>
  <c r="P489" i="15"/>
  <c r="P488" i="15"/>
  <c r="P487" i="15"/>
  <c r="P486" i="15"/>
  <c r="P485" i="15"/>
  <c r="P484" i="15"/>
  <c r="P483" i="15"/>
  <c r="P482" i="15"/>
  <c r="P481" i="15"/>
  <c r="P480" i="15"/>
  <c r="P479" i="15"/>
  <c r="P478" i="15"/>
  <c r="P477" i="15"/>
  <c r="P476" i="15"/>
  <c r="P475" i="15"/>
  <c r="P474" i="15"/>
  <c r="P473" i="15"/>
  <c r="P472" i="15"/>
  <c r="P471" i="15"/>
  <c r="P470" i="15"/>
  <c r="P469" i="15"/>
  <c r="P468" i="15"/>
  <c r="P467" i="15"/>
  <c r="P466" i="15"/>
  <c r="P465" i="15"/>
  <c r="P464" i="15"/>
  <c r="P463" i="15"/>
  <c r="P462" i="15"/>
  <c r="P461" i="15"/>
  <c r="P460" i="15"/>
  <c r="P459" i="15"/>
  <c r="P458" i="15"/>
  <c r="P457" i="15"/>
  <c r="P456" i="15"/>
  <c r="P455" i="15"/>
  <c r="P454" i="15"/>
  <c r="P453" i="15"/>
  <c r="P452" i="15"/>
  <c r="P451" i="15"/>
  <c r="P450" i="15"/>
  <c r="P449" i="15"/>
  <c r="P448" i="15"/>
  <c r="P447" i="15"/>
  <c r="P446" i="15"/>
  <c r="P445" i="15"/>
  <c r="P444" i="15"/>
  <c r="P443" i="15"/>
  <c r="P442" i="15"/>
  <c r="P441" i="15"/>
  <c r="P440" i="15"/>
  <c r="P439" i="15"/>
  <c r="P438" i="15"/>
  <c r="P437" i="15"/>
  <c r="P436" i="15"/>
  <c r="P435" i="15"/>
  <c r="P434" i="15"/>
  <c r="P433" i="15"/>
  <c r="P432" i="15"/>
  <c r="P431" i="15"/>
  <c r="P430" i="15"/>
  <c r="P429" i="15"/>
  <c r="P428" i="15"/>
  <c r="P427" i="15"/>
  <c r="P426" i="15"/>
  <c r="P425" i="15"/>
  <c r="P424" i="15"/>
  <c r="P423" i="15"/>
  <c r="P422" i="15"/>
  <c r="P421" i="15"/>
  <c r="P420" i="15"/>
  <c r="P419" i="15"/>
  <c r="P418" i="15"/>
  <c r="P417" i="15"/>
  <c r="P416" i="15"/>
  <c r="P415" i="15"/>
  <c r="P414" i="15"/>
  <c r="P413" i="15"/>
  <c r="P412" i="15"/>
  <c r="P411" i="15"/>
  <c r="P410" i="15"/>
  <c r="P409" i="15"/>
  <c r="P408" i="15"/>
  <c r="P407" i="15"/>
  <c r="P406" i="15"/>
  <c r="P405" i="15"/>
  <c r="P404" i="15"/>
  <c r="P403" i="15"/>
  <c r="P402" i="15"/>
  <c r="P401" i="15"/>
  <c r="P400" i="15"/>
  <c r="P399" i="15"/>
  <c r="P398" i="15"/>
  <c r="P397" i="15"/>
  <c r="P396" i="15"/>
  <c r="P395" i="15"/>
  <c r="P394" i="15"/>
  <c r="P393" i="15"/>
  <c r="P392" i="15"/>
  <c r="P391" i="15"/>
  <c r="P390" i="15"/>
  <c r="P389" i="15"/>
  <c r="P388" i="15"/>
  <c r="P387" i="15"/>
  <c r="P386" i="15"/>
  <c r="P385" i="15"/>
  <c r="P384" i="15"/>
  <c r="P383" i="15"/>
  <c r="P382" i="15"/>
  <c r="P381" i="15"/>
  <c r="P380" i="15"/>
  <c r="P379" i="15"/>
  <c r="P378" i="15"/>
  <c r="P377" i="15"/>
  <c r="P376" i="15"/>
  <c r="P375" i="15"/>
  <c r="P374" i="15"/>
  <c r="P373" i="15"/>
  <c r="P372" i="15"/>
  <c r="P371" i="15"/>
  <c r="P370" i="15"/>
  <c r="P369" i="15"/>
  <c r="P368" i="15"/>
  <c r="P367" i="15"/>
  <c r="P366" i="15"/>
  <c r="P365" i="15"/>
  <c r="P364" i="15"/>
  <c r="P363" i="15"/>
  <c r="P362" i="15"/>
  <c r="P361" i="15"/>
  <c r="P360" i="15"/>
  <c r="P359" i="15"/>
  <c r="P358" i="15"/>
  <c r="P357" i="15"/>
  <c r="P356" i="15"/>
  <c r="P355" i="15"/>
  <c r="P354" i="15"/>
  <c r="P353" i="15"/>
  <c r="P352" i="15"/>
  <c r="P351" i="15"/>
  <c r="P350" i="15"/>
  <c r="P349" i="15"/>
  <c r="P348" i="15"/>
  <c r="P347" i="15"/>
  <c r="P346" i="15"/>
  <c r="P345" i="15"/>
  <c r="P344" i="15"/>
  <c r="P343" i="15"/>
  <c r="P342" i="15"/>
  <c r="P341" i="15"/>
  <c r="P340" i="15"/>
  <c r="P339" i="15"/>
  <c r="P338" i="15"/>
  <c r="P337" i="15"/>
  <c r="P336" i="15"/>
  <c r="P335" i="15"/>
  <c r="P334" i="15"/>
  <c r="P333" i="15"/>
  <c r="P332" i="15"/>
  <c r="P331" i="15"/>
  <c r="P330" i="15"/>
  <c r="P329" i="15"/>
  <c r="P328" i="15"/>
  <c r="P327" i="15"/>
  <c r="P326" i="15"/>
  <c r="P325" i="15"/>
  <c r="P324" i="15"/>
  <c r="P323" i="15"/>
  <c r="P322" i="15"/>
  <c r="P321" i="15"/>
  <c r="P320" i="15"/>
  <c r="P319" i="15"/>
  <c r="P318" i="15"/>
  <c r="P317" i="15"/>
  <c r="P316" i="15"/>
  <c r="P315" i="15"/>
  <c r="P314" i="15"/>
  <c r="P313" i="15"/>
  <c r="P312" i="15"/>
  <c r="P311" i="15"/>
  <c r="P310" i="15"/>
  <c r="P309" i="15"/>
  <c r="P308" i="15"/>
  <c r="P307" i="15"/>
  <c r="P306" i="15"/>
  <c r="P305" i="15"/>
  <c r="P304" i="15"/>
  <c r="P303" i="15"/>
  <c r="P302" i="15"/>
  <c r="P301" i="15"/>
  <c r="P300" i="15"/>
  <c r="P299" i="15"/>
  <c r="P298" i="15"/>
  <c r="P297" i="15"/>
  <c r="P296" i="15"/>
  <c r="P295" i="15"/>
  <c r="P294" i="15"/>
  <c r="P293" i="15"/>
  <c r="P292" i="15"/>
  <c r="P291" i="15"/>
  <c r="P290" i="15"/>
  <c r="P289" i="15"/>
  <c r="P288" i="15"/>
  <c r="P287" i="15"/>
  <c r="P286" i="15"/>
  <c r="P285" i="15"/>
  <c r="P284" i="15"/>
  <c r="P283" i="15"/>
  <c r="P282" i="15"/>
  <c r="P281" i="15"/>
  <c r="P280" i="15"/>
  <c r="P279" i="15"/>
  <c r="P278" i="15"/>
  <c r="P277" i="15"/>
  <c r="P276" i="15"/>
  <c r="P275" i="15"/>
  <c r="P274" i="15"/>
  <c r="P273" i="15"/>
  <c r="P272" i="15"/>
  <c r="P271" i="15"/>
  <c r="P270" i="15"/>
  <c r="P269" i="15"/>
  <c r="P268" i="15"/>
  <c r="P267" i="15"/>
  <c r="P266" i="15"/>
  <c r="P265" i="15"/>
  <c r="P264" i="15"/>
  <c r="P263" i="15"/>
  <c r="P262" i="15"/>
  <c r="P261" i="15"/>
  <c r="P260" i="15"/>
  <c r="P259" i="15"/>
  <c r="P258" i="15"/>
  <c r="P257" i="15"/>
  <c r="P256" i="15"/>
  <c r="P255" i="15"/>
  <c r="P254" i="15"/>
  <c r="P253" i="15"/>
  <c r="P252" i="15"/>
  <c r="P251" i="15"/>
  <c r="P250" i="15"/>
  <c r="P249" i="15"/>
  <c r="P248" i="15"/>
  <c r="P247" i="15"/>
  <c r="P246" i="15"/>
  <c r="P245" i="15"/>
  <c r="P244" i="15"/>
  <c r="P243" i="15"/>
  <c r="P242" i="15"/>
  <c r="P241" i="15"/>
  <c r="P240" i="15"/>
  <c r="P239" i="15"/>
  <c r="P238" i="15"/>
  <c r="P237" i="15"/>
  <c r="P236" i="15"/>
  <c r="P235" i="15"/>
  <c r="P234" i="15"/>
  <c r="P233" i="15"/>
  <c r="P232" i="15"/>
  <c r="P231" i="15"/>
  <c r="P230" i="15"/>
  <c r="P229" i="15"/>
  <c r="P228" i="15"/>
  <c r="P227" i="15"/>
  <c r="P226" i="15"/>
  <c r="P225" i="15"/>
  <c r="P224" i="15"/>
  <c r="P223" i="15"/>
  <c r="P222" i="15"/>
  <c r="P221" i="15"/>
  <c r="P220" i="15"/>
  <c r="P219" i="15"/>
  <c r="P218" i="15"/>
  <c r="P217" i="15"/>
  <c r="P216" i="15"/>
  <c r="P215" i="15"/>
  <c r="P214" i="15"/>
  <c r="P213" i="15"/>
  <c r="P212" i="15"/>
  <c r="P211" i="15"/>
  <c r="P210" i="15"/>
  <c r="P209" i="15"/>
  <c r="P208" i="15"/>
  <c r="P207" i="15"/>
  <c r="P206" i="15"/>
  <c r="P205" i="15"/>
  <c r="P204" i="15"/>
  <c r="P203" i="15"/>
  <c r="P202" i="15"/>
  <c r="P201" i="15"/>
  <c r="P200" i="15"/>
  <c r="P199" i="15"/>
  <c r="P198" i="15"/>
  <c r="P197" i="15"/>
  <c r="P196" i="15"/>
  <c r="P195" i="15"/>
  <c r="P194" i="15"/>
  <c r="P193" i="15"/>
  <c r="P192" i="15"/>
  <c r="P191" i="15"/>
  <c r="P190" i="15"/>
  <c r="P189" i="15"/>
  <c r="P188" i="15"/>
  <c r="P187" i="15"/>
  <c r="P186" i="15"/>
  <c r="P185" i="15"/>
  <c r="P184" i="15"/>
  <c r="P183" i="15"/>
  <c r="P182" i="15"/>
  <c r="P181" i="15"/>
  <c r="P180" i="15"/>
  <c r="P179" i="15"/>
  <c r="P178" i="15"/>
  <c r="P177" i="15"/>
  <c r="P176" i="15"/>
  <c r="P175" i="15"/>
  <c r="P174" i="15"/>
  <c r="P173" i="15"/>
  <c r="P172" i="15"/>
  <c r="P171" i="15"/>
  <c r="P170" i="15"/>
  <c r="P169" i="15"/>
  <c r="P168" i="15"/>
  <c r="P167" i="15"/>
  <c r="P166" i="15"/>
  <c r="P165" i="15"/>
  <c r="P164" i="15"/>
  <c r="P163" i="15"/>
  <c r="P162" i="15"/>
  <c r="P161" i="15"/>
  <c r="P160" i="15"/>
  <c r="P159" i="15"/>
  <c r="P158" i="15"/>
  <c r="P157" i="15"/>
  <c r="P156" i="15"/>
  <c r="P155" i="15"/>
  <c r="P154" i="15"/>
  <c r="P153" i="15"/>
  <c r="P152" i="15"/>
  <c r="P151" i="15"/>
  <c r="P150" i="15"/>
  <c r="P149" i="15"/>
  <c r="P148" i="15"/>
  <c r="P147" i="15"/>
  <c r="P146" i="15"/>
  <c r="P145" i="15"/>
  <c r="P144" i="15"/>
  <c r="P143" i="15"/>
  <c r="P142" i="15"/>
  <c r="P141" i="15"/>
  <c r="P140" i="15"/>
  <c r="P139" i="15"/>
  <c r="P138" i="15"/>
  <c r="P137" i="15"/>
  <c r="P136" i="15"/>
  <c r="P135" i="15"/>
  <c r="P134" i="15"/>
  <c r="P133" i="15"/>
  <c r="P132" i="15"/>
  <c r="P131" i="15"/>
  <c r="P130" i="15"/>
  <c r="P129" i="15"/>
  <c r="P128" i="15"/>
  <c r="P127" i="15"/>
  <c r="P126" i="15"/>
  <c r="P125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4" i="15"/>
  <c r="P3" i="15"/>
  <c r="P2" i="15"/>
  <c r="V45" i="9"/>
  <c r="W45" i="9"/>
  <c r="X45" i="9"/>
  <c r="Y45" i="9"/>
  <c r="Z45" i="9"/>
  <c r="AA45" i="9"/>
  <c r="AB45" i="9"/>
  <c r="AC45" i="9"/>
  <c r="AD45" i="9"/>
  <c r="V46" i="9"/>
  <c r="W46" i="9"/>
  <c r="X46" i="9"/>
  <c r="Y46" i="9"/>
  <c r="Z46" i="9"/>
  <c r="AA46" i="9"/>
  <c r="AB46" i="9"/>
  <c r="AC46" i="9"/>
  <c r="AD46" i="9"/>
  <c r="U46" i="9"/>
  <c r="U45" i="9"/>
  <c r="U19" i="9"/>
  <c r="V19" i="9"/>
  <c r="W19" i="9"/>
  <c r="X19" i="9"/>
  <c r="Y19" i="9"/>
  <c r="Z19" i="9"/>
  <c r="AA19" i="9"/>
  <c r="AB19" i="9"/>
  <c r="AC19" i="9"/>
  <c r="AD19" i="9"/>
  <c r="J49" i="7" l="1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5" i="7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E47" i="11" l="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D47" i="11"/>
  <c r="D48" i="11"/>
  <c r="D49" i="11"/>
  <c r="D50" i="11"/>
  <c r="C48" i="11"/>
  <c r="C49" i="11"/>
  <c r="C50" i="11"/>
  <c r="J31" i="1" l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3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5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5" i="1"/>
  <c r="I7" i="9" l="1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T70" i="11" l="1"/>
  <c r="T69" i="11"/>
  <c r="T67" i="11"/>
  <c r="T66" i="11"/>
  <c r="T65" i="11"/>
  <c r="T64" i="11"/>
  <c r="T63" i="11"/>
  <c r="T62" i="11"/>
  <c r="T61" i="11"/>
  <c r="T60" i="11"/>
  <c r="P70" i="11"/>
  <c r="P69" i="11"/>
  <c r="P67" i="11"/>
  <c r="P66" i="11"/>
  <c r="P65" i="11"/>
  <c r="P64" i="11"/>
  <c r="P63" i="11"/>
  <c r="P62" i="11"/>
  <c r="P61" i="11"/>
  <c r="P60" i="11"/>
  <c r="L70" i="11"/>
  <c r="L69" i="11"/>
  <c r="L67" i="11"/>
  <c r="L66" i="11"/>
  <c r="L65" i="11"/>
  <c r="L64" i="11"/>
  <c r="L63" i="11"/>
  <c r="L62" i="11"/>
  <c r="L61" i="11"/>
  <c r="L60" i="11"/>
  <c r="H70" i="11"/>
  <c r="H69" i="11"/>
  <c r="H67" i="11"/>
  <c r="H66" i="11"/>
  <c r="H65" i="11"/>
  <c r="H64" i="11"/>
  <c r="H63" i="11"/>
  <c r="H62" i="11"/>
  <c r="H61" i="11"/>
  <c r="H60" i="11"/>
  <c r="D70" i="11"/>
  <c r="D69" i="11"/>
  <c r="D67" i="11"/>
  <c r="D66" i="11"/>
  <c r="D64" i="11"/>
  <c r="D63" i="11"/>
  <c r="D62" i="11"/>
  <c r="D61" i="11"/>
  <c r="D65" i="11"/>
  <c r="D68" i="11"/>
  <c r="D60" i="11"/>
  <c r="T68" i="11"/>
  <c r="P68" i="11"/>
  <c r="L68" i="11"/>
  <c r="H68" i="11"/>
  <c r="AD37" i="9" l="1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T19" i="9"/>
  <c r="S19" i="9"/>
  <c r="R19" i="9"/>
  <c r="Q19" i="9"/>
  <c r="P19" i="9"/>
  <c r="O19" i="9"/>
  <c r="N19" i="9"/>
  <c r="M19" i="9"/>
  <c r="L19" i="9"/>
  <c r="K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K32" i="9"/>
  <c r="I3" i="9" l="1"/>
  <c r="I4" i="9"/>
  <c r="I5" i="9"/>
  <c r="I6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C46" i="11" l="1"/>
  <c r="D46" i="11" s="1"/>
  <c r="E46" i="11" s="1"/>
  <c r="F46" i="11" s="1"/>
  <c r="G46" i="11" s="1"/>
  <c r="H46" i="11" s="1"/>
  <c r="I46" i="11" s="1"/>
  <c r="J46" i="11" s="1"/>
  <c r="K46" i="11" s="1"/>
  <c r="L46" i="11" s="1"/>
  <c r="M46" i="11" s="1"/>
  <c r="N46" i="11" s="1"/>
  <c r="O46" i="11" s="1"/>
  <c r="P46" i="11" s="1"/>
  <c r="Q46" i="11" s="1"/>
  <c r="R46" i="11" s="1"/>
  <c r="S46" i="11" s="1"/>
  <c r="T46" i="11" s="1"/>
  <c r="U46" i="11" s="1"/>
  <c r="V46" i="11" s="1"/>
  <c r="F31" i="1" l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" i="1" l="1"/>
  <c r="K44" i="9" l="1"/>
  <c r="L44" i="9" s="1"/>
  <c r="M44" i="9" s="1"/>
  <c r="N44" i="9" s="1"/>
  <c r="O44" i="9" s="1"/>
  <c r="P44" i="9" s="1"/>
  <c r="Q44" i="9" s="1"/>
  <c r="R44" i="9" s="1"/>
  <c r="S44" i="9" s="1"/>
  <c r="T44" i="9" s="1"/>
  <c r="U44" i="9" s="1"/>
  <c r="V44" i="9" s="1"/>
  <c r="W44" i="9" s="1"/>
  <c r="X44" i="9" s="1"/>
  <c r="Y44" i="9" s="1"/>
  <c r="Z44" i="9" s="1"/>
  <c r="AA44" i="9" s="1"/>
  <c r="AB44" i="9" s="1"/>
  <c r="AC44" i="9" s="1"/>
  <c r="AD44" i="9" s="1"/>
  <c r="C1" i="1" l="1"/>
  <c r="A5" i="1" l="1"/>
  <c r="A30" i="7"/>
  <c r="A6" i="7"/>
  <c r="A31" i="7" s="1"/>
  <c r="A6" i="1" l="1"/>
  <c r="A7" i="7"/>
  <c r="A30" i="1"/>
  <c r="A7" i="1"/>
  <c r="A31" i="1"/>
  <c r="A8" i="7"/>
  <c r="A32" i="7" l="1"/>
  <c r="A9" i="7"/>
  <c r="A33" i="7"/>
  <c r="A8" i="1"/>
  <c r="A32" i="1"/>
  <c r="V70" i="11"/>
  <c r="U70" i="11"/>
  <c r="S70" i="11"/>
  <c r="R70" i="11"/>
  <c r="Q70" i="11"/>
  <c r="O70" i="11"/>
  <c r="N70" i="11"/>
  <c r="M70" i="11"/>
  <c r="K70" i="11"/>
  <c r="J70" i="11"/>
  <c r="I70" i="11"/>
  <c r="G70" i="11"/>
  <c r="F70" i="11"/>
  <c r="E70" i="11"/>
  <c r="C70" i="11"/>
  <c r="V69" i="11"/>
  <c r="U69" i="11"/>
  <c r="S69" i="11"/>
  <c r="R69" i="11"/>
  <c r="Q69" i="11"/>
  <c r="O69" i="11"/>
  <c r="N69" i="11"/>
  <c r="M69" i="11"/>
  <c r="K69" i="11"/>
  <c r="J69" i="11"/>
  <c r="I69" i="11"/>
  <c r="G69" i="11"/>
  <c r="F69" i="11"/>
  <c r="E69" i="11"/>
  <c r="C69" i="11"/>
  <c r="V68" i="11"/>
  <c r="U68" i="11"/>
  <c r="S68" i="11"/>
  <c r="R68" i="11"/>
  <c r="Q68" i="11"/>
  <c r="O68" i="11"/>
  <c r="N68" i="11"/>
  <c r="M68" i="11"/>
  <c r="K68" i="11"/>
  <c r="J68" i="11"/>
  <c r="I68" i="11"/>
  <c r="G68" i="11"/>
  <c r="F68" i="11"/>
  <c r="E68" i="11"/>
  <c r="C68" i="11"/>
  <c r="V67" i="11"/>
  <c r="U67" i="11"/>
  <c r="S67" i="11"/>
  <c r="R67" i="11"/>
  <c r="Q67" i="11"/>
  <c r="O67" i="11"/>
  <c r="N67" i="11"/>
  <c r="M67" i="11"/>
  <c r="K67" i="11"/>
  <c r="J67" i="11"/>
  <c r="I67" i="11"/>
  <c r="G67" i="11"/>
  <c r="F67" i="11"/>
  <c r="E67" i="11"/>
  <c r="C67" i="11"/>
  <c r="V66" i="11"/>
  <c r="U66" i="11"/>
  <c r="S66" i="11"/>
  <c r="R66" i="11"/>
  <c r="Q66" i="11"/>
  <c r="O66" i="11"/>
  <c r="N66" i="11"/>
  <c r="M66" i="11"/>
  <c r="K66" i="11"/>
  <c r="J66" i="11"/>
  <c r="I66" i="11"/>
  <c r="G66" i="11"/>
  <c r="F66" i="11"/>
  <c r="E66" i="11"/>
  <c r="C66" i="11"/>
  <c r="V65" i="11"/>
  <c r="U65" i="11"/>
  <c r="S65" i="11"/>
  <c r="R65" i="11"/>
  <c r="Q65" i="11"/>
  <c r="O65" i="11"/>
  <c r="N65" i="11"/>
  <c r="M65" i="11"/>
  <c r="K65" i="11"/>
  <c r="J65" i="11"/>
  <c r="I65" i="11"/>
  <c r="G65" i="11"/>
  <c r="F65" i="11"/>
  <c r="E65" i="11"/>
  <c r="C65" i="11"/>
  <c r="V64" i="11"/>
  <c r="U64" i="11"/>
  <c r="S64" i="11"/>
  <c r="R64" i="11"/>
  <c r="Q64" i="11"/>
  <c r="O64" i="11"/>
  <c r="N64" i="11"/>
  <c r="M64" i="11"/>
  <c r="K64" i="11"/>
  <c r="J64" i="11"/>
  <c r="I64" i="11"/>
  <c r="G64" i="11"/>
  <c r="F64" i="11"/>
  <c r="E64" i="11"/>
  <c r="C64" i="11"/>
  <c r="V63" i="11"/>
  <c r="U63" i="11"/>
  <c r="S63" i="11"/>
  <c r="R63" i="11"/>
  <c r="Q63" i="11"/>
  <c r="O63" i="11"/>
  <c r="N63" i="11"/>
  <c r="M63" i="11"/>
  <c r="K63" i="11"/>
  <c r="J63" i="11"/>
  <c r="I63" i="11"/>
  <c r="G63" i="11"/>
  <c r="F63" i="11"/>
  <c r="E63" i="11"/>
  <c r="C63" i="11"/>
  <c r="V62" i="11"/>
  <c r="U62" i="11"/>
  <c r="S62" i="11"/>
  <c r="R62" i="11"/>
  <c r="Q62" i="11"/>
  <c r="O62" i="11"/>
  <c r="N62" i="11"/>
  <c r="M62" i="11"/>
  <c r="K62" i="11"/>
  <c r="J62" i="11"/>
  <c r="I62" i="11"/>
  <c r="G62" i="11"/>
  <c r="F62" i="11"/>
  <c r="E62" i="11"/>
  <c r="C62" i="11"/>
  <c r="V61" i="11"/>
  <c r="U61" i="11"/>
  <c r="S61" i="11"/>
  <c r="R61" i="11"/>
  <c r="Q61" i="11"/>
  <c r="O61" i="11"/>
  <c r="N61" i="11"/>
  <c r="M61" i="11"/>
  <c r="K61" i="11"/>
  <c r="J61" i="11"/>
  <c r="I61" i="11"/>
  <c r="G61" i="11"/>
  <c r="F61" i="11"/>
  <c r="E61" i="11"/>
  <c r="C61" i="11"/>
  <c r="V60" i="11"/>
  <c r="U60" i="11"/>
  <c r="S60" i="11"/>
  <c r="R60" i="11"/>
  <c r="Q60" i="11"/>
  <c r="O60" i="11"/>
  <c r="N60" i="11"/>
  <c r="M60" i="11"/>
  <c r="K60" i="11"/>
  <c r="J60" i="11"/>
  <c r="I60" i="11"/>
  <c r="G60" i="11"/>
  <c r="F60" i="11"/>
  <c r="E60" i="11"/>
  <c r="C60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C47" i="11"/>
  <c r="C53" i="11" s="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M78" i="11" l="1"/>
  <c r="U78" i="11"/>
  <c r="A9" i="1"/>
  <c r="A33" i="1"/>
  <c r="A10" i="7"/>
  <c r="A34" i="7"/>
  <c r="H78" i="11"/>
  <c r="P78" i="11"/>
  <c r="E78" i="11"/>
  <c r="D78" i="11"/>
  <c r="L78" i="11"/>
  <c r="T78" i="11"/>
  <c r="N78" i="11" l="1"/>
  <c r="O78" i="11"/>
  <c r="V78" i="11"/>
  <c r="S78" i="11"/>
  <c r="Q78" i="11"/>
  <c r="F78" i="11"/>
  <c r="K78" i="11"/>
  <c r="R78" i="11"/>
  <c r="J78" i="11"/>
  <c r="C78" i="11"/>
  <c r="I78" i="11"/>
  <c r="G78" i="11"/>
  <c r="A11" i="7"/>
  <c r="A35" i="7"/>
  <c r="A10" i="1"/>
  <c r="A34" i="1"/>
  <c r="R45" i="9"/>
  <c r="L45" i="9"/>
  <c r="N45" i="9"/>
  <c r="T45" i="9"/>
  <c r="Q46" i="9"/>
  <c r="Q50" i="9" s="1"/>
  <c r="S46" i="9"/>
  <c r="S50" i="9" s="1"/>
  <c r="U50" i="9"/>
  <c r="W50" i="9"/>
  <c r="Y50" i="9"/>
  <c r="AA50" i="9"/>
  <c r="AC50" i="9"/>
  <c r="K46" i="9"/>
  <c r="K50" i="9" s="1"/>
  <c r="D30" i="7" s="1"/>
  <c r="M46" i="9"/>
  <c r="M50" i="9" s="1"/>
  <c r="D32" i="7" s="1"/>
  <c r="O46" i="9"/>
  <c r="O50" i="9" s="1"/>
  <c r="D34" i="7" s="1"/>
  <c r="Q45" i="9"/>
  <c r="S45" i="9"/>
  <c r="K45" i="9"/>
  <c r="M45" i="9"/>
  <c r="O45" i="9"/>
  <c r="P46" i="9"/>
  <c r="P50" i="9" s="1"/>
  <c r="D35" i="7" s="1"/>
  <c r="R46" i="9"/>
  <c r="R50" i="9" s="1"/>
  <c r="T46" i="9"/>
  <c r="T50" i="9" s="1"/>
  <c r="V50" i="9"/>
  <c r="X50" i="9"/>
  <c r="Z50" i="9"/>
  <c r="AB50" i="9"/>
  <c r="AD50" i="9"/>
  <c r="L46" i="9"/>
  <c r="L50" i="9" s="1"/>
  <c r="D31" i="7" s="1"/>
  <c r="N46" i="9"/>
  <c r="N50" i="9" s="1"/>
  <c r="D33" i="7" s="1"/>
  <c r="P45" i="9"/>
  <c r="A11" i="1" l="1"/>
  <c r="A35" i="1"/>
  <c r="A12" i="7"/>
  <c r="A36" i="7"/>
  <c r="D36" i="7" s="1"/>
  <c r="AD49" i="9"/>
  <c r="AD51" i="9" s="1"/>
  <c r="AD47" i="9"/>
  <c r="AC49" i="9"/>
  <c r="AC47" i="9"/>
  <c r="U49" i="9"/>
  <c r="U47" i="9"/>
  <c r="V49" i="9"/>
  <c r="V51" i="9" s="1"/>
  <c r="V47" i="9"/>
  <c r="P49" i="9"/>
  <c r="D10" i="7" s="1"/>
  <c r="P47" i="9"/>
  <c r="O49" i="9"/>
  <c r="D9" i="7" s="1"/>
  <c r="O47" i="9"/>
  <c r="Q49" i="9"/>
  <c r="D11" i="7" s="1"/>
  <c r="Q47" i="9"/>
  <c r="AB49" i="9"/>
  <c r="AB51" i="9" s="1"/>
  <c r="AB47" i="9"/>
  <c r="Y49" i="9"/>
  <c r="Y47" i="9"/>
  <c r="M49" i="9"/>
  <c r="D7" i="7" s="1"/>
  <c r="M47" i="9"/>
  <c r="Z49" i="9"/>
  <c r="Z51" i="9" s="1"/>
  <c r="Z47" i="9"/>
  <c r="N49" i="9"/>
  <c r="D8" i="7" s="1"/>
  <c r="N47" i="9"/>
  <c r="S49" i="9"/>
  <c r="S51" i="9" s="1"/>
  <c r="S47" i="9"/>
  <c r="R49" i="9"/>
  <c r="R47" i="9"/>
  <c r="AA49" i="9"/>
  <c r="AA51" i="9" s="1"/>
  <c r="AA47" i="9"/>
  <c r="T49" i="9"/>
  <c r="T51" i="9" s="1"/>
  <c r="T47" i="9"/>
  <c r="W49" i="9"/>
  <c r="W51" i="9" s="1"/>
  <c r="W47" i="9"/>
  <c r="K49" i="9"/>
  <c r="D5" i="7" s="1"/>
  <c r="K47" i="9"/>
  <c r="X49" i="9"/>
  <c r="X47" i="9"/>
  <c r="L49" i="9"/>
  <c r="D6" i="7" s="1"/>
  <c r="L47" i="9"/>
  <c r="U51" i="9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D12" i="7" l="1"/>
  <c r="Q51" i="9"/>
  <c r="M51" i="9"/>
  <c r="P51" i="9"/>
  <c r="L51" i="9"/>
  <c r="K51" i="9"/>
  <c r="A13" i="7"/>
  <c r="A37" i="7"/>
  <c r="A12" i="1"/>
  <c r="A36" i="1"/>
  <c r="AC51" i="9"/>
  <c r="X51" i="9"/>
  <c r="O51" i="9"/>
  <c r="R51" i="9"/>
  <c r="Y51" i="9"/>
  <c r="N51" i="9"/>
  <c r="I6" i="7"/>
  <c r="I31" i="7"/>
  <c r="I33" i="7"/>
  <c r="I35" i="7"/>
  <c r="I5" i="7"/>
  <c r="I7" i="7"/>
  <c r="I8" i="7"/>
  <c r="I9" i="7"/>
  <c r="I10" i="7"/>
  <c r="I11" i="7"/>
  <c r="I12" i="7"/>
  <c r="I30" i="7"/>
  <c r="I32" i="7"/>
  <c r="I34" i="7"/>
  <c r="I36" i="7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B5" i="1"/>
  <c r="C5" i="1"/>
  <c r="H36" i="7" l="1"/>
  <c r="H34" i="7"/>
  <c r="H32" i="7"/>
  <c r="H30" i="7"/>
  <c r="H12" i="7"/>
  <c r="H11" i="7"/>
  <c r="H10" i="7"/>
  <c r="H9" i="7"/>
  <c r="H8" i="7"/>
  <c r="H7" i="7"/>
  <c r="H5" i="7"/>
  <c r="H35" i="7"/>
  <c r="H33" i="7"/>
  <c r="H31" i="7"/>
  <c r="H6" i="7"/>
  <c r="D13" i="7"/>
  <c r="A13" i="1"/>
  <c r="A37" i="1"/>
  <c r="D37" i="7"/>
  <c r="A14" i="7"/>
  <c r="A38" i="7"/>
  <c r="I6" i="1"/>
  <c r="H6" i="1" s="1"/>
  <c r="G34" i="1"/>
  <c r="I34" i="1"/>
  <c r="H34" i="1" s="1"/>
  <c r="I32" i="1"/>
  <c r="H32" i="1" s="1"/>
  <c r="G32" i="1"/>
  <c r="I36" i="1"/>
  <c r="H36" i="1" s="1"/>
  <c r="G36" i="1"/>
  <c r="I10" i="1"/>
  <c r="H10" i="1" s="1"/>
  <c r="I30" i="1"/>
  <c r="H30" i="1" s="1"/>
  <c r="I11" i="1"/>
  <c r="H11" i="1" s="1"/>
  <c r="G30" i="1"/>
  <c r="G6" i="1"/>
  <c r="G8" i="1"/>
  <c r="G10" i="1"/>
  <c r="G12" i="1"/>
  <c r="I7" i="1"/>
  <c r="H7" i="1" s="1"/>
  <c r="I8" i="1"/>
  <c r="H8" i="1" s="1"/>
  <c r="I12" i="1"/>
  <c r="H12" i="1" s="1"/>
  <c r="I31" i="1"/>
  <c r="H31" i="1" s="1"/>
  <c r="I33" i="1"/>
  <c r="H33" i="1" s="1"/>
  <c r="I35" i="1"/>
  <c r="H35" i="1" s="1"/>
  <c r="G5" i="1"/>
  <c r="I9" i="1"/>
  <c r="H9" i="1" s="1"/>
  <c r="G31" i="1"/>
  <c r="G33" i="1"/>
  <c r="G35" i="1"/>
  <c r="G7" i="1"/>
  <c r="G9" i="1"/>
  <c r="G11" i="1"/>
  <c r="I5" i="1"/>
  <c r="H5" i="1" s="1"/>
  <c r="I13" i="7" l="1"/>
  <c r="A15" i="7"/>
  <c r="A39" i="7"/>
  <c r="D14" i="7"/>
  <c r="D38" i="7"/>
  <c r="I37" i="7"/>
  <c r="A14" i="1"/>
  <c r="A38" i="1"/>
  <c r="H37" i="7" l="1"/>
  <c r="I14" i="7"/>
  <c r="H13" i="7"/>
  <c r="I37" i="1"/>
  <c r="H37" i="1" s="1"/>
  <c r="G37" i="1"/>
  <c r="I13" i="1"/>
  <c r="H13" i="1" s="1"/>
  <c r="G13" i="1"/>
  <c r="I38" i="7"/>
  <c r="D39" i="7"/>
  <c r="A15" i="1"/>
  <c r="A39" i="1"/>
  <c r="A16" i="7"/>
  <c r="A40" i="7"/>
  <c r="D15" i="7"/>
  <c r="I15" i="7" l="1"/>
  <c r="H38" i="7"/>
  <c r="H14" i="7"/>
  <c r="I14" i="1"/>
  <c r="H14" i="1" s="1"/>
  <c r="G14" i="1"/>
  <c r="I38" i="1"/>
  <c r="H38" i="1" s="1"/>
  <c r="G38" i="1"/>
  <c r="A16" i="1"/>
  <c r="A40" i="1"/>
  <c r="D40" i="7"/>
  <c r="A17" i="7"/>
  <c r="A41" i="7"/>
  <c r="D16" i="7"/>
  <c r="I39" i="7"/>
  <c r="H39" i="7" l="1"/>
  <c r="I16" i="7"/>
  <c r="H15" i="7"/>
  <c r="G39" i="1"/>
  <c r="I39" i="1"/>
  <c r="H39" i="1" s="1"/>
  <c r="I15" i="1"/>
  <c r="H15" i="1" s="1"/>
  <c r="G15" i="1"/>
  <c r="D41" i="7"/>
  <c r="I40" i="7"/>
  <c r="A18" i="7"/>
  <c r="A42" i="7"/>
  <c r="D17" i="7"/>
  <c r="A17" i="1"/>
  <c r="A41" i="1"/>
  <c r="I17" i="7" l="1"/>
  <c r="H40" i="7"/>
  <c r="H16" i="7"/>
  <c r="G16" i="1"/>
  <c r="I16" i="1"/>
  <c r="H16" i="1" s="1"/>
  <c r="I40" i="1"/>
  <c r="H40" i="1" s="1"/>
  <c r="G40" i="1"/>
  <c r="A19" i="7"/>
  <c r="A43" i="7"/>
  <c r="D18" i="7"/>
  <c r="I41" i="7"/>
  <c r="D42" i="7"/>
  <c r="A18" i="1"/>
  <c r="A42" i="1"/>
  <c r="H41" i="7" l="1"/>
  <c r="I18" i="7"/>
  <c r="H17" i="7"/>
  <c r="G17" i="1"/>
  <c r="I17" i="1"/>
  <c r="H17" i="1" s="1"/>
  <c r="I41" i="1"/>
  <c r="H41" i="1" s="1"/>
  <c r="G41" i="1"/>
  <c r="A19" i="1"/>
  <c r="A43" i="1"/>
  <c r="I42" i="7"/>
  <c r="D43" i="7"/>
  <c r="A20" i="7"/>
  <c r="A44" i="7"/>
  <c r="D19" i="7"/>
  <c r="I19" i="7" l="1"/>
  <c r="H42" i="7"/>
  <c r="H18" i="7"/>
  <c r="I42" i="1"/>
  <c r="H42" i="1" s="1"/>
  <c r="G42" i="1"/>
  <c r="I18" i="1"/>
  <c r="H18" i="1" s="1"/>
  <c r="G18" i="1"/>
  <c r="I43" i="7"/>
  <c r="A21" i="7"/>
  <c r="A45" i="7"/>
  <c r="D20" i="7"/>
  <c r="D44" i="7"/>
  <c r="A20" i="1"/>
  <c r="A44" i="1"/>
  <c r="I20" i="7" l="1"/>
  <c r="H43" i="7"/>
  <c r="H19" i="7"/>
  <c r="I43" i="1"/>
  <c r="H43" i="1" s="1"/>
  <c r="G43" i="1"/>
  <c r="G19" i="1"/>
  <c r="I19" i="1"/>
  <c r="H19" i="1" s="1"/>
  <c r="A21" i="1"/>
  <c r="A45" i="1"/>
  <c r="I44" i="7"/>
  <c r="A22" i="7"/>
  <c r="A46" i="7"/>
  <c r="D21" i="7"/>
  <c r="D45" i="7"/>
  <c r="I21" i="7" l="1"/>
  <c r="H44" i="7"/>
  <c r="H20" i="7"/>
  <c r="G44" i="1"/>
  <c r="I44" i="1"/>
  <c r="H44" i="1" s="1"/>
  <c r="G20" i="1"/>
  <c r="I20" i="1"/>
  <c r="H20" i="1" s="1"/>
  <c r="I45" i="7"/>
  <c r="D46" i="7"/>
  <c r="A23" i="7"/>
  <c r="A47" i="7"/>
  <c r="D22" i="7"/>
  <c r="A22" i="1"/>
  <c r="A46" i="1"/>
  <c r="I22" i="7" l="1"/>
  <c r="H45" i="7"/>
  <c r="H21" i="7"/>
  <c r="G21" i="1"/>
  <c r="I21" i="1"/>
  <c r="H21" i="1" s="1"/>
  <c r="I45" i="1"/>
  <c r="H45" i="1" s="1"/>
  <c r="G45" i="1"/>
  <c r="D47" i="7"/>
  <c r="A23" i="1"/>
  <c r="A47" i="1"/>
  <c r="I46" i="7"/>
  <c r="A24" i="7"/>
  <c r="A48" i="7"/>
  <c r="D23" i="7"/>
  <c r="I23" i="7" l="1"/>
  <c r="H46" i="7"/>
  <c r="H22" i="7"/>
  <c r="I46" i="1"/>
  <c r="H46" i="1" s="1"/>
  <c r="G46" i="1"/>
  <c r="I22" i="1"/>
  <c r="H22" i="1" s="1"/>
  <c r="G22" i="1"/>
  <c r="I47" i="7"/>
  <c r="D48" i="7"/>
  <c r="A49" i="7"/>
  <c r="D24" i="7"/>
  <c r="A24" i="1"/>
  <c r="A48" i="1"/>
  <c r="I24" i="7" l="1"/>
  <c r="H47" i="7"/>
  <c r="H23" i="7"/>
  <c r="G47" i="1"/>
  <c r="I47" i="1"/>
  <c r="H47" i="1" s="1"/>
  <c r="I23" i="1"/>
  <c r="H23" i="1" s="1"/>
  <c r="G23" i="1"/>
  <c r="D49" i="7"/>
  <c r="A49" i="1"/>
  <c r="I48" i="7"/>
  <c r="H48" i="7" l="1"/>
  <c r="H24" i="7"/>
  <c r="G24" i="1"/>
  <c r="I24" i="1"/>
  <c r="H24" i="1" s="1"/>
  <c r="I48" i="1"/>
  <c r="H48" i="1" s="1"/>
  <c r="G48" i="1"/>
  <c r="I49" i="7"/>
  <c r="H49" i="7" l="1"/>
  <c r="G49" i="1"/>
  <c r="I49" i="1"/>
  <c r="H49" i="1" s="1"/>
</calcChain>
</file>

<file path=xl/sharedStrings.xml><?xml version="1.0" encoding="utf-8"?>
<sst xmlns="http://schemas.openxmlformats.org/spreadsheetml/2006/main" count="15732" uniqueCount="1275">
  <si>
    <t>Preferred Portfolio -</t>
  </si>
  <si>
    <t>Reg Up</t>
  </si>
  <si>
    <t>Reg Down</t>
  </si>
  <si>
    <t>Spin</t>
  </si>
  <si>
    <t>Non-Spin</t>
  </si>
  <si>
    <t>Non-Spin2</t>
  </si>
  <si>
    <t>Year</t>
  </si>
  <si>
    <t>Month</t>
  </si>
  <si>
    <t>Zone</t>
  </si>
  <si>
    <t>Peak Load</t>
  </si>
  <si>
    <t>OnPk Contr Load</t>
  </si>
  <si>
    <t>Load DSM</t>
  </si>
  <si>
    <t>Min Req Reserve</t>
  </si>
  <si>
    <t>Plan Reserve</t>
  </si>
  <si>
    <t>Res Margin %</t>
  </si>
  <si>
    <t>Firm Gen Cap</t>
  </si>
  <si>
    <t>OnPk Contr Resource</t>
  </si>
  <si>
    <t>Resource DSM</t>
  </si>
  <si>
    <t>Net Firm Import</t>
  </si>
  <si>
    <t>Firm Export</t>
  </si>
  <si>
    <t>Unmet Cap</t>
  </si>
  <si>
    <t>Cholla Trans</t>
  </si>
  <si>
    <t>Div0</t>
  </si>
  <si>
    <t>Craig Trans</t>
  </si>
  <si>
    <t>Jul</t>
  </si>
  <si>
    <t>Arizona</t>
  </si>
  <si>
    <t>Goshen</t>
  </si>
  <si>
    <t>Brady</t>
  </si>
  <si>
    <t>Mid Columbia</t>
  </si>
  <si>
    <t>Mona</t>
  </si>
  <si>
    <t>Palo Verde</t>
  </si>
  <si>
    <t>Utah North</t>
  </si>
  <si>
    <t>Utah South</t>
  </si>
  <si>
    <t>Cholla</t>
  </si>
  <si>
    <t>Colorado</t>
  </si>
  <si>
    <t>Mead</t>
  </si>
  <si>
    <t>Montana</t>
  </si>
  <si>
    <t>Hermiston</t>
  </si>
  <si>
    <t>Yakima</t>
  </si>
  <si>
    <t>WallaWalla</t>
  </si>
  <si>
    <t>Path C North</t>
  </si>
  <si>
    <t>Path C South</t>
  </si>
  <si>
    <t>APS Transmission</t>
  </si>
  <si>
    <t>Bridger East</t>
  </si>
  <si>
    <t>RedButte</t>
  </si>
  <si>
    <t>WyomingNE</t>
  </si>
  <si>
    <t>WyomingSW</t>
  </si>
  <si>
    <t>Chehalis</t>
  </si>
  <si>
    <t>SOregonCal</t>
  </si>
  <si>
    <t>PortlandNC</t>
  </si>
  <si>
    <t>WillamValcc</t>
  </si>
  <si>
    <t>Bethel</t>
  </si>
  <si>
    <t>Nevada - Oregon Border</t>
  </si>
  <si>
    <t>Hemingway</t>
  </si>
  <si>
    <t>Region</t>
  </si>
  <si>
    <t>TA Name</t>
  </si>
  <si>
    <t>East</t>
  </si>
  <si>
    <t>West</t>
  </si>
  <si>
    <t>Control Area - Transmission Area mapping</t>
  </si>
  <si>
    <t>CA Region</t>
  </si>
  <si>
    <t>Sum of Peak Load</t>
  </si>
  <si>
    <t>East Base Reserve Ratio (% of Load)</t>
  </si>
  <si>
    <t>Ratio</t>
  </si>
  <si>
    <t>West Base Reserve Ratio (% of Load)</t>
  </si>
  <si>
    <t>Peak Load (MW)</t>
  </si>
  <si>
    <t>Spin Ratio (%)</t>
  </si>
  <si>
    <t>Non-Spin Ratio (%)</t>
  </si>
  <si>
    <t>1) East Base Reserve Requirement (MW)</t>
  </si>
  <si>
    <t>1) West Base Reserve Requirement (MW)</t>
  </si>
  <si>
    <t>Blundell</t>
  </si>
  <si>
    <t>Carbon1</t>
  </si>
  <si>
    <t>Carbon2</t>
  </si>
  <si>
    <t>Colstrip3</t>
  </si>
  <si>
    <t>Colstrip4</t>
  </si>
  <si>
    <t>Craig1</t>
  </si>
  <si>
    <t>Craig2</t>
  </si>
  <si>
    <t>Gadsby1</t>
  </si>
  <si>
    <t>Gadsby2</t>
  </si>
  <si>
    <t>Gadsby3</t>
  </si>
  <si>
    <t>GadsbyGT1</t>
  </si>
  <si>
    <t>GadsbyGT2</t>
  </si>
  <si>
    <t>GadsbyGT3</t>
  </si>
  <si>
    <t>Hayden1</t>
  </si>
  <si>
    <t>Hayden2</t>
  </si>
  <si>
    <t>Hermiston1</t>
  </si>
  <si>
    <t>Hermiston2</t>
  </si>
  <si>
    <t>Hunter1</t>
  </si>
  <si>
    <t>Hunter2</t>
  </si>
  <si>
    <t>Hunter3</t>
  </si>
  <si>
    <t>Huntington1</t>
  </si>
  <si>
    <t>Huntington2</t>
  </si>
  <si>
    <t>I_Naughton3_GCF</t>
  </si>
  <si>
    <t>I_UTN_LS2</t>
  </si>
  <si>
    <t>I_UTN_LS2_DF</t>
  </si>
  <si>
    <t>JBridger1</t>
  </si>
  <si>
    <t>JBridger2</t>
  </si>
  <si>
    <t>JBridger3</t>
  </si>
  <si>
    <t>JBridger4</t>
  </si>
  <si>
    <t>Johnston1</t>
  </si>
  <si>
    <t>Johnston2</t>
  </si>
  <si>
    <t>Johnston3</t>
  </si>
  <si>
    <t>Johnston4</t>
  </si>
  <si>
    <t>Naughton1</t>
  </si>
  <si>
    <t>Naughton2</t>
  </si>
  <si>
    <t>Naughton3</t>
  </si>
  <si>
    <t>Wyodak1</t>
  </si>
  <si>
    <t>Entity</t>
  </si>
  <si>
    <t>I_CHP_AD_UT</t>
  </si>
  <si>
    <t>I_CHP_AD_WY</t>
  </si>
  <si>
    <t>I_CHP_IB_OR</t>
  </si>
  <si>
    <t>I_CHP_IB_UT</t>
  </si>
  <si>
    <t>GWh</t>
  </si>
  <si>
    <t>TriState_27057</t>
  </si>
  <si>
    <t>Monsanto_145258</t>
  </si>
  <si>
    <t>Deseret_194277</t>
  </si>
  <si>
    <t>MagCorp_144408</t>
  </si>
  <si>
    <t>Nucor_137328</t>
  </si>
  <si>
    <t>QF_Exxon_236032</t>
  </si>
  <si>
    <t>QF_Tesoro_519533</t>
  </si>
  <si>
    <t>QF_USMag_226786</t>
  </si>
  <si>
    <t>MSCG_272156</t>
  </si>
  <si>
    <t>Marengo1_332428</t>
  </si>
  <si>
    <t>Marengo2_423463</t>
  </si>
  <si>
    <t>McFadden_Ridge_I</t>
  </si>
  <si>
    <t>CARG_483225</t>
  </si>
  <si>
    <t>CARG_483226</t>
  </si>
  <si>
    <t>CARG_485289</t>
  </si>
  <si>
    <t>CARG_485290</t>
  </si>
  <si>
    <t>SUMMIT_497368</t>
  </si>
  <si>
    <t>SUMMIT_497367</t>
  </si>
  <si>
    <t>SHELL_489962</t>
  </si>
  <si>
    <t>SHELL_489963</t>
  </si>
  <si>
    <t>FOUR_C_WD_499701</t>
  </si>
  <si>
    <t>FOUR_MILE_499703</t>
  </si>
  <si>
    <t>QF_CA_Hydro</t>
  </si>
  <si>
    <t>QF_OR_Biomass</t>
  </si>
  <si>
    <t>QF_OR_Hydro</t>
  </si>
  <si>
    <t>QF_OR_Thermal</t>
  </si>
  <si>
    <t>QF_UTS_Biomass</t>
  </si>
  <si>
    <t>QF_UTS_Hydro</t>
  </si>
  <si>
    <t>QF_WAYA_Biomass</t>
  </si>
  <si>
    <t>QF_WAWW_Hydro</t>
  </si>
  <si>
    <t>QF_WAYA_Wind</t>
  </si>
  <si>
    <t>QF_WY_Hydro</t>
  </si>
  <si>
    <t>QF_ID_Hydro</t>
  </si>
  <si>
    <t>CARG_543222</t>
  </si>
  <si>
    <t>MnsntoCRT_145258</t>
  </si>
  <si>
    <t>Dunlap</t>
  </si>
  <si>
    <t>HighPlains_Plan</t>
  </si>
  <si>
    <t>I_W_PowerCnty_I</t>
  </si>
  <si>
    <t>I_W_PowerCnty_II</t>
  </si>
  <si>
    <t>Barclay_543577</t>
  </si>
  <si>
    <t>QF_KennRF_579481</t>
  </si>
  <si>
    <t>QF_Kenn_Moly</t>
  </si>
  <si>
    <t>QF_RBFP_E20771</t>
  </si>
  <si>
    <t>QF_RBFP_E20907</t>
  </si>
  <si>
    <t>MSCG_E999690</t>
  </si>
  <si>
    <t>ConstEng_E999691</t>
  </si>
  <si>
    <t>TMF_BioF_E20958</t>
  </si>
  <si>
    <t>CGB_BioG_E20962</t>
  </si>
  <si>
    <t>AGHydro_QF829926</t>
  </si>
  <si>
    <t>DSM_IRR_GO</t>
  </si>
  <si>
    <t>UMPA_45631R_S</t>
  </si>
  <si>
    <t>NonOwnRes_Walla</t>
  </si>
  <si>
    <t>NonOwnRes_WMain</t>
  </si>
  <si>
    <t>NonOwnRes_Goshen</t>
  </si>
  <si>
    <t>NonOwnRes_Utah</t>
  </si>
  <si>
    <t>DorenaHyd_20887</t>
  </si>
  <si>
    <t>DSM_CooKeeper</t>
  </si>
  <si>
    <t>DSM_IRR_UT</t>
  </si>
  <si>
    <t>QF_Bioms1_234159</t>
  </si>
  <si>
    <t>QF_W_HighPlateau</t>
  </si>
  <si>
    <t>QF_W_LowerRidge</t>
  </si>
  <si>
    <t>QF_W_PineCity</t>
  </si>
  <si>
    <t>QF_W_MuleHollow</t>
  </si>
  <si>
    <t>QF_W_MC_FivePine</t>
  </si>
  <si>
    <t>QF_W_MC_NorthPt</t>
  </si>
  <si>
    <t>QF_W_ThreeMileC</t>
  </si>
  <si>
    <t>QF_GEO_OMPower1</t>
  </si>
  <si>
    <t>QF_CA_Biomass</t>
  </si>
  <si>
    <t>QF_ID_Biomass</t>
  </si>
  <si>
    <t>QF_UTN_Wind</t>
  </si>
  <si>
    <t>QF_WAYA_Hydro</t>
  </si>
  <si>
    <t>QF_WY_Wind</t>
  </si>
  <si>
    <t>DSM2_CA_SO_2012</t>
  </si>
  <si>
    <t>DSM2_ID_GO_2012</t>
  </si>
  <si>
    <t>DSM2_OR_SO_2012</t>
  </si>
  <si>
    <t>DSM2_UT_UT_2012</t>
  </si>
  <si>
    <t>DSM2_WA_WA_2012</t>
  </si>
  <si>
    <t>DSM2_WA_YA_2012</t>
  </si>
  <si>
    <t>DSM2_WY_WY_2012</t>
  </si>
  <si>
    <t>CA</t>
  </si>
  <si>
    <t>EAST</t>
  </si>
  <si>
    <t>WEST</t>
  </si>
  <si>
    <t>PAC-NOB PUR</t>
  </si>
  <si>
    <t>PAC-Mead PUR</t>
  </si>
  <si>
    <t>PAC-Mead SALE</t>
  </si>
  <si>
    <t>PAC-Mona PUR</t>
  </si>
  <si>
    <t>PAC-Mona SALE</t>
  </si>
  <si>
    <t>PAC-COB SALE</t>
  </si>
  <si>
    <t>PAC-COB PUR</t>
  </si>
  <si>
    <t>PAC-MIDC SALE</t>
  </si>
  <si>
    <t>PAC-MIDC PUR</t>
  </si>
  <si>
    <t>PAC-FC SALE</t>
  </si>
  <si>
    <t>PAC-FC PUR</t>
  </si>
  <si>
    <t>PAC-PV SALE</t>
  </si>
  <si>
    <t>PAC-PV PUR</t>
  </si>
  <si>
    <t>PAC-NOB SALE</t>
  </si>
  <si>
    <t>MW</t>
  </si>
  <si>
    <t>Section</t>
  </si>
  <si>
    <t>TOD</t>
  </si>
  <si>
    <t>Date</t>
  </si>
  <si>
    <t>Iteration</t>
  </si>
  <si>
    <t>ALL</t>
  </si>
  <si>
    <t>Expected Values</t>
  </si>
  <si>
    <t>Total</t>
  </si>
  <si>
    <t>Load (GWh)</t>
  </si>
  <si>
    <t>Load</t>
  </si>
  <si>
    <t>Avg Load (aMW)</t>
  </si>
  <si>
    <t>Row Labels</t>
  </si>
  <si>
    <t>Grand Total</t>
  </si>
  <si>
    <t>Column Labels</t>
  </si>
  <si>
    <t>AS1 Contrib (GWh)</t>
  </si>
  <si>
    <t>AS2 Contrib (GWh)</t>
  </si>
  <si>
    <t>AS3 Contrib (GWh)</t>
  </si>
  <si>
    <t>AS4 Contrib (GWh)</t>
  </si>
  <si>
    <t>AS5 Contrib (GWh)</t>
  </si>
  <si>
    <t>Generation (GWh)</t>
  </si>
  <si>
    <t>Possible Gen (GWh)</t>
  </si>
  <si>
    <t>PaR_Name</t>
  </si>
  <si>
    <t>Lookup 1</t>
  </si>
  <si>
    <t>Lookup 2</t>
  </si>
  <si>
    <t>LT Contract</t>
  </si>
  <si>
    <t>Existing - QF</t>
  </si>
  <si>
    <t>APS_27875_Supplemental</t>
  </si>
  <si>
    <t>Existing - Purchase</t>
  </si>
  <si>
    <t>APS_Exchange_58118_AZ_in</t>
  </si>
  <si>
    <t>APS_Exchange_58118_FC_in</t>
  </si>
  <si>
    <t>APS_Exchange_58119_AZ_out</t>
  </si>
  <si>
    <t>Existing - Sale</t>
  </si>
  <si>
    <t>APS_Exchange_58119_FC_out</t>
  </si>
  <si>
    <t>Hydro</t>
  </si>
  <si>
    <t>Existing - Hydro</t>
  </si>
  <si>
    <t>Black Hills_27013R_sale_MIdC</t>
  </si>
  <si>
    <t>Black Hills_27013R_sale_UTS</t>
  </si>
  <si>
    <t>Black Hills_28160_Losses</t>
  </si>
  <si>
    <t>Geothermal</t>
  </si>
  <si>
    <t>Existing - Geothermal</t>
  </si>
  <si>
    <t>BPA_64706_Spring_P</t>
  </si>
  <si>
    <t>Exchange</t>
  </si>
  <si>
    <t>BPA_64706_Spring_S</t>
  </si>
  <si>
    <t>BPA_64888_Summer_P</t>
  </si>
  <si>
    <t>BPA_64888_Summer_S</t>
  </si>
  <si>
    <t>BPA_SIE_64885_Goshen_in</t>
  </si>
  <si>
    <t>BPA_SIE_64885_Goshen_out</t>
  </si>
  <si>
    <t>BPA_SIE_64885_McNary_in</t>
  </si>
  <si>
    <t>Thermal</t>
  </si>
  <si>
    <t>Existing - Coal</t>
  </si>
  <si>
    <t>Chehalis_CCCT</t>
  </si>
  <si>
    <t>Existing - GAS</t>
  </si>
  <si>
    <t>Chevron Wind_499335</t>
  </si>
  <si>
    <t>Wind</t>
  </si>
  <si>
    <t>Existing - Wind</t>
  </si>
  <si>
    <t>Combine Hills_160595</t>
  </si>
  <si>
    <t>Cowlitz_65787_sale</t>
  </si>
  <si>
    <t>Currant Creek</t>
  </si>
  <si>
    <t>Douglas Settlement_38185</t>
  </si>
  <si>
    <t>DSM, Class 1</t>
  </si>
  <si>
    <t>Existing - DSM</t>
  </si>
  <si>
    <t>DSM, Class 2</t>
  </si>
  <si>
    <t>FC1_BPA_42818_out</t>
  </si>
  <si>
    <t>Existing - Exchange</t>
  </si>
  <si>
    <t>FC1_EWEB_63510_out</t>
  </si>
  <si>
    <t>FC1_in</t>
  </si>
  <si>
    <t>FC2_BPA_63507_in</t>
  </si>
  <si>
    <t>FC2_BPA_63508_out</t>
  </si>
  <si>
    <t>FC3_PSCO_63361_in</t>
  </si>
  <si>
    <t>FC3_PSCO_63362_out</t>
  </si>
  <si>
    <t>FC4_BPA_79207_in</t>
  </si>
  <si>
    <t>FC4_BPA_79207_out</t>
  </si>
  <si>
    <t>Glenrock_Wind_423461</t>
  </si>
  <si>
    <t>Glenrock_Wind3_Planned</t>
  </si>
  <si>
    <t>Goodnoe_Hills_332427</t>
  </si>
  <si>
    <t>James River CG</t>
  </si>
  <si>
    <t>Lake Side</t>
  </si>
  <si>
    <t>Leaning_Juniper_317714</t>
  </si>
  <si>
    <t>Existing - Interruptible</t>
  </si>
  <si>
    <t>Monsanto_Curtailment_B_145258</t>
  </si>
  <si>
    <t>Mountain_Wind1_367721</t>
  </si>
  <si>
    <t>Mountain_Wind2_398449</t>
  </si>
  <si>
    <t>Non-owned reserves</t>
  </si>
  <si>
    <t>Existing - Non-owned reserves</t>
  </si>
  <si>
    <t>NonOwnRes_Wyoming</t>
  </si>
  <si>
    <t>OBSIDIANBLKCAP</t>
  </si>
  <si>
    <t>Oregon_Wind_Farms_Planned_I</t>
  </si>
  <si>
    <t>PGE Cove_83984</t>
  </si>
  <si>
    <t>PSCO_340325_in</t>
  </si>
  <si>
    <t>PSCO_340325_out</t>
  </si>
  <si>
    <t>QF_Evergreen_Bio_351030</t>
  </si>
  <si>
    <t>QF_Kennecott_216221</t>
  </si>
  <si>
    <t>QF_Simplots_216221</t>
  </si>
  <si>
    <t>QF_Sunnyside_Additional_59965</t>
  </si>
  <si>
    <t>QF_Sunnyside_Base_83997</t>
  </si>
  <si>
    <t>Redding_66276_in</t>
  </si>
  <si>
    <t>Redding_66276_out</t>
  </si>
  <si>
    <t>Rock River_100371</t>
  </si>
  <si>
    <t>Rolling_Hills_Wind_423462</t>
  </si>
  <si>
    <t>SCL State Line_New_In</t>
  </si>
  <si>
    <t>SCL State Line_New_Out</t>
  </si>
  <si>
    <t>SCL State Line_New_Reserve</t>
  </si>
  <si>
    <t>Seven_Mile_Wind_357819</t>
  </si>
  <si>
    <t>Seven_Mile_Wind2_Planned</t>
  </si>
  <si>
    <t>Existing - SALE</t>
  </si>
  <si>
    <t>SMUD_24296_in</t>
  </si>
  <si>
    <t>SMUD_24296_out</t>
  </si>
  <si>
    <t>Spanish_Fork_311681</t>
  </si>
  <si>
    <t>Three_Buttes_460457</t>
  </si>
  <si>
    <t>Top.of.World</t>
  </si>
  <si>
    <t>WestValleyCityGT1</t>
  </si>
  <si>
    <t>WestValleyCityGT2</t>
  </si>
  <si>
    <t>WestValleyCityGT3</t>
  </si>
  <si>
    <t>WestValleyCityGT4</t>
  </si>
  <si>
    <t>WestValleyCityGT5</t>
  </si>
  <si>
    <t>Weyerhauser_Reserves_356685</t>
  </si>
  <si>
    <t>Wolverine Creek_244520</t>
  </si>
  <si>
    <t>D1CA_CUR_01</t>
  </si>
  <si>
    <t>D1CA_CUR_02</t>
  </si>
  <si>
    <t>D1CA_CUR_03</t>
  </si>
  <si>
    <t>D1CA_IRR_01</t>
  </si>
  <si>
    <t>D1CA_IRR_02</t>
  </si>
  <si>
    <t>D1ID_CUR_01</t>
  </si>
  <si>
    <t>D1ID_CUR_02</t>
  </si>
  <si>
    <t>D1ID_CUR_03</t>
  </si>
  <si>
    <t>D1ID_IRR_01</t>
  </si>
  <si>
    <t>D1OR_CUR_01</t>
  </si>
  <si>
    <t>D1OR_CUR_02</t>
  </si>
  <si>
    <t>D1OR_CUR_03</t>
  </si>
  <si>
    <t>D1OR_IRR_01</t>
  </si>
  <si>
    <t>D1OR_IRR_02</t>
  </si>
  <si>
    <t>D1UT_CUR_01</t>
  </si>
  <si>
    <t>D1UT_CUR_02</t>
  </si>
  <si>
    <t>D1UT_CUR_03</t>
  </si>
  <si>
    <t>D1UT_CUR_04</t>
  </si>
  <si>
    <t>D1UT_CUR_05</t>
  </si>
  <si>
    <t>D1UT_CUR_06</t>
  </si>
  <si>
    <t>D1UT_CUR_07</t>
  </si>
  <si>
    <t>D1UT_IRR_01</t>
  </si>
  <si>
    <t>D1UT_RES_01</t>
  </si>
  <si>
    <t>D1UT_RES_02</t>
  </si>
  <si>
    <t>D1UT_RES_03</t>
  </si>
  <si>
    <t>D1UT_RES_04</t>
  </si>
  <si>
    <t>D1UT_RES_05</t>
  </si>
  <si>
    <t>D1UT_RES_06</t>
  </si>
  <si>
    <t>D1WA_CUR_01</t>
  </si>
  <si>
    <t>D1WA_CUR_02</t>
  </si>
  <si>
    <t>D1WA_CUR_03</t>
  </si>
  <si>
    <t>D1WA_IRR_01</t>
  </si>
  <si>
    <t>D1WA_IRR_02</t>
  </si>
  <si>
    <t>D1WY_CUR_01</t>
  </si>
  <si>
    <t>D1WY_CUR_02</t>
  </si>
  <si>
    <t>D1WY_CUR_03</t>
  </si>
  <si>
    <t>D1WY_CUR_04</t>
  </si>
  <si>
    <t>D1WY_IRR_01</t>
  </si>
  <si>
    <t>D1WY_IRR_02</t>
  </si>
  <si>
    <t>D1WY_IRR_03</t>
  </si>
  <si>
    <t>D1WY_RES_01</t>
  </si>
  <si>
    <t>D1WY_RES_02</t>
  </si>
  <si>
    <t>D1WY_RES_03</t>
  </si>
  <si>
    <t>D2_CA_SO_001</t>
  </si>
  <si>
    <t>D2_CA_SO_003</t>
  </si>
  <si>
    <t>D2_CA_SO_004</t>
  </si>
  <si>
    <t>D2_CA_SO_005</t>
  </si>
  <si>
    <t>D2_CA_SO_006</t>
  </si>
  <si>
    <t>D2_CA_SO_007</t>
  </si>
  <si>
    <t>D2_CA_SO_008</t>
  </si>
  <si>
    <t>D2_CA_SO_009</t>
  </si>
  <si>
    <t>D2_CA_SO_010</t>
  </si>
  <si>
    <t>D2_CA_SO_012</t>
  </si>
  <si>
    <t>D2_CA_SO_013</t>
  </si>
  <si>
    <t>D2_CA_SO_018</t>
  </si>
  <si>
    <t>D2_ID_GO_001</t>
  </si>
  <si>
    <t>D2_ID_GO_003</t>
  </si>
  <si>
    <t>D2_ID_GO_004</t>
  </si>
  <si>
    <t>D2_ID_GO_005</t>
  </si>
  <si>
    <t>D2_ID_GO_006</t>
  </si>
  <si>
    <t>D2_ID_GO_007</t>
  </si>
  <si>
    <t>D2_ID_GO_008</t>
  </si>
  <si>
    <t>D2_ID_GO_009</t>
  </si>
  <si>
    <t>D2_ID_GO_010</t>
  </si>
  <si>
    <t>D2_ID_GO_012</t>
  </si>
  <si>
    <t>D2_ID_GO_013</t>
  </si>
  <si>
    <t>D2_ID_GO_015</t>
  </si>
  <si>
    <t>D2_ID_GO_016</t>
  </si>
  <si>
    <t>D2_OR_SO_001</t>
  </si>
  <si>
    <t>D2_OR_SO_003</t>
  </si>
  <si>
    <t>D2_OR_SO_004</t>
  </si>
  <si>
    <t>D2_OR_SO_005</t>
  </si>
  <si>
    <t>D2_OR_SO_006</t>
  </si>
  <si>
    <t>D2_OR_SO_007</t>
  </si>
  <si>
    <t>D2_OR_SO_008</t>
  </si>
  <si>
    <t>D2_OR_SO_009</t>
  </si>
  <si>
    <t>D2_OR_SO_010</t>
  </si>
  <si>
    <t>D2_OR_SO_012</t>
  </si>
  <si>
    <t>D2_OR_SO_013</t>
  </si>
  <si>
    <t>D2_OR_SO_015</t>
  </si>
  <si>
    <t>D2_OR_SO_016</t>
  </si>
  <si>
    <t>D2_OR_SO_018</t>
  </si>
  <si>
    <t>D2_UT_UT_001</t>
  </si>
  <si>
    <t>D2_UT_UT_003</t>
  </si>
  <si>
    <t>D2_UT_UT_004</t>
  </si>
  <si>
    <t>D2_UT_UT_005</t>
  </si>
  <si>
    <t>D2_UT_UT_006</t>
  </si>
  <si>
    <t>D2_UT_UT_007</t>
  </si>
  <si>
    <t>D2_UT_UT_008</t>
  </si>
  <si>
    <t>D2_UT_UT_009</t>
  </si>
  <si>
    <t>D2_UT_UT_010</t>
  </si>
  <si>
    <t>D2_UT_UT_012</t>
  </si>
  <si>
    <t>D2_UT_UT_015</t>
  </si>
  <si>
    <t>D2_WA_WA_001</t>
  </si>
  <si>
    <t>D2_WA_WA_003</t>
  </si>
  <si>
    <t>D2_WA_WA_004</t>
  </si>
  <si>
    <t>D2_WA_WA_005</t>
  </si>
  <si>
    <t>D2_WA_WA_006</t>
  </si>
  <si>
    <t>D2_WA_WA_007</t>
  </si>
  <si>
    <t>D2_WA_WA_008</t>
  </si>
  <si>
    <t>D2_WA_WA_009</t>
  </si>
  <si>
    <t>D2_WA_WA_010</t>
  </si>
  <si>
    <t>D2_WA_WA_012</t>
  </si>
  <si>
    <t>D2_WA_WA_013</t>
  </si>
  <si>
    <t>D2_WA_WA_015</t>
  </si>
  <si>
    <t>D2_WA_WA_016</t>
  </si>
  <si>
    <t>D2_WA_WA_022</t>
  </si>
  <si>
    <t>D2_WA_YA_001</t>
  </si>
  <si>
    <t>D2_WA_YA_003</t>
  </si>
  <si>
    <t>D2_WA_YA_004</t>
  </si>
  <si>
    <t>D2_WA_YA_005</t>
  </si>
  <si>
    <t>D2_WA_YA_006</t>
  </si>
  <si>
    <t>D2_WA_YA_007</t>
  </si>
  <si>
    <t>D2_WA_YA_008</t>
  </si>
  <si>
    <t>D2_WA_YA_009</t>
  </si>
  <si>
    <t>D2_WA_YA_010</t>
  </si>
  <si>
    <t>D2_WA_YA_012</t>
  </si>
  <si>
    <t>D2_WA_YA_013</t>
  </si>
  <si>
    <t>D2_WA_YA_015</t>
  </si>
  <si>
    <t>D2_WA_YA_016</t>
  </si>
  <si>
    <t>D2_WA_YA_022</t>
  </si>
  <si>
    <t>D2_WY_WY_001</t>
  </si>
  <si>
    <t>D2_WY_WY_003</t>
  </si>
  <si>
    <t>D2_WY_WY_004</t>
  </si>
  <si>
    <t>D2_WY_WY_005</t>
  </si>
  <si>
    <t>D2_WY_WY_006</t>
  </si>
  <si>
    <t>D2_WY_WY_007</t>
  </si>
  <si>
    <t>D2_WY_WY_008</t>
  </si>
  <si>
    <t>D2_WY_WY_009</t>
  </si>
  <si>
    <t>D2_WY_WY_010</t>
  </si>
  <si>
    <t>D2_WY_WY_012</t>
  </si>
  <si>
    <t>D2_WY_WY_013</t>
  </si>
  <si>
    <t>CHP</t>
  </si>
  <si>
    <t>I_DGSLPV_UT</t>
  </si>
  <si>
    <t>Other Renewables</t>
  </si>
  <si>
    <t>Solar-DG</t>
  </si>
  <si>
    <t>I_DGSLPV_UT2</t>
  </si>
  <si>
    <t>I_DGSLPV_UT3</t>
  </si>
  <si>
    <t>I_DGSLPV_UT4</t>
  </si>
  <si>
    <t>I_DGSLPV_UT5</t>
  </si>
  <si>
    <t>I_DGSLPV_UT6</t>
  </si>
  <si>
    <t>I_DGSLWH_UT1</t>
  </si>
  <si>
    <t>I_DGSLWH_UT2</t>
  </si>
  <si>
    <t>I_DGSLWH_UT3</t>
  </si>
  <si>
    <t>I_DGSLWH_UT4</t>
  </si>
  <si>
    <t>I_DGSLWH_UT5</t>
  </si>
  <si>
    <t>I_DGSLWH_UT6</t>
  </si>
  <si>
    <t>I_DGSLWH_UT7</t>
  </si>
  <si>
    <t>I_DGSLWH_UT8</t>
  </si>
  <si>
    <t>I_DGSLWH_UT9</t>
  </si>
  <si>
    <t>I_FOT_COBQ3</t>
  </si>
  <si>
    <t>FOT</t>
  </si>
  <si>
    <t>I_FOT_MCQ3_2</t>
  </si>
  <si>
    <t>I_FOT_MCQ3</t>
  </si>
  <si>
    <t>I_FOT_Mona_3</t>
  </si>
  <si>
    <t>I_FOT_Mona_</t>
  </si>
  <si>
    <t>I_FOT_NOBQ3</t>
  </si>
  <si>
    <t>I_FOT_NOBQ32</t>
  </si>
  <si>
    <t>I_ID_Frame</t>
  </si>
  <si>
    <t>SCCT</t>
  </si>
  <si>
    <t>I_USLCS_OR13</t>
  </si>
  <si>
    <t>Solar</t>
  </si>
  <si>
    <t>I_USLCS_OR14</t>
  </si>
  <si>
    <t>I_USLCS_OR15</t>
  </si>
  <si>
    <t>I_USLPV_SO13</t>
  </si>
  <si>
    <t>I_USLPV_SO14</t>
  </si>
  <si>
    <t>I_UTS_FD_2x1</t>
  </si>
  <si>
    <t>CCCT</t>
  </si>
  <si>
    <t>I_UTS_FD2x1D</t>
  </si>
  <si>
    <t>I_UTS_J_1x1</t>
  </si>
  <si>
    <t>I_UTS_J_1x1D</t>
  </si>
  <si>
    <t>I_W_ID_EA291</t>
  </si>
  <si>
    <t>I_W_UT_WE291</t>
  </si>
  <si>
    <t>I_W_WY_SO401</t>
  </si>
  <si>
    <t>I_YA_Frame</t>
  </si>
  <si>
    <t>Market Transaction</t>
  </si>
  <si>
    <t>System Purchase</t>
  </si>
  <si>
    <t>System Sale</t>
  </si>
  <si>
    <t>D1CA_RES_01</t>
  </si>
  <si>
    <t>D1CA_RES_02</t>
  </si>
  <si>
    <t>D1CA_RES_03</t>
  </si>
  <si>
    <t>D1ID_IRR_02</t>
  </si>
  <si>
    <t>D1ID_RES_01</t>
  </si>
  <si>
    <t>D1ID_RES_02</t>
  </si>
  <si>
    <t>D1ID_RES_03</t>
  </si>
  <si>
    <t>D1OR_RES_01</t>
  </si>
  <si>
    <t>D1OR_RES_02</t>
  </si>
  <si>
    <t>D1OR_RES_03</t>
  </si>
  <si>
    <t>D1UT_RES_07</t>
  </si>
  <si>
    <t>D1UT_RES_08</t>
  </si>
  <si>
    <t>D1UT_RES_09</t>
  </si>
  <si>
    <t>D1UT_RES_10</t>
  </si>
  <si>
    <t>D1WA_RES_01</t>
  </si>
  <si>
    <t>D1WA_RES_02</t>
  </si>
  <si>
    <t>D1WA_RES_03</t>
  </si>
  <si>
    <t>D2_CA_SO_002</t>
  </si>
  <si>
    <t>D2_CA_SO_011</t>
  </si>
  <si>
    <t>D2_CA_SO_014</t>
  </si>
  <si>
    <t>D2_CA_SO_015</t>
  </si>
  <si>
    <t>D2_CA_SO_016</t>
  </si>
  <si>
    <t>D2_CA_SO_017</t>
  </si>
  <si>
    <t>D2_CA_SO_019</t>
  </si>
  <si>
    <t>D2_CA_SO_020</t>
  </si>
  <si>
    <t>D2_CA_SO_021</t>
  </si>
  <si>
    <t>D2_CA_SO_022</t>
  </si>
  <si>
    <t>D2_CA_SO_023</t>
  </si>
  <si>
    <t>D2_CA_SO_024</t>
  </si>
  <si>
    <t>D2_CA_SO_025</t>
  </si>
  <si>
    <t>D2_CA_SO_027</t>
  </si>
  <si>
    <t>D2_CA_SO_032</t>
  </si>
  <si>
    <t>D2_CA_SO_034</t>
  </si>
  <si>
    <t>D2_CA_SO_037</t>
  </si>
  <si>
    <t>D2_CA_SO_039</t>
  </si>
  <si>
    <t>D2_CA_SO_040</t>
  </si>
  <si>
    <t>D2_CA_SO_041</t>
  </si>
  <si>
    <t>D2_ID_GO_002</t>
  </si>
  <si>
    <t>D2_ID_GO_011</t>
  </si>
  <si>
    <t>D2_ID_GO_014</t>
  </si>
  <si>
    <t>D2_ID_GO_017</t>
  </si>
  <si>
    <t>D2_ID_GO_018</t>
  </si>
  <si>
    <t>D2_ID_GO_019</t>
  </si>
  <si>
    <t>D2_ID_GO_020</t>
  </si>
  <si>
    <t>D2_ID_GO_021</t>
  </si>
  <si>
    <t>D2_ID_GO_022</t>
  </si>
  <si>
    <t>D2_ID_GO_023</t>
  </si>
  <si>
    <t>D2_ID_GO_024</t>
  </si>
  <si>
    <t>D2_ID_GO_025</t>
  </si>
  <si>
    <t>D2_ID_GO_027</t>
  </si>
  <si>
    <t>D2_ID_GO_032</t>
  </si>
  <si>
    <t>D2_ID_GO_034</t>
  </si>
  <si>
    <t>D2_ID_GO_037</t>
  </si>
  <si>
    <t>D2_ID_GO_039</t>
  </si>
  <si>
    <t>D2_ID_GO_040</t>
  </si>
  <si>
    <t>D2_ID_GO_041</t>
  </si>
  <si>
    <t>D2_ID_UT_001</t>
  </si>
  <si>
    <t>D2_ID_UT_002</t>
  </si>
  <si>
    <t>D2_ID_UT_003</t>
  </si>
  <si>
    <t>D2_ID_UT_004</t>
  </si>
  <si>
    <t>D2_ID_UT_005</t>
  </si>
  <si>
    <t>D2_ID_UT_006</t>
  </si>
  <si>
    <t>D2_ID_UT_007</t>
  </si>
  <si>
    <t>D2_ID_UT_008</t>
  </si>
  <si>
    <t>D2_ID_UT_009</t>
  </si>
  <si>
    <t>D2_ID_UT_010</t>
  </si>
  <si>
    <t>D2_ID_UT_011</t>
  </si>
  <si>
    <t>D2_ID_UT_012</t>
  </si>
  <si>
    <t>D2_ID_UT_013</t>
  </si>
  <si>
    <t>D2_ID_UT_014</t>
  </si>
  <si>
    <t>D2_ID_UT_015</t>
  </si>
  <si>
    <t>D2_ID_UT_016</t>
  </si>
  <si>
    <t>D2_ID_UT_017</t>
  </si>
  <si>
    <t>D2_ID_UT_018</t>
  </si>
  <si>
    <t>D2_ID_UT_019</t>
  </si>
  <si>
    <t>D2_ID_UT_020</t>
  </si>
  <si>
    <t>D2_ID_UT_021</t>
  </si>
  <si>
    <t>D2_ID_UT_022</t>
  </si>
  <si>
    <t>D2_ID_UT_023</t>
  </si>
  <si>
    <t>D2_ID_UT_024</t>
  </si>
  <si>
    <t>D2_ID_UT_025</t>
  </si>
  <si>
    <t>D2_ID_UT_026</t>
  </si>
  <si>
    <t>D2_ID_UT_027</t>
  </si>
  <si>
    <t>D2_OR_PO_001</t>
  </si>
  <si>
    <t>D2_OR_PO_002</t>
  </si>
  <si>
    <t>D2_OR_PO_003</t>
  </si>
  <si>
    <t>D2_OR_PO_004</t>
  </si>
  <si>
    <t>D2_OR_PO_005</t>
  </si>
  <si>
    <t>D2_OR_PO_006</t>
  </si>
  <si>
    <t>D2_OR_PO_007</t>
  </si>
  <si>
    <t>D2_OR_PO_008</t>
  </si>
  <si>
    <t>D2_OR_PO_009</t>
  </si>
  <si>
    <t>D2_OR_PO_010</t>
  </si>
  <si>
    <t>D2_OR_PO_011</t>
  </si>
  <si>
    <t>D2_OR_PO_012</t>
  </si>
  <si>
    <t>D2_OR_PO_013</t>
  </si>
  <si>
    <t>D2_OR_PO_014</t>
  </si>
  <si>
    <t>D2_OR_PO_015</t>
  </si>
  <si>
    <t>D2_OR_PO_016</t>
  </si>
  <si>
    <t>D2_OR_PO_017</t>
  </si>
  <si>
    <t>D2_OR_PO_018</t>
  </si>
  <si>
    <t>D2_OR_PO_019</t>
  </si>
  <si>
    <t>D2_OR_PO_020</t>
  </si>
  <si>
    <t>D2_OR_PO_021</t>
  </si>
  <si>
    <t>D2_OR_PO_022</t>
  </si>
  <si>
    <t>D2_OR_PO_023</t>
  </si>
  <si>
    <t>D2_OR_PO_024</t>
  </si>
  <si>
    <t>D2_OR_PO_025</t>
  </si>
  <si>
    <t>D2_OR_PO_026</t>
  </si>
  <si>
    <t>D2_OR_PO_027</t>
  </si>
  <si>
    <t>D2_OR_SO_002</t>
  </si>
  <si>
    <t>D2_OR_SO_011</t>
  </si>
  <si>
    <t>D2_OR_SO_014</t>
  </si>
  <si>
    <t>D2_OR_SO_017</t>
  </si>
  <si>
    <t>D2_OR_SO_019</t>
  </si>
  <si>
    <t>D2_OR_SO_020</t>
  </si>
  <si>
    <t>D2_OR_SO_021</t>
  </si>
  <si>
    <t>D2_OR_SO_022</t>
  </si>
  <si>
    <t>D2_OR_SO_023</t>
  </si>
  <si>
    <t>D2_OR_SO_024</t>
  </si>
  <si>
    <t>D2_OR_SO_025</t>
  </si>
  <si>
    <t>D2_OR_SO_027</t>
  </si>
  <si>
    <t>D2_OR_SO_032</t>
  </si>
  <si>
    <t>D2_OR_SO_034</t>
  </si>
  <si>
    <t>D2_OR_SO_037</t>
  </si>
  <si>
    <t>D2_OR_SO_039</t>
  </si>
  <si>
    <t>D2_OR_SO_040</t>
  </si>
  <si>
    <t>D2_OR_SO_041</t>
  </si>
  <si>
    <t>D2_OR_WA_001</t>
  </si>
  <si>
    <t>D2_OR_WA_002</t>
  </si>
  <si>
    <t>D2_OR_WA_003</t>
  </si>
  <si>
    <t>D2_OR_WA_004</t>
  </si>
  <si>
    <t>D2_OR_WA_005</t>
  </si>
  <si>
    <t>D2_OR_WA_006</t>
  </si>
  <si>
    <t>D2_OR_WA_007</t>
  </si>
  <si>
    <t>D2_OR_WA_008</t>
  </si>
  <si>
    <t>D2_OR_WA_009</t>
  </si>
  <si>
    <t>D2_OR_WA_010</t>
  </si>
  <si>
    <t>D2_OR_WA_011</t>
  </si>
  <si>
    <t>D2_OR_WA_012</t>
  </si>
  <si>
    <t>D2_OR_WA_013</t>
  </si>
  <si>
    <t>D2_OR_WA_014</t>
  </si>
  <si>
    <t>D2_OR_WA_015</t>
  </si>
  <si>
    <t>D2_OR_WA_016</t>
  </si>
  <si>
    <t>D2_OR_WA_017</t>
  </si>
  <si>
    <t>D2_OR_WA_018</t>
  </si>
  <si>
    <t>D2_OR_WA_019</t>
  </si>
  <si>
    <t>D2_OR_WA_020</t>
  </si>
  <si>
    <t>D2_OR_WA_021</t>
  </si>
  <si>
    <t>D2_OR_WA_022</t>
  </si>
  <si>
    <t>D2_OR_WA_023</t>
  </si>
  <si>
    <t>D2_OR_WA_024</t>
  </si>
  <si>
    <t>D2_OR_WA_025</t>
  </si>
  <si>
    <t>D2_OR_WA_026</t>
  </si>
  <si>
    <t>D2_OR_WA_027</t>
  </si>
  <si>
    <t>D2_OR_WI_001</t>
  </si>
  <si>
    <t>D2_OR_WI_002</t>
  </si>
  <si>
    <t>D2_OR_WI_003</t>
  </si>
  <si>
    <t>D2_OR_WI_004</t>
  </si>
  <si>
    <t>D2_OR_WI_005</t>
  </si>
  <si>
    <t>D2_OR_WI_006</t>
  </si>
  <si>
    <t>D2_OR_WI_007</t>
  </si>
  <si>
    <t>D2_OR_WI_008</t>
  </si>
  <si>
    <t>D2_OR_WI_009</t>
  </si>
  <si>
    <t>D2_OR_WI_010</t>
  </si>
  <si>
    <t>D2_OR_WI_011</t>
  </si>
  <si>
    <t>D2_OR_WI_012</t>
  </si>
  <si>
    <t>D2_OR_WI_013</t>
  </si>
  <si>
    <t>D2_OR_WI_014</t>
  </si>
  <si>
    <t>D2_OR_WI_015</t>
  </si>
  <si>
    <t>D2_OR_WI_016</t>
  </si>
  <si>
    <t>D2_OR_WI_017</t>
  </si>
  <si>
    <t>D2_OR_WI_018</t>
  </si>
  <si>
    <t>D2_OR_WI_019</t>
  </si>
  <si>
    <t>D2_OR_WI_020</t>
  </si>
  <si>
    <t>D2_OR_WI_021</t>
  </si>
  <si>
    <t>D2_OR_WI_022</t>
  </si>
  <si>
    <t>D2_OR_WI_023</t>
  </si>
  <si>
    <t>D2_OR_WI_024</t>
  </si>
  <si>
    <t>D2_OR_WI_025</t>
  </si>
  <si>
    <t>D2_OR_WI_026</t>
  </si>
  <si>
    <t>D2_OR_WI_027</t>
  </si>
  <si>
    <t>D2_UT_UT_002</t>
  </si>
  <si>
    <t>D2_UT_UT_011</t>
  </si>
  <si>
    <t>D2_UT_UT_013</t>
  </si>
  <si>
    <t>D2_UT_UT_014</t>
  </si>
  <si>
    <t>D2_UT_UT_016</t>
  </si>
  <si>
    <t>D2_UT_UT_017</t>
  </si>
  <si>
    <t>D2_UT_UT_018</t>
  </si>
  <si>
    <t>D2_UT_UT_019</t>
  </si>
  <si>
    <t>D2_UT_UT_020</t>
  </si>
  <si>
    <t>D2_UT_UT_021</t>
  </si>
  <si>
    <t>D2_UT_UT_022</t>
  </si>
  <si>
    <t>D2_UT_UT_023</t>
  </si>
  <si>
    <t>D2_UT_UT_024</t>
  </si>
  <si>
    <t>D2_UT_UT_025</t>
  </si>
  <si>
    <t>D2_UT_UT_027</t>
  </si>
  <si>
    <t>D2_UT_UT_032</t>
  </si>
  <si>
    <t>D2_UT_UT_034</t>
  </si>
  <si>
    <t>D2_UT_UT_037</t>
  </si>
  <si>
    <t>D2_UT_UT_039</t>
  </si>
  <si>
    <t>D2_UT_UT_040</t>
  </si>
  <si>
    <t>D2_UT_UT_041</t>
  </si>
  <si>
    <t>D2_WA_WA_002</t>
  </si>
  <si>
    <t>D2_WA_WA_011</t>
  </si>
  <si>
    <t>D2_WA_WA_014</t>
  </si>
  <si>
    <t>D2_WA_WA_017</t>
  </si>
  <si>
    <t>D2_WA_WA_018</t>
  </si>
  <si>
    <t>D2_WA_WA_019</t>
  </si>
  <si>
    <t>D2_WA_WA_020</t>
  </si>
  <si>
    <t>D2_WA_WA_021</t>
  </si>
  <si>
    <t>D2_WA_WA_023</t>
  </si>
  <si>
    <t>D2_WA_WA_024</t>
  </si>
  <si>
    <t>D2_WA_WA_025</t>
  </si>
  <si>
    <t>D2_WA_WA_027</t>
  </si>
  <si>
    <t>D2_WA_WA_032</t>
  </si>
  <si>
    <t>D2_WA_WA_034</t>
  </si>
  <si>
    <t>D2_WA_WA_037</t>
  </si>
  <si>
    <t>D2_WA_WA_039</t>
  </si>
  <si>
    <t>D2_WA_WA_040</t>
  </si>
  <si>
    <t>D2_WA_WA_041</t>
  </si>
  <si>
    <t>D2_WA_YA_002</t>
  </si>
  <si>
    <t>D2_WA_YA_011</t>
  </si>
  <si>
    <t>D2_WA_YA_014</t>
  </si>
  <si>
    <t>D2_WA_YA_017</t>
  </si>
  <si>
    <t>D2_WA_YA_018</t>
  </si>
  <si>
    <t>D2_WA_YA_019</t>
  </si>
  <si>
    <t>D2_WA_YA_020</t>
  </si>
  <si>
    <t>D2_WA_YA_021</t>
  </si>
  <si>
    <t>D2_WA_YA_023</t>
  </si>
  <si>
    <t>D2_WA_YA_024</t>
  </si>
  <si>
    <t>D2_WA_YA_025</t>
  </si>
  <si>
    <t>D2_WA_YA_027</t>
  </si>
  <si>
    <t>D2_WA_YA_032</t>
  </si>
  <si>
    <t>D2_WA_YA_034</t>
  </si>
  <si>
    <t>D2_WA_YA_037</t>
  </si>
  <si>
    <t>D2_WA_YA_039</t>
  </si>
  <si>
    <t>D2_WA_YA_040</t>
  </si>
  <si>
    <t>D2_WA_YA_041</t>
  </si>
  <si>
    <t>D2_WY_UT_001</t>
  </si>
  <si>
    <t>D2_WY_UT_002</t>
  </si>
  <si>
    <t>D2_WY_UT_003</t>
  </si>
  <si>
    <t>D2_WY_UT_004</t>
  </si>
  <si>
    <t>D2_WY_UT_005</t>
  </si>
  <si>
    <t>D2_WY_UT_006</t>
  </si>
  <si>
    <t>D2_WY_UT_007</t>
  </si>
  <si>
    <t>D2_WY_UT_008</t>
  </si>
  <si>
    <t>D2_WY_UT_009</t>
  </si>
  <si>
    <t>D2_WY_UT_010</t>
  </si>
  <si>
    <t>D2_WY_UT_011</t>
  </si>
  <si>
    <t>D2_WY_UT_012</t>
  </si>
  <si>
    <t>D2_WY_UT_013</t>
  </si>
  <si>
    <t>D2_WY_UT_014</t>
  </si>
  <si>
    <t>D2_WY_UT_015</t>
  </si>
  <si>
    <t>D2_WY_UT_016</t>
  </si>
  <si>
    <t>D2_WY_UT_017</t>
  </si>
  <si>
    <t>D2_WY_UT_018</t>
  </si>
  <si>
    <t>D2_WY_UT_019</t>
  </si>
  <si>
    <t>D2_WY_UT_020</t>
  </si>
  <si>
    <t>D2_WY_UT_021</t>
  </si>
  <si>
    <t>D2_WY_UT_022</t>
  </si>
  <si>
    <t>D2_WY_UT_023</t>
  </si>
  <si>
    <t>D2_WY_UT_024</t>
  </si>
  <si>
    <t>D2_WY_UT_025</t>
  </si>
  <si>
    <t>D2_WY_UT_026</t>
  </si>
  <si>
    <t>D2_WY_UT_027</t>
  </si>
  <si>
    <t>D2_WY_WY_002</t>
  </si>
  <si>
    <t>D2_WY_WY_011</t>
  </si>
  <si>
    <t>D2_WY_WY_014</t>
  </si>
  <si>
    <t>D2_WY_WY_015</t>
  </si>
  <si>
    <t>D2_WY_WY_016</t>
  </si>
  <si>
    <t>D2_WY_WY_017</t>
  </si>
  <si>
    <t>D2_WY_WY_018</t>
  </si>
  <si>
    <t>D2_WY_WY_019</t>
  </si>
  <si>
    <t>D2_WY_WY_020</t>
  </si>
  <si>
    <t>D2_WY_WY_021</t>
  </si>
  <si>
    <t>D2_WY_WY_022</t>
  </si>
  <si>
    <t>D2_WY_WY_023</t>
  </si>
  <si>
    <t>D2_WY_WY_024</t>
  </si>
  <si>
    <t>D2_WY_WY_025</t>
  </si>
  <si>
    <t>D2_WY_WY_027</t>
  </si>
  <si>
    <t>D2_WY_WY_032</t>
  </si>
  <si>
    <t>D2_WY_WY_034</t>
  </si>
  <si>
    <t>D2_WY_WY_037</t>
  </si>
  <si>
    <t>D2_WY_WY_039</t>
  </si>
  <si>
    <t>D2_WY_WY_040</t>
  </si>
  <si>
    <t>D2_WY_WY_041</t>
  </si>
  <si>
    <t>I_BLN_Exp</t>
  </si>
  <si>
    <t>I_BLN_Exp_N</t>
  </si>
  <si>
    <t>I_BLN_Exp2</t>
  </si>
  <si>
    <t>I_BM_F_PTLD</t>
  </si>
  <si>
    <t>Biomass</t>
  </si>
  <si>
    <t>I_BM_F_SOR</t>
  </si>
  <si>
    <t>I_BM_F_WVAL</t>
  </si>
  <si>
    <t>I_BM_F_YKMA</t>
  </si>
  <si>
    <t>I_BM_FWALLA</t>
  </si>
  <si>
    <t>I_BTLI_NWYO</t>
  </si>
  <si>
    <t>Storage</t>
  </si>
  <si>
    <t>Battery</t>
  </si>
  <si>
    <t>I_BTLI_PTLD</t>
  </si>
  <si>
    <t>I_BTLI_SOR</t>
  </si>
  <si>
    <t>I_BTLI_SWYO</t>
  </si>
  <si>
    <t>I_BTLI_UNTH</t>
  </si>
  <si>
    <t>I_BTLI_USTH</t>
  </si>
  <si>
    <t>I_BTLI_WALLA</t>
  </si>
  <si>
    <t>I_BTLI_WVAL</t>
  </si>
  <si>
    <t>I_BTLI_YKMA</t>
  </si>
  <si>
    <t>I_BTNaS_NWYO</t>
  </si>
  <si>
    <t>I_BTNaS_PTLD</t>
  </si>
  <si>
    <t>I_BTNaS_SOR</t>
  </si>
  <si>
    <t>I_BTNaS_SWYO</t>
  </si>
  <si>
    <t>I_BTNaS_UNTH</t>
  </si>
  <si>
    <t>I_BTNaS_USTH</t>
  </si>
  <si>
    <t>I_BTNaS_WAL</t>
  </si>
  <si>
    <t>I_BTNaS_WVAL</t>
  </si>
  <si>
    <t>I_BTNaS_YKMA</t>
  </si>
  <si>
    <t>I_BTVRB_NWYO</t>
  </si>
  <si>
    <t>I_BTVRB_PTLD</t>
  </si>
  <si>
    <t>I_BTVRB_SOR</t>
  </si>
  <si>
    <t>I_BTVRB_SWYO</t>
  </si>
  <si>
    <t>I_BTVRB_UNTH</t>
  </si>
  <si>
    <t>I_BTVRB_USTH</t>
  </si>
  <si>
    <t>I_BTVRB_WAL</t>
  </si>
  <si>
    <t>I_BTVRB_WVAL</t>
  </si>
  <si>
    <t>I_BTVRB_YKMA</t>
  </si>
  <si>
    <t>I_CAES_SWYO</t>
  </si>
  <si>
    <t>CAES</t>
  </si>
  <si>
    <t>I_CAES_USTH</t>
  </si>
  <si>
    <t>I_CCS_HTR3</t>
  </si>
  <si>
    <t>CCS</t>
  </si>
  <si>
    <t>I_CCS_JB1</t>
  </si>
  <si>
    <t>I_CCS_JB2</t>
  </si>
  <si>
    <t>I_Cholla4_CT</t>
  </si>
  <si>
    <t>I_Cholla4_DF</t>
  </si>
  <si>
    <t>I_CHP_AD_CA</t>
  </si>
  <si>
    <t>I_CHP_AD_ID</t>
  </si>
  <si>
    <t>I_CHP_AD_WAL</t>
  </si>
  <si>
    <t>I_CHP_AD_YAK</t>
  </si>
  <si>
    <t>I_CHP_FC_CA</t>
  </si>
  <si>
    <t>I_CHP_FC_ID</t>
  </si>
  <si>
    <t>I_CHP_FC_UT</t>
  </si>
  <si>
    <t>I_CHP_FC_WAL</t>
  </si>
  <si>
    <t>I_CHP_FC_WY</t>
  </si>
  <si>
    <t>I_CHP_FC_YAK</t>
  </si>
  <si>
    <t>I_CHP_GT_CA</t>
  </si>
  <si>
    <t>I_CHP_GT_ID</t>
  </si>
  <si>
    <t>I_CHP_GT_OR</t>
  </si>
  <si>
    <t>I_CHP_GT_UT</t>
  </si>
  <si>
    <t>I_CHP_GT_WAL</t>
  </si>
  <si>
    <t>I_CHP_GT_WY</t>
  </si>
  <si>
    <t>I_CHP_GT_YAK</t>
  </si>
  <si>
    <t>I_CHP_IB_CA</t>
  </si>
  <si>
    <t>I_CHP_IB_ID</t>
  </si>
  <si>
    <t>I_CHP_IB_WAL</t>
  </si>
  <si>
    <t>I_CHP_IB_WY</t>
  </si>
  <si>
    <t>I_CHP_IB_YAK</t>
  </si>
  <si>
    <t>I_CHP_MT_CA</t>
  </si>
  <si>
    <t>I_CHP_MT_ID</t>
  </si>
  <si>
    <t>I_CHP_MT_UT</t>
  </si>
  <si>
    <t>I_CHP_MT_WAL</t>
  </si>
  <si>
    <t>I_CHP_MT_WY</t>
  </si>
  <si>
    <t>I_CHP_MT_YAK</t>
  </si>
  <si>
    <t>I_CHP_RE_CA</t>
  </si>
  <si>
    <t>I_CHP_RE_ID</t>
  </si>
  <si>
    <t>I_CHP_RE_OR</t>
  </si>
  <si>
    <t>I_CHP_RE_UT</t>
  </si>
  <si>
    <t>I_CHP_RE_WAL</t>
  </si>
  <si>
    <t>I_CHP_RE_WY</t>
  </si>
  <si>
    <t>I_CHP_RE_YAK</t>
  </si>
  <si>
    <t>I_COL3_CT</t>
  </si>
  <si>
    <t>I_COL3_DF</t>
  </si>
  <si>
    <t>I_COL4_CT</t>
  </si>
  <si>
    <t>I_COL4_DF</t>
  </si>
  <si>
    <t>I_Craig1_CT</t>
  </si>
  <si>
    <t>I_Craig1_DF</t>
  </si>
  <si>
    <t>I_Craig2_CT</t>
  </si>
  <si>
    <t>I_Craig2_DF</t>
  </si>
  <si>
    <t>I_CSP_SLC_30</t>
  </si>
  <si>
    <t>I_CSP_TRUTS</t>
  </si>
  <si>
    <t>I_CSP_TWR_24</t>
  </si>
  <si>
    <t>I_DGSLPV_CA</t>
  </si>
  <si>
    <t>I_DGSLPV_ID</t>
  </si>
  <si>
    <t>I_DGSLPV_OR</t>
  </si>
  <si>
    <t>I_DGSLPV_WY</t>
  </si>
  <si>
    <t>I_DGSLPV_YAK</t>
  </si>
  <si>
    <t>I_DGSLWH_CA</t>
  </si>
  <si>
    <t>I_DGSLWH_ID</t>
  </si>
  <si>
    <t>I_DGSLWH_OR</t>
  </si>
  <si>
    <t>I_DGSLWH_WAL</t>
  </si>
  <si>
    <t>I_DGSLWH_WY</t>
  </si>
  <si>
    <t>I_DGSLWH_YAK</t>
  </si>
  <si>
    <t>I_DJ1_GR</t>
  </si>
  <si>
    <t>I_DJ2_GR</t>
  </si>
  <si>
    <t>I_DJ3_GR</t>
  </si>
  <si>
    <t>I_DJ4_GR</t>
  </si>
  <si>
    <t>I_FLW_NWYO</t>
  </si>
  <si>
    <t>FlyWheel</t>
  </si>
  <si>
    <t>I_FLW_PTLD</t>
  </si>
  <si>
    <t>I_FLW_SOR</t>
  </si>
  <si>
    <t>I_FLW_SWYO</t>
  </si>
  <si>
    <t>I_FLW_UNTH</t>
  </si>
  <si>
    <t>I_FLW_USTH</t>
  </si>
  <si>
    <t>I_FLW_WALLA</t>
  </si>
  <si>
    <t>I_FLW_WVAL</t>
  </si>
  <si>
    <t>I_FLW_YKMA</t>
  </si>
  <si>
    <t>I_FOT_COB</t>
  </si>
  <si>
    <t>I_FOT_LDWP_1</t>
  </si>
  <si>
    <t>I_FOT_LDWP_2</t>
  </si>
  <si>
    <t>I_FOT_Mead</t>
  </si>
  <si>
    <t>I_FOT_Mead_A</t>
  </si>
  <si>
    <t>I_FOT_Mead_B</t>
  </si>
  <si>
    <t>I_FOT_MidC</t>
  </si>
  <si>
    <t>I_FOT_MidC_2</t>
  </si>
  <si>
    <t>I_FOT_Mona_2</t>
  </si>
  <si>
    <t>I_FOT_Mona_4</t>
  </si>
  <si>
    <t>I_FOT_Mona_5</t>
  </si>
  <si>
    <t>I_FOT_MonaQ3</t>
  </si>
  <si>
    <t>I_FOT_UT3_A</t>
  </si>
  <si>
    <t>I_FOT_UT3_B</t>
  </si>
  <si>
    <t>I_FOT_UtahQ3</t>
  </si>
  <si>
    <t>I_FOT_WM</t>
  </si>
  <si>
    <t>I_FOT_WMQ3</t>
  </si>
  <si>
    <t>I_FOTLDWP_1A</t>
  </si>
  <si>
    <t>I_GEO__SOR90</t>
  </si>
  <si>
    <t>I_GEO_OR_PPA</t>
  </si>
  <si>
    <t>I_GEO_UNTH90</t>
  </si>
  <si>
    <t>I_GEO_USTH90</t>
  </si>
  <si>
    <t>I_GEO_UT_90</t>
  </si>
  <si>
    <t>I_GEO_UT_PPA</t>
  </si>
  <si>
    <t>I_GEO_WVAL90</t>
  </si>
  <si>
    <t>I_GO_G_1x1</t>
  </si>
  <si>
    <t>I_GO_G_1x1DF</t>
  </si>
  <si>
    <t>I_Hayden1_CT</t>
  </si>
  <si>
    <t>I_Hayden1_DF</t>
  </si>
  <si>
    <t>I_Hayden2_CT</t>
  </si>
  <si>
    <t>I_Hayden2_DF</t>
  </si>
  <si>
    <t>I_HTN1_CT</t>
  </si>
  <si>
    <t>I_HTN1_DF</t>
  </si>
  <si>
    <t>I_HTN2_CT</t>
  </si>
  <si>
    <t>I_HTN2_DF</t>
  </si>
  <si>
    <t>I_Hunter1_CT</t>
  </si>
  <si>
    <t>I_Hunter1_DF</t>
  </si>
  <si>
    <t>I_Hunter2_CT</t>
  </si>
  <si>
    <t>I_Hunter2_DF</t>
  </si>
  <si>
    <t>I_Hunter3_CT</t>
  </si>
  <si>
    <t>I_Hunter3_DF</t>
  </si>
  <si>
    <t>I_ID_ICAero</t>
  </si>
  <si>
    <t>I_ID_ICE</t>
  </si>
  <si>
    <t>GAS</t>
  </si>
  <si>
    <t>I_ID_Nuclear</t>
  </si>
  <si>
    <t>Nuclear</t>
  </si>
  <si>
    <t>I_JB1_CT</t>
  </si>
  <si>
    <t>I_JB1_DF</t>
  </si>
  <si>
    <t>I_JB2_CT</t>
  </si>
  <si>
    <t>I_JB2_DF</t>
  </si>
  <si>
    <t>I_JB3_CT</t>
  </si>
  <si>
    <t>I_JB3_DF</t>
  </si>
  <si>
    <t>I_JB4_CT</t>
  </si>
  <si>
    <t>I_JB4_DF</t>
  </si>
  <si>
    <t>I_NAU1_CT</t>
  </si>
  <si>
    <t>I_NAU1_DF</t>
  </si>
  <si>
    <t>I_NAU1_GR</t>
  </si>
  <si>
    <t>I_NAU3_CT</t>
  </si>
  <si>
    <t>I_NAU3_DF</t>
  </si>
  <si>
    <t>I_NUC_A_SWYO</t>
  </si>
  <si>
    <t>I_NUC_A_USTH</t>
  </si>
  <si>
    <t>I_NUC_M_PTLD</t>
  </si>
  <si>
    <t>I_NUC_M_SWYO</t>
  </si>
  <si>
    <t>I_NUC_M_WAL</t>
  </si>
  <si>
    <t>I_PNC_Aero</t>
  </si>
  <si>
    <t>I_PNC_DG_FC</t>
  </si>
  <si>
    <t>Fuel Cell</t>
  </si>
  <si>
    <t>I_PNC_F_2x1</t>
  </si>
  <si>
    <t>I_PNC_F_2x1D</t>
  </si>
  <si>
    <t>I_PNC_Frame</t>
  </si>
  <si>
    <t>I_PNC_GH_1x1</t>
  </si>
  <si>
    <t>I_PNC_GH_2x1</t>
  </si>
  <si>
    <t>I_PNC_GH1x1D</t>
  </si>
  <si>
    <t>I_PNC_GH2x1D</t>
  </si>
  <si>
    <t>I_PNC_ICAero</t>
  </si>
  <si>
    <t>I_PNC_J_1x1</t>
  </si>
  <si>
    <t>I_PNC_J_1x1D</t>
  </si>
  <si>
    <t>I_PNC_SC_ICE</t>
  </si>
  <si>
    <t>I_PS_PTLD</t>
  </si>
  <si>
    <t>PumpStorage</t>
  </si>
  <si>
    <t>I_PS_SWYO</t>
  </si>
  <si>
    <t>I_PS_USTH</t>
  </si>
  <si>
    <t>I_PV_SL10ITC</t>
  </si>
  <si>
    <t>I_PV_SL2_ITC</t>
  </si>
  <si>
    <t>I_PV_STUS50</t>
  </si>
  <si>
    <t>I_PV_STUSITC</t>
  </si>
  <si>
    <t>I_PV_SWY2ITC</t>
  </si>
  <si>
    <t>I_PV_UN2_ITC</t>
  </si>
  <si>
    <t>I_PV_US10ITC</t>
  </si>
  <si>
    <t>I_PV_US2ITC</t>
  </si>
  <si>
    <t>I_PV_US50ITC</t>
  </si>
  <si>
    <t>I_PV_WAL2ITC</t>
  </si>
  <si>
    <t>I_PV_YKM2ITC</t>
  </si>
  <si>
    <t>I_PVFT_SOR10</t>
  </si>
  <si>
    <t>I_PVFT_SOR2</t>
  </si>
  <si>
    <t>I_PVFT_US_10</t>
  </si>
  <si>
    <t>I_PVFT_US_50</t>
  </si>
  <si>
    <t>I_PVFTSWYO2</t>
  </si>
  <si>
    <t>I_PVFTUNTH2</t>
  </si>
  <si>
    <t>I_PVFTUSTH2</t>
  </si>
  <si>
    <t>I_PVFTWAL2</t>
  </si>
  <si>
    <t>I_PVFTYKMA2</t>
  </si>
  <si>
    <t>I_PVTFILWYO2</t>
  </si>
  <si>
    <t>I_PVTFWY2ITC</t>
  </si>
  <si>
    <t>I_REG_WYSW</t>
  </si>
  <si>
    <t>I_SO_DG_FC</t>
  </si>
  <si>
    <t>I_SO_F_2x1</t>
  </si>
  <si>
    <t>I_SO_F_2x1_D</t>
  </si>
  <si>
    <t>I_SO_Frame</t>
  </si>
  <si>
    <t>I_SO_GH_1x1</t>
  </si>
  <si>
    <t>I_SO_GH_1x1D</t>
  </si>
  <si>
    <t>I_SO_GH_2x1</t>
  </si>
  <si>
    <t>I_SO_GH_2x1D</t>
  </si>
  <si>
    <t>I_SO_ICAero</t>
  </si>
  <si>
    <t>I_SO_J_1x1</t>
  </si>
  <si>
    <t>I_SO_J_1x1_D</t>
  </si>
  <si>
    <t>I_SO_SC_Aero</t>
  </si>
  <si>
    <t>I_SO_SC_ICE</t>
  </si>
  <si>
    <t>I_USLCS_OR12</t>
  </si>
  <si>
    <t>I_USLPV_SO12</t>
  </si>
  <si>
    <t>I_UT_C_CCS</t>
  </si>
  <si>
    <t>I_UT_CapPur</t>
  </si>
  <si>
    <t>I_UT_Cogen</t>
  </si>
  <si>
    <t>I_UT_F_1X1</t>
  </si>
  <si>
    <t>I_UT_F_1x1_D</t>
  </si>
  <si>
    <t>I_UT_Geo</t>
  </si>
  <si>
    <t>I_UT_ICAero2</t>
  </si>
  <si>
    <t>I_UT_PC</t>
  </si>
  <si>
    <t>Coal</t>
  </si>
  <si>
    <t>I_UT_PC_CCS</t>
  </si>
  <si>
    <t>I_UTN_Aero</t>
  </si>
  <si>
    <t>I_UTN_DG_FC</t>
  </si>
  <si>
    <t>I_UTN_F_2X1</t>
  </si>
  <si>
    <t>I_UTN_F_2x1D</t>
  </si>
  <si>
    <t>I_UTN_Frame</t>
  </si>
  <si>
    <t>I_UTN_GH_1X1</t>
  </si>
  <si>
    <t>I_UTN_GH_2X1</t>
  </si>
  <si>
    <t>I_UTN_GH1x1D</t>
  </si>
  <si>
    <t>I_UTN_GH2x1D</t>
  </si>
  <si>
    <t>I_UTN_ICAero</t>
  </si>
  <si>
    <t>I_UTN_J_1x1</t>
  </si>
  <si>
    <t>I_UTN_J_1x1D</t>
  </si>
  <si>
    <t>I_UTN_SC_ICE</t>
  </si>
  <si>
    <t>I_UTS_Aero</t>
  </si>
  <si>
    <t>I_UTS_DG_FC</t>
  </si>
  <si>
    <t>I_UTS_Frame</t>
  </si>
  <si>
    <t>I_UTS_GH_1x1</t>
  </si>
  <si>
    <t>I_UTS_GH_2x1</t>
  </si>
  <si>
    <t>I_UTS_GH1x1D</t>
  </si>
  <si>
    <t>I_UTS_GH2x1D</t>
  </si>
  <si>
    <t>I_UTS_ICAero</t>
  </si>
  <si>
    <t>I_UTS_SC_ICE</t>
  </si>
  <si>
    <t>I_W_Dunlap1</t>
  </si>
  <si>
    <t>I_W_Dunlap2</t>
  </si>
  <si>
    <t>I_W_HEM29_1</t>
  </si>
  <si>
    <t>I_W_HEM29PTC</t>
  </si>
  <si>
    <t>I_W_ID_EA292</t>
  </si>
  <si>
    <t>I_W_ID_EA293</t>
  </si>
  <si>
    <t>I_W_IDEA29PT</t>
  </si>
  <si>
    <t>I_W_OR_NE291</t>
  </si>
  <si>
    <t>I_W_OR_NE292</t>
  </si>
  <si>
    <t>I_W_OR_NE293</t>
  </si>
  <si>
    <t>I_W_OR_WE291</t>
  </si>
  <si>
    <t>I_W_OR_WE292</t>
  </si>
  <si>
    <t>I_W_OR_WE293</t>
  </si>
  <si>
    <t>I_W_ORNE29PT</t>
  </si>
  <si>
    <t>I_W_ORWE29PT</t>
  </si>
  <si>
    <t>I_W_UT_WE292</t>
  </si>
  <si>
    <t>I_W_UT_WE293</t>
  </si>
  <si>
    <t>I_W_UTWE29PT</t>
  </si>
  <si>
    <t>I_W_WA_SO291</t>
  </si>
  <si>
    <t>I_W_WA_SO292</t>
  </si>
  <si>
    <t>I_W_WA_SO293</t>
  </si>
  <si>
    <t>I_W_WASO29PT</t>
  </si>
  <si>
    <t>I_W_WW291_U</t>
  </si>
  <si>
    <t>I_W_WW291_UP</t>
  </si>
  <si>
    <t>I_W_WY_EA351</t>
  </si>
  <si>
    <t>I_W_WY_EA401</t>
  </si>
  <si>
    <t>I_W_WY_EC351</t>
  </si>
  <si>
    <t>I_W_WY_EC401</t>
  </si>
  <si>
    <t>I_W_WY_NO351</t>
  </si>
  <si>
    <t>I_W_WY_NO401</t>
  </si>
  <si>
    <t>I_W_WY_SO351</t>
  </si>
  <si>
    <t>I_W_WYEA40PT</t>
  </si>
  <si>
    <t>I_W_WYEC40PT</t>
  </si>
  <si>
    <t>I_W_WYNO40PT</t>
  </si>
  <si>
    <t>I_W_WYSO40PT</t>
  </si>
  <si>
    <t>I_W_YA291_U</t>
  </si>
  <si>
    <t>I_W_YA291_UP</t>
  </si>
  <si>
    <t>I_WAVE_PDX40</t>
  </si>
  <si>
    <t>Other</t>
  </si>
  <si>
    <t>I_WAVEWVAL40</t>
  </si>
  <si>
    <t>I_WM_BIO_A</t>
  </si>
  <si>
    <t>I_WM_BIO_B</t>
  </si>
  <si>
    <t>I_WM_Cogen</t>
  </si>
  <si>
    <t>I_WM_F_1X1</t>
  </si>
  <si>
    <t>I_WM_F_1x1_D</t>
  </si>
  <si>
    <t>I_WM_G_1X1</t>
  </si>
  <si>
    <t>I_WM_G_1x1_D</t>
  </si>
  <si>
    <t>I_WM_Geo</t>
  </si>
  <si>
    <t>I_WM_GeoB</t>
  </si>
  <si>
    <t>I_WM_H_2X1</t>
  </si>
  <si>
    <t>I_WM_H_2x1_D</t>
  </si>
  <si>
    <t>I_WM_Nuclear</t>
  </si>
  <si>
    <t>I_WM_Wave</t>
  </si>
  <si>
    <t>I_WNE_FD_1x1</t>
  </si>
  <si>
    <t>I_WNE_GH_1x1</t>
  </si>
  <si>
    <t>I_WNE_GH_2x1</t>
  </si>
  <si>
    <t>I_WNE_J_1x1</t>
  </si>
  <si>
    <t>I_WNE_J1x1DF</t>
  </si>
  <si>
    <t>I_WNEFD1x1DF</t>
  </si>
  <si>
    <t>I_WNEGH1x1DF</t>
  </si>
  <si>
    <t>I_WNEGH2x1DF</t>
  </si>
  <si>
    <t>I_WSW_FD_1x1</t>
  </si>
  <si>
    <t>I_WSW_GH_1x1</t>
  </si>
  <si>
    <t>I_WSW_GH_2x1</t>
  </si>
  <si>
    <t>I_WSW_J_1x1</t>
  </si>
  <si>
    <t>I_WSW_J1x1DF</t>
  </si>
  <si>
    <t>I_WSWFD1x1DF</t>
  </si>
  <si>
    <t>I_WSWGH1x1DF</t>
  </si>
  <si>
    <t>I_WSWGH2x1DF</t>
  </si>
  <si>
    <t>I_WVC_ICAero</t>
  </si>
  <si>
    <t>I_WVCC_Aero</t>
  </si>
  <si>
    <t>I_WVCC_DGFC</t>
  </si>
  <si>
    <t>I_WVCC_ICE</t>
  </si>
  <si>
    <t>I_WW_DG_FC</t>
  </si>
  <si>
    <t>I_WW_F_2x1</t>
  </si>
  <si>
    <t>I_WW_F_2x1_D</t>
  </si>
  <si>
    <t>I_WW_Frame</t>
  </si>
  <si>
    <t>I_WW_GH_1x1</t>
  </si>
  <si>
    <t>I_WW_GH_1x1D</t>
  </si>
  <si>
    <t>I_WW_GH_2x1</t>
  </si>
  <si>
    <t>I_WW_GH_2x1D</t>
  </si>
  <si>
    <t>I_WW_ICAero</t>
  </si>
  <si>
    <t>I_WW_J_1x1</t>
  </si>
  <si>
    <t>I_WW_J_1x1_D</t>
  </si>
  <si>
    <t>I_WW_SC_Aero</t>
  </si>
  <si>
    <t>I_WW_SC_ICE</t>
  </si>
  <si>
    <t>I_WY_IG_CCS</t>
  </si>
  <si>
    <t>I_WY_NU1</t>
  </si>
  <si>
    <t>I_WY_NU2</t>
  </si>
  <si>
    <t>I_WY_PC</t>
  </si>
  <si>
    <t>I_WY_PC_CCS</t>
  </si>
  <si>
    <t>I_WYA_ICAero</t>
  </si>
  <si>
    <t>I_WYAE_Frame</t>
  </si>
  <si>
    <t>I_WYN_ICAero</t>
  </si>
  <si>
    <t>I_WYNE_Aero</t>
  </si>
  <si>
    <t>I_WYNE_DGFC</t>
  </si>
  <si>
    <t>I_WYNE_Frame</t>
  </si>
  <si>
    <t>I_WYNE_ICE</t>
  </si>
  <si>
    <t>I_Wyodak_CT</t>
  </si>
  <si>
    <t>I_Wyodak_DF</t>
  </si>
  <si>
    <t>I_WYS_ICAero</t>
  </si>
  <si>
    <t>I_WYSW_DGFC</t>
  </si>
  <si>
    <t>I_WYSW_Frame</t>
  </si>
  <si>
    <t>I_WYSW_ICE</t>
  </si>
  <si>
    <t>I_YA_DG_FC</t>
  </si>
  <si>
    <t>I_YA_G_1x1</t>
  </si>
  <si>
    <t>I_YA_G_1x1_D</t>
  </si>
  <si>
    <t>I_YA_ICAero</t>
  </si>
  <si>
    <t>I_FOT_MCQ3_</t>
  </si>
  <si>
    <t>I_FOT_MCQ31</t>
  </si>
  <si>
    <t>I_W_WY_SO40</t>
  </si>
  <si>
    <t>I_FOT_MCQ32</t>
  </si>
  <si>
    <t>I_FOT_MCQ33</t>
  </si>
  <si>
    <t>Sum of Possible Gen (GWh)</t>
  </si>
  <si>
    <t>East Hydro Max Capability (GWh)</t>
  </si>
  <si>
    <t>West Hydro Max Capability (GWh)</t>
  </si>
  <si>
    <t>Sum of Generation (GWh)</t>
  </si>
  <si>
    <t>East Hydro Generation (GWh)</t>
  </si>
  <si>
    <t>West Hydro Generation (GWh)</t>
  </si>
  <si>
    <t>East Hydro Reserve Capability (aMW)</t>
  </si>
  <si>
    <t>West Hydro Reserve Capability (aMW)</t>
  </si>
  <si>
    <t>Contingency Only</t>
  </si>
  <si>
    <t>COB</t>
  </si>
  <si>
    <t>Bridger West</t>
  </si>
  <si>
    <t>Borah</t>
  </si>
  <si>
    <t>_4-Corners</t>
  </si>
  <si>
    <t>BPA (Peaking/SIE)</t>
  </si>
  <si>
    <t>Aeolis_Wyoming</t>
  </si>
  <si>
    <t>Bridger Constraint</t>
  </si>
  <si>
    <t>Midpoint Meridian</t>
  </si>
  <si>
    <t>HY_BigFork</t>
  </si>
  <si>
    <t>HY_Clearwater1</t>
  </si>
  <si>
    <t>HY_Clearwater2</t>
  </si>
  <si>
    <t>HY_Copco1-2</t>
  </si>
  <si>
    <t>HY_FishCreek</t>
  </si>
  <si>
    <t>HY_GemState_P</t>
  </si>
  <si>
    <t>HY_IronGate</t>
  </si>
  <si>
    <t>HY_JCBoyle</t>
  </si>
  <si>
    <t>HY_Lemolo1</t>
  </si>
  <si>
    <t>HY_Lemolo2</t>
  </si>
  <si>
    <t>HY_Merwin</t>
  </si>
  <si>
    <t>HY_MidCol_P</t>
  </si>
  <si>
    <t>HY_Rogue</t>
  </si>
  <si>
    <t>HY_SmallEast</t>
  </si>
  <si>
    <t>HY_SmallWest</t>
  </si>
  <si>
    <t>HY_SodaSprings</t>
  </si>
  <si>
    <t>HY_Swift1</t>
  </si>
  <si>
    <t>HY_Swift2</t>
  </si>
  <si>
    <t>HY_Toketee-Slide</t>
  </si>
  <si>
    <t>HY_UKL</t>
  </si>
  <si>
    <t>HY_Yale</t>
  </si>
  <si>
    <t>Hy_BearRiver</t>
  </si>
  <si>
    <t>Hy_BigFork</t>
  </si>
  <si>
    <t>Copied from pivot table in "Hydro Capacity and Energy" tab</t>
  </si>
  <si>
    <t>RegUp</t>
  </si>
  <si>
    <t>Do Not Hold Reserves</t>
  </si>
  <si>
    <t>Variable</t>
  </si>
  <si>
    <t>Value</t>
  </si>
  <si>
    <t>30 minute</t>
  </si>
  <si>
    <t>TRANSAREA_I17_P_EnergyLR_Det35955</t>
  </si>
  <si>
    <t>BPA_NITS</t>
  </si>
  <si>
    <t>Bridger</t>
  </si>
  <si>
    <t>Dec</t>
  </si>
  <si>
    <t>Jul Total</t>
  </si>
  <si>
    <t>Dec Total</t>
  </si>
  <si>
    <t>HY_BearRiver_Dispatch</t>
  </si>
  <si>
    <t>HY_BearRiver_Shape</t>
  </si>
  <si>
    <t>HY_Klamath_Dispatch</t>
  </si>
  <si>
    <t>HY_Klamath_Flat</t>
  </si>
  <si>
    <t>HY_Klamath_Shape</t>
  </si>
  <si>
    <t>HY_Lewis_Dispatch</t>
  </si>
  <si>
    <t>HY_Lewis_Shape</t>
  </si>
  <si>
    <t>HY_Umpqua_Flat</t>
  </si>
  <si>
    <t>HY_Umpqua_Shape</t>
  </si>
  <si>
    <t>Aeolus_Wyoming</t>
  </si>
  <si>
    <t>Utah South B1</t>
  </si>
  <si>
    <t>Yakima B1</t>
  </si>
  <si>
    <t>Yakima B4</t>
  </si>
  <si>
    <t>Goshen B2</t>
  </si>
  <si>
    <t>PortlandNC B1</t>
  </si>
  <si>
    <t>PortlandNC B2</t>
  </si>
  <si>
    <t>WillamValcc B1</t>
  </si>
  <si>
    <t>WillamValcc B2</t>
  </si>
  <si>
    <t>SOregonCal B2</t>
  </si>
  <si>
    <t>Aeolus_Wyoming B1</t>
  </si>
  <si>
    <t>Utah North B1</t>
  </si>
  <si>
    <t>WallaWalla B1</t>
  </si>
  <si>
    <t>WyomingNE B1</t>
  </si>
  <si>
    <t>WyomingNE B2</t>
  </si>
  <si>
    <t>Utah South B4</t>
  </si>
  <si>
    <t>Bridger B1</t>
  </si>
  <si>
    <t>WyomingSW B1</t>
  </si>
  <si>
    <t>WyomingSW B2</t>
  </si>
  <si>
    <t>Utah South BR</t>
  </si>
  <si>
    <t>Bridger BR</t>
  </si>
  <si>
    <t>PortlandNC Log1</t>
  </si>
  <si>
    <t>Aeolus_Wyoming Log1</t>
  </si>
  <si>
    <t>WillamValCC</t>
  </si>
  <si>
    <t>CONTROLAREA_P_I19-P45CNW-MMR47467</t>
  </si>
  <si>
    <t>PacifiCorp East</t>
  </si>
  <si>
    <t>AS5 Req</t>
  </si>
  <si>
    <t>PacifiCorp West</t>
  </si>
  <si>
    <t>AMW (Calcukate)</t>
  </si>
  <si>
    <t>TRANSAREA_P_I19-P45_EnergyLRPD_Det47855</t>
  </si>
  <si>
    <t>OR</t>
  </si>
  <si>
    <t>WA</t>
  </si>
  <si>
    <t>UT</t>
  </si>
  <si>
    <t>WY</t>
  </si>
  <si>
    <t>ID</t>
  </si>
  <si>
    <t>TOTAL</t>
  </si>
  <si>
    <t>Station_P_I19-P45_EnergyLRPD_Det47855</t>
  </si>
  <si>
    <t>Hy_Bear_Dispatch_Rel_Reserve</t>
  </si>
  <si>
    <t>Hy_Lewis_Dispatch_Rel_Reserve</t>
  </si>
  <si>
    <t>(blank)</t>
  </si>
  <si>
    <t>(blank)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</si>
</sst>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left"/>
    </xf>
    <xf numFmtId="14" fontId="1" fillId="0" borderId="0" xfId="0" applyNumberFormat="1" applyFont="1"/>
    <xf numFmtId="37" fontId="0" fillId="0" borderId="0" xfId="0" applyNumberFormat="1"/>
    <xf numFmtId="37" fontId="0" fillId="2" borderId="0" xfId="0" applyNumberFormat="1" applyFill="1"/>
    <xf numFmtId="165" fontId="0" fillId="0" borderId="0" xfId="0" applyNumberFormat="1"/>
    <xf numFmtId="14" fontId="0" fillId="0" borderId="0" xfId="0" applyNumberFormat="1"/>
    <xf numFmtId="0" fontId="6" fillId="0" borderId="0" xfId="0" applyFont="1"/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0" fontId="5" fillId="0" borderId="0" xfId="0" applyFont="1" applyFill="1"/>
    <xf numFmtId="164" fontId="0" fillId="0" borderId="0" xfId="0" applyNumberFormat="1" applyFill="1"/>
    <xf numFmtId="0" fontId="4" fillId="0" borderId="0" xfId="0" applyFont="1" applyFill="1"/>
    <xf numFmtId="0" fontId="1" fillId="0" borderId="0" xfId="0" applyFont="1" applyFill="1"/>
    <xf numFmtId="166" fontId="1" fillId="0" borderId="0" xfId="0" applyNumberFormat="1" applyFont="1" applyFill="1"/>
    <xf numFmtId="0" fontId="1" fillId="0" borderId="2" xfId="0" applyFont="1" applyFill="1" applyBorder="1"/>
    <xf numFmtId="166" fontId="1" fillId="0" borderId="2" xfId="0" applyNumberFormat="1" applyFont="1" applyFill="1" applyBorder="1"/>
    <xf numFmtId="22" fontId="1" fillId="0" borderId="2" xfId="0" applyNumberFormat="1" applyFont="1" applyFill="1" applyBorder="1"/>
    <xf numFmtId="14" fontId="1" fillId="0" borderId="2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1" fillId="0" borderId="3" xfId="0" applyFont="1" applyFill="1" applyBorder="1" applyAlignment="1">
      <alignment horizontal="left"/>
    </xf>
    <xf numFmtId="0" fontId="1" fillId="0" borderId="3" xfId="0" applyNumberFormat="1" applyFont="1" applyFill="1" applyBorder="1"/>
    <xf numFmtId="38" fontId="0" fillId="0" borderId="0" xfId="0" applyNumberFormat="1" applyFill="1"/>
    <xf numFmtId="38" fontId="1" fillId="0" borderId="3" xfId="0" applyNumberFormat="1" applyFont="1" applyFill="1" applyBorder="1"/>
    <xf numFmtId="0" fontId="3" fillId="0" borderId="0" xfId="0" applyFont="1" applyFill="1" applyAlignment="1">
      <alignment horizontal="left"/>
    </xf>
    <xf numFmtId="1" fontId="0" fillId="0" borderId="4" xfId="0" applyNumberFormat="1" applyFill="1" applyBorder="1"/>
    <xf numFmtId="1" fontId="0" fillId="0" borderId="5" xfId="0" applyNumberFormat="1" applyFill="1" applyBorder="1"/>
    <xf numFmtId="1" fontId="0" fillId="0" borderId="7" xfId="0" applyNumberFormat="1" applyFill="1" applyBorder="1"/>
    <xf numFmtId="1" fontId="0" fillId="0" borderId="0" xfId="0" applyNumberFormat="1" applyFill="1" applyBorder="1"/>
    <xf numFmtId="1" fontId="5" fillId="0" borderId="9" xfId="0" applyNumberFormat="1" applyFont="1" applyFill="1" applyBorder="1"/>
    <xf numFmtId="1" fontId="0" fillId="0" borderId="10" xfId="0" applyNumberFormat="1" applyFill="1" applyBorder="1"/>
    <xf numFmtId="0" fontId="0" fillId="0" borderId="0" xfId="0" applyFill="1" applyAlignment="1">
      <alignment horizontal="right"/>
    </xf>
    <xf numFmtId="1" fontId="0" fillId="0" borderId="0" xfId="0" applyNumberFormat="1" applyFill="1"/>
    <xf numFmtId="0" fontId="0" fillId="0" borderId="0" xfId="0" applyFill="1" applyAlignment="1">
      <alignment horizontal="left" indent="1"/>
    </xf>
    <xf numFmtId="1" fontId="0" fillId="0" borderId="1" xfId="0" applyNumberFormat="1" applyFill="1" applyBorder="1"/>
    <xf numFmtId="38" fontId="0" fillId="0" borderId="4" xfId="0" applyNumberFormat="1" applyFill="1" applyBorder="1"/>
    <xf numFmtId="38" fontId="0" fillId="0" borderId="5" xfId="0" applyNumberFormat="1" applyFill="1" applyBorder="1"/>
    <xf numFmtId="38" fontId="0" fillId="0" borderId="6" xfId="0" applyNumberFormat="1" applyFill="1" applyBorder="1"/>
    <xf numFmtId="38" fontId="0" fillId="0" borderId="7" xfId="0" applyNumberFormat="1" applyFill="1" applyBorder="1"/>
    <xf numFmtId="38" fontId="0" fillId="0" borderId="0" xfId="0" applyNumberFormat="1" applyFill="1" applyBorder="1"/>
    <xf numFmtId="38" fontId="0" fillId="0" borderId="8" xfId="0" applyNumberFormat="1" applyFill="1" applyBorder="1"/>
    <xf numFmtId="0" fontId="2" fillId="0" borderId="0" xfId="0" applyFont="1" applyFill="1"/>
  </cellXfs>
  <cellStyles count="1">
    <cellStyle name="Normal" xfId="0" builtinId="0"/>
  </cellStyles>
  <dxfs count="8"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2013%20IRP\3-Assumptions\Reserves\C07_EG2W%20Reserves\DataFiles\I13_S_C07_EG2_W%20-%20Incremental%20Reserves%20Calculation%20P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PaR Format"/>
      <sheetName val="Reserves"/>
      <sheetName val="Wind"/>
      <sheetName val="Pivot"/>
      <sheetName val="SO Data"/>
      <sheetName val="Tables"/>
      <sheetName val="So Studies"/>
    </sheetNames>
    <sheetDataSet>
      <sheetData sheetId="0" refreshError="1">
        <row r="5">
          <cell r="B5">
            <v>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PM_KQD" refreshedDate="43751.507037847223" createdVersion="4" refreshedVersion="5" minRefreshableVersion="3" recordCount="907">
  <cacheSource type="worksheet">
    <worksheetSource ref="A2:M2000" sheet="Hydro Capacity and Energy"/>
  </cacheSource>
  <cacheFields count="13">
    <cacheField name="Section" numFmtId="0">
      <sharedItems containsBlank="1"/>
    </cacheField>
    <cacheField name="Entity" numFmtId="0">
      <sharedItems containsBlank="1" count="57">
        <s v="Hy_Bear_Dispatch_Rel_Reserve"/>
        <s v="HY_BearRiver_Dispatch"/>
        <s v="HY_BearRiver_Shape"/>
        <s v="HY_BigFork"/>
        <s v="HY_GemState_P"/>
        <s v="HY_Klamath_Dispatch"/>
        <s v="HY_Klamath_Flat"/>
        <s v="HY_Klamath_Shape"/>
        <s v="HY_Lewis_Dispatch"/>
        <s v="Hy_Lewis_Dispatch_Rel_Reserve"/>
        <s v="HY_Lewis_Shape"/>
        <s v="HY_MidCol_P"/>
        <s v="HY_Rogue"/>
        <s v="HY_SmallEast"/>
        <s v="HY_SmallWest"/>
        <s v="HY_Umpqua_Flat"/>
        <s v="HY_Umpqua_Shape"/>
        <m/>
        <s v="Iron Gate" u="1"/>
        <s v="Soda Springs" u="1"/>
        <s v="Small East Hydro" u="1"/>
        <s v="HY_SodaSprings" u="1"/>
        <s v="HY_Merwin" u="1"/>
        <s v="HY_Clearwater2" u="1"/>
        <s v="UKL" u="1"/>
        <s v="HY_IronGate" u="1"/>
        <s v="Big Fork" u="1"/>
        <s v="HY_Swift1" u="1"/>
        <s v="GemState_99489" u="1"/>
        <s v="Small West Hydro" u="1"/>
        <s v="Merwin" u="1"/>
        <s v="HY_FishCreek" u="1"/>
        <s v="DorenaHyd_20887" u="1"/>
        <s v="HY_Copco1-2" u="1"/>
        <s v="Mid-Columbia Hydro" u="1"/>
        <s v="HY_BearRiver" u="1"/>
        <s v="Clearwater1" u="1"/>
        <s v="Swift 1" u="1"/>
        <s v="Copco 1-2" u="1"/>
        <s v="HY_UKL" u="1"/>
        <s v="HY_Toketee-Slide" u="1"/>
        <s v="ToketeeSlideCreek" u="1"/>
        <s v="Rogue" u="1"/>
        <s v="Swift 2" u="1"/>
        <s v="HY_Lemolo1" u="1"/>
        <s v="HY_Yale" u="1"/>
        <s v="Fish Creek" u="1"/>
        <s v="Clearwater2" u="1"/>
        <s v="Yale" u="1"/>
        <s v="Lemolo1" u="1"/>
        <s v="JC Boyle" u="1"/>
        <s v="HY_Lemolo2" u="1"/>
        <s v="HY_Swift2" u="1"/>
        <s v="HY_JCBoyle" u="1"/>
        <s v="Lemolo2" u="1"/>
        <s v="Bear River" u="1"/>
        <s v="HY_Clearwater1" u="1"/>
      </sharedItems>
    </cacheField>
    <cacheField name="TOD" numFmtId="0">
      <sharedItems containsBlank="1"/>
    </cacheField>
    <cacheField name="Date" numFmtId="0">
      <sharedItems containsNonDate="0" containsDate="1" containsString="0" containsBlank="1" minDate="2013-01-01T00:00:00" maxDate="2038-01-02T00:00:00" count="27">
        <d v="2019-01-01T00:00:00"/>
        <d v="2020-01-01T00:00:00"/>
        <d v="2021-01-01T00:00:00"/>
        <d v="2022-01-01T00:00:00"/>
        <d v="2023-01-01T00:00:00"/>
        <d v="2024-01-01T00:00:00"/>
        <d v="2025-01-01T00:00:00"/>
        <d v="2026-01-01T00:00:00"/>
        <d v="2027-01-01T00:00:00"/>
        <d v="2028-01-01T00:00:00"/>
        <d v="2029-01-01T00:00:00"/>
        <d v="2030-01-01T00:00:00"/>
        <d v="2031-01-01T00:00:00"/>
        <d v="2032-01-01T00:00:00"/>
        <d v="2033-01-01T00:00:00"/>
        <d v="2034-01-01T00:00:00"/>
        <d v="2035-01-01T00:00:00"/>
        <d v="2036-01-01T00:00:00"/>
        <d v="2037-01-01T00:00:00"/>
        <d v="2038-01-01T00:00:00"/>
        <m/>
        <d v="2013-01-01T00:00:00" u="1"/>
        <d v="2014-01-01T00:00:00" u="1"/>
        <d v="2015-01-01T00:00:00" u="1"/>
        <d v="2016-01-01T00:00:00" u="1"/>
        <d v="2017-01-01T00:00:00" u="1"/>
        <d v="2018-01-01T00:00:00" u="1"/>
      </sharedItems>
    </cacheField>
    <cacheField name="Iteration" numFmtId="0">
      <sharedItems containsBlank="1"/>
    </cacheField>
    <cacheField name="AS1 Contrib (GWh)" numFmtId="0">
      <sharedItems containsString="0" containsBlank="1" containsNumber="1" containsInteger="1" minValue="0" maxValue="0"/>
    </cacheField>
    <cacheField name="AS2 Contrib (GWh)" numFmtId="0">
      <sharedItems containsString="0" containsBlank="1" containsNumber="1" containsInteger="1" minValue="0" maxValue="0"/>
    </cacheField>
    <cacheField name="AS3 Contrib (GWh)" numFmtId="0">
      <sharedItems containsString="0" containsBlank="1" containsNumber="1" minValue="0" maxValue="173.05199999999999"/>
    </cacheField>
    <cacheField name="AS4 Contrib (GWh)" numFmtId="0">
      <sharedItems containsString="0" containsBlank="1" containsNumber="1" minValue="0" maxValue="168.422"/>
    </cacheField>
    <cacheField name="AS5 Contrib (GWh)" numFmtId="0">
      <sharedItems containsString="0" containsBlank="1" containsNumber="1" minValue="0" maxValue="804.13400000000001"/>
    </cacheField>
    <cacheField name="Generation (GWh)" numFmtId="0">
      <sharedItems containsString="0" containsBlank="1" containsNumber="1" minValue="0" maxValue="1256.9960000000001"/>
    </cacheField>
    <cacheField name="Possible Gen (GWh)" numFmtId="0">
      <sharedItems containsString="0" containsBlank="1" containsNumber="1" minValue="0" maxValue="2918.415" count="93">
        <n v="344.15800000000002"/>
        <n v="345.10399999999998"/>
        <n v="344.173"/>
        <n v="314.7"/>
        <n v="81.358000000000004"/>
        <n v="81.582999999999998"/>
        <n v="81.372"/>
        <n v="86.15"/>
        <n v="86.274000000000001"/>
        <n v="86.159000000000006"/>
        <n v="25.93"/>
        <n v="25.989000000000001"/>
        <n v="25.928000000000001"/>
        <n v="49.664999999999999"/>
        <n v="0"/>
        <n v="402.79199999999997"/>
        <n v="403.846"/>
        <n v="118.71"/>
        <n v="118.789"/>
        <n v="233.85"/>
        <n v="234.4"/>
        <n v="2880.4360000000001"/>
        <n v="2911.8119999999999"/>
        <n v="2905.1039999999998"/>
        <n v="2799.3519999999999"/>
        <n v="2918.415"/>
        <n v="2916.8789999999999"/>
        <n v="2877.5650000000001"/>
        <n v="2910.7150000000001"/>
        <n v="2896.1959999999999"/>
        <n v="2900.7449999999999"/>
        <n v="666.92600000000004"/>
        <n v="662.03599999999994"/>
        <n v="674.779"/>
        <n v="670.12199999999996"/>
        <n v="648.38400000000001"/>
        <n v="676.85299999999995"/>
        <n v="671.39800000000002"/>
        <n v="653.34400000000005"/>
        <n v="672.45699999999999"/>
        <n v="677.17600000000004"/>
        <n v="736.21500000000003"/>
        <n v="739.95100000000002"/>
        <n v="738.22900000000004"/>
        <n v="737.202"/>
        <n v="736.74599999999998"/>
        <n v="741.39099999999996"/>
        <n v="731.14200000000005"/>
        <n v="737.16"/>
        <n v="737.57500000000005"/>
        <n v="740.22199999999998"/>
        <n v="152.36099999999999"/>
        <n v="158.21"/>
        <n v="163.124"/>
        <n v="162.71299999999999"/>
        <n v="165.29599999999999"/>
        <n v="176.93799999999999"/>
        <n v="175.94300000000001"/>
        <n v="174.87"/>
        <n v="174.78899999999999"/>
        <n v="175.35"/>
        <n v="289.28199999999998"/>
        <n v="290.315"/>
        <n v="241.59299999999999"/>
        <n v="289.35599999999999"/>
        <n v="83.369"/>
        <n v="83.542000000000002"/>
        <n v="83.382000000000005"/>
        <n v="83.772999999999996"/>
        <n v="19.306000000000001"/>
        <n v="19.361000000000001"/>
        <n v="19.309999999999999"/>
        <n v="362.185"/>
        <n v="391.49299999999999"/>
        <n v="337.44900000000001"/>
        <n v="385.75200000000001"/>
        <n v="403.64299999999997"/>
        <n v="376.86200000000002"/>
        <n v="393.88400000000001"/>
        <n v="401.49700000000001"/>
        <n v="403.14"/>
        <n v="404.73700000000002"/>
        <n v="391.71899999999999"/>
        <n v="421.125"/>
        <n v="411.30099999999999"/>
        <n v="361.48899999999998"/>
        <n v="409.8"/>
        <n v="407.70100000000002"/>
        <n v="385.78199999999998"/>
        <n v="408.37"/>
        <n v="412.44299999999998"/>
        <n v="413.98200000000003"/>
        <m/>
      </sharedItems>
    </cacheField>
    <cacheField name="Region" numFmtId="0">
      <sharedItems containsBlank="1" count="3">
        <s v="East"/>
        <s v="Wes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PM_KQD" refreshedDate="43751.54802303241" createdVersion="5" refreshedVersion="5" minRefreshableVersion="3" recordCount="2281">
  <cacheSource type="worksheet">
    <worksheetSource ref="A1:P2290" sheet="CapacityBal-P45CNW"/>
  </cacheSource>
  <cacheFields count="16">
    <cacheField name="Year" numFmtId="0">
      <sharedItems containsString="0" containsBlank="1" containsNumber="1" containsInteger="1" minValue="2019" maxValue="2038" count="21"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m/>
      </sharedItems>
    </cacheField>
    <cacheField name="Month" numFmtId="0">
      <sharedItems containsBlank="1" count="3">
        <s v="Jul"/>
        <s v="Dec"/>
        <m/>
      </sharedItems>
    </cacheField>
    <cacheField name="Zone" numFmtId="0">
      <sharedItems containsBlank="1"/>
    </cacheField>
    <cacheField name="Peak Load" numFmtId="0">
      <sharedItems containsString="0" containsBlank="1" containsNumber="1" minValue="0" maxValue="5513.2"/>
    </cacheField>
    <cacheField name="OnPk Contr Load" numFmtId="0">
      <sharedItems containsString="0" containsBlank="1" containsNumber="1" containsInteger="1" minValue="0" maxValue="0"/>
    </cacheField>
    <cacheField name="Load DSM" numFmtId="0">
      <sharedItems containsString="0" containsBlank="1" containsNumber="1" minValue="-621.1" maxValue="0"/>
    </cacheField>
    <cacheField name="Min Req Reserve" numFmtId="0">
      <sharedItems containsString="0" containsBlank="1" containsNumber="1" minValue="0" maxValue="1710"/>
    </cacheField>
    <cacheField name="Plan Reserve" numFmtId="0">
      <sharedItems containsString="0" containsBlank="1" containsNumber="1" minValue="0" maxValue="1710"/>
    </cacheField>
    <cacheField name="Res Margin %" numFmtId="0">
      <sharedItems containsBlank="1" containsMixedTypes="1" containsNumber="1" minValue="13" maxValue="153.30000000000001"/>
    </cacheField>
    <cacheField name="Firm Gen Cap" numFmtId="0">
      <sharedItems containsString="0" containsBlank="1" containsNumber="1" minValue="0" maxValue="3348.4"/>
    </cacheField>
    <cacheField name="OnPk Contr Resource" numFmtId="0">
      <sharedItems containsString="0" containsBlank="1" containsNumber="1" minValue="-245" maxValue="385"/>
    </cacheField>
    <cacheField name="Resource DSM" numFmtId="0">
      <sharedItems containsString="0" containsBlank="1" containsNumber="1" minValue="0" maxValue="369"/>
    </cacheField>
    <cacheField name="Net Firm Import" numFmtId="0">
      <sharedItems containsString="0" containsBlank="1" containsNumber="1" minValue="0" maxValue="3888.3"/>
    </cacheField>
    <cacheField name="Firm Export" numFmtId="0">
      <sharedItems containsString="0" containsBlank="1" containsNumber="1" minValue="0" maxValue="3422"/>
    </cacheField>
    <cacheField name="Unmet Cap" numFmtId="0">
      <sharedItems containsString="0" containsBlank="1" containsNumber="1" containsInteger="1" minValue="0" maxValue="0"/>
    </cacheField>
    <cacheField name="Region" numFmtId="0">
      <sharedItems containsBlank="1" count="3">
        <s v="East"/>
        <s v="Wes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7">
  <r>
    <s v="Station_P_I19-P45_EnergyLRPD_Det47855"/>
    <x v="0"/>
    <s v="ALL"/>
    <x v="0"/>
    <s v="Expected Values"/>
    <n v="0"/>
    <n v="0"/>
    <n v="0"/>
    <n v="81.963999999999999"/>
    <n v="262.10399999999998"/>
    <n v="0"/>
    <x v="0"/>
    <x v="0"/>
  </r>
  <r>
    <s v="Station_P_I19-P45_EnergyLRPD_Det47855"/>
    <x v="0"/>
    <s v="ALL"/>
    <x v="1"/>
    <s v="Expected Values"/>
    <n v="0"/>
    <n v="0"/>
    <n v="0"/>
    <n v="82.548000000000002"/>
    <n v="262.53399999999999"/>
    <n v="0"/>
    <x v="1"/>
    <x v="0"/>
  </r>
  <r>
    <s v="Station_P_I19-P45_EnergyLRPD_Det47855"/>
    <x v="0"/>
    <s v="ALL"/>
    <x v="2"/>
    <s v="Expected Values"/>
    <n v="0"/>
    <n v="0"/>
    <n v="0"/>
    <n v="74.099999999999994"/>
    <n v="270.07299999999998"/>
    <n v="0"/>
    <x v="2"/>
    <x v="0"/>
  </r>
  <r>
    <s v="Station_P_I19-P45_EnergyLRPD_Det47855"/>
    <x v="0"/>
    <s v="ALL"/>
    <x v="3"/>
    <s v="Expected Values"/>
    <n v="0"/>
    <n v="0"/>
    <n v="0"/>
    <n v="128.874"/>
    <n v="215.29900000000001"/>
    <n v="0"/>
    <x v="2"/>
    <x v="0"/>
  </r>
  <r>
    <s v="Station_P_I19-P45_EnergyLRPD_Det47855"/>
    <x v="0"/>
    <s v="ALL"/>
    <x v="4"/>
    <s v="Expected Values"/>
    <n v="0"/>
    <n v="0"/>
    <n v="0"/>
    <n v="150.858"/>
    <n v="193.31399999999999"/>
    <n v="0"/>
    <x v="2"/>
    <x v="0"/>
  </r>
  <r>
    <s v="Station_P_I19-P45_EnergyLRPD_Det47855"/>
    <x v="0"/>
    <s v="ALL"/>
    <x v="5"/>
    <s v="Expected Values"/>
    <n v="0"/>
    <n v="0"/>
    <n v="0"/>
    <n v="137.84399999999999"/>
    <n v="207.25899999999999"/>
    <n v="0"/>
    <x v="1"/>
    <x v="0"/>
  </r>
  <r>
    <s v="Station_P_I19-P45_EnergyLRPD_Det47855"/>
    <x v="0"/>
    <s v="ALL"/>
    <x v="6"/>
    <s v="Expected Values"/>
    <n v="0"/>
    <n v="0"/>
    <n v="0"/>
    <n v="138.36600000000001"/>
    <n v="205.80600000000001"/>
    <n v="0"/>
    <x v="2"/>
    <x v="0"/>
  </r>
  <r>
    <s v="Station_P_I19-P45_EnergyLRPD_Det47855"/>
    <x v="0"/>
    <s v="ALL"/>
    <x v="7"/>
    <s v="Expected Values"/>
    <n v="0"/>
    <n v="0"/>
    <n v="0"/>
    <n v="136.04499999999999"/>
    <n v="208.12799999999999"/>
    <n v="0"/>
    <x v="2"/>
    <x v="0"/>
  </r>
  <r>
    <s v="Station_P_I19-P45_EnergyLRPD_Det47855"/>
    <x v="0"/>
    <s v="ALL"/>
    <x v="8"/>
    <s v="Expected Values"/>
    <n v="0"/>
    <n v="0"/>
    <n v="0"/>
    <n v="137.976"/>
    <n v="206.19300000000001"/>
    <n v="0"/>
    <x v="2"/>
    <x v="0"/>
  </r>
  <r>
    <s v="Station_P_I19-P45_EnergyLRPD_Det47855"/>
    <x v="0"/>
    <s v="ALL"/>
    <x v="9"/>
    <s v="Expected Values"/>
    <n v="0"/>
    <n v="0"/>
    <n v="0"/>
    <n v="110.166"/>
    <n v="204.53399999999999"/>
    <n v="0"/>
    <x v="3"/>
    <x v="0"/>
  </r>
  <r>
    <s v="Station_P_I19-P45_EnergyLRPD_Det47855"/>
    <x v="1"/>
    <s v="ALL"/>
    <x v="0"/>
    <s v="Expected Values"/>
    <n v="0"/>
    <n v="0"/>
    <n v="8.0000000000000002E-3"/>
    <n v="0"/>
    <n v="0"/>
    <n v="81.349999999999994"/>
    <x v="4"/>
    <x v="0"/>
  </r>
  <r>
    <s v="Station_P_I19-P45_EnergyLRPD_Det47855"/>
    <x v="1"/>
    <s v="ALL"/>
    <x v="1"/>
    <s v="Expected Values"/>
    <n v="0"/>
    <n v="0"/>
    <n v="4.0000000000000001E-3"/>
    <n v="0"/>
    <n v="0"/>
    <n v="81.578999999999994"/>
    <x v="5"/>
    <x v="0"/>
  </r>
  <r>
    <s v="Station_P_I19-P45_EnergyLRPD_Det47855"/>
    <x v="1"/>
    <s v="ALL"/>
    <x v="2"/>
    <s v="Expected Values"/>
    <n v="0"/>
    <n v="0"/>
    <n v="4.0000000000000001E-3"/>
    <n v="0"/>
    <n v="1E-3"/>
    <n v="81.367999999999995"/>
    <x v="6"/>
    <x v="0"/>
  </r>
  <r>
    <s v="Station_P_I19-P45_EnergyLRPD_Det47855"/>
    <x v="1"/>
    <s v="ALL"/>
    <x v="3"/>
    <s v="Expected Values"/>
    <n v="0"/>
    <n v="0"/>
    <n v="2E-3"/>
    <n v="0"/>
    <n v="3.0000000000000001E-3"/>
    <n v="81.367999999999995"/>
    <x v="6"/>
    <x v="0"/>
  </r>
  <r>
    <s v="Station_P_I19-P45_EnergyLRPD_Det47855"/>
    <x v="1"/>
    <s v="ALL"/>
    <x v="4"/>
    <s v="Expected Values"/>
    <n v="0"/>
    <n v="0"/>
    <n v="2E-3"/>
    <n v="0"/>
    <n v="3.0000000000000001E-3"/>
    <n v="81.367999999999995"/>
    <x v="6"/>
    <x v="0"/>
  </r>
  <r>
    <s v="Station_P_I19-P45_EnergyLRPD_Det47855"/>
    <x v="1"/>
    <s v="ALL"/>
    <x v="5"/>
    <s v="Expected Values"/>
    <n v="0"/>
    <n v="0"/>
    <n v="2E-3"/>
    <n v="0"/>
    <n v="3.0000000000000001E-3"/>
    <n v="81.578999999999994"/>
    <x v="5"/>
    <x v="0"/>
  </r>
  <r>
    <s v="Station_P_I19-P45_EnergyLRPD_Det47855"/>
    <x v="1"/>
    <s v="ALL"/>
    <x v="6"/>
    <s v="Expected Values"/>
    <n v="0"/>
    <n v="0"/>
    <n v="1E-3"/>
    <n v="0"/>
    <n v="3.0000000000000001E-3"/>
    <n v="81.367999999999995"/>
    <x v="6"/>
    <x v="0"/>
  </r>
  <r>
    <s v="Station_P_I19-P45_EnergyLRPD_Det47855"/>
    <x v="1"/>
    <s v="ALL"/>
    <x v="7"/>
    <s v="Expected Values"/>
    <n v="0"/>
    <n v="0"/>
    <n v="1E-3"/>
    <n v="0"/>
    <n v="4.0000000000000001E-3"/>
    <n v="81.367999999999995"/>
    <x v="6"/>
    <x v="0"/>
  </r>
  <r>
    <s v="Station_P_I19-P45_EnergyLRPD_Det47855"/>
    <x v="1"/>
    <s v="ALL"/>
    <x v="8"/>
    <s v="Expected Values"/>
    <n v="0"/>
    <n v="0"/>
    <n v="0"/>
    <n v="0"/>
    <n v="4.0000000000000001E-3"/>
    <n v="81.367999999999995"/>
    <x v="6"/>
    <x v="0"/>
  </r>
  <r>
    <s v="Station_P_I19-P45_EnergyLRPD_Det47855"/>
    <x v="1"/>
    <s v="ALL"/>
    <x v="9"/>
    <s v="Expected Values"/>
    <n v="0"/>
    <n v="0"/>
    <n v="1E-3"/>
    <n v="0"/>
    <n v="4.0000000000000001E-3"/>
    <n v="81.578999999999994"/>
    <x v="5"/>
    <x v="0"/>
  </r>
  <r>
    <s v="Station_P_I19-P45_EnergyLRPD_Det47855"/>
    <x v="2"/>
    <s v="ALL"/>
    <x v="0"/>
    <s v="Expected Values"/>
    <n v="0"/>
    <n v="0"/>
    <n v="0"/>
    <n v="0"/>
    <n v="0"/>
    <n v="86.15"/>
    <x v="7"/>
    <x v="0"/>
  </r>
  <r>
    <s v="Station_P_I19-P45_EnergyLRPD_Det47855"/>
    <x v="2"/>
    <s v="ALL"/>
    <x v="1"/>
    <s v="Expected Values"/>
    <n v="0"/>
    <n v="0"/>
    <n v="0"/>
    <n v="0"/>
    <n v="0"/>
    <n v="86.274000000000001"/>
    <x v="8"/>
    <x v="0"/>
  </r>
  <r>
    <s v="Station_P_I19-P45_EnergyLRPD_Det47855"/>
    <x v="2"/>
    <s v="ALL"/>
    <x v="2"/>
    <s v="Expected Values"/>
    <n v="0"/>
    <n v="0"/>
    <n v="0"/>
    <n v="0"/>
    <n v="0"/>
    <n v="86.159000000000006"/>
    <x v="9"/>
    <x v="0"/>
  </r>
  <r>
    <s v="Station_P_I19-P45_EnergyLRPD_Det47855"/>
    <x v="2"/>
    <s v="ALL"/>
    <x v="3"/>
    <s v="Expected Values"/>
    <n v="0"/>
    <n v="0"/>
    <n v="0"/>
    <n v="0"/>
    <n v="0"/>
    <n v="86.159000000000006"/>
    <x v="9"/>
    <x v="0"/>
  </r>
  <r>
    <s v="Station_P_I19-P45_EnergyLRPD_Det47855"/>
    <x v="2"/>
    <s v="ALL"/>
    <x v="4"/>
    <s v="Expected Values"/>
    <n v="0"/>
    <n v="0"/>
    <n v="0"/>
    <n v="0"/>
    <n v="0"/>
    <n v="86.159000000000006"/>
    <x v="9"/>
    <x v="0"/>
  </r>
  <r>
    <s v="Station_P_I19-P45_EnergyLRPD_Det47855"/>
    <x v="2"/>
    <s v="ALL"/>
    <x v="5"/>
    <s v="Expected Values"/>
    <n v="0"/>
    <n v="0"/>
    <n v="0"/>
    <n v="0"/>
    <n v="0"/>
    <n v="86.274000000000001"/>
    <x v="8"/>
    <x v="0"/>
  </r>
  <r>
    <s v="Station_P_I19-P45_EnergyLRPD_Det47855"/>
    <x v="2"/>
    <s v="ALL"/>
    <x v="6"/>
    <s v="Expected Values"/>
    <n v="0"/>
    <n v="0"/>
    <n v="0"/>
    <n v="0"/>
    <n v="0"/>
    <n v="86.159000000000006"/>
    <x v="9"/>
    <x v="0"/>
  </r>
  <r>
    <s v="Station_P_I19-P45_EnergyLRPD_Det47855"/>
    <x v="2"/>
    <s v="ALL"/>
    <x v="7"/>
    <s v="Expected Values"/>
    <n v="0"/>
    <n v="0"/>
    <n v="0"/>
    <n v="0"/>
    <n v="0"/>
    <n v="86.159000000000006"/>
    <x v="9"/>
    <x v="0"/>
  </r>
  <r>
    <s v="Station_P_I19-P45_EnergyLRPD_Det47855"/>
    <x v="2"/>
    <s v="ALL"/>
    <x v="8"/>
    <s v="Expected Values"/>
    <n v="0"/>
    <n v="0"/>
    <n v="0"/>
    <n v="0"/>
    <n v="0"/>
    <n v="86.159000000000006"/>
    <x v="9"/>
    <x v="0"/>
  </r>
  <r>
    <s v="Station_P_I19-P45_EnergyLRPD_Det47855"/>
    <x v="2"/>
    <s v="ALL"/>
    <x v="9"/>
    <s v="Expected Values"/>
    <n v="0"/>
    <n v="0"/>
    <n v="0"/>
    <n v="0"/>
    <n v="0"/>
    <n v="86.274000000000001"/>
    <x v="8"/>
    <x v="0"/>
  </r>
  <r>
    <s v="Station_P_I19-P45_EnergyLRPD_Det47855"/>
    <x v="3"/>
    <s v="ALL"/>
    <x v="0"/>
    <s v="Expected Values"/>
    <n v="0"/>
    <n v="0"/>
    <n v="0"/>
    <n v="0"/>
    <n v="0"/>
    <n v="25.93"/>
    <x v="10"/>
    <x v="1"/>
  </r>
  <r>
    <s v="Station_P_I19-P45_EnergyLRPD_Det47855"/>
    <x v="3"/>
    <s v="ALL"/>
    <x v="1"/>
    <s v="Expected Values"/>
    <n v="0"/>
    <n v="0"/>
    <n v="0"/>
    <n v="0"/>
    <n v="0"/>
    <n v="25.989000000000001"/>
    <x v="11"/>
    <x v="1"/>
  </r>
  <r>
    <s v="Station_P_I19-P45_EnergyLRPD_Det47855"/>
    <x v="3"/>
    <s v="ALL"/>
    <x v="2"/>
    <s v="Expected Values"/>
    <n v="0"/>
    <n v="0"/>
    <n v="0"/>
    <n v="0"/>
    <n v="0"/>
    <n v="25.928000000000001"/>
    <x v="12"/>
    <x v="1"/>
  </r>
  <r>
    <s v="Station_P_I19-P45_EnergyLRPD_Det47855"/>
    <x v="3"/>
    <s v="ALL"/>
    <x v="3"/>
    <s v="Expected Values"/>
    <n v="0"/>
    <n v="0"/>
    <n v="0"/>
    <n v="0"/>
    <n v="0"/>
    <n v="25.928000000000001"/>
    <x v="12"/>
    <x v="1"/>
  </r>
  <r>
    <s v="Station_P_I19-P45_EnergyLRPD_Det47855"/>
    <x v="3"/>
    <s v="ALL"/>
    <x v="4"/>
    <s v="Expected Values"/>
    <n v="0"/>
    <n v="0"/>
    <n v="0"/>
    <n v="0"/>
    <n v="0"/>
    <n v="25.928000000000001"/>
    <x v="12"/>
    <x v="1"/>
  </r>
  <r>
    <s v="Station_P_I19-P45_EnergyLRPD_Det47855"/>
    <x v="3"/>
    <s v="ALL"/>
    <x v="5"/>
    <s v="Expected Values"/>
    <n v="0"/>
    <n v="0"/>
    <n v="0"/>
    <n v="0"/>
    <n v="0"/>
    <n v="25.989000000000001"/>
    <x v="11"/>
    <x v="1"/>
  </r>
  <r>
    <s v="Station_P_I19-P45_EnergyLRPD_Det47855"/>
    <x v="3"/>
    <s v="ALL"/>
    <x v="6"/>
    <s v="Expected Values"/>
    <n v="0"/>
    <n v="0"/>
    <n v="0"/>
    <n v="0"/>
    <n v="0"/>
    <n v="25.928000000000001"/>
    <x v="12"/>
    <x v="1"/>
  </r>
  <r>
    <s v="Station_P_I19-P45_EnergyLRPD_Det47855"/>
    <x v="3"/>
    <s v="ALL"/>
    <x v="7"/>
    <s v="Expected Values"/>
    <n v="0"/>
    <n v="0"/>
    <n v="0"/>
    <n v="0"/>
    <n v="0"/>
    <n v="25.928000000000001"/>
    <x v="12"/>
    <x v="1"/>
  </r>
  <r>
    <s v="Station_P_I19-P45_EnergyLRPD_Det47855"/>
    <x v="3"/>
    <s v="ALL"/>
    <x v="8"/>
    <s v="Expected Values"/>
    <n v="0"/>
    <n v="0"/>
    <n v="0"/>
    <n v="0"/>
    <n v="0"/>
    <n v="25.928000000000001"/>
    <x v="12"/>
    <x v="1"/>
  </r>
  <r>
    <s v="Station_P_I19-P45_EnergyLRPD_Det47855"/>
    <x v="3"/>
    <s v="ALL"/>
    <x v="9"/>
    <s v="Expected Values"/>
    <n v="0"/>
    <n v="0"/>
    <n v="0"/>
    <n v="0"/>
    <n v="0"/>
    <n v="25.989000000000001"/>
    <x v="11"/>
    <x v="1"/>
  </r>
  <r>
    <s v="Station_P_I19-P45_EnergyLRPD_Det47855"/>
    <x v="4"/>
    <s v="ALL"/>
    <x v="0"/>
    <s v="Expected Values"/>
    <n v="0"/>
    <n v="0"/>
    <n v="0"/>
    <n v="0"/>
    <n v="0"/>
    <n v="49.664999999999999"/>
    <x v="13"/>
    <x v="0"/>
  </r>
  <r>
    <s v="Station_P_I19-P45_EnergyLRPD_Det47855"/>
    <x v="4"/>
    <s v="ALL"/>
    <x v="1"/>
    <s v="Expected Values"/>
    <n v="0"/>
    <n v="0"/>
    <n v="0"/>
    <n v="0"/>
    <n v="0"/>
    <n v="49.664999999999999"/>
    <x v="13"/>
    <x v="0"/>
  </r>
  <r>
    <s v="Station_P_I19-P45_EnergyLRPD_Det47855"/>
    <x v="4"/>
    <s v="ALL"/>
    <x v="2"/>
    <s v="Expected Values"/>
    <n v="0"/>
    <n v="0"/>
    <n v="0"/>
    <n v="0"/>
    <n v="0"/>
    <n v="49.664999999999999"/>
    <x v="13"/>
    <x v="0"/>
  </r>
  <r>
    <s v="Station_P_I19-P45_EnergyLRPD_Det47855"/>
    <x v="4"/>
    <s v="ALL"/>
    <x v="3"/>
    <s v="Expected Values"/>
    <n v="0"/>
    <n v="0"/>
    <n v="0"/>
    <n v="0"/>
    <n v="0"/>
    <n v="49.664999999999999"/>
    <x v="13"/>
    <x v="0"/>
  </r>
  <r>
    <s v="Station_P_I19-P45_EnergyLRPD_Det47855"/>
    <x v="4"/>
    <s v="ALL"/>
    <x v="4"/>
    <s v="Expected Values"/>
    <n v="0"/>
    <n v="0"/>
    <n v="0"/>
    <n v="0"/>
    <n v="0"/>
    <n v="49.664999999999999"/>
    <x v="13"/>
    <x v="0"/>
  </r>
  <r>
    <s v="Station_P_I19-P45_EnergyLRPD_Det47855"/>
    <x v="4"/>
    <s v="ALL"/>
    <x v="5"/>
    <s v="Expected Values"/>
    <n v="0"/>
    <n v="0"/>
    <n v="0"/>
    <n v="0"/>
    <n v="0"/>
    <n v="0"/>
    <x v="14"/>
    <x v="0"/>
  </r>
  <r>
    <s v="Station_P_I19-P45_EnergyLRPD_Det47855"/>
    <x v="4"/>
    <s v="ALL"/>
    <x v="6"/>
    <s v="Expected Values"/>
    <n v="0"/>
    <n v="0"/>
    <n v="0"/>
    <n v="0"/>
    <n v="0"/>
    <n v="0"/>
    <x v="14"/>
    <x v="0"/>
  </r>
  <r>
    <s v="Station_P_I19-P45_EnergyLRPD_Det47855"/>
    <x v="4"/>
    <s v="ALL"/>
    <x v="7"/>
    <s v="Expected Values"/>
    <n v="0"/>
    <n v="0"/>
    <n v="0"/>
    <n v="0"/>
    <n v="0"/>
    <n v="0"/>
    <x v="14"/>
    <x v="0"/>
  </r>
  <r>
    <s v="Station_P_I19-P45_EnergyLRPD_Det47855"/>
    <x v="4"/>
    <s v="ALL"/>
    <x v="8"/>
    <s v="Expected Values"/>
    <n v="0"/>
    <n v="0"/>
    <n v="0"/>
    <n v="0"/>
    <n v="0"/>
    <n v="0"/>
    <x v="14"/>
    <x v="0"/>
  </r>
  <r>
    <s v="Station_P_I19-P45_EnergyLRPD_Det47855"/>
    <x v="4"/>
    <s v="ALL"/>
    <x v="9"/>
    <s v="Expected Values"/>
    <n v="0"/>
    <n v="0"/>
    <n v="0"/>
    <n v="0"/>
    <n v="0"/>
    <n v="0"/>
    <x v="14"/>
    <x v="0"/>
  </r>
  <r>
    <s v="Station_P_I19-P45_EnergyLRPD_Det47855"/>
    <x v="5"/>
    <s v="ALL"/>
    <x v="0"/>
    <s v="Expected Values"/>
    <n v="0"/>
    <n v="0"/>
    <n v="19.925999999999998"/>
    <n v="10.11"/>
    <n v="34.082999999999998"/>
    <n v="214.46"/>
    <x v="15"/>
    <x v="1"/>
  </r>
  <r>
    <s v="Station_P_I19-P45_EnergyLRPD_Det47855"/>
    <x v="5"/>
    <s v="ALL"/>
    <x v="1"/>
    <s v="Expected Values"/>
    <n v="0"/>
    <n v="0"/>
    <n v="18.923999999999999"/>
    <n v="12.06"/>
    <n v="35.036999999999999"/>
    <n v="215.08699999999999"/>
    <x v="16"/>
    <x v="1"/>
  </r>
  <r>
    <s v="Station_P_I19-P45_EnergyLRPD_Det47855"/>
    <x v="5"/>
    <s v="ALL"/>
    <x v="2"/>
    <s v="Expected Values"/>
    <n v="0"/>
    <n v="0"/>
    <n v="0"/>
    <n v="0"/>
    <n v="0"/>
    <n v="0"/>
    <x v="14"/>
    <x v="1"/>
  </r>
  <r>
    <s v="Station_P_I19-P45_EnergyLRPD_Det47855"/>
    <x v="5"/>
    <s v="ALL"/>
    <x v="3"/>
    <s v="Expected Values"/>
    <n v="0"/>
    <n v="0"/>
    <n v="0"/>
    <n v="0"/>
    <n v="0"/>
    <n v="0"/>
    <x v="14"/>
    <x v="1"/>
  </r>
  <r>
    <s v="Station_P_I19-P45_EnergyLRPD_Det47855"/>
    <x v="5"/>
    <s v="ALL"/>
    <x v="4"/>
    <s v="Expected Values"/>
    <n v="0"/>
    <n v="0"/>
    <n v="0"/>
    <n v="0"/>
    <n v="0"/>
    <n v="0"/>
    <x v="14"/>
    <x v="1"/>
  </r>
  <r>
    <s v="Station_P_I19-P45_EnergyLRPD_Det47855"/>
    <x v="5"/>
    <s v="ALL"/>
    <x v="5"/>
    <s v="Expected Values"/>
    <n v="0"/>
    <n v="0"/>
    <n v="0"/>
    <n v="0"/>
    <n v="0"/>
    <n v="0"/>
    <x v="14"/>
    <x v="1"/>
  </r>
  <r>
    <s v="Station_P_I19-P45_EnergyLRPD_Det47855"/>
    <x v="5"/>
    <s v="ALL"/>
    <x v="6"/>
    <s v="Expected Values"/>
    <n v="0"/>
    <n v="0"/>
    <n v="0"/>
    <n v="0"/>
    <n v="0"/>
    <n v="0"/>
    <x v="14"/>
    <x v="1"/>
  </r>
  <r>
    <s v="Station_P_I19-P45_EnergyLRPD_Det47855"/>
    <x v="5"/>
    <s v="ALL"/>
    <x v="7"/>
    <s v="Expected Values"/>
    <n v="0"/>
    <n v="0"/>
    <n v="0"/>
    <n v="0"/>
    <n v="0"/>
    <n v="0"/>
    <x v="14"/>
    <x v="1"/>
  </r>
  <r>
    <s v="Station_P_I19-P45_EnergyLRPD_Det47855"/>
    <x v="5"/>
    <s v="ALL"/>
    <x v="8"/>
    <s v="Expected Values"/>
    <n v="0"/>
    <n v="0"/>
    <n v="0"/>
    <n v="0"/>
    <n v="0"/>
    <n v="0"/>
    <x v="14"/>
    <x v="1"/>
  </r>
  <r>
    <s v="Station_P_I19-P45_EnergyLRPD_Det47855"/>
    <x v="5"/>
    <s v="ALL"/>
    <x v="9"/>
    <s v="Expected Values"/>
    <n v="0"/>
    <n v="0"/>
    <n v="0"/>
    <n v="0"/>
    <n v="0"/>
    <n v="0"/>
    <x v="14"/>
    <x v="1"/>
  </r>
  <r>
    <s v="Station_P_I19-P45_EnergyLRPD_Det47855"/>
    <x v="6"/>
    <s v="ALL"/>
    <x v="0"/>
    <s v="Expected Values"/>
    <n v="0"/>
    <n v="0"/>
    <n v="0"/>
    <n v="0"/>
    <n v="0"/>
    <n v="118.71"/>
    <x v="17"/>
    <x v="1"/>
  </r>
  <r>
    <s v="Station_P_I19-P45_EnergyLRPD_Det47855"/>
    <x v="6"/>
    <s v="ALL"/>
    <x v="1"/>
    <s v="Expected Values"/>
    <n v="0"/>
    <n v="0"/>
    <n v="0"/>
    <n v="0"/>
    <n v="0"/>
    <n v="118.789"/>
    <x v="18"/>
    <x v="1"/>
  </r>
  <r>
    <s v="Station_P_I19-P45_EnergyLRPD_Det47855"/>
    <x v="6"/>
    <s v="ALL"/>
    <x v="2"/>
    <s v="Expected Values"/>
    <n v="0"/>
    <n v="0"/>
    <n v="0"/>
    <n v="0"/>
    <n v="0"/>
    <n v="0"/>
    <x v="14"/>
    <x v="1"/>
  </r>
  <r>
    <s v="Station_P_I19-P45_EnergyLRPD_Det47855"/>
    <x v="6"/>
    <s v="ALL"/>
    <x v="3"/>
    <s v="Expected Values"/>
    <n v="0"/>
    <n v="0"/>
    <n v="0"/>
    <n v="0"/>
    <n v="0"/>
    <n v="0"/>
    <x v="14"/>
    <x v="1"/>
  </r>
  <r>
    <s v="Station_P_I19-P45_EnergyLRPD_Det47855"/>
    <x v="6"/>
    <s v="ALL"/>
    <x v="4"/>
    <s v="Expected Values"/>
    <n v="0"/>
    <n v="0"/>
    <n v="0"/>
    <n v="0"/>
    <n v="0"/>
    <n v="0"/>
    <x v="14"/>
    <x v="1"/>
  </r>
  <r>
    <s v="Station_P_I19-P45_EnergyLRPD_Det47855"/>
    <x v="6"/>
    <s v="ALL"/>
    <x v="5"/>
    <s v="Expected Values"/>
    <n v="0"/>
    <n v="0"/>
    <n v="0"/>
    <n v="0"/>
    <n v="0"/>
    <n v="0"/>
    <x v="14"/>
    <x v="1"/>
  </r>
  <r>
    <s v="Station_P_I19-P45_EnergyLRPD_Det47855"/>
    <x v="6"/>
    <s v="ALL"/>
    <x v="6"/>
    <s v="Expected Values"/>
    <n v="0"/>
    <n v="0"/>
    <n v="0"/>
    <n v="0"/>
    <n v="0"/>
    <n v="0"/>
    <x v="14"/>
    <x v="1"/>
  </r>
  <r>
    <s v="Station_P_I19-P45_EnergyLRPD_Det47855"/>
    <x v="6"/>
    <s v="ALL"/>
    <x v="7"/>
    <s v="Expected Values"/>
    <n v="0"/>
    <n v="0"/>
    <n v="0"/>
    <n v="0"/>
    <n v="0"/>
    <n v="0"/>
    <x v="14"/>
    <x v="1"/>
  </r>
  <r>
    <s v="Station_P_I19-P45_EnergyLRPD_Det47855"/>
    <x v="6"/>
    <s v="ALL"/>
    <x v="8"/>
    <s v="Expected Values"/>
    <n v="0"/>
    <n v="0"/>
    <n v="0"/>
    <n v="0"/>
    <n v="0"/>
    <n v="0"/>
    <x v="14"/>
    <x v="1"/>
  </r>
  <r>
    <s v="Station_P_I19-P45_EnergyLRPD_Det47855"/>
    <x v="6"/>
    <s v="ALL"/>
    <x v="9"/>
    <s v="Expected Values"/>
    <n v="0"/>
    <n v="0"/>
    <n v="0"/>
    <n v="0"/>
    <n v="0"/>
    <n v="0"/>
    <x v="14"/>
    <x v="1"/>
  </r>
  <r>
    <s v="Station_P_I19-P45_EnergyLRPD_Det47855"/>
    <x v="7"/>
    <s v="ALL"/>
    <x v="0"/>
    <s v="Expected Values"/>
    <n v="0"/>
    <n v="0"/>
    <n v="0"/>
    <n v="0"/>
    <n v="0"/>
    <n v="233.85"/>
    <x v="19"/>
    <x v="1"/>
  </r>
  <r>
    <s v="Station_P_I19-P45_EnergyLRPD_Det47855"/>
    <x v="7"/>
    <s v="ALL"/>
    <x v="1"/>
    <s v="Expected Values"/>
    <n v="0"/>
    <n v="0"/>
    <n v="0"/>
    <n v="0"/>
    <n v="0"/>
    <n v="234.4"/>
    <x v="20"/>
    <x v="1"/>
  </r>
  <r>
    <s v="Station_P_I19-P45_EnergyLRPD_Det47855"/>
    <x v="7"/>
    <s v="ALL"/>
    <x v="2"/>
    <s v="Expected Values"/>
    <n v="0"/>
    <n v="0"/>
    <n v="0"/>
    <n v="0"/>
    <n v="0"/>
    <n v="0"/>
    <x v="14"/>
    <x v="1"/>
  </r>
  <r>
    <s v="Station_P_I19-P45_EnergyLRPD_Det47855"/>
    <x v="7"/>
    <s v="ALL"/>
    <x v="3"/>
    <s v="Expected Values"/>
    <n v="0"/>
    <n v="0"/>
    <n v="0"/>
    <n v="0"/>
    <n v="0"/>
    <n v="0"/>
    <x v="14"/>
    <x v="1"/>
  </r>
  <r>
    <s v="Station_P_I19-P45_EnergyLRPD_Det47855"/>
    <x v="7"/>
    <s v="ALL"/>
    <x v="4"/>
    <s v="Expected Values"/>
    <n v="0"/>
    <n v="0"/>
    <n v="0"/>
    <n v="0"/>
    <n v="0"/>
    <n v="0"/>
    <x v="14"/>
    <x v="1"/>
  </r>
  <r>
    <s v="Station_P_I19-P45_EnergyLRPD_Det47855"/>
    <x v="7"/>
    <s v="ALL"/>
    <x v="5"/>
    <s v="Expected Values"/>
    <n v="0"/>
    <n v="0"/>
    <n v="0"/>
    <n v="0"/>
    <n v="0"/>
    <n v="0"/>
    <x v="14"/>
    <x v="1"/>
  </r>
  <r>
    <s v="Station_P_I19-P45_EnergyLRPD_Det47855"/>
    <x v="7"/>
    <s v="ALL"/>
    <x v="6"/>
    <s v="Expected Values"/>
    <n v="0"/>
    <n v="0"/>
    <n v="0"/>
    <n v="0"/>
    <n v="0"/>
    <n v="0"/>
    <x v="14"/>
    <x v="1"/>
  </r>
  <r>
    <s v="Station_P_I19-P45_EnergyLRPD_Det47855"/>
    <x v="7"/>
    <s v="ALL"/>
    <x v="7"/>
    <s v="Expected Values"/>
    <n v="0"/>
    <n v="0"/>
    <n v="0"/>
    <n v="0"/>
    <n v="0"/>
    <n v="0"/>
    <x v="14"/>
    <x v="1"/>
  </r>
  <r>
    <s v="Station_P_I19-P45_EnergyLRPD_Det47855"/>
    <x v="7"/>
    <s v="ALL"/>
    <x v="8"/>
    <s v="Expected Values"/>
    <n v="0"/>
    <n v="0"/>
    <n v="0"/>
    <n v="0"/>
    <n v="0"/>
    <n v="0"/>
    <x v="14"/>
    <x v="1"/>
  </r>
  <r>
    <s v="Station_P_I19-P45_EnergyLRPD_Det47855"/>
    <x v="7"/>
    <s v="ALL"/>
    <x v="9"/>
    <s v="Expected Values"/>
    <n v="0"/>
    <n v="0"/>
    <n v="0"/>
    <n v="0"/>
    <n v="0"/>
    <n v="0"/>
    <x v="14"/>
    <x v="1"/>
  </r>
  <r>
    <s v="Station_P_I19-P45_EnergyLRPD_Det47855"/>
    <x v="8"/>
    <s v="ALL"/>
    <x v="0"/>
    <s v="Expected Values"/>
    <n v="0"/>
    <n v="0"/>
    <n v="133.39699999999999"/>
    <n v="156.703"/>
    <n v="757.69799999999998"/>
    <n v="1249.9179999999999"/>
    <x v="21"/>
    <x v="1"/>
  </r>
  <r>
    <s v="Station_P_I19-P45_EnergyLRPD_Det47855"/>
    <x v="8"/>
    <s v="ALL"/>
    <x v="1"/>
    <s v="Expected Values"/>
    <n v="0"/>
    <n v="0"/>
    <n v="131.48400000000001"/>
    <n v="157.38"/>
    <n v="798.31399999999996"/>
    <n v="1253.3140000000001"/>
    <x v="22"/>
    <x v="1"/>
  </r>
  <r>
    <s v="Station_P_I19-P45_EnergyLRPD_Det47855"/>
    <x v="8"/>
    <s v="ALL"/>
    <x v="2"/>
    <s v="Expected Values"/>
    <n v="0"/>
    <n v="0"/>
    <n v="173.05199999999999"/>
    <n v="168.422"/>
    <n v="792.68600000000004"/>
    <n v="1251.6890000000001"/>
    <x v="23"/>
    <x v="1"/>
  </r>
  <r>
    <s v="Station_P_I19-P45_EnergyLRPD_Det47855"/>
    <x v="8"/>
    <s v="ALL"/>
    <x v="3"/>
    <s v="Expected Values"/>
    <n v="0"/>
    <n v="0"/>
    <n v="159.779"/>
    <n v="146.05799999999999"/>
    <n v="762.36400000000003"/>
    <n v="1251.4949999999999"/>
    <x v="24"/>
    <x v="1"/>
  </r>
  <r>
    <s v="Station_P_I19-P45_EnergyLRPD_Det47855"/>
    <x v="8"/>
    <s v="ALL"/>
    <x v="4"/>
    <s v="Expected Values"/>
    <n v="0"/>
    <n v="0"/>
    <n v="162.36799999999999"/>
    <n v="134.66900000000001"/>
    <n v="804.13400000000001"/>
    <n v="1245.633"/>
    <x v="25"/>
    <x v="1"/>
  </r>
  <r>
    <s v="Station_P_I19-P45_EnergyLRPD_Det47855"/>
    <x v="8"/>
    <s v="ALL"/>
    <x v="5"/>
    <s v="Expected Values"/>
    <n v="0"/>
    <n v="0"/>
    <n v="155.18700000000001"/>
    <n v="127.711"/>
    <n v="782.03499999999997"/>
    <n v="1256.9960000000001"/>
    <x v="26"/>
    <x v="1"/>
  </r>
  <r>
    <s v="Station_P_I19-P45_EnergyLRPD_Det47855"/>
    <x v="8"/>
    <s v="ALL"/>
    <x v="6"/>
    <s v="Expected Values"/>
    <n v="0"/>
    <n v="0"/>
    <n v="161.29900000000001"/>
    <n v="128.15899999999999"/>
    <n v="787.68799999999999"/>
    <n v="1234.0840000000001"/>
    <x v="27"/>
    <x v="1"/>
  </r>
  <r>
    <s v="Station_P_I19-P45_EnergyLRPD_Det47855"/>
    <x v="8"/>
    <s v="ALL"/>
    <x v="7"/>
    <s v="Expected Values"/>
    <n v="0"/>
    <n v="0"/>
    <n v="161.09299999999999"/>
    <n v="137.86500000000001"/>
    <n v="769.68399999999997"/>
    <n v="1249.1420000000001"/>
    <x v="28"/>
    <x v="1"/>
  </r>
  <r>
    <s v="Station_P_I19-P45_EnergyLRPD_Det47855"/>
    <x v="8"/>
    <s v="ALL"/>
    <x v="8"/>
    <s v="Expected Values"/>
    <n v="0"/>
    <n v="0"/>
    <n v="164.911"/>
    <n v="142.80500000000001"/>
    <n v="761.91399999999999"/>
    <n v="1246.6189999999999"/>
    <x v="29"/>
    <x v="1"/>
  </r>
  <r>
    <s v="Station_P_I19-P45_EnergyLRPD_Det47855"/>
    <x v="8"/>
    <s v="ALL"/>
    <x v="9"/>
    <s v="Expected Values"/>
    <n v="0"/>
    <n v="0"/>
    <n v="168.637"/>
    <n v="158.29900000000001"/>
    <n v="758.41800000000001"/>
    <n v="1251.4280000000001"/>
    <x v="30"/>
    <x v="1"/>
  </r>
  <r>
    <s v="Station_P_I19-P45_EnergyLRPD_Det47855"/>
    <x v="9"/>
    <s v="ALL"/>
    <x v="0"/>
    <s v="Expected Values"/>
    <n v="0"/>
    <n v="0"/>
    <n v="0"/>
    <n v="110.48399999999999"/>
    <n v="472.97399999999999"/>
    <n v="0"/>
    <x v="31"/>
    <x v="1"/>
  </r>
  <r>
    <s v="Station_P_I19-P45_EnergyLRPD_Det47855"/>
    <x v="9"/>
    <s v="ALL"/>
    <x v="1"/>
    <s v="Expected Values"/>
    <n v="0"/>
    <n v="0"/>
    <n v="0"/>
    <n v="110.102"/>
    <n v="491.3"/>
    <n v="0"/>
    <x v="32"/>
    <x v="1"/>
  </r>
  <r>
    <s v="Station_P_I19-P45_EnergyLRPD_Det47855"/>
    <x v="9"/>
    <s v="ALL"/>
    <x v="2"/>
    <s v="Expected Values"/>
    <n v="0"/>
    <n v="0"/>
    <n v="0"/>
    <n v="111.879"/>
    <n v="509.572"/>
    <n v="0"/>
    <x v="33"/>
    <x v="1"/>
  </r>
  <r>
    <s v="Station_P_I19-P45_EnergyLRPD_Det47855"/>
    <x v="9"/>
    <s v="ALL"/>
    <x v="3"/>
    <s v="Expected Values"/>
    <n v="0"/>
    <n v="0"/>
    <n v="0"/>
    <n v="114.791"/>
    <n v="491.54599999999999"/>
    <n v="0"/>
    <x v="34"/>
    <x v="1"/>
  </r>
  <r>
    <s v="Station_P_I19-P45_EnergyLRPD_Det47855"/>
    <x v="9"/>
    <s v="ALL"/>
    <x v="4"/>
    <s v="Expected Values"/>
    <n v="0"/>
    <n v="0"/>
    <n v="0"/>
    <n v="112.93600000000001"/>
    <n v="487.51600000000002"/>
    <n v="0"/>
    <x v="35"/>
    <x v="1"/>
  </r>
  <r>
    <s v="Station_P_I19-P45_EnergyLRPD_Det47855"/>
    <x v="9"/>
    <s v="ALL"/>
    <x v="5"/>
    <s v="Expected Values"/>
    <n v="0"/>
    <n v="0"/>
    <n v="0"/>
    <n v="108.083"/>
    <n v="494.87799999999999"/>
    <n v="0"/>
    <x v="36"/>
    <x v="1"/>
  </r>
  <r>
    <s v="Station_P_I19-P45_EnergyLRPD_Det47855"/>
    <x v="9"/>
    <s v="ALL"/>
    <x v="6"/>
    <s v="Expected Values"/>
    <n v="0"/>
    <n v="0"/>
    <n v="0"/>
    <n v="109.155"/>
    <n v="492.00299999999999"/>
    <n v="0"/>
    <x v="37"/>
    <x v="1"/>
  </r>
  <r>
    <s v="Station_P_I19-P45_EnergyLRPD_Det47855"/>
    <x v="9"/>
    <s v="ALL"/>
    <x v="7"/>
    <s v="Expected Values"/>
    <n v="0"/>
    <n v="0"/>
    <n v="0"/>
    <n v="108.026"/>
    <n v="479.26100000000002"/>
    <n v="0"/>
    <x v="38"/>
    <x v="1"/>
  </r>
  <r>
    <s v="Station_P_I19-P45_EnergyLRPD_Det47855"/>
    <x v="9"/>
    <s v="ALL"/>
    <x v="8"/>
    <s v="Expected Values"/>
    <n v="0"/>
    <n v="0"/>
    <n v="0"/>
    <n v="106.11499999999999"/>
    <n v="489.82400000000001"/>
    <n v="0"/>
    <x v="39"/>
    <x v="1"/>
  </r>
  <r>
    <s v="Station_P_I19-P45_EnergyLRPD_Det47855"/>
    <x v="9"/>
    <s v="ALL"/>
    <x v="9"/>
    <s v="Expected Values"/>
    <n v="0"/>
    <n v="0"/>
    <n v="0"/>
    <n v="108.63"/>
    <n v="488.16500000000002"/>
    <n v="0"/>
    <x v="40"/>
    <x v="1"/>
  </r>
  <r>
    <s v="Station_P_I19-P45_EnergyLRPD_Det47855"/>
    <x v="10"/>
    <s v="ALL"/>
    <x v="0"/>
    <s v="Expected Values"/>
    <n v="0"/>
    <n v="0"/>
    <n v="0"/>
    <n v="0"/>
    <n v="0"/>
    <n v="736.21500000000003"/>
    <x v="41"/>
    <x v="1"/>
  </r>
  <r>
    <s v="Station_P_I19-P45_EnergyLRPD_Det47855"/>
    <x v="10"/>
    <s v="ALL"/>
    <x v="1"/>
    <s v="Expected Values"/>
    <n v="0"/>
    <n v="0"/>
    <n v="0"/>
    <n v="0"/>
    <n v="0"/>
    <n v="739.95100000000002"/>
    <x v="42"/>
    <x v="1"/>
  </r>
  <r>
    <s v="Station_P_I19-P45_EnergyLRPD_Det47855"/>
    <x v="10"/>
    <s v="ALL"/>
    <x v="2"/>
    <s v="Expected Values"/>
    <n v="0"/>
    <n v="0"/>
    <n v="0"/>
    <n v="0"/>
    <n v="0"/>
    <n v="738.22900000000004"/>
    <x v="43"/>
    <x v="1"/>
  </r>
  <r>
    <s v="Station_P_I19-P45_EnergyLRPD_Det47855"/>
    <x v="10"/>
    <s v="ALL"/>
    <x v="3"/>
    <s v="Expected Values"/>
    <n v="0"/>
    <n v="0"/>
    <n v="0"/>
    <n v="0"/>
    <n v="0"/>
    <n v="737.202"/>
    <x v="44"/>
    <x v="1"/>
  </r>
  <r>
    <s v="Station_P_I19-P45_EnergyLRPD_Det47855"/>
    <x v="10"/>
    <s v="ALL"/>
    <x v="4"/>
    <s v="Expected Values"/>
    <n v="0"/>
    <n v="0"/>
    <n v="0"/>
    <n v="0"/>
    <n v="0"/>
    <n v="736.74599999999998"/>
    <x v="45"/>
    <x v="1"/>
  </r>
  <r>
    <s v="Station_P_I19-P45_EnergyLRPD_Det47855"/>
    <x v="10"/>
    <s v="ALL"/>
    <x v="5"/>
    <s v="Expected Values"/>
    <n v="0"/>
    <n v="0"/>
    <n v="0"/>
    <n v="0"/>
    <n v="0"/>
    <n v="741.39099999999996"/>
    <x v="46"/>
    <x v="1"/>
  </r>
  <r>
    <s v="Station_P_I19-P45_EnergyLRPD_Det47855"/>
    <x v="10"/>
    <s v="ALL"/>
    <x v="6"/>
    <s v="Expected Values"/>
    <n v="0"/>
    <n v="0"/>
    <n v="0"/>
    <n v="0"/>
    <n v="0"/>
    <n v="731.14200000000005"/>
    <x v="47"/>
    <x v="1"/>
  </r>
  <r>
    <s v="Station_P_I19-P45_EnergyLRPD_Det47855"/>
    <x v="10"/>
    <s v="ALL"/>
    <x v="7"/>
    <s v="Expected Values"/>
    <n v="0"/>
    <n v="0"/>
    <n v="0"/>
    <n v="0"/>
    <n v="0"/>
    <n v="737.16"/>
    <x v="48"/>
    <x v="1"/>
  </r>
  <r>
    <s v="Station_P_I19-P45_EnergyLRPD_Det47855"/>
    <x v="10"/>
    <s v="ALL"/>
    <x v="8"/>
    <s v="Expected Values"/>
    <n v="0"/>
    <n v="0"/>
    <n v="0"/>
    <n v="0"/>
    <n v="0"/>
    <n v="737.57500000000005"/>
    <x v="49"/>
    <x v="1"/>
  </r>
  <r>
    <s v="Station_P_I19-P45_EnergyLRPD_Det47855"/>
    <x v="10"/>
    <s v="ALL"/>
    <x v="9"/>
    <s v="Expected Values"/>
    <n v="0"/>
    <n v="0"/>
    <n v="0"/>
    <n v="0"/>
    <n v="0"/>
    <n v="740.22199999999998"/>
    <x v="50"/>
    <x v="1"/>
  </r>
  <r>
    <s v="Station_P_I19-P45_EnergyLRPD_Det47855"/>
    <x v="11"/>
    <s v="ALL"/>
    <x v="0"/>
    <s v="Expected Values"/>
    <n v="0"/>
    <n v="0"/>
    <n v="46.786999999999999"/>
    <n v="1.633"/>
    <n v="2.2010000000000001"/>
    <n v="92.772999999999996"/>
    <x v="51"/>
    <x v="1"/>
  </r>
  <r>
    <s v="Station_P_I19-P45_EnergyLRPD_Det47855"/>
    <x v="11"/>
    <s v="ALL"/>
    <x v="1"/>
    <s v="Expected Values"/>
    <n v="0"/>
    <n v="0"/>
    <n v="50.677999999999997"/>
    <n v="2.1909999999999998"/>
    <n v="3.3010000000000002"/>
    <n v="93.084000000000003"/>
    <x v="52"/>
    <x v="1"/>
  </r>
  <r>
    <s v="Station_P_I19-P45_EnergyLRPD_Det47855"/>
    <x v="11"/>
    <s v="ALL"/>
    <x v="2"/>
    <s v="Expected Values"/>
    <n v="0"/>
    <n v="0"/>
    <n v="20.968"/>
    <n v="7.7510000000000003"/>
    <n v="33.179000000000002"/>
    <n v="92.998999999999995"/>
    <x v="53"/>
    <x v="1"/>
  </r>
  <r>
    <s v="Station_P_I19-P45_EnergyLRPD_Det47855"/>
    <x v="11"/>
    <s v="ALL"/>
    <x v="3"/>
    <s v="Expected Values"/>
    <n v="0"/>
    <n v="0"/>
    <n v="20.774000000000001"/>
    <n v="11.04"/>
    <n v="30.402999999999999"/>
    <n v="92.992999999999995"/>
    <x v="54"/>
    <x v="1"/>
  </r>
  <r>
    <s v="Station_P_I19-P45_EnergyLRPD_Det47855"/>
    <x v="11"/>
    <s v="ALL"/>
    <x v="4"/>
    <s v="Expected Values"/>
    <n v="0"/>
    <n v="0"/>
    <n v="18.535"/>
    <n v="23.402000000000001"/>
    <n v="22.847999999999999"/>
    <n v="92.644000000000005"/>
    <x v="55"/>
    <x v="1"/>
  </r>
  <r>
    <s v="Station_P_I19-P45_EnergyLRPD_Det47855"/>
    <x v="11"/>
    <s v="ALL"/>
    <x v="5"/>
    <s v="Expected Values"/>
    <n v="0"/>
    <n v="0"/>
    <n v="25.792999999999999"/>
    <n v="30.46"/>
    <n v="18.582000000000001"/>
    <n v="94.341999999999999"/>
    <x v="56"/>
    <x v="1"/>
  </r>
  <r>
    <s v="Station_P_I19-P45_EnergyLRPD_Det47855"/>
    <x v="11"/>
    <s v="ALL"/>
    <x v="6"/>
    <s v="Expected Values"/>
    <n v="0"/>
    <n v="0"/>
    <n v="23.88"/>
    <n v="34.848999999999997"/>
    <n v="12.622999999999999"/>
    <n v="94.087000000000003"/>
    <x v="57"/>
    <x v="1"/>
  </r>
  <r>
    <s v="Station_P_I19-P45_EnergyLRPD_Det47855"/>
    <x v="11"/>
    <s v="ALL"/>
    <x v="7"/>
    <s v="Expected Values"/>
    <n v="0"/>
    <n v="0"/>
    <n v="24.565999999999999"/>
    <n v="27.042999999999999"/>
    <n v="18.396000000000001"/>
    <n v="94.085999999999999"/>
    <x v="58"/>
    <x v="1"/>
  </r>
  <r>
    <s v="Station_P_I19-P45_EnergyLRPD_Det47855"/>
    <x v="11"/>
    <s v="ALL"/>
    <x v="8"/>
    <s v="Expected Values"/>
    <n v="0"/>
    <n v="0"/>
    <n v="26.192"/>
    <n v="26.844000000000001"/>
    <n v="16.504999999999999"/>
    <n v="94.085999999999999"/>
    <x v="59"/>
    <x v="1"/>
  </r>
  <r>
    <s v="Station_P_I19-P45_EnergyLRPD_Det47855"/>
    <x v="11"/>
    <s v="ALL"/>
    <x v="9"/>
    <s v="Expected Values"/>
    <n v="0"/>
    <n v="0"/>
    <n v="23.911999999999999"/>
    <n v="11.619"/>
    <n v="24.155000000000001"/>
    <n v="94.375"/>
    <x v="60"/>
    <x v="1"/>
  </r>
  <r>
    <s v="Station_P_I19-P45_EnergyLRPD_Det47855"/>
    <x v="12"/>
    <s v="ALL"/>
    <x v="0"/>
    <s v="Expected Values"/>
    <n v="0"/>
    <n v="0"/>
    <n v="0"/>
    <n v="0"/>
    <n v="0"/>
    <n v="289.28199999999998"/>
    <x v="61"/>
    <x v="1"/>
  </r>
  <r>
    <s v="Station_P_I19-P45_EnergyLRPD_Det47855"/>
    <x v="12"/>
    <s v="ALL"/>
    <x v="1"/>
    <s v="Expected Values"/>
    <n v="0"/>
    <n v="0"/>
    <n v="0"/>
    <n v="0"/>
    <n v="0"/>
    <n v="290.315"/>
    <x v="62"/>
    <x v="1"/>
  </r>
  <r>
    <s v="Station_P_I19-P45_EnergyLRPD_Det47855"/>
    <x v="12"/>
    <s v="ALL"/>
    <x v="2"/>
    <s v="Expected Values"/>
    <n v="0"/>
    <n v="0"/>
    <n v="0"/>
    <n v="0"/>
    <n v="0"/>
    <n v="241.59299999999999"/>
    <x v="63"/>
    <x v="1"/>
  </r>
  <r>
    <s v="Station_P_I19-P45_EnergyLRPD_Det47855"/>
    <x v="12"/>
    <s v="ALL"/>
    <x v="3"/>
    <s v="Expected Values"/>
    <n v="0"/>
    <n v="0"/>
    <n v="0"/>
    <n v="0"/>
    <n v="0"/>
    <n v="289.35599999999999"/>
    <x v="64"/>
    <x v="1"/>
  </r>
  <r>
    <s v="Station_P_I19-P45_EnergyLRPD_Det47855"/>
    <x v="12"/>
    <s v="ALL"/>
    <x v="4"/>
    <s v="Expected Values"/>
    <n v="0"/>
    <n v="0"/>
    <n v="0"/>
    <n v="0"/>
    <n v="0"/>
    <n v="289.35599999999999"/>
    <x v="64"/>
    <x v="1"/>
  </r>
  <r>
    <s v="Station_P_I19-P45_EnergyLRPD_Det47855"/>
    <x v="12"/>
    <s v="ALL"/>
    <x v="5"/>
    <s v="Expected Values"/>
    <n v="0"/>
    <n v="0"/>
    <n v="0"/>
    <n v="0"/>
    <n v="0"/>
    <n v="290.315"/>
    <x v="62"/>
    <x v="1"/>
  </r>
  <r>
    <s v="Station_P_I19-P45_EnergyLRPD_Det47855"/>
    <x v="12"/>
    <s v="ALL"/>
    <x v="6"/>
    <s v="Expected Values"/>
    <n v="0"/>
    <n v="0"/>
    <n v="0"/>
    <n v="0"/>
    <n v="0"/>
    <n v="289.35599999999999"/>
    <x v="64"/>
    <x v="1"/>
  </r>
  <r>
    <s v="Station_P_I19-P45_EnergyLRPD_Det47855"/>
    <x v="12"/>
    <s v="ALL"/>
    <x v="7"/>
    <s v="Expected Values"/>
    <n v="0"/>
    <n v="0"/>
    <n v="0"/>
    <n v="0"/>
    <n v="0"/>
    <n v="289.35599999999999"/>
    <x v="64"/>
    <x v="1"/>
  </r>
  <r>
    <s v="Station_P_I19-P45_EnergyLRPD_Det47855"/>
    <x v="12"/>
    <s v="ALL"/>
    <x v="8"/>
    <s v="Expected Values"/>
    <n v="0"/>
    <n v="0"/>
    <n v="0"/>
    <n v="0"/>
    <n v="0"/>
    <n v="289.35599999999999"/>
    <x v="64"/>
    <x v="1"/>
  </r>
  <r>
    <s v="Station_P_I19-P45_EnergyLRPD_Det47855"/>
    <x v="12"/>
    <s v="ALL"/>
    <x v="9"/>
    <s v="Expected Values"/>
    <n v="0"/>
    <n v="0"/>
    <n v="0"/>
    <n v="0"/>
    <n v="0"/>
    <n v="290.315"/>
    <x v="62"/>
    <x v="1"/>
  </r>
  <r>
    <s v="Station_P_I19-P45_EnergyLRPD_Det47855"/>
    <x v="13"/>
    <s v="ALL"/>
    <x v="0"/>
    <s v="Expected Values"/>
    <n v="0"/>
    <n v="0"/>
    <n v="0"/>
    <n v="0"/>
    <n v="0"/>
    <n v="83.369"/>
    <x v="65"/>
    <x v="0"/>
  </r>
  <r>
    <s v="Station_P_I19-P45_EnergyLRPD_Det47855"/>
    <x v="13"/>
    <s v="ALL"/>
    <x v="1"/>
    <s v="Expected Values"/>
    <n v="0"/>
    <n v="0"/>
    <n v="0"/>
    <n v="0"/>
    <n v="0"/>
    <n v="83.542000000000002"/>
    <x v="66"/>
    <x v="0"/>
  </r>
  <r>
    <s v="Station_P_I19-P45_EnergyLRPD_Det47855"/>
    <x v="13"/>
    <s v="ALL"/>
    <x v="2"/>
    <s v="Expected Values"/>
    <n v="0"/>
    <n v="0"/>
    <n v="0"/>
    <n v="0"/>
    <n v="0"/>
    <n v="83.382000000000005"/>
    <x v="67"/>
    <x v="0"/>
  </r>
  <r>
    <s v="Station_P_I19-P45_EnergyLRPD_Det47855"/>
    <x v="13"/>
    <s v="ALL"/>
    <x v="3"/>
    <s v="Expected Values"/>
    <n v="0"/>
    <n v="0"/>
    <n v="0"/>
    <n v="0"/>
    <n v="0"/>
    <n v="83.382000000000005"/>
    <x v="67"/>
    <x v="0"/>
  </r>
  <r>
    <s v="Station_P_I19-P45_EnergyLRPD_Det47855"/>
    <x v="13"/>
    <s v="ALL"/>
    <x v="4"/>
    <s v="Expected Values"/>
    <n v="0"/>
    <n v="0"/>
    <n v="0"/>
    <n v="0"/>
    <n v="0"/>
    <n v="83.382000000000005"/>
    <x v="67"/>
    <x v="0"/>
  </r>
  <r>
    <s v="Station_P_I19-P45_EnergyLRPD_Det47855"/>
    <x v="13"/>
    <s v="ALL"/>
    <x v="5"/>
    <s v="Expected Values"/>
    <n v="0"/>
    <n v="0"/>
    <n v="0"/>
    <n v="0"/>
    <n v="0"/>
    <n v="83.542000000000002"/>
    <x v="66"/>
    <x v="0"/>
  </r>
  <r>
    <s v="Station_P_I19-P45_EnergyLRPD_Det47855"/>
    <x v="13"/>
    <s v="ALL"/>
    <x v="6"/>
    <s v="Expected Values"/>
    <n v="0"/>
    <n v="0"/>
    <n v="0"/>
    <n v="0"/>
    <n v="0"/>
    <n v="83.382000000000005"/>
    <x v="67"/>
    <x v="0"/>
  </r>
  <r>
    <s v="Station_P_I19-P45_EnergyLRPD_Det47855"/>
    <x v="13"/>
    <s v="ALL"/>
    <x v="7"/>
    <s v="Expected Values"/>
    <n v="0"/>
    <n v="0"/>
    <n v="0"/>
    <n v="0"/>
    <n v="0"/>
    <n v="83.382000000000005"/>
    <x v="67"/>
    <x v="0"/>
  </r>
  <r>
    <s v="Station_P_I19-P45_EnergyLRPD_Det47855"/>
    <x v="13"/>
    <s v="ALL"/>
    <x v="8"/>
    <s v="Expected Values"/>
    <n v="0"/>
    <n v="0"/>
    <n v="0"/>
    <n v="0"/>
    <n v="0"/>
    <n v="83.382000000000005"/>
    <x v="67"/>
    <x v="0"/>
  </r>
  <r>
    <s v="Station_P_I19-P45_EnergyLRPD_Det47855"/>
    <x v="13"/>
    <s v="ALL"/>
    <x v="9"/>
    <s v="Expected Values"/>
    <n v="0"/>
    <n v="0"/>
    <n v="0"/>
    <n v="0"/>
    <n v="0"/>
    <n v="83.772999999999996"/>
    <x v="68"/>
    <x v="0"/>
  </r>
  <r>
    <s v="Station_P_I19-P45_EnergyLRPD_Det47855"/>
    <x v="14"/>
    <s v="ALL"/>
    <x v="0"/>
    <s v="Expected Values"/>
    <n v="0"/>
    <n v="0"/>
    <n v="0"/>
    <n v="0"/>
    <n v="0"/>
    <n v="19.306000000000001"/>
    <x v="69"/>
    <x v="1"/>
  </r>
  <r>
    <s v="Station_P_I19-P45_EnergyLRPD_Det47855"/>
    <x v="14"/>
    <s v="ALL"/>
    <x v="1"/>
    <s v="Expected Values"/>
    <n v="0"/>
    <n v="0"/>
    <n v="0"/>
    <n v="0"/>
    <n v="0"/>
    <n v="19.361000000000001"/>
    <x v="70"/>
    <x v="1"/>
  </r>
  <r>
    <s v="Station_P_I19-P45_EnergyLRPD_Det47855"/>
    <x v="14"/>
    <s v="ALL"/>
    <x v="2"/>
    <s v="Expected Values"/>
    <n v="0"/>
    <n v="0"/>
    <n v="0"/>
    <n v="0"/>
    <n v="0"/>
    <n v="19.309999999999999"/>
    <x v="71"/>
    <x v="1"/>
  </r>
  <r>
    <s v="Station_P_I19-P45_EnergyLRPD_Det47855"/>
    <x v="14"/>
    <s v="ALL"/>
    <x v="3"/>
    <s v="Expected Values"/>
    <n v="0"/>
    <n v="0"/>
    <n v="0"/>
    <n v="0"/>
    <n v="0"/>
    <n v="19.309999999999999"/>
    <x v="71"/>
    <x v="1"/>
  </r>
  <r>
    <s v="Station_P_I19-P45_EnergyLRPD_Det47855"/>
    <x v="14"/>
    <s v="ALL"/>
    <x v="4"/>
    <s v="Expected Values"/>
    <n v="0"/>
    <n v="0"/>
    <n v="0"/>
    <n v="0"/>
    <n v="0"/>
    <n v="19.309999999999999"/>
    <x v="71"/>
    <x v="1"/>
  </r>
  <r>
    <s v="Station_P_I19-P45_EnergyLRPD_Det47855"/>
    <x v="14"/>
    <s v="ALL"/>
    <x v="5"/>
    <s v="Expected Values"/>
    <n v="0"/>
    <n v="0"/>
    <n v="0"/>
    <n v="0"/>
    <n v="0"/>
    <n v="19.361000000000001"/>
    <x v="70"/>
    <x v="1"/>
  </r>
  <r>
    <s v="Station_P_I19-P45_EnergyLRPD_Det47855"/>
    <x v="14"/>
    <s v="ALL"/>
    <x v="6"/>
    <s v="Expected Values"/>
    <n v="0"/>
    <n v="0"/>
    <n v="0"/>
    <n v="0"/>
    <n v="0"/>
    <n v="19.309999999999999"/>
    <x v="71"/>
    <x v="1"/>
  </r>
  <r>
    <s v="Station_P_I19-P45_EnergyLRPD_Det47855"/>
    <x v="14"/>
    <s v="ALL"/>
    <x v="7"/>
    <s v="Expected Values"/>
    <n v="0"/>
    <n v="0"/>
    <n v="0"/>
    <n v="0"/>
    <n v="0"/>
    <n v="19.309999999999999"/>
    <x v="71"/>
    <x v="1"/>
  </r>
  <r>
    <s v="Station_P_I19-P45_EnergyLRPD_Det47855"/>
    <x v="14"/>
    <s v="ALL"/>
    <x v="8"/>
    <s v="Expected Values"/>
    <n v="0"/>
    <n v="0"/>
    <n v="0"/>
    <n v="0"/>
    <n v="0"/>
    <n v="19.309999999999999"/>
    <x v="71"/>
    <x v="1"/>
  </r>
  <r>
    <s v="Station_P_I19-P45_EnergyLRPD_Det47855"/>
    <x v="14"/>
    <s v="ALL"/>
    <x v="9"/>
    <s v="Expected Values"/>
    <n v="0"/>
    <n v="0"/>
    <n v="0"/>
    <n v="0"/>
    <n v="0"/>
    <n v="19.361000000000001"/>
    <x v="70"/>
    <x v="1"/>
  </r>
  <r>
    <s v="Station_P_I19-P45_EnergyLRPD_Det47855"/>
    <x v="15"/>
    <s v="ALL"/>
    <x v="0"/>
    <s v="Expected Values"/>
    <n v="0"/>
    <n v="0"/>
    <n v="0"/>
    <n v="0"/>
    <n v="0"/>
    <n v="362.185"/>
    <x v="72"/>
    <x v="1"/>
  </r>
  <r>
    <s v="Station_P_I19-P45_EnergyLRPD_Det47855"/>
    <x v="15"/>
    <s v="ALL"/>
    <x v="1"/>
    <s v="Expected Values"/>
    <n v="0"/>
    <n v="0"/>
    <n v="0"/>
    <n v="0"/>
    <n v="0"/>
    <n v="391.49299999999999"/>
    <x v="73"/>
    <x v="1"/>
  </r>
  <r>
    <s v="Station_P_I19-P45_EnergyLRPD_Det47855"/>
    <x v="15"/>
    <s v="ALL"/>
    <x v="2"/>
    <s v="Expected Values"/>
    <n v="0"/>
    <n v="0"/>
    <n v="0"/>
    <n v="0"/>
    <n v="0"/>
    <n v="337.44900000000001"/>
    <x v="74"/>
    <x v="1"/>
  </r>
  <r>
    <s v="Station_P_I19-P45_EnergyLRPD_Det47855"/>
    <x v="15"/>
    <s v="ALL"/>
    <x v="3"/>
    <s v="Expected Values"/>
    <n v="0"/>
    <n v="0"/>
    <n v="0"/>
    <n v="0"/>
    <n v="0"/>
    <n v="385.75200000000001"/>
    <x v="75"/>
    <x v="1"/>
  </r>
  <r>
    <s v="Station_P_I19-P45_EnergyLRPD_Det47855"/>
    <x v="15"/>
    <s v="ALL"/>
    <x v="4"/>
    <s v="Expected Values"/>
    <n v="0"/>
    <n v="0"/>
    <n v="0"/>
    <n v="0"/>
    <n v="0"/>
    <n v="403.64299999999997"/>
    <x v="76"/>
    <x v="1"/>
  </r>
  <r>
    <s v="Station_P_I19-P45_EnergyLRPD_Det47855"/>
    <x v="15"/>
    <s v="ALL"/>
    <x v="5"/>
    <s v="Expected Values"/>
    <n v="0"/>
    <n v="0"/>
    <n v="0"/>
    <n v="0"/>
    <n v="0"/>
    <n v="376.86200000000002"/>
    <x v="77"/>
    <x v="1"/>
  </r>
  <r>
    <s v="Station_P_I19-P45_EnergyLRPD_Det47855"/>
    <x v="15"/>
    <s v="ALL"/>
    <x v="6"/>
    <s v="Expected Values"/>
    <n v="0"/>
    <n v="0"/>
    <n v="0"/>
    <n v="0"/>
    <n v="0"/>
    <n v="393.88400000000001"/>
    <x v="78"/>
    <x v="1"/>
  </r>
  <r>
    <s v="Station_P_I19-P45_EnergyLRPD_Det47855"/>
    <x v="15"/>
    <s v="ALL"/>
    <x v="7"/>
    <s v="Expected Values"/>
    <n v="0"/>
    <n v="0"/>
    <n v="0"/>
    <n v="0"/>
    <n v="0"/>
    <n v="401.49700000000001"/>
    <x v="79"/>
    <x v="1"/>
  </r>
  <r>
    <s v="Station_P_I19-P45_EnergyLRPD_Det47855"/>
    <x v="15"/>
    <s v="ALL"/>
    <x v="8"/>
    <s v="Expected Values"/>
    <n v="0"/>
    <n v="0"/>
    <n v="0"/>
    <n v="0"/>
    <n v="0"/>
    <n v="403.14"/>
    <x v="80"/>
    <x v="1"/>
  </r>
  <r>
    <s v="Station_P_I19-P45_EnergyLRPD_Det47855"/>
    <x v="15"/>
    <s v="ALL"/>
    <x v="9"/>
    <s v="Expected Values"/>
    <n v="0"/>
    <n v="0"/>
    <n v="0"/>
    <n v="0"/>
    <n v="0"/>
    <n v="404.73700000000002"/>
    <x v="81"/>
    <x v="1"/>
  </r>
  <r>
    <s v="Station_P_I19-P45_EnergyLRPD_Det47855"/>
    <x v="16"/>
    <s v="ALL"/>
    <x v="0"/>
    <s v="Expected Values"/>
    <n v="0"/>
    <n v="0"/>
    <n v="0"/>
    <n v="0"/>
    <n v="0"/>
    <n v="391.71899999999999"/>
    <x v="82"/>
    <x v="1"/>
  </r>
  <r>
    <s v="Station_P_I19-P45_EnergyLRPD_Det47855"/>
    <x v="16"/>
    <s v="ALL"/>
    <x v="1"/>
    <s v="Expected Values"/>
    <n v="0"/>
    <n v="0"/>
    <n v="0"/>
    <n v="0"/>
    <n v="0"/>
    <n v="421.125"/>
    <x v="83"/>
    <x v="1"/>
  </r>
  <r>
    <s v="Station_P_I19-P45_EnergyLRPD_Det47855"/>
    <x v="16"/>
    <s v="ALL"/>
    <x v="2"/>
    <s v="Expected Values"/>
    <n v="0"/>
    <n v="0"/>
    <n v="0"/>
    <n v="0"/>
    <n v="0"/>
    <n v="411.30099999999999"/>
    <x v="84"/>
    <x v="1"/>
  </r>
  <r>
    <s v="Station_P_I19-P45_EnergyLRPD_Det47855"/>
    <x v="16"/>
    <s v="ALL"/>
    <x v="3"/>
    <s v="Expected Values"/>
    <n v="0"/>
    <n v="0"/>
    <n v="0"/>
    <n v="0"/>
    <n v="0"/>
    <n v="361.48899999999998"/>
    <x v="85"/>
    <x v="1"/>
  </r>
  <r>
    <s v="Station_P_I19-P45_EnergyLRPD_Det47855"/>
    <x v="16"/>
    <s v="ALL"/>
    <x v="4"/>
    <s v="Expected Values"/>
    <n v="0"/>
    <n v="0"/>
    <n v="0"/>
    <n v="0"/>
    <n v="0"/>
    <n v="409.8"/>
    <x v="86"/>
    <x v="1"/>
  </r>
  <r>
    <s v="Station_P_I19-P45_EnergyLRPD_Det47855"/>
    <x v="16"/>
    <s v="ALL"/>
    <x v="5"/>
    <s v="Expected Values"/>
    <n v="0"/>
    <n v="0"/>
    <n v="0"/>
    <n v="0"/>
    <n v="0"/>
    <n v="407.70100000000002"/>
    <x v="87"/>
    <x v="1"/>
  </r>
  <r>
    <s v="Station_P_I19-P45_EnergyLRPD_Det47855"/>
    <x v="16"/>
    <s v="ALL"/>
    <x v="6"/>
    <s v="Expected Values"/>
    <n v="0"/>
    <n v="0"/>
    <n v="0"/>
    <n v="0"/>
    <n v="0"/>
    <n v="385.78199999999998"/>
    <x v="88"/>
    <x v="1"/>
  </r>
  <r>
    <s v="Station_P_I19-P45_EnergyLRPD_Det47855"/>
    <x v="16"/>
    <s v="ALL"/>
    <x v="7"/>
    <s v="Expected Values"/>
    <n v="0"/>
    <n v="0"/>
    <n v="0"/>
    <n v="0"/>
    <n v="0"/>
    <n v="408.37"/>
    <x v="89"/>
    <x v="1"/>
  </r>
  <r>
    <s v="Station_P_I19-P45_EnergyLRPD_Det47855"/>
    <x v="16"/>
    <s v="ALL"/>
    <x v="8"/>
    <s v="Expected Values"/>
    <n v="0"/>
    <n v="0"/>
    <n v="0"/>
    <n v="0"/>
    <n v="0"/>
    <n v="412.44299999999998"/>
    <x v="90"/>
    <x v="1"/>
  </r>
  <r>
    <s v="Station_P_I19-P45_EnergyLRPD_Det47855"/>
    <x v="16"/>
    <s v="ALL"/>
    <x v="9"/>
    <s v="Expected Values"/>
    <n v="0"/>
    <n v="0"/>
    <n v="0"/>
    <n v="0"/>
    <n v="0"/>
    <n v="413.98200000000003"/>
    <x v="91"/>
    <x v="1"/>
  </r>
  <r>
    <s v="Station_P_I19-P45_EnergyLRPD_Det47855"/>
    <x v="0"/>
    <s v="ALL"/>
    <x v="10"/>
    <s v="Expected Values"/>
    <n v="0"/>
    <n v="0"/>
    <n v="0"/>
    <n v="110.166"/>
    <n v="204.53399999999999"/>
    <n v="0"/>
    <x v="3"/>
    <x v="0"/>
  </r>
  <r>
    <s v="Station_P_I19-P45_EnergyLRPD_Det47855"/>
    <x v="0"/>
    <s v="ALL"/>
    <x v="11"/>
    <s v="Expected Values"/>
    <n v="0"/>
    <n v="0"/>
    <n v="0"/>
    <n v="110.166"/>
    <n v="204.53399999999999"/>
    <n v="0"/>
    <x v="3"/>
    <x v="0"/>
  </r>
  <r>
    <s v="Station_P_I19-P45_EnergyLRPD_Det47855"/>
    <x v="0"/>
    <s v="ALL"/>
    <x v="12"/>
    <s v="Expected Values"/>
    <n v="0"/>
    <n v="0"/>
    <n v="0"/>
    <n v="110.166"/>
    <n v="204.53399999999999"/>
    <n v="0"/>
    <x v="3"/>
    <x v="0"/>
  </r>
  <r>
    <s v="Station_P_I19-P45_EnergyLRPD_Det47855"/>
    <x v="0"/>
    <s v="ALL"/>
    <x v="13"/>
    <s v="Expected Values"/>
    <n v="0"/>
    <n v="0"/>
    <n v="0"/>
    <n v="110.166"/>
    <n v="204.53399999999999"/>
    <n v="0"/>
    <x v="3"/>
    <x v="0"/>
  </r>
  <r>
    <s v="Station_P_I19-P45_EnergyLRPD_Det47855"/>
    <x v="0"/>
    <s v="ALL"/>
    <x v="14"/>
    <s v="Expected Values"/>
    <n v="0"/>
    <n v="0"/>
    <n v="0"/>
    <n v="110.166"/>
    <n v="204.53399999999999"/>
    <n v="0"/>
    <x v="3"/>
    <x v="0"/>
  </r>
  <r>
    <s v="Station_P_I19-P45_EnergyLRPD_Det47855"/>
    <x v="0"/>
    <s v="ALL"/>
    <x v="15"/>
    <s v="Expected Values"/>
    <n v="0"/>
    <n v="0"/>
    <n v="0"/>
    <n v="110.166"/>
    <n v="204.53399999999999"/>
    <n v="0"/>
    <x v="3"/>
    <x v="0"/>
  </r>
  <r>
    <s v="Station_P_I19-P45_EnergyLRPD_Det47855"/>
    <x v="0"/>
    <s v="ALL"/>
    <x v="16"/>
    <s v="Expected Values"/>
    <n v="0"/>
    <n v="0"/>
    <n v="0"/>
    <n v="110.166"/>
    <n v="204.53399999999999"/>
    <n v="0"/>
    <x v="3"/>
    <x v="0"/>
  </r>
  <r>
    <s v="Station_P_I19-P45_EnergyLRPD_Det47855"/>
    <x v="0"/>
    <s v="ALL"/>
    <x v="17"/>
    <s v="Expected Values"/>
    <n v="0"/>
    <n v="0"/>
    <n v="0"/>
    <n v="110.166"/>
    <n v="204.53399999999999"/>
    <n v="0"/>
    <x v="3"/>
    <x v="0"/>
  </r>
  <r>
    <s v="Station_P_I19-P45_EnergyLRPD_Det47855"/>
    <x v="0"/>
    <s v="ALL"/>
    <x v="18"/>
    <s v="Expected Values"/>
    <n v="0"/>
    <n v="0"/>
    <n v="0"/>
    <n v="110.166"/>
    <n v="204.53399999999999"/>
    <n v="0"/>
    <x v="3"/>
    <x v="0"/>
  </r>
  <r>
    <s v="Station_P_I19-P45_EnergyLRPD_Det47855"/>
    <x v="0"/>
    <s v="ALL"/>
    <x v="19"/>
    <s v="Expected Values"/>
    <n v="0"/>
    <n v="0"/>
    <n v="0"/>
    <n v="110.166"/>
    <n v="204.53399999999999"/>
    <n v="0"/>
    <x v="3"/>
    <x v="0"/>
  </r>
  <r>
    <s v="Station_P_I19-P45_EnergyLRPD_Det47855"/>
    <x v="1"/>
    <s v="ALL"/>
    <x v="10"/>
    <s v="Expected Values"/>
    <n v="0"/>
    <n v="0"/>
    <n v="1E-3"/>
    <n v="0"/>
    <n v="4.0000000000000001E-3"/>
    <n v="81.578999999999994"/>
    <x v="5"/>
    <x v="0"/>
  </r>
  <r>
    <s v="Station_P_I19-P45_EnergyLRPD_Det47855"/>
    <x v="1"/>
    <s v="ALL"/>
    <x v="11"/>
    <s v="Expected Values"/>
    <n v="0"/>
    <n v="0"/>
    <n v="1E-3"/>
    <n v="0"/>
    <n v="4.0000000000000001E-3"/>
    <n v="81.578999999999994"/>
    <x v="5"/>
    <x v="0"/>
  </r>
  <r>
    <s v="Station_P_I19-P45_EnergyLRPD_Det47855"/>
    <x v="1"/>
    <s v="ALL"/>
    <x v="12"/>
    <s v="Expected Values"/>
    <n v="0"/>
    <n v="0"/>
    <n v="1E-3"/>
    <n v="0"/>
    <n v="4.0000000000000001E-3"/>
    <n v="81.578999999999994"/>
    <x v="5"/>
    <x v="0"/>
  </r>
  <r>
    <s v="Station_P_I19-P45_EnergyLRPD_Det47855"/>
    <x v="1"/>
    <s v="ALL"/>
    <x v="13"/>
    <s v="Expected Values"/>
    <n v="0"/>
    <n v="0"/>
    <n v="1E-3"/>
    <n v="0"/>
    <n v="4.0000000000000001E-3"/>
    <n v="81.578999999999994"/>
    <x v="5"/>
    <x v="0"/>
  </r>
  <r>
    <s v="Station_P_I19-P45_EnergyLRPD_Det47855"/>
    <x v="1"/>
    <s v="ALL"/>
    <x v="14"/>
    <s v="Expected Values"/>
    <n v="0"/>
    <n v="0"/>
    <n v="1E-3"/>
    <n v="0"/>
    <n v="4.0000000000000001E-3"/>
    <n v="81.578999999999994"/>
    <x v="5"/>
    <x v="0"/>
  </r>
  <r>
    <s v="Station_P_I19-P45_EnergyLRPD_Det47855"/>
    <x v="1"/>
    <s v="ALL"/>
    <x v="15"/>
    <s v="Expected Values"/>
    <n v="0"/>
    <n v="0"/>
    <n v="1E-3"/>
    <n v="0"/>
    <n v="4.0000000000000001E-3"/>
    <n v="81.578999999999994"/>
    <x v="5"/>
    <x v="0"/>
  </r>
  <r>
    <s v="Station_P_I19-P45_EnergyLRPD_Det47855"/>
    <x v="1"/>
    <s v="ALL"/>
    <x v="16"/>
    <s v="Expected Values"/>
    <n v="0"/>
    <n v="0"/>
    <n v="1E-3"/>
    <n v="0"/>
    <n v="4.0000000000000001E-3"/>
    <n v="81.578999999999994"/>
    <x v="5"/>
    <x v="0"/>
  </r>
  <r>
    <s v="Station_P_I19-P45_EnergyLRPD_Det47855"/>
    <x v="1"/>
    <s v="ALL"/>
    <x v="17"/>
    <s v="Expected Values"/>
    <n v="0"/>
    <n v="0"/>
    <n v="1E-3"/>
    <n v="0"/>
    <n v="4.0000000000000001E-3"/>
    <n v="81.578999999999994"/>
    <x v="5"/>
    <x v="0"/>
  </r>
  <r>
    <s v="Station_P_I19-P45_EnergyLRPD_Det47855"/>
    <x v="1"/>
    <s v="ALL"/>
    <x v="18"/>
    <s v="Expected Values"/>
    <n v="0"/>
    <n v="0"/>
    <n v="1E-3"/>
    <n v="0"/>
    <n v="4.0000000000000001E-3"/>
    <n v="81.578999999999994"/>
    <x v="5"/>
    <x v="0"/>
  </r>
  <r>
    <s v="Station_P_I19-P45_EnergyLRPD_Det47855"/>
    <x v="1"/>
    <s v="ALL"/>
    <x v="19"/>
    <s v="Expected Values"/>
    <n v="0"/>
    <n v="0"/>
    <n v="1E-3"/>
    <n v="0"/>
    <n v="4.0000000000000001E-3"/>
    <n v="81.578999999999994"/>
    <x v="5"/>
    <x v="0"/>
  </r>
  <r>
    <s v="Station_P_I19-P45_EnergyLRPD_Det47855"/>
    <x v="2"/>
    <s v="ALL"/>
    <x v="10"/>
    <s v="Expected Values"/>
    <n v="0"/>
    <n v="0"/>
    <n v="0"/>
    <n v="0"/>
    <n v="0"/>
    <n v="86.274000000000001"/>
    <x v="8"/>
    <x v="0"/>
  </r>
  <r>
    <s v="Station_P_I19-P45_EnergyLRPD_Det47855"/>
    <x v="2"/>
    <s v="ALL"/>
    <x v="11"/>
    <s v="Expected Values"/>
    <n v="0"/>
    <n v="0"/>
    <n v="0"/>
    <n v="0"/>
    <n v="0"/>
    <n v="86.274000000000001"/>
    <x v="8"/>
    <x v="0"/>
  </r>
  <r>
    <s v="Station_P_I19-P45_EnergyLRPD_Det47855"/>
    <x v="2"/>
    <s v="ALL"/>
    <x v="12"/>
    <s v="Expected Values"/>
    <n v="0"/>
    <n v="0"/>
    <n v="0"/>
    <n v="0"/>
    <n v="0"/>
    <n v="86.274000000000001"/>
    <x v="8"/>
    <x v="0"/>
  </r>
  <r>
    <s v="Station_P_I19-P45_EnergyLRPD_Det47855"/>
    <x v="2"/>
    <s v="ALL"/>
    <x v="13"/>
    <s v="Expected Values"/>
    <n v="0"/>
    <n v="0"/>
    <n v="0"/>
    <n v="0"/>
    <n v="0"/>
    <n v="86.274000000000001"/>
    <x v="8"/>
    <x v="0"/>
  </r>
  <r>
    <s v="Station_P_I19-P45_EnergyLRPD_Det47855"/>
    <x v="2"/>
    <s v="ALL"/>
    <x v="14"/>
    <s v="Expected Values"/>
    <n v="0"/>
    <n v="0"/>
    <n v="0"/>
    <n v="0"/>
    <n v="0"/>
    <n v="86.274000000000001"/>
    <x v="8"/>
    <x v="0"/>
  </r>
  <r>
    <s v="Station_P_I19-P45_EnergyLRPD_Det47855"/>
    <x v="2"/>
    <s v="ALL"/>
    <x v="15"/>
    <s v="Expected Values"/>
    <n v="0"/>
    <n v="0"/>
    <n v="0"/>
    <n v="0"/>
    <n v="0"/>
    <n v="86.274000000000001"/>
    <x v="8"/>
    <x v="0"/>
  </r>
  <r>
    <s v="Station_P_I19-P45_EnergyLRPD_Det47855"/>
    <x v="2"/>
    <s v="ALL"/>
    <x v="16"/>
    <s v="Expected Values"/>
    <n v="0"/>
    <n v="0"/>
    <n v="0"/>
    <n v="0"/>
    <n v="0"/>
    <n v="86.274000000000001"/>
    <x v="8"/>
    <x v="0"/>
  </r>
  <r>
    <s v="Station_P_I19-P45_EnergyLRPD_Det47855"/>
    <x v="2"/>
    <s v="ALL"/>
    <x v="17"/>
    <s v="Expected Values"/>
    <n v="0"/>
    <n v="0"/>
    <n v="0"/>
    <n v="0"/>
    <n v="0"/>
    <n v="86.274000000000001"/>
    <x v="8"/>
    <x v="0"/>
  </r>
  <r>
    <s v="Station_P_I19-P45_EnergyLRPD_Det47855"/>
    <x v="2"/>
    <s v="ALL"/>
    <x v="18"/>
    <s v="Expected Values"/>
    <n v="0"/>
    <n v="0"/>
    <n v="0"/>
    <n v="0"/>
    <n v="0"/>
    <n v="86.274000000000001"/>
    <x v="8"/>
    <x v="0"/>
  </r>
  <r>
    <s v="Station_P_I19-P45_EnergyLRPD_Det47855"/>
    <x v="2"/>
    <s v="ALL"/>
    <x v="19"/>
    <s v="Expected Values"/>
    <n v="0"/>
    <n v="0"/>
    <n v="0"/>
    <n v="0"/>
    <n v="0"/>
    <n v="86.274000000000001"/>
    <x v="8"/>
    <x v="0"/>
  </r>
  <r>
    <s v="Station_P_I19-P45_EnergyLRPD_Det47855"/>
    <x v="3"/>
    <s v="ALL"/>
    <x v="10"/>
    <s v="Expected Values"/>
    <n v="0"/>
    <n v="0"/>
    <n v="0"/>
    <n v="0"/>
    <n v="0"/>
    <n v="25.989000000000001"/>
    <x v="11"/>
    <x v="1"/>
  </r>
  <r>
    <s v="Station_P_I19-P45_EnergyLRPD_Det47855"/>
    <x v="3"/>
    <s v="ALL"/>
    <x v="11"/>
    <s v="Expected Values"/>
    <n v="0"/>
    <n v="0"/>
    <n v="0"/>
    <n v="0"/>
    <n v="0"/>
    <n v="25.989000000000001"/>
    <x v="11"/>
    <x v="1"/>
  </r>
  <r>
    <s v="Station_P_I19-P45_EnergyLRPD_Det47855"/>
    <x v="3"/>
    <s v="ALL"/>
    <x v="12"/>
    <s v="Expected Values"/>
    <n v="0"/>
    <n v="0"/>
    <n v="0"/>
    <n v="0"/>
    <n v="0"/>
    <n v="25.989000000000001"/>
    <x v="11"/>
    <x v="1"/>
  </r>
  <r>
    <s v="Station_P_I19-P45_EnergyLRPD_Det47855"/>
    <x v="3"/>
    <s v="ALL"/>
    <x v="13"/>
    <s v="Expected Values"/>
    <n v="0"/>
    <n v="0"/>
    <n v="0"/>
    <n v="0"/>
    <n v="0"/>
    <n v="25.989000000000001"/>
    <x v="11"/>
    <x v="1"/>
  </r>
  <r>
    <s v="Station_P_I19-P45_EnergyLRPD_Det47855"/>
    <x v="3"/>
    <s v="ALL"/>
    <x v="14"/>
    <s v="Expected Values"/>
    <n v="0"/>
    <n v="0"/>
    <n v="0"/>
    <n v="0"/>
    <n v="0"/>
    <n v="25.989000000000001"/>
    <x v="11"/>
    <x v="1"/>
  </r>
  <r>
    <s v="Station_P_I19-P45_EnergyLRPD_Det47855"/>
    <x v="3"/>
    <s v="ALL"/>
    <x v="15"/>
    <s v="Expected Values"/>
    <n v="0"/>
    <n v="0"/>
    <n v="0"/>
    <n v="0"/>
    <n v="0"/>
    <n v="25.989000000000001"/>
    <x v="11"/>
    <x v="1"/>
  </r>
  <r>
    <s v="Station_P_I19-P45_EnergyLRPD_Det47855"/>
    <x v="3"/>
    <s v="ALL"/>
    <x v="16"/>
    <s v="Expected Values"/>
    <n v="0"/>
    <n v="0"/>
    <n v="0"/>
    <n v="0"/>
    <n v="0"/>
    <n v="25.989000000000001"/>
    <x v="11"/>
    <x v="1"/>
  </r>
  <r>
    <s v="Station_P_I19-P45_EnergyLRPD_Det47855"/>
    <x v="3"/>
    <s v="ALL"/>
    <x v="17"/>
    <s v="Expected Values"/>
    <n v="0"/>
    <n v="0"/>
    <n v="0"/>
    <n v="0"/>
    <n v="0"/>
    <n v="25.989000000000001"/>
    <x v="11"/>
    <x v="1"/>
  </r>
  <r>
    <s v="Station_P_I19-P45_EnergyLRPD_Det47855"/>
    <x v="3"/>
    <s v="ALL"/>
    <x v="18"/>
    <s v="Expected Values"/>
    <n v="0"/>
    <n v="0"/>
    <n v="0"/>
    <n v="0"/>
    <n v="0"/>
    <n v="25.989000000000001"/>
    <x v="11"/>
    <x v="1"/>
  </r>
  <r>
    <s v="Station_P_I19-P45_EnergyLRPD_Det47855"/>
    <x v="3"/>
    <s v="ALL"/>
    <x v="19"/>
    <s v="Expected Values"/>
    <n v="0"/>
    <n v="0"/>
    <n v="0"/>
    <n v="0"/>
    <n v="0"/>
    <n v="25.989000000000001"/>
    <x v="11"/>
    <x v="1"/>
  </r>
  <r>
    <s v="Station_P_I19-P45_EnergyLRPD_Det47855"/>
    <x v="4"/>
    <s v="ALL"/>
    <x v="10"/>
    <s v="Expected Values"/>
    <n v="0"/>
    <n v="0"/>
    <n v="0"/>
    <n v="0"/>
    <n v="0"/>
    <n v="0"/>
    <x v="14"/>
    <x v="0"/>
  </r>
  <r>
    <s v="Station_P_I19-P45_EnergyLRPD_Det47855"/>
    <x v="4"/>
    <s v="ALL"/>
    <x v="11"/>
    <s v="Expected Values"/>
    <n v="0"/>
    <n v="0"/>
    <n v="0"/>
    <n v="0"/>
    <n v="0"/>
    <n v="0"/>
    <x v="14"/>
    <x v="0"/>
  </r>
  <r>
    <s v="Station_P_I19-P45_EnergyLRPD_Det47855"/>
    <x v="4"/>
    <s v="ALL"/>
    <x v="12"/>
    <s v="Expected Values"/>
    <n v="0"/>
    <n v="0"/>
    <n v="0"/>
    <n v="0"/>
    <n v="0"/>
    <n v="0"/>
    <x v="14"/>
    <x v="0"/>
  </r>
  <r>
    <s v="Station_P_I19-P45_EnergyLRPD_Det47855"/>
    <x v="4"/>
    <s v="ALL"/>
    <x v="13"/>
    <s v="Expected Values"/>
    <n v="0"/>
    <n v="0"/>
    <n v="0"/>
    <n v="0"/>
    <n v="0"/>
    <n v="0"/>
    <x v="14"/>
    <x v="0"/>
  </r>
  <r>
    <s v="Station_P_I19-P45_EnergyLRPD_Det47855"/>
    <x v="4"/>
    <s v="ALL"/>
    <x v="14"/>
    <s v="Expected Values"/>
    <n v="0"/>
    <n v="0"/>
    <n v="0"/>
    <n v="0"/>
    <n v="0"/>
    <n v="0"/>
    <x v="14"/>
    <x v="0"/>
  </r>
  <r>
    <s v="Station_P_I19-P45_EnergyLRPD_Det47855"/>
    <x v="4"/>
    <s v="ALL"/>
    <x v="15"/>
    <s v="Expected Values"/>
    <n v="0"/>
    <n v="0"/>
    <n v="0"/>
    <n v="0"/>
    <n v="0"/>
    <n v="0"/>
    <x v="14"/>
    <x v="0"/>
  </r>
  <r>
    <s v="Station_P_I19-P45_EnergyLRPD_Det47855"/>
    <x v="4"/>
    <s v="ALL"/>
    <x v="16"/>
    <s v="Expected Values"/>
    <n v="0"/>
    <n v="0"/>
    <n v="0"/>
    <n v="0"/>
    <n v="0"/>
    <n v="0"/>
    <x v="14"/>
    <x v="0"/>
  </r>
  <r>
    <s v="Station_P_I19-P45_EnergyLRPD_Det47855"/>
    <x v="4"/>
    <s v="ALL"/>
    <x v="17"/>
    <s v="Expected Values"/>
    <n v="0"/>
    <n v="0"/>
    <n v="0"/>
    <n v="0"/>
    <n v="0"/>
    <n v="0"/>
    <x v="14"/>
    <x v="0"/>
  </r>
  <r>
    <s v="Station_P_I19-P45_EnergyLRPD_Det47855"/>
    <x v="4"/>
    <s v="ALL"/>
    <x v="18"/>
    <s v="Expected Values"/>
    <n v="0"/>
    <n v="0"/>
    <n v="0"/>
    <n v="0"/>
    <n v="0"/>
    <n v="0"/>
    <x v="14"/>
    <x v="0"/>
  </r>
  <r>
    <s v="Station_P_I19-P45_EnergyLRPD_Det47855"/>
    <x v="4"/>
    <s v="ALL"/>
    <x v="19"/>
    <s v="Expected Values"/>
    <n v="0"/>
    <n v="0"/>
    <n v="0"/>
    <n v="0"/>
    <n v="0"/>
    <n v="0"/>
    <x v="14"/>
    <x v="0"/>
  </r>
  <r>
    <s v="Station_P_I19-P45_EnergyLRPD_Det47855"/>
    <x v="5"/>
    <s v="ALL"/>
    <x v="10"/>
    <s v="Expected Values"/>
    <n v="0"/>
    <n v="0"/>
    <n v="0"/>
    <n v="0"/>
    <n v="0"/>
    <n v="0"/>
    <x v="14"/>
    <x v="1"/>
  </r>
  <r>
    <s v="Station_P_I19-P45_EnergyLRPD_Det47855"/>
    <x v="5"/>
    <s v="ALL"/>
    <x v="11"/>
    <s v="Expected Values"/>
    <n v="0"/>
    <n v="0"/>
    <n v="0"/>
    <n v="0"/>
    <n v="0"/>
    <n v="0"/>
    <x v="14"/>
    <x v="1"/>
  </r>
  <r>
    <s v="Station_P_I19-P45_EnergyLRPD_Det47855"/>
    <x v="5"/>
    <s v="ALL"/>
    <x v="12"/>
    <s v="Expected Values"/>
    <n v="0"/>
    <n v="0"/>
    <n v="0"/>
    <n v="0"/>
    <n v="0"/>
    <n v="0"/>
    <x v="14"/>
    <x v="1"/>
  </r>
  <r>
    <s v="Station_P_I19-P45_EnergyLRPD_Det47855"/>
    <x v="5"/>
    <s v="ALL"/>
    <x v="13"/>
    <s v="Expected Values"/>
    <n v="0"/>
    <n v="0"/>
    <n v="0"/>
    <n v="0"/>
    <n v="0"/>
    <n v="0"/>
    <x v="14"/>
    <x v="1"/>
  </r>
  <r>
    <s v="Station_P_I19-P45_EnergyLRPD_Det47855"/>
    <x v="5"/>
    <s v="ALL"/>
    <x v="14"/>
    <s v="Expected Values"/>
    <n v="0"/>
    <n v="0"/>
    <n v="0"/>
    <n v="0"/>
    <n v="0"/>
    <n v="0"/>
    <x v="14"/>
    <x v="1"/>
  </r>
  <r>
    <s v="Station_P_I19-P45_EnergyLRPD_Det47855"/>
    <x v="5"/>
    <s v="ALL"/>
    <x v="15"/>
    <s v="Expected Values"/>
    <n v="0"/>
    <n v="0"/>
    <n v="0"/>
    <n v="0"/>
    <n v="0"/>
    <n v="0"/>
    <x v="14"/>
    <x v="1"/>
  </r>
  <r>
    <s v="Station_P_I19-P45_EnergyLRPD_Det47855"/>
    <x v="5"/>
    <s v="ALL"/>
    <x v="16"/>
    <s v="Expected Values"/>
    <n v="0"/>
    <n v="0"/>
    <n v="0"/>
    <n v="0"/>
    <n v="0"/>
    <n v="0"/>
    <x v="14"/>
    <x v="1"/>
  </r>
  <r>
    <s v="Station_P_I19-P45_EnergyLRPD_Det47855"/>
    <x v="5"/>
    <s v="ALL"/>
    <x v="17"/>
    <s v="Expected Values"/>
    <n v="0"/>
    <n v="0"/>
    <n v="0"/>
    <n v="0"/>
    <n v="0"/>
    <n v="0"/>
    <x v="14"/>
    <x v="1"/>
  </r>
  <r>
    <s v="Station_P_I19-P45_EnergyLRPD_Det47855"/>
    <x v="5"/>
    <s v="ALL"/>
    <x v="18"/>
    <s v="Expected Values"/>
    <n v="0"/>
    <n v="0"/>
    <n v="0"/>
    <n v="0"/>
    <n v="0"/>
    <n v="0"/>
    <x v="14"/>
    <x v="1"/>
  </r>
  <r>
    <s v="Station_P_I19-P45_EnergyLRPD_Det47855"/>
    <x v="5"/>
    <s v="ALL"/>
    <x v="19"/>
    <s v="Expected Values"/>
    <n v="0"/>
    <n v="0"/>
    <n v="0"/>
    <n v="0"/>
    <n v="0"/>
    <n v="0"/>
    <x v="14"/>
    <x v="1"/>
  </r>
  <r>
    <s v="Station_P_I19-P45_EnergyLRPD_Det47855"/>
    <x v="6"/>
    <s v="ALL"/>
    <x v="10"/>
    <s v="Expected Values"/>
    <n v="0"/>
    <n v="0"/>
    <n v="0"/>
    <n v="0"/>
    <n v="0"/>
    <n v="0"/>
    <x v="14"/>
    <x v="1"/>
  </r>
  <r>
    <s v="Station_P_I19-P45_EnergyLRPD_Det47855"/>
    <x v="6"/>
    <s v="ALL"/>
    <x v="11"/>
    <s v="Expected Values"/>
    <n v="0"/>
    <n v="0"/>
    <n v="0"/>
    <n v="0"/>
    <n v="0"/>
    <n v="0"/>
    <x v="14"/>
    <x v="1"/>
  </r>
  <r>
    <s v="Station_P_I19-P45_EnergyLRPD_Det47855"/>
    <x v="6"/>
    <s v="ALL"/>
    <x v="12"/>
    <s v="Expected Values"/>
    <n v="0"/>
    <n v="0"/>
    <n v="0"/>
    <n v="0"/>
    <n v="0"/>
    <n v="0"/>
    <x v="14"/>
    <x v="1"/>
  </r>
  <r>
    <s v="Station_P_I19-P45_EnergyLRPD_Det47855"/>
    <x v="6"/>
    <s v="ALL"/>
    <x v="13"/>
    <s v="Expected Values"/>
    <n v="0"/>
    <n v="0"/>
    <n v="0"/>
    <n v="0"/>
    <n v="0"/>
    <n v="0"/>
    <x v="14"/>
    <x v="1"/>
  </r>
  <r>
    <s v="Station_P_I19-P45_EnergyLRPD_Det47855"/>
    <x v="6"/>
    <s v="ALL"/>
    <x v="14"/>
    <s v="Expected Values"/>
    <n v="0"/>
    <n v="0"/>
    <n v="0"/>
    <n v="0"/>
    <n v="0"/>
    <n v="0"/>
    <x v="14"/>
    <x v="1"/>
  </r>
  <r>
    <s v="Station_P_I19-P45_EnergyLRPD_Det47855"/>
    <x v="6"/>
    <s v="ALL"/>
    <x v="15"/>
    <s v="Expected Values"/>
    <n v="0"/>
    <n v="0"/>
    <n v="0"/>
    <n v="0"/>
    <n v="0"/>
    <n v="0"/>
    <x v="14"/>
    <x v="1"/>
  </r>
  <r>
    <s v="Station_P_I19-P45_EnergyLRPD_Det47855"/>
    <x v="6"/>
    <s v="ALL"/>
    <x v="16"/>
    <s v="Expected Values"/>
    <n v="0"/>
    <n v="0"/>
    <n v="0"/>
    <n v="0"/>
    <n v="0"/>
    <n v="0"/>
    <x v="14"/>
    <x v="1"/>
  </r>
  <r>
    <s v="Station_P_I19-P45_EnergyLRPD_Det47855"/>
    <x v="6"/>
    <s v="ALL"/>
    <x v="17"/>
    <s v="Expected Values"/>
    <n v="0"/>
    <n v="0"/>
    <n v="0"/>
    <n v="0"/>
    <n v="0"/>
    <n v="0"/>
    <x v="14"/>
    <x v="1"/>
  </r>
  <r>
    <s v="Station_P_I19-P45_EnergyLRPD_Det47855"/>
    <x v="6"/>
    <s v="ALL"/>
    <x v="18"/>
    <s v="Expected Values"/>
    <n v="0"/>
    <n v="0"/>
    <n v="0"/>
    <n v="0"/>
    <n v="0"/>
    <n v="0"/>
    <x v="14"/>
    <x v="1"/>
  </r>
  <r>
    <s v="Station_P_I19-P45_EnergyLRPD_Det47855"/>
    <x v="6"/>
    <s v="ALL"/>
    <x v="19"/>
    <s v="Expected Values"/>
    <n v="0"/>
    <n v="0"/>
    <n v="0"/>
    <n v="0"/>
    <n v="0"/>
    <n v="0"/>
    <x v="14"/>
    <x v="1"/>
  </r>
  <r>
    <s v="Station_P_I19-P45_EnergyLRPD_Det47855"/>
    <x v="7"/>
    <s v="ALL"/>
    <x v="10"/>
    <s v="Expected Values"/>
    <n v="0"/>
    <n v="0"/>
    <n v="0"/>
    <n v="0"/>
    <n v="0"/>
    <n v="0"/>
    <x v="14"/>
    <x v="1"/>
  </r>
  <r>
    <s v="Station_P_I19-P45_EnergyLRPD_Det47855"/>
    <x v="7"/>
    <s v="ALL"/>
    <x v="11"/>
    <s v="Expected Values"/>
    <n v="0"/>
    <n v="0"/>
    <n v="0"/>
    <n v="0"/>
    <n v="0"/>
    <n v="0"/>
    <x v="14"/>
    <x v="1"/>
  </r>
  <r>
    <s v="Station_P_I19-P45_EnergyLRPD_Det47855"/>
    <x v="7"/>
    <s v="ALL"/>
    <x v="12"/>
    <s v="Expected Values"/>
    <n v="0"/>
    <n v="0"/>
    <n v="0"/>
    <n v="0"/>
    <n v="0"/>
    <n v="0"/>
    <x v="14"/>
    <x v="1"/>
  </r>
  <r>
    <s v="Station_P_I19-P45_EnergyLRPD_Det47855"/>
    <x v="7"/>
    <s v="ALL"/>
    <x v="13"/>
    <s v="Expected Values"/>
    <n v="0"/>
    <n v="0"/>
    <n v="0"/>
    <n v="0"/>
    <n v="0"/>
    <n v="0"/>
    <x v="14"/>
    <x v="1"/>
  </r>
  <r>
    <s v="Station_P_I19-P45_EnergyLRPD_Det47855"/>
    <x v="7"/>
    <s v="ALL"/>
    <x v="14"/>
    <s v="Expected Values"/>
    <n v="0"/>
    <n v="0"/>
    <n v="0"/>
    <n v="0"/>
    <n v="0"/>
    <n v="0"/>
    <x v="14"/>
    <x v="1"/>
  </r>
  <r>
    <s v="Station_P_I19-P45_EnergyLRPD_Det47855"/>
    <x v="7"/>
    <s v="ALL"/>
    <x v="15"/>
    <s v="Expected Values"/>
    <n v="0"/>
    <n v="0"/>
    <n v="0"/>
    <n v="0"/>
    <n v="0"/>
    <n v="0"/>
    <x v="14"/>
    <x v="1"/>
  </r>
  <r>
    <s v="Station_P_I19-P45_EnergyLRPD_Det47855"/>
    <x v="7"/>
    <s v="ALL"/>
    <x v="16"/>
    <s v="Expected Values"/>
    <n v="0"/>
    <n v="0"/>
    <n v="0"/>
    <n v="0"/>
    <n v="0"/>
    <n v="0"/>
    <x v="14"/>
    <x v="1"/>
  </r>
  <r>
    <s v="Station_P_I19-P45_EnergyLRPD_Det47855"/>
    <x v="7"/>
    <s v="ALL"/>
    <x v="17"/>
    <s v="Expected Values"/>
    <n v="0"/>
    <n v="0"/>
    <n v="0"/>
    <n v="0"/>
    <n v="0"/>
    <n v="0"/>
    <x v="14"/>
    <x v="1"/>
  </r>
  <r>
    <s v="Station_P_I19-P45_EnergyLRPD_Det47855"/>
    <x v="7"/>
    <s v="ALL"/>
    <x v="18"/>
    <s v="Expected Values"/>
    <n v="0"/>
    <n v="0"/>
    <n v="0"/>
    <n v="0"/>
    <n v="0"/>
    <n v="0"/>
    <x v="14"/>
    <x v="1"/>
  </r>
  <r>
    <s v="Station_P_I19-P45_EnergyLRPD_Det47855"/>
    <x v="7"/>
    <s v="ALL"/>
    <x v="19"/>
    <s v="Expected Values"/>
    <n v="0"/>
    <n v="0"/>
    <n v="0"/>
    <n v="0"/>
    <n v="0"/>
    <n v="0"/>
    <x v="14"/>
    <x v="1"/>
  </r>
  <r>
    <s v="Station_P_I19-P45_EnergyLRPD_Det47855"/>
    <x v="8"/>
    <s v="ALL"/>
    <x v="10"/>
    <s v="Expected Values"/>
    <n v="0"/>
    <n v="0"/>
    <n v="168.637"/>
    <n v="158.29900000000001"/>
    <n v="758.41800000000001"/>
    <n v="1251.4280000000001"/>
    <x v="30"/>
    <x v="1"/>
  </r>
  <r>
    <s v="Station_P_I19-P45_EnergyLRPD_Det47855"/>
    <x v="8"/>
    <s v="ALL"/>
    <x v="11"/>
    <s v="Expected Values"/>
    <n v="0"/>
    <n v="0"/>
    <n v="168.637"/>
    <n v="158.29900000000001"/>
    <n v="758.41800000000001"/>
    <n v="1251.4280000000001"/>
    <x v="30"/>
    <x v="1"/>
  </r>
  <r>
    <s v="Station_P_I19-P45_EnergyLRPD_Det47855"/>
    <x v="8"/>
    <s v="ALL"/>
    <x v="12"/>
    <s v="Expected Values"/>
    <n v="0"/>
    <n v="0"/>
    <n v="168.637"/>
    <n v="158.29900000000001"/>
    <n v="758.41800000000001"/>
    <n v="1251.4280000000001"/>
    <x v="30"/>
    <x v="1"/>
  </r>
  <r>
    <s v="Station_P_I19-P45_EnergyLRPD_Det47855"/>
    <x v="8"/>
    <s v="ALL"/>
    <x v="13"/>
    <s v="Expected Values"/>
    <n v="0"/>
    <n v="0"/>
    <n v="168.637"/>
    <n v="158.29900000000001"/>
    <n v="758.41800000000001"/>
    <n v="1251.4280000000001"/>
    <x v="30"/>
    <x v="1"/>
  </r>
  <r>
    <s v="Station_P_I19-P45_EnergyLRPD_Det47855"/>
    <x v="8"/>
    <s v="ALL"/>
    <x v="14"/>
    <s v="Expected Values"/>
    <n v="0"/>
    <n v="0"/>
    <n v="168.637"/>
    <n v="158.29900000000001"/>
    <n v="758.41800000000001"/>
    <n v="1251.4280000000001"/>
    <x v="30"/>
    <x v="1"/>
  </r>
  <r>
    <s v="Station_P_I19-P45_EnergyLRPD_Det47855"/>
    <x v="8"/>
    <s v="ALL"/>
    <x v="15"/>
    <s v="Expected Values"/>
    <n v="0"/>
    <n v="0"/>
    <n v="168.637"/>
    <n v="158.29900000000001"/>
    <n v="758.41800000000001"/>
    <n v="1251.4280000000001"/>
    <x v="30"/>
    <x v="1"/>
  </r>
  <r>
    <s v="Station_P_I19-P45_EnergyLRPD_Det47855"/>
    <x v="8"/>
    <s v="ALL"/>
    <x v="16"/>
    <s v="Expected Values"/>
    <n v="0"/>
    <n v="0"/>
    <n v="168.637"/>
    <n v="158.29900000000001"/>
    <n v="758.41800000000001"/>
    <n v="1251.4280000000001"/>
    <x v="30"/>
    <x v="1"/>
  </r>
  <r>
    <s v="Station_P_I19-P45_EnergyLRPD_Det47855"/>
    <x v="8"/>
    <s v="ALL"/>
    <x v="17"/>
    <s v="Expected Values"/>
    <n v="0"/>
    <n v="0"/>
    <n v="168.637"/>
    <n v="158.29900000000001"/>
    <n v="758.41800000000001"/>
    <n v="1251.4280000000001"/>
    <x v="30"/>
    <x v="1"/>
  </r>
  <r>
    <s v="Station_P_I19-P45_EnergyLRPD_Det47855"/>
    <x v="8"/>
    <s v="ALL"/>
    <x v="18"/>
    <s v="Expected Values"/>
    <n v="0"/>
    <n v="0"/>
    <n v="168.637"/>
    <n v="158.29900000000001"/>
    <n v="758.41800000000001"/>
    <n v="1251.4280000000001"/>
    <x v="30"/>
    <x v="1"/>
  </r>
  <r>
    <s v="Station_P_I19-P45_EnergyLRPD_Det47855"/>
    <x v="8"/>
    <s v="ALL"/>
    <x v="19"/>
    <s v="Expected Values"/>
    <n v="0"/>
    <n v="0"/>
    <n v="168.637"/>
    <n v="158.29900000000001"/>
    <n v="758.41800000000001"/>
    <n v="1251.4280000000001"/>
    <x v="30"/>
    <x v="1"/>
  </r>
  <r>
    <s v="Station_P_I19-P45_EnergyLRPD_Det47855"/>
    <x v="9"/>
    <s v="ALL"/>
    <x v="10"/>
    <s v="Expected Values"/>
    <n v="0"/>
    <n v="0"/>
    <n v="0"/>
    <n v="108.63"/>
    <n v="488.16500000000002"/>
    <n v="0"/>
    <x v="40"/>
    <x v="1"/>
  </r>
  <r>
    <s v="Station_P_I19-P45_EnergyLRPD_Det47855"/>
    <x v="9"/>
    <s v="ALL"/>
    <x v="11"/>
    <s v="Expected Values"/>
    <n v="0"/>
    <n v="0"/>
    <n v="0"/>
    <n v="108.63"/>
    <n v="488.16500000000002"/>
    <n v="0"/>
    <x v="40"/>
    <x v="1"/>
  </r>
  <r>
    <s v="Station_P_I19-P45_EnergyLRPD_Det47855"/>
    <x v="9"/>
    <s v="ALL"/>
    <x v="12"/>
    <s v="Expected Values"/>
    <n v="0"/>
    <n v="0"/>
    <n v="0"/>
    <n v="108.63"/>
    <n v="488.16500000000002"/>
    <n v="0"/>
    <x v="40"/>
    <x v="1"/>
  </r>
  <r>
    <s v="Station_P_I19-P45_EnergyLRPD_Det47855"/>
    <x v="9"/>
    <s v="ALL"/>
    <x v="13"/>
    <s v="Expected Values"/>
    <n v="0"/>
    <n v="0"/>
    <n v="0"/>
    <n v="108.63"/>
    <n v="488.16500000000002"/>
    <n v="0"/>
    <x v="40"/>
    <x v="1"/>
  </r>
  <r>
    <s v="Station_P_I19-P45_EnergyLRPD_Det47855"/>
    <x v="9"/>
    <s v="ALL"/>
    <x v="14"/>
    <s v="Expected Values"/>
    <n v="0"/>
    <n v="0"/>
    <n v="0"/>
    <n v="108.63"/>
    <n v="488.16500000000002"/>
    <n v="0"/>
    <x v="40"/>
    <x v="1"/>
  </r>
  <r>
    <s v="Station_P_I19-P45_EnergyLRPD_Det47855"/>
    <x v="9"/>
    <s v="ALL"/>
    <x v="15"/>
    <s v="Expected Values"/>
    <n v="0"/>
    <n v="0"/>
    <n v="0"/>
    <n v="108.63"/>
    <n v="488.16500000000002"/>
    <n v="0"/>
    <x v="40"/>
    <x v="1"/>
  </r>
  <r>
    <s v="Station_P_I19-P45_EnergyLRPD_Det47855"/>
    <x v="9"/>
    <s v="ALL"/>
    <x v="16"/>
    <s v="Expected Values"/>
    <n v="0"/>
    <n v="0"/>
    <n v="0"/>
    <n v="108.63"/>
    <n v="488.16500000000002"/>
    <n v="0"/>
    <x v="40"/>
    <x v="1"/>
  </r>
  <r>
    <s v="Station_P_I19-P45_EnergyLRPD_Det47855"/>
    <x v="9"/>
    <s v="ALL"/>
    <x v="17"/>
    <s v="Expected Values"/>
    <n v="0"/>
    <n v="0"/>
    <n v="0"/>
    <n v="108.63"/>
    <n v="488.16500000000002"/>
    <n v="0"/>
    <x v="40"/>
    <x v="1"/>
  </r>
  <r>
    <s v="Station_P_I19-P45_EnergyLRPD_Det47855"/>
    <x v="9"/>
    <s v="ALL"/>
    <x v="18"/>
    <s v="Expected Values"/>
    <n v="0"/>
    <n v="0"/>
    <n v="0"/>
    <n v="108.63"/>
    <n v="488.16500000000002"/>
    <n v="0"/>
    <x v="40"/>
    <x v="1"/>
  </r>
  <r>
    <s v="Station_P_I19-P45_EnergyLRPD_Det47855"/>
    <x v="9"/>
    <s v="ALL"/>
    <x v="19"/>
    <s v="Expected Values"/>
    <n v="0"/>
    <n v="0"/>
    <n v="0"/>
    <n v="108.63"/>
    <n v="488.16500000000002"/>
    <n v="0"/>
    <x v="40"/>
    <x v="1"/>
  </r>
  <r>
    <s v="Station_P_I19-P45_EnergyLRPD_Det47855"/>
    <x v="10"/>
    <s v="ALL"/>
    <x v="10"/>
    <s v="Expected Values"/>
    <n v="0"/>
    <n v="0"/>
    <n v="0"/>
    <n v="0"/>
    <n v="0"/>
    <n v="740.22199999999998"/>
    <x v="50"/>
    <x v="1"/>
  </r>
  <r>
    <s v="Station_P_I19-P45_EnergyLRPD_Det47855"/>
    <x v="10"/>
    <s v="ALL"/>
    <x v="11"/>
    <s v="Expected Values"/>
    <n v="0"/>
    <n v="0"/>
    <n v="0"/>
    <n v="0"/>
    <n v="0"/>
    <n v="740.22199999999998"/>
    <x v="50"/>
    <x v="1"/>
  </r>
  <r>
    <s v="Station_P_I19-P45_EnergyLRPD_Det47855"/>
    <x v="10"/>
    <s v="ALL"/>
    <x v="12"/>
    <s v="Expected Values"/>
    <n v="0"/>
    <n v="0"/>
    <n v="0"/>
    <n v="0"/>
    <n v="0"/>
    <n v="740.22199999999998"/>
    <x v="50"/>
    <x v="1"/>
  </r>
  <r>
    <s v="Station_P_I19-P45_EnergyLRPD_Det47855"/>
    <x v="10"/>
    <s v="ALL"/>
    <x v="13"/>
    <s v="Expected Values"/>
    <n v="0"/>
    <n v="0"/>
    <n v="0"/>
    <n v="0"/>
    <n v="0"/>
    <n v="740.22199999999998"/>
    <x v="50"/>
    <x v="1"/>
  </r>
  <r>
    <s v="Station_P_I19-P45_EnergyLRPD_Det47855"/>
    <x v="10"/>
    <s v="ALL"/>
    <x v="14"/>
    <s v="Expected Values"/>
    <n v="0"/>
    <n v="0"/>
    <n v="0"/>
    <n v="0"/>
    <n v="0"/>
    <n v="740.22199999999998"/>
    <x v="50"/>
    <x v="1"/>
  </r>
  <r>
    <s v="Station_P_I19-P45_EnergyLRPD_Det47855"/>
    <x v="10"/>
    <s v="ALL"/>
    <x v="15"/>
    <s v="Expected Values"/>
    <n v="0"/>
    <n v="0"/>
    <n v="0"/>
    <n v="0"/>
    <n v="0"/>
    <n v="740.22199999999998"/>
    <x v="50"/>
    <x v="1"/>
  </r>
  <r>
    <s v="Station_P_I19-P45_EnergyLRPD_Det47855"/>
    <x v="10"/>
    <s v="ALL"/>
    <x v="16"/>
    <s v="Expected Values"/>
    <n v="0"/>
    <n v="0"/>
    <n v="0"/>
    <n v="0"/>
    <n v="0"/>
    <n v="740.22199999999998"/>
    <x v="50"/>
    <x v="1"/>
  </r>
  <r>
    <s v="Station_P_I19-P45_EnergyLRPD_Det47855"/>
    <x v="10"/>
    <s v="ALL"/>
    <x v="17"/>
    <s v="Expected Values"/>
    <n v="0"/>
    <n v="0"/>
    <n v="0"/>
    <n v="0"/>
    <n v="0"/>
    <n v="740.22199999999998"/>
    <x v="50"/>
    <x v="1"/>
  </r>
  <r>
    <s v="Station_P_I19-P45_EnergyLRPD_Det47855"/>
    <x v="10"/>
    <s v="ALL"/>
    <x v="18"/>
    <s v="Expected Values"/>
    <n v="0"/>
    <n v="0"/>
    <n v="0"/>
    <n v="0"/>
    <n v="0"/>
    <n v="740.22199999999998"/>
    <x v="50"/>
    <x v="1"/>
  </r>
  <r>
    <s v="Station_P_I19-P45_EnergyLRPD_Det47855"/>
    <x v="10"/>
    <s v="ALL"/>
    <x v="19"/>
    <s v="Expected Values"/>
    <n v="0"/>
    <n v="0"/>
    <n v="0"/>
    <n v="0"/>
    <n v="0"/>
    <n v="740.22199999999998"/>
    <x v="50"/>
    <x v="1"/>
  </r>
  <r>
    <s v="Station_P_I19-P45_EnergyLRPD_Det47855"/>
    <x v="11"/>
    <s v="ALL"/>
    <x v="10"/>
    <s v="Expected Values"/>
    <n v="0"/>
    <n v="0"/>
    <n v="23.911999999999999"/>
    <n v="11.619"/>
    <n v="24.155000000000001"/>
    <n v="94.375"/>
    <x v="60"/>
    <x v="1"/>
  </r>
  <r>
    <s v="Station_P_I19-P45_EnergyLRPD_Det47855"/>
    <x v="11"/>
    <s v="ALL"/>
    <x v="11"/>
    <s v="Expected Values"/>
    <n v="0"/>
    <n v="0"/>
    <n v="23.911999999999999"/>
    <n v="11.619"/>
    <n v="24.155000000000001"/>
    <n v="94.375"/>
    <x v="60"/>
    <x v="1"/>
  </r>
  <r>
    <s v="Station_P_I19-P45_EnergyLRPD_Det47855"/>
    <x v="11"/>
    <s v="ALL"/>
    <x v="12"/>
    <s v="Expected Values"/>
    <n v="0"/>
    <n v="0"/>
    <n v="23.911999999999999"/>
    <n v="11.619"/>
    <n v="24.155000000000001"/>
    <n v="94.375"/>
    <x v="60"/>
    <x v="1"/>
  </r>
  <r>
    <s v="Station_P_I19-P45_EnergyLRPD_Det47855"/>
    <x v="11"/>
    <s v="ALL"/>
    <x v="13"/>
    <s v="Expected Values"/>
    <n v="0"/>
    <n v="0"/>
    <n v="23.911999999999999"/>
    <n v="11.619"/>
    <n v="24.155000000000001"/>
    <n v="94.375"/>
    <x v="60"/>
    <x v="1"/>
  </r>
  <r>
    <s v="Station_P_I19-P45_EnergyLRPD_Det47855"/>
    <x v="11"/>
    <s v="ALL"/>
    <x v="14"/>
    <s v="Expected Values"/>
    <n v="0"/>
    <n v="0"/>
    <n v="23.911999999999999"/>
    <n v="11.619"/>
    <n v="24.155000000000001"/>
    <n v="94.375"/>
    <x v="60"/>
    <x v="1"/>
  </r>
  <r>
    <s v="Station_P_I19-P45_EnergyLRPD_Det47855"/>
    <x v="11"/>
    <s v="ALL"/>
    <x v="15"/>
    <s v="Expected Values"/>
    <n v="0"/>
    <n v="0"/>
    <n v="23.911999999999999"/>
    <n v="11.619"/>
    <n v="24.155000000000001"/>
    <n v="94.375"/>
    <x v="60"/>
    <x v="1"/>
  </r>
  <r>
    <s v="Station_P_I19-P45_EnergyLRPD_Det47855"/>
    <x v="11"/>
    <s v="ALL"/>
    <x v="16"/>
    <s v="Expected Values"/>
    <n v="0"/>
    <n v="0"/>
    <n v="23.911999999999999"/>
    <n v="11.619"/>
    <n v="24.155000000000001"/>
    <n v="94.375"/>
    <x v="60"/>
    <x v="1"/>
  </r>
  <r>
    <s v="Station_P_I19-P45_EnergyLRPD_Det47855"/>
    <x v="11"/>
    <s v="ALL"/>
    <x v="17"/>
    <s v="Expected Values"/>
    <n v="0"/>
    <n v="0"/>
    <n v="23.911999999999999"/>
    <n v="11.619"/>
    <n v="24.155000000000001"/>
    <n v="94.375"/>
    <x v="60"/>
    <x v="1"/>
  </r>
  <r>
    <s v="Station_P_I19-P45_EnergyLRPD_Det47855"/>
    <x v="11"/>
    <s v="ALL"/>
    <x v="18"/>
    <s v="Expected Values"/>
    <n v="0"/>
    <n v="0"/>
    <n v="23.911999999999999"/>
    <n v="11.619"/>
    <n v="24.155000000000001"/>
    <n v="94.375"/>
    <x v="60"/>
    <x v="1"/>
  </r>
  <r>
    <s v="Station_P_I19-P45_EnergyLRPD_Det47855"/>
    <x v="11"/>
    <s v="ALL"/>
    <x v="19"/>
    <s v="Expected Values"/>
    <n v="0"/>
    <n v="0"/>
    <n v="23.911999999999999"/>
    <n v="11.619"/>
    <n v="24.155000000000001"/>
    <n v="94.375"/>
    <x v="60"/>
    <x v="1"/>
  </r>
  <r>
    <s v="Station_P_I19-P45_EnergyLRPD_Det47855"/>
    <x v="12"/>
    <s v="ALL"/>
    <x v="10"/>
    <s v="Expected Values"/>
    <n v="0"/>
    <n v="0"/>
    <n v="0"/>
    <n v="0"/>
    <n v="0"/>
    <n v="290.315"/>
    <x v="62"/>
    <x v="1"/>
  </r>
  <r>
    <s v="Station_P_I19-P45_EnergyLRPD_Det47855"/>
    <x v="12"/>
    <s v="ALL"/>
    <x v="11"/>
    <s v="Expected Values"/>
    <n v="0"/>
    <n v="0"/>
    <n v="0"/>
    <n v="0"/>
    <n v="0"/>
    <n v="290.315"/>
    <x v="62"/>
    <x v="1"/>
  </r>
  <r>
    <s v="Station_P_I19-P45_EnergyLRPD_Det47855"/>
    <x v="12"/>
    <s v="ALL"/>
    <x v="12"/>
    <s v="Expected Values"/>
    <n v="0"/>
    <n v="0"/>
    <n v="0"/>
    <n v="0"/>
    <n v="0"/>
    <n v="290.315"/>
    <x v="62"/>
    <x v="1"/>
  </r>
  <r>
    <s v="Station_P_I19-P45_EnergyLRPD_Det47855"/>
    <x v="12"/>
    <s v="ALL"/>
    <x v="13"/>
    <s v="Expected Values"/>
    <n v="0"/>
    <n v="0"/>
    <n v="0"/>
    <n v="0"/>
    <n v="0"/>
    <n v="290.315"/>
    <x v="62"/>
    <x v="1"/>
  </r>
  <r>
    <s v="Station_P_I19-P45_EnergyLRPD_Det47855"/>
    <x v="12"/>
    <s v="ALL"/>
    <x v="14"/>
    <s v="Expected Values"/>
    <n v="0"/>
    <n v="0"/>
    <n v="0"/>
    <n v="0"/>
    <n v="0"/>
    <n v="290.315"/>
    <x v="62"/>
    <x v="1"/>
  </r>
  <r>
    <s v="Station_P_I19-P45_EnergyLRPD_Det47855"/>
    <x v="12"/>
    <s v="ALL"/>
    <x v="15"/>
    <s v="Expected Values"/>
    <n v="0"/>
    <n v="0"/>
    <n v="0"/>
    <n v="0"/>
    <n v="0"/>
    <n v="290.315"/>
    <x v="62"/>
    <x v="1"/>
  </r>
  <r>
    <s v="Station_P_I19-P45_EnergyLRPD_Det47855"/>
    <x v="12"/>
    <s v="ALL"/>
    <x v="16"/>
    <s v="Expected Values"/>
    <n v="0"/>
    <n v="0"/>
    <n v="0"/>
    <n v="0"/>
    <n v="0"/>
    <n v="290.315"/>
    <x v="62"/>
    <x v="1"/>
  </r>
  <r>
    <s v="Station_P_I19-P45_EnergyLRPD_Det47855"/>
    <x v="12"/>
    <s v="ALL"/>
    <x v="17"/>
    <s v="Expected Values"/>
    <n v="0"/>
    <n v="0"/>
    <n v="0"/>
    <n v="0"/>
    <n v="0"/>
    <n v="290.315"/>
    <x v="62"/>
    <x v="1"/>
  </r>
  <r>
    <s v="Station_P_I19-P45_EnergyLRPD_Det47855"/>
    <x v="12"/>
    <s v="ALL"/>
    <x v="18"/>
    <s v="Expected Values"/>
    <n v="0"/>
    <n v="0"/>
    <n v="0"/>
    <n v="0"/>
    <n v="0"/>
    <n v="290.315"/>
    <x v="62"/>
    <x v="1"/>
  </r>
  <r>
    <s v="Station_P_I19-P45_EnergyLRPD_Det47855"/>
    <x v="12"/>
    <s v="ALL"/>
    <x v="19"/>
    <s v="Expected Values"/>
    <n v="0"/>
    <n v="0"/>
    <n v="0"/>
    <n v="0"/>
    <n v="0"/>
    <n v="290.315"/>
    <x v="62"/>
    <x v="1"/>
  </r>
  <r>
    <s v="Station_P_I19-P45_EnergyLRPD_Det47855"/>
    <x v="13"/>
    <s v="ALL"/>
    <x v="10"/>
    <s v="Expected Values"/>
    <n v="0"/>
    <n v="0"/>
    <n v="0"/>
    <n v="0"/>
    <n v="0"/>
    <n v="83.772999999999996"/>
    <x v="68"/>
    <x v="0"/>
  </r>
  <r>
    <s v="Station_P_I19-P45_EnergyLRPD_Det47855"/>
    <x v="13"/>
    <s v="ALL"/>
    <x v="11"/>
    <s v="Expected Values"/>
    <n v="0"/>
    <n v="0"/>
    <n v="0"/>
    <n v="0"/>
    <n v="0"/>
    <n v="83.772999999999996"/>
    <x v="68"/>
    <x v="0"/>
  </r>
  <r>
    <s v="Station_P_I19-P45_EnergyLRPD_Det47855"/>
    <x v="13"/>
    <s v="ALL"/>
    <x v="12"/>
    <s v="Expected Values"/>
    <n v="0"/>
    <n v="0"/>
    <n v="0"/>
    <n v="0"/>
    <n v="0"/>
    <n v="83.772999999999996"/>
    <x v="68"/>
    <x v="0"/>
  </r>
  <r>
    <s v="Station_P_I19-P45_EnergyLRPD_Det47855"/>
    <x v="13"/>
    <s v="ALL"/>
    <x v="13"/>
    <s v="Expected Values"/>
    <n v="0"/>
    <n v="0"/>
    <n v="0"/>
    <n v="0"/>
    <n v="0"/>
    <n v="83.772999999999996"/>
    <x v="68"/>
    <x v="0"/>
  </r>
  <r>
    <s v="Station_P_I19-P45_EnergyLRPD_Det47855"/>
    <x v="13"/>
    <s v="ALL"/>
    <x v="14"/>
    <s v="Expected Values"/>
    <n v="0"/>
    <n v="0"/>
    <n v="0"/>
    <n v="0"/>
    <n v="0"/>
    <n v="83.772999999999996"/>
    <x v="68"/>
    <x v="0"/>
  </r>
  <r>
    <s v="Station_P_I19-P45_EnergyLRPD_Det47855"/>
    <x v="13"/>
    <s v="ALL"/>
    <x v="15"/>
    <s v="Expected Values"/>
    <n v="0"/>
    <n v="0"/>
    <n v="0"/>
    <n v="0"/>
    <n v="0"/>
    <n v="83.772999999999996"/>
    <x v="68"/>
    <x v="0"/>
  </r>
  <r>
    <s v="Station_P_I19-P45_EnergyLRPD_Det47855"/>
    <x v="13"/>
    <s v="ALL"/>
    <x v="16"/>
    <s v="Expected Values"/>
    <n v="0"/>
    <n v="0"/>
    <n v="0"/>
    <n v="0"/>
    <n v="0"/>
    <n v="83.772999999999996"/>
    <x v="68"/>
    <x v="0"/>
  </r>
  <r>
    <s v="Station_P_I19-P45_EnergyLRPD_Det47855"/>
    <x v="13"/>
    <s v="ALL"/>
    <x v="17"/>
    <s v="Expected Values"/>
    <n v="0"/>
    <n v="0"/>
    <n v="0"/>
    <n v="0"/>
    <n v="0"/>
    <n v="83.772999999999996"/>
    <x v="68"/>
    <x v="0"/>
  </r>
  <r>
    <s v="Station_P_I19-P45_EnergyLRPD_Det47855"/>
    <x v="13"/>
    <s v="ALL"/>
    <x v="18"/>
    <s v="Expected Values"/>
    <n v="0"/>
    <n v="0"/>
    <n v="0"/>
    <n v="0"/>
    <n v="0"/>
    <n v="83.772999999999996"/>
    <x v="68"/>
    <x v="0"/>
  </r>
  <r>
    <s v="Station_P_I19-P45_EnergyLRPD_Det47855"/>
    <x v="13"/>
    <s v="ALL"/>
    <x v="19"/>
    <s v="Expected Values"/>
    <n v="0"/>
    <n v="0"/>
    <n v="0"/>
    <n v="0"/>
    <n v="0"/>
    <n v="83.772999999999996"/>
    <x v="68"/>
    <x v="0"/>
  </r>
  <r>
    <s v="Station_P_I19-P45_EnergyLRPD_Det47855"/>
    <x v="14"/>
    <s v="ALL"/>
    <x v="10"/>
    <s v="Expected Values"/>
    <n v="0"/>
    <n v="0"/>
    <n v="0"/>
    <n v="0"/>
    <n v="0"/>
    <n v="19.361000000000001"/>
    <x v="70"/>
    <x v="1"/>
  </r>
  <r>
    <s v="Station_P_I19-P45_EnergyLRPD_Det47855"/>
    <x v="14"/>
    <s v="ALL"/>
    <x v="11"/>
    <s v="Expected Values"/>
    <n v="0"/>
    <n v="0"/>
    <n v="0"/>
    <n v="0"/>
    <n v="0"/>
    <n v="19.361000000000001"/>
    <x v="70"/>
    <x v="1"/>
  </r>
  <r>
    <s v="Station_P_I19-P45_EnergyLRPD_Det47855"/>
    <x v="14"/>
    <s v="ALL"/>
    <x v="12"/>
    <s v="Expected Values"/>
    <n v="0"/>
    <n v="0"/>
    <n v="0"/>
    <n v="0"/>
    <n v="0"/>
    <n v="19.361000000000001"/>
    <x v="70"/>
    <x v="1"/>
  </r>
  <r>
    <s v="Station_P_I19-P45_EnergyLRPD_Det47855"/>
    <x v="14"/>
    <s v="ALL"/>
    <x v="13"/>
    <s v="Expected Values"/>
    <n v="0"/>
    <n v="0"/>
    <n v="0"/>
    <n v="0"/>
    <n v="0"/>
    <n v="19.361000000000001"/>
    <x v="70"/>
    <x v="1"/>
  </r>
  <r>
    <s v="Station_P_I19-P45_EnergyLRPD_Det47855"/>
    <x v="14"/>
    <s v="ALL"/>
    <x v="14"/>
    <s v="Expected Values"/>
    <n v="0"/>
    <n v="0"/>
    <n v="0"/>
    <n v="0"/>
    <n v="0"/>
    <n v="19.361000000000001"/>
    <x v="70"/>
    <x v="1"/>
  </r>
  <r>
    <s v="Station_P_I19-P45_EnergyLRPD_Det47855"/>
    <x v="14"/>
    <s v="ALL"/>
    <x v="15"/>
    <s v="Expected Values"/>
    <n v="0"/>
    <n v="0"/>
    <n v="0"/>
    <n v="0"/>
    <n v="0"/>
    <n v="19.361000000000001"/>
    <x v="70"/>
    <x v="1"/>
  </r>
  <r>
    <s v="Station_P_I19-P45_EnergyLRPD_Det47855"/>
    <x v="14"/>
    <s v="ALL"/>
    <x v="16"/>
    <s v="Expected Values"/>
    <n v="0"/>
    <n v="0"/>
    <n v="0"/>
    <n v="0"/>
    <n v="0"/>
    <n v="19.361000000000001"/>
    <x v="70"/>
    <x v="1"/>
  </r>
  <r>
    <s v="Station_P_I19-P45_EnergyLRPD_Det47855"/>
    <x v="14"/>
    <s v="ALL"/>
    <x v="17"/>
    <s v="Expected Values"/>
    <n v="0"/>
    <n v="0"/>
    <n v="0"/>
    <n v="0"/>
    <n v="0"/>
    <n v="19.361000000000001"/>
    <x v="70"/>
    <x v="1"/>
  </r>
  <r>
    <s v="Station_P_I19-P45_EnergyLRPD_Det47855"/>
    <x v="14"/>
    <s v="ALL"/>
    <x v="18"/>
    <s v="Expected Values"/>
    <n v="0"/>
    <n v="0"/>
    <n v="0"/>
    <n v="0"/>
    <n v="0"/>
    <n v="19.361000000000001"/>
    <x v="70"/>
    <x v="1"/>
  </r>
  <r>
    <s v="Station_P_I19-P45_EnergyLRPD_Det47855"/>
    <x v="14"/>
    <s v="ALL"/>
    <x v="19"/>
    <s v="Expected Values"/>
    <n v="0"/>
    <n v="0"/>
    <n v="0"/>
    <n v="0"/>
    <n v="0"/>
    <n v="19.361000000000001"/>
    <x v="70"/>
    <x v="1"/>
  </r>
  <r>
    <s v="Station_P_I19-P45_EnergyLRPD_Det47855"/>
    <x v="15"/>
    <s v="ALL"/>
    <x v="10"/>
    <s v="Expected Values"/>
    <n v="0"/>
    <n v="0"/>
    <n v="0"/>
    <n v="0"/>
    <n v="0"/>
    <n v="404.73700000000002"/>
    <x v="81"/>
    <x v="1"/>
  </r>
  <r>
    <s v="Station_P_I19-P45_EnergyLRPD_Det47855"/>
    <x v="15"/>
    <s v="ALL"/>
    <x v="11"/>
    <s v="Expected Values"/>
    <n v="0"/>
    <n v="0"/>
    <n v="0"/>
    <n v="0"/>
    <n v="0"/>
    <n v="404.73700000000002"/>
    <x v="81"/>
    <x v="1"/>
  </r>
  <r>
    <s v="Station_P_I19-P45_EnergyLRPD_Det47855"/>
    <x v="15"/>
    <s v="ALL"/>
    <x v="12"/>
    <s v="Expected Values"/>
    <n v="0"/>
    <n v="0"/>
    <n v="0"/>
    <n v="0"/>
    <n v="0"/>
    <n v="404.73700000000002"/>
    <x v="81"/>
    <x v="1"/>
  </r>
  <r>
    <s v="Station_P_I19-P45_EnergyLRPD_Det47855"/>
    <x v="15"/>
    <s v="ALL"/>
    <x v="13"/>
    <s v="Expected Values"/>
    <n v="0"/>
    <n v="0"/>
    <n v="0"/>
    <n v="0"/>
    <n v="0"/>
    <n v="404.73700000000002"/>
    <x v="81"/>
    <x v="1"/>
  </r>
  <r>
    <s v="Station_P_I19-P45_EnergyLRPD_Det47855"/>
    <x v="15"/>
    <s v="ALL"/>
    <x v="14"/>
    <s v="Expected Values"/>
    <n v="0"/>
    <n v="0"/>
    <n v="0"/>
    <n v="0"/>
    <n v="0"/>
    <n v="404.73700000000002"/>
    <x v="81"/>
    <x v="1"/>
  </r>
  <r>
    <s v="Station_P_I19-P45_EnergyLRPD_Det47855"/>
    <x v="15"/>
    <s v="ALL"/>
    <x v="15"/>
    <s v="Expected Values"/>
    <n v="0"/>
    <n v="0"/>
    <n v="0"/>
    <n v="0"/>
    <n v="0"/>
    <n v="404.73700000000002"/>
    <x v="81"/>
    <x v="1"/>
  </r>
  <r>
    <s v="Station_P_I19-P45_EnergyLRPD_Det47855"/>
    <x v="15"/>
    <s v="ALL"/>
    <x v="16"/>
    <s v="Expected Values"/>
    <n v="0"/>
    <n v="0"/>
    <n v="0"/>
    <n v="0"/>
    <n v="0"/>
    <n v="404.73700000000002"/>
    <x v="81"/>
    <x v="1"/>
  </r>
  <r>
    <s v="Station_P_I19-P45_EnergyLRPD_Det47855"/>
    <x v="15"/>
    <s v="ALL"/>
    <x v="17"/>
    <s v="Expected Values"/>
    <n v="0"/>
    <n v="0"/>
    <n v="0"/>
    <n v="0"/>
    <n v="0"/>
    <n v="404.73700000000002"/>
    <x v="81"/>
    <x v="1"/>
  </r>
  <r>
    <s v="Station_P_I19-P45_EnergyLRPD_Det47855"/>
    <x v="15"/>
    <s v="ALL"/>
    <x v="18"/>
    <s v="Expected Values"/>
    <n v="0"/>
    <n v="0"/>
    <n v="0"/>
    <n v="0"/>
    <n v="0"/>
    <n v="404.73700000000002"/>
    <x v="81"/>
    <x v="1"/>
  </r>
  <r>
    <s v="Station_P_I19-P45_EnergyLRPD_Det47855"/>
    <x v="15"/>
    <s v="ALL"/>
    <x v="19"/>
    <s v="Expected Values"/>
    <n v="0"/>
    <n v="0"/>
    <n v="0"/>
    <n v="0"/>
    <n v="0"/>
    <n v="404.73700000000002"/>
    <x v="81"/>
    <x v="1"/>
  </r>
  <r>
    <s v="Station_P_I19-P45_EnergyLRPD_Det47855"/>
    <x v="16"/>
    <s v="ALL"/>
    <x v="10"/>
    <s v="Expected Values"/>
    <n v="0"/>
    <n v="0"/>
    <n v="0"/>
    <n v="0"/>
    <n v="0"/>
    <n v="413.98200000000003"/>
    <x v="91"/>
    <x v="1"/>
  </r>
  <r>
    <s v="Station_P_I19-P45_EnergyLRPD_Det47855"/>
    <x v="16"/>
    <s v="ALL"/>
    <x v="11"/>
    <s v="Expected Values"/>
    <n v="0"/>
    <n v="0"/>
    <n v="0"/>
    <n v="0"/>
    <n v="0"/>
    <n v="413.98200000000003"/>
    <x v="91"/>
    <x v="1"/>
  </r>
  <r>
    <s v="Station_P_I19-P45_EnergyLRPD_Det47855"/>
    <x v="16"/>
    <s v="ALL"/>
    <x v="12"/>
    <s v="Expected Values"/>
    <n v="0"/>
    <n v="0"/>
    <n v="0"/>
    <n v="0"/>
    <n v="0"/>
    <n v="413.98200000000003"/>
    <x v="91"/>
    <x v="1"/>
  </r>
  <r>
    <s v="Station_P_I19-P45_EnergyLRPD_Det47855"/>
    <x v="16"/>
    <s v="ALL"/>
    <x v="13"/>
    <s v="Expected Values"/>
    <n v="0"/>
    <n v="0"/>
    <n v="0"/>
    <n v="0"/>
    <n v="0"/>
    <n v="413.98200000000003"/>
    <x v="91"/>
    <x v="1"/>
  </r>
  <r>
    <s v="Station_P_I19-P45_EnergyLRPD_Det47855"/>
    <x v="16"/>
    <s v="ALL"/>
    <x v="14"/>
    <s v="Expected Values"/>
    <n v="0"/>
    <n v="0"/>
    <n v="0"/>
    <n v="0"/>
    <n v="0"/>
    <n v="413.98200000000003"/>
    <x v="91"/>
    <x v="1"/>
  </r>
  <r>
    <s v="Station_P_I19-P45_EnergyLRPD_Det47855"/>
    <x v="16"/>
    <s v="ALL"/>
    <x v="15"/>
    <s v="Expected Values"/>
    <n v="0"/>
    <n v="0"/>
    <n v="0"/>
    <n v="0"/>
    <n v="0"/>
    <n v="413.98200000000003"/>
    <x v="91"/>
    <x v="1"/>
  </r>
  <r>
    <s v="Station_P_I19-P45_EnergyLRPD_Det47855"/>
    <x v="16"/>
    <s v="ALL"/>
    <x v="16"/>
    <s v="Expected Values"/>
    <n v="0"/>
    <n v="0"/>
    <n v="0"/>
    <n v="0"/>
    <n v="0"/>
    <n v="413.98200000000003"/>
    <x v="91"/>
    <x v="1"/>
  </r>
  <r>
    <s v="Station_P_I19-P45_EnergyLRPD_Det47855"/>
    <x v="16"/>
    <s v="ALL"/>
    <x v="17"/>
    <s v="Expected Values"/>
    <n v="0"/>
    <n v="0"/>
    <n v="0"/>
    <n v="0"/>
    <n v="0"/>
    <n v="413.98200000000003"/>
    <x v="91"/>
    <x v="1"/>
  </r>
  <r>
    <s v="Station_P_I19-P45_EnergyLRPD_Det47855"/>
    <x v="16"/>
    <s v="ALL"/>
    <x v="18"/>
    <s v="Expected Values"/>
    <n v="0"/>
    <n v="0"/>
    <n v="0"/>
    <n v="0"/>
    <n v="0"/>
    <n v="413.98200000000003"/>
    <x v="91"/>
    <x v="1"/>
  </r>
  <r>
    <s v="Station_P_I19-P45_EnergyLRPD_Det47855"/>
    <x v="16"/>
    <s v="ALL"/>
    <x v="19"/>
    <s v="Expected Values"/>
    <n v="0"/>
    <n v="0"/>
    <n v="0"/>
    <n v="0"/>
    <n v="0"/>
    <n v="413.98200000000003"/>
    <x v="91"/>
    <x v="1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  <r>
    <m/>
    <x v="17"/>
    <m/>
    <x v="20"/>
    <m/>
    <m/>
    <m/>
    <m/>
    <m/>
    <m/>
    <m/>
    <x v="9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81">
  <r>
    <x v="0"/>
    <x v="0"/>
    <s v="Arizona"/>
    <n v="0"/>
    <n v="0"/>
    <n v="0"/>
    <n v="0"/>
    <n v="0"/>
    <s v="Div0"/>
    <n v="0"/>
    <n v="-245"/>
    <n v="0"/>
    <n v="245"/>
    <n v="0"/>
    <n v="0"/>
    <x v="0"/>
  </r>
  <r>
    <x v="0"/>
    <x v="0"/>
    <s v="COB"/>
    <n v="0"/>
    <n v="0"/>
    <n v="0"/>
    <n v="0"/>
    <n v="0"/>
    <s v="Div0"/>
    <n v="257.5"/>
    <n v="0"/>
    <n v="0"/>
    <n v="0"/>
    <n v="257.5"/>
    <n v="0"/>
    <x v="1"/>
  </r>
  <r>
    <x v="0"/>
    <x v="0"/>
    <s v="Goshen"/>
    <n v="516.5"/>
    <n v="0"/>
    <n v="-7.3"/>
    <n v="66.2"/>
    <n v="66.2"/>
    <n v="13"/>
    <n v="71.3"/>
    <n v="10.6"/>
    <n v="180.2"/>
    <n v="316.8"/>
    <n v="3.6"/>
    <n v="0"/>
    <x v="0"/>
  </r>
  <r>
    <x v="0"/>
    <x v="0"/>
    <s v="Brady"/>
    <n v="0"/>
    <n v="0"/>
    <n v="0"/>
    <n v="0"/>
    <n v="0"/>
    <s v="Div0"/>
    <n v="0"/>
    <n v="-3.6"/>
    <n v="0"/>
    <n v="3.6"/>
    <n v="0"/>
    <n v="0"/>
    <x v="0"/>
  </r>
  <r>
    <x v="0"/>
    <x v="0"/>
    <s v="Bridger West"/>
    <n v="0"/>
    <n v="0"/>
    <n v="0"/>
    <n v="0"/>
    <n v="0"/>
    <s v="Div0"/>
    <n v="0"/>
    <n v="0"/>
    <n v="0"/>
    <n v="1285"/>
    <n v="1285"/>
    <n v="0"/>
    <x v="1"/>
  </r>
  <r>
    <x v="0"/>
    <x v="0"/>
    <s v="Borah"/>
    <n v="0"/>
    <n v="0"/>
    <n v="0"/>
    <n v="0"/>
    <n v="0"/>
    <s v="Div0"/>
    <n v="0"/>
    <n v="0"/>
    <n v="0"/>
    <n v="1284.9000000000001"/>
    <n v="1284.9000000000001"/>
    <n v="0"/>
    <x v="1"/>
  </r>
  <r>
    <x v="0"/>
    <x v="0"/>
    <s v="Mid Columbia"/>
    <n v="0"/>
    <n v="0"/>
    <n v="0"/>
    <n v="0"/>
    <n v="0"/>
    <s v="Div0"/>
    <n v="721.8"/>
    <n v="-76.099999999999994"/>
    <n v="0"/>
    <n v="0"/>
    <n v="645.70000000000005"/>
    <n v="0"/>
    <x v="1"/>
  </r>
  <r>
    <x v="0"/>
    <x v="0"/>
    <s v="Mona"/>
    <n v="0"/>
    <n v="0"/>
    <n v="0"/>
    <n v="0"/>
    <n v="0"/>
    <s v="Div0"/>
    <n v="0"/>
    <n v="100"/>
    <n v="0"/>
    <n v="25"/>
    <n v="125"/>
    <n v="0"/>
    <x v="0"/>
  </r>
  <r>
    <x v="0"/>
    <x v="0"/>
    <s v="Palo Verde"/>
    <n v="0"/>
    <n v="0"/>
    <n v="0"/>
    <n v="0"/>
    <n v="0"/>
    <s v="Div0"/>
    <n v="0"/>
    <n v="0"/>
    <n v="0"/>
    <n v="0"/>
    <n v="0"/>
    <n v="0"/>
    <x v="0"/>
  </r>
  <r>
    <x v="0"/>
    <x v="0"/>
    <s v="Utah North"/>
    <n v="4728.5"/>
    <n v="0"/>
    <n v="-83.6"/>
    <n v="603.79999999999995"/>
    <n v="603.79999999999995"/>
    <n v="13"/>
    <n v="2194.3000000000002"/>
    <n v="-0.8"/>
    <n v="145.9"/>
    <n v="2909.5"/>
    <n v="0"/>
    <n v="0"/>
    <x v="0"/>
  </r>
  <r>
    <x v="0"/>
    <x v="0"/>
    <s v="_4-Corners"/>
    <n v="0"/>
    <n v="0"/>
    <n v="0"/>
    <n v="0"/>
    <n v="0"/>
    <s v="Div0"/>
    <n v="0"/>
    <n v="-235"/>
    <n v="0"/>
    <n v="235"/>
    <n v="0"/>
    <n v="0"/>
    <x v="0"/>
  </r>
  <r>
    <x v="0"/>
    <x v="0"/>
    <s v="Utah South"/>
    <n v="561"/>
    <n v="0"/>
    <n v="0"/>
    <n v="72.900000000000006"/>
    <n v="72.900000000000006"/>
    <n v="13"/>
    <n v="3065.9"/>
    <n v="14.8"/>
    <n v="0"/>
    <n v="192"/>
    <n v="2638.8"/>
    <n v="0"/>
    <x v="0"/>
  </r>
  <r>
    <x v="0"/>
    <x v="0"/>
    <s v="Cholla"/>
    <n v="0"/>
    <n v="0"/>
    <n v="0"/>
    <n v="0"/>
    <n v="0"/>
    <s v="Div0"/>
    <n v="387"/>
    <n v="0"/>
    <n v="0"/>
    <n v="0"/>
    <n v="387"/>
    <n v="0"/>
    <x v="0"/>
  </r>
  <r>
    <x v="0"/>
    <x v="0"/>
    <s v="Colorado"/>
    <n v="0"/>
    <n v="0"/>
    <n v="0"/>
    <n v="0"/>
    <n v="148.4"/>
    <s v="Div0"/>
    <n v="240.4"/>
    <n v="0"/>
    <n v="0"/>
    <n v="0"/>
    <n v="92"/>
    <n v="0"/>
    <x v="0"/>
  </r>
  <r>
    <x v="0"/>
    <x v="0"/>
    <s v="Mead"/>
    <n v="0"/>
    <n v="0"/>
    <n v="0"/>
    <n v="0"/>
    <n v="0"/>
    <s v="Div0"/>
    <n v="0"/>
    <n v="0"/>
    <n v="0"/>
    <n v="0"/>
    <n v="0"/>
    <n v="0"/>
    <x v="0"/>
  </r>
  <r>
    <x v="0"/>
    <x v="0"/>
    <s v="Montana"/>
    <n v="0"/>
    <n v="0"/>
    <n v="0"/>
    <n v="0"/>
    <n v="0"/>
    <s v="Div0"/>
    <n v="151.6"/>
    <n v="0"/>
    <n v="0"/>
    <n v="0"/>
    <n v="151.6"/>
    <n v="0"/>
    <x v="1"/>
  </r>
  <r>
    <x v="0"/>
    <x v="0"/>
    <s v="Hermiston"/>
    <n v="0"/>
    <n v="0"/>
    <n v="0"/>
    <n v="0"/>
    <n v="0"/>
    <s v="Div0"/>
    <n v="199"/>
    <n v="0"/>
    <n v="0"/>
    <n v="0"/>
    <n v="199"/>
    <n v="0"/>
    <x v="1"/>
  </r>
  <r>
    <x v="0"/>
    <x v="0"/>
    <s v="Yakima"/>
    <n v="537.6"/>
    <n v="0"/>
    <n v="-9.6"/>
    <n v="68.7"/>
    <n v="68.7"/>
    <n v="13"/>
    <n v="0"/>
    <n v="2.9"/>
    <n v="0"/>
    <n v="593.9"/>
    <n v="0"/>
    <n v="0"/>
    <x v="1"/>
  </r>
  <r>
    <x v="0"/>
    <x v="0"/>
    <s v="WallaWalla"/>
    <n v="284.3"/>
    <n v="0"/>
    <n v="-3.5"/>
    <n v="36.5"/>
    <n v="36.5"/>
    <n v="13"/>
    <n v="113.3"/>
    <n v="-2.6"/>
    <n v="0"/>
    <n v="206.6"/>
    <n v="0"/>
    <n v="0"/>
    <x v="1"/>
  </r>
  <r>
    <x v="0"/>
    <x v="0"/>
    <s v="APS Transmission"/>
    <n v="0"/>
    <n v="0"/>
    <n v="0"/>
    <n v="0"/>
    <n v="0"/>
    <s v="Div0"/>
    <n v="0"/>
    <n v="0"/>
    <n v="0"/>
    <n v="350"/>
    <n v="350"/>
    <n v="0"/>
    <x v="0"/>
  </r>
  <r>
    <x v="0"/>
    <x v="0"/>
    <s v="Bridger East"/>
    <n v="0"/>
    <n v="0"/>
    <n v="0"/>
    <n v="0"/>
    <n v="0"/>
    <s v="Div0"/>
    <n v="0"/>
    <n v="0"/>
    <n v="0"/>
    <n v="0"/>
    <n v="0"/>
    <n v="0"/>
    <x v="0"/>
  </r>
  <r>
    <x v="0"/>
    <x v="0"/>
    <s v="WyomingNE"/>
    <n v="621.70000000000005"/>
    <n v="0"/>
    <n v="0"/>
    <n v="80.8"/>
    <n v="80.8"/>
    <n v="13"/>
    <n v="1273.3"/>
    <n v="12.3"/>
    <n v="0"/>
    <n v="0"/>
    <n v="583.20000000000005"/>
    <n v="0"/>
    <x v="0"/>
  </r>
  <r>
    <x v="0"/>
    <x v="0"/>
    <s v="WyomingSW"/>
    <n v="449.6"/>
    <n v="0"/>
    <n v="-14.7"/>
    <n v="56.5"/>
    <n v="56.5"/>
    <n v="13"/>
    <n v="43.5"/>
    <n v="0.2"/>
    <n v="0"/>
    <n v="711.4"/>
    <n v="263.8"/>
    <n v="0"/>
    <x v="0"/>
  </r>
  <r>
    <x v="0"/>
    <x v="0"/>
    <s v="Aeolus_Wyoming"/>
    <n v="0"/>
    <n v="0"/>
    <n v="0"/>
    <n v="0"/>
    <n v="0"/>
    <s v="Div0"/>
    <n v="0"/>
    <n v="0"/>
    <n v="0"/>
    <n v="583.1"/>
    <n v="583.1"/>
    <n v="0"/>
    <x v="0"/>
  </r>
  <r>
    <x v="0"/>
    <x v="0"/>
    <s v="Chehalis"/>
    <n v="0"/>
    <n v="0"/>
    <n v="0"/>
    <n v="0"/>
    <n v="0"/>
    <s v="Div0"/>
    <n v="412"/>
    <n v="0"/>
    <n v="0"/>
    <n v="0"/>
    <n v="412"/>
    <n v="0"/>
    <x v="1"/>
  </r>
  <r>
    <x v="0"/>
    <x v="0"/>
    <s v="SOregonCal"/>
    <n v="1396.8"/>
    <n v="0"/>
    <n v="-46.8"/>
    <n v="175.5"/>
    <n v="175.5"/>
    <n v="13"/>
    <n v="405.8"/>
    <n v="68.7"/>
    <n v="3.2"/>
    <n v="1177.5999999999999"/>
    <n v="129.69999999999999"/>
    <n v="0"/>
    <x v="1"/>
  </r>
  <r>
    <x v="0"/>
    <x v="0"/>
    <s v="PortlandNC"/>
    <n v="466.2"/>
    <n v="0"/>
    <n v="0"/>
    <n v="60.6"/>
    <n v="60.6"/>
    <n v="13"/>
    <n v="533.79999999999995"/>
    <n v="-78"/>
    <n v="0"/>
    <n v="71"/>
    <n v="0"/>
    <n v="0"/>
    <x v="1"/>
  </r>
  <r>
    <x v="0"/>
    <x v="0"/>
    <s v="WillamValcc"/>
    <n v="374.8"/>
    <n v="0"/>
    <n v="0"/>
    <n v="48.7"/>
    <n v="48.7"/>
    <n v="13"/>
    <n v="0"/>
    <n v="0"/>
    <n v="0"/>
    <n v="423.5"/>
    <n v="0"/>
    <n v="0"/>
    <x v="1"/>
  </r>
  <r>
    <x v="0"/>
    <x v="0"/>
    <s v="Bethel"/>
    <n v="0"/>
    <n v="0"/>
    <n v="0"/>
    <n v="0"/>
    <n v="0"/>
    <s v="Div0"/>
    <n v="0"/>
    <n v="0"/>
    <n v="0"/>
    <n v="0"/>
    <n v="0"/>
    <n v="0"/>
    <x v="1"/>
  </r>
  <r>
    <x v="0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0"/>
    <x v="0"/>
    <s v="Bridger"/>
    <n v="0"/>
    <n v="0"/>
    <n v="0"/>
    <n v="0"/>
    <n v="0"/>
    <s v="Div0"/>
    <n v="1415.3"/>
    <n v="-1.7"/>
    <n v="0"/>
    <n v="0"/>
    <n v="1413.5"/>
    <n v="0"/>
    <x v="1"/>
  </r>
  <r>
    <x v="0"/>
    <x v="0"/>
    <s v="Hemingway"/>
    <n v="0"/>
    <n v="0"/>
    <n v="0"/>
    <n v="0"/>
    <n v="0"/>
    <s v="Div0"/>
    <n v="0"/>
    <n v="0"/>
    <n v="0"/>
    <n v="634.70000000000005"/>
    <n v="634.70000000000005"/>
    <n v="0"/>
    <x v="1"/>
  </r>
  <r>
    <x v="0"/>
    <x v="0"/>
    <s v="Midpoint Meridian"/>
    <n v="0"/>
    <n v="0"/>
    <n v="0"/>
    <n v="0"/>
    <n v="0"/>
    <s v="Div0"/>
    <n v="0"/>
    <n v="0"/>
    <n v="0"/>
    <n v="276.60000000000002"/>
    <n v="276.60000000000002"/>
    <n v="0"/>
    <x v="1"/>
  </r>
  <r>
    <x v="0"/>
    <x v="0"/>
    <s v="Craig Trans"/>
    <n v="0"/>
    <n v="0"/>
    <n v="0"/>
    <n v="0"/>
    <n v="0"/>
    <s v="Div0"/>
    <n v="0"/>
    <n v="0"/>
    <n v="0"/>
    <n v="67"/>
    <n v="67"/>
    <n v="0"/>
    <x v="0"/>
  </r>
  <r>
    <x v="0"/>
    <x v="0"/>
    <s v="BPA_NITS"/>
    <n v="259.7"/>
    <n v="0"/>
    <n v="0"/>
    <n v="33.799999999999997"/>
    <n v="33.799999999999997"/>
    <n v="13"/>
    <n v="0"/>
    <n v="0"/>
    <n v="0"/>
    <n v="293.39999999999998"/>
    <n v="0"/>
    <n v="0"/>
    <x v="1"/>
  </r>
  <r>
    <x v="0"/>
    <x v="0"/>
    <s v="Utah South B1"/>
    <n v="0"/>
    <n v="0"/>
    <n v="0"/>
    <n v="0"/>
    <n v="0"/>
    <s v="Div0"/>
    <n v="0"/>
    <n v="0"/>
    <n v="0"/>
    <n v="0"/>
    <n v="0"/>
    <n v="0"/>
    <x v="0"/>
  </r>
  <r>
    <x v="0"/>
    <x v="0"/>
    <s v="Yakima B1"/>
    <n v="0"/>
    <n v="0"/>
    <n v="0"/>
    <n v="0"/>
    <n v="0"/>
    <s v="Div0"/>
    <n v="0"/>
    <n v="0"/>
    <n v="0"/>
    <n v="0"/>
    <n v="0"/>
    <n v="0"/>
    <x v="1"/>
  </r>
  <r>
    <x v="0"/>
    <x v="0"/>
    <s v="Yakima B4"/>
    <n v="0"/>
    <n v="0"/>
    <n v="0"/>
    <n v="0"/>
    <n v="0"/>
    <s v="Div0"/>
    <n v="0"/>
    <n v="0"/>
    <n v="0"/>
    <n v="0"/>
    <n v="0"/>
    <n v="0"/>
    <x v="1"/>
  </r>
  <r>
    <x v="0"/>
    <x v="0"/>
    <s v="Goshen B2"/>
    <n v="0"/>
    <n v="0"/>
    <n v="0"/>
    <n v="0"/>
    <n v="0"/>
    <s v="Div0"/>
    <n v="0"/>
    <n v="0"/>
    <n v="0"/>
    <n v="0"/>
    <n v="0"/>
    <n v="0"/>
    <x v="0"/>
  </r>
  <r>
    <x v="0"/>
    <x v="0"/>
    <s v="PortlandNC B1"/>
    <n v="0"/>
    <n v="0"/>
    <n v="0"/>
    <n v="0"/>
    <n v="0"/>
    <s v="Div0"/>
    <n v="0"/>
    <n v="0"/>
    <n v="0"/>
    <n v="0"/>
    <n v="0"/>
    <n v="0"/>
    <x v="1"/>
  </r>
  <r>
    <x v="0"/>
    <x v="0"/>
    <s v="PortlandNC B2"/>
    <n v="0"/>
    <n v="0"/>
    <n v="0"/>
    <n v="0"/>
    <n v="0"/>
    <s v="Div0"/>
    <n v="0"/>
    <n v="0"/>
    <n v="0"/>
    <n v="0"/>
    <n v="0"/>
    <n v="0"/>
    <x v="1"/>
  </r>
  <r>
    <x v="0"/>
    <x v="0"/>
    <s v="WillamValcc B1"/>
    <n v="0"/>
    <n v="0"/>
    <n v="0"/>
    <n v="0"/>
    <n v="0"/>
    <s v="Div0"/>
    <n v="0"/>
    <n v="0"/>
    <n v="0"/>
    <n v="0"/>
    <n v="0"/>
    <n v="0"/>
    <x v="1"/>
  </r>
  <r>
    <x v="0"/>
    <x v="0"/>
    <s v="WillamValcc B2"/>
    <n v="0"/>
    <n v="0"/>
    <n v="0"/>
    <n v="0"/>
    <n v="0"/>
    <s v="Div0"/>
    <n v="0"/>
    <n v="0"/>
    <n v="0"/>
    <n v="0"/>
    <n v="0"/>
    <n v="0"/>
    <x v="1"/>
  </r>
  <r>
    <x v="0"/>
    <x v="0"/>
    <s v="SOregonCal B2"/>
    <n v="0"/>
    <n v="0"/>
    <n v="0"/>
    <n v="0"/>
    <n v="0"/>
    <s v="Div0"/>
    <n v="0"/>
    <n v="0"/>
    <n v="0"/>
    <n v="0"/>
    <n v="0"/>
    <n v="0"/>
    <x v="1"/>
  </r>
  <r>
    <x v="0"/>
    <x v="0"/>
    <s v="Aeolus_Wyoming B1"/>
    <n v="0"/>
    <n v="0"/>
    <n v="0"/>
    <n v="0"/>
    <n v="0"/>
    <s v="Div0"/>
    <n v="0"/>
    <n v="0"/>
    <n v="0"/>
    <n v="0"/>
    <n v="0"/>
    <n v="0"/>
    <x v="0"/>
  </r>
  <r>
    <x v="0"/>
    <x v="0"/>
    <s v="Utah North B1"/>
    <n v="0"/>
    <n v="0"/>
    <n v="0"/>
    <n v="0"/>
    <n v="0"/>
    <s v="Div0"/>
    <n v="0"/>
    <n v="0"/>
    <n v="0"/>
    <n v="0"/>
    <n v="0"/>
    <n v="0"/>
    <x v="0"/>
  </r>
  <r>
    <x v="0"/>
    <x v="0"/>
    <s v="WallaWalla B1"/>
    <n v="0"/>
    <n v="0"/>
    <n v="0"/>
    <n v="0"/>
    <n v="0"/>
    <s v="Div0"/>
    <n v="0"/>
    <n v="0"/>
    <n v="0"/>
    <n v="0"/>
    <n v="0"/>
    <n v="0"/>
    <x v="1"/>
  </r>
  <r>
    <x v="0"/>
    <x v="0"/>
    <s v="WyomingNE B1"/>
    <n v="0"/>
    <n v="0"/>
    <n v="0"/>
    <n v="0"/>
    <n v="0"/>
    <s v="Div0"/>
    <n v="0"/>
    <n v="0"/>
    <n v="0"/>
    <n v="0"/>
    <n v="0"/>
    <n v="0"/>
    <x v="0"/>
  </r>
  <r>
    <x v="0"/>
    <x v="0"/>
    <s v="WyomingNE B2"/>
    <n v="0"/>
    <n v="0"/>
    <n v="0"/>
    <n v="0"/>
    <n v="0"/>
    <s v="Div0"/>
    <n v="0"/>
    <n v="0"/>
    <n v="0"/>
    <n v="0"/>
    <n v="0"/>
    <n v="0"/>
    <x v="0"/>
  </r>
  <r>
    <x v="0"/>
    <x v="0"/>
    <s v="Utah South B4"/>
    <n v="0"/>
    <n v="0"/>
    <n v="0"/>
    <n v="0"/>
    <n v="0"/>
    <s v="Div0"/>
    <n v="0"/>
    <n v="0"/>
    <n v="0"/>
    <n v="0"/>
    <n v="0"/>
    <n v="0"/>
    <x v="0"/>
  </r>
  <r>
    <x v="0"/>
    <x v="0"/>
    <s v="Bridger B1"/>
    <n v="0"/>
    <n v="0"/>
    <n v="0"/>
    <n v="0"/>
    <n v="0"/>
    <s v="Div0"/>
    <n v="0"/>
    <n v="0"/>
    <n v="0"/>
    <n v="0"/>
    <n v="0"/>
    <n v="0"/>
    <x v="1"/>
  </r>
  <r>
    <x v="0"/>
    <x v="0"/>
    <s v="WyomingSW B1"/>
    <n v="0"/>
    <n v="0"/>
    <n v="0"/>
    <n v="0"/>
    <n v="0"/>
    <s v="Div0"/>
    <n v="0"/>
    <n v="0"/>
    <n v="0"/>
    <n v="0"/>
    <n v="0"/>
    <n v="0"/>
    <x v="0"/>
  </r>
  <r>
    <x v="0"/>
    <x v="0"/>
    <s v="WyomingSW B2"/>
    <n v="0"/>
    <n v="0"/>
    <n v="0"/>
    <n v="0"/>
    <n v="0"/>
    <s v="Div0"/>
    <n v="0"/>
    <n v="0"/>
    <n v="0"/>
    <n v="0"/>
    <n v="0"/>
    <n v="0"/>
    <x v="0"/>
  </r>
  <r>
    <x v="0"/>
    <x v="0"/>
    <s v="Utah South BR"/>
    <n v="0"/>
    <n v="0"/>
    <n v="0"/>
    <n v="0"/>
    <n v="0"/>
    <s v="Div0"/>
    <n v="0"/>
    <n v="0"/>
    <n v="0"/>
    <n v="0"/>
    <n v="0"/>
    <n v="0"/>
    <x v="0"/>
  </r>
  <r>
    <x v="0"/>
    <x v="0"/>
    <s v="Bridger BR"/>
    <n v="0"/>
    <n v="0"/>
    <n v="0"/>
    <n v="0"/>
    <n v="0"/>
    <s v="Div0"/>
    <n v="0"/>
    <n v="0"/>
    <n v="0"/>
    <n v="0"/>
    <n v="0"/>
    <n v="0"/>
    <x v="1"/>
  </r>
  <r>
    <x v="0"/>
    <x v="0"/>
    <s v="PortlandNC Log1"/>
    <n v="0"/>
    <n v="0"/>
    <n v="0"/>
    <n v="0"/>
    <n v="0"/>
    <s v="Div0"/>
    <n v="0"/>
    <n v="0"/>
    <n v="0"/>
    <n v="0"/>
    <n v="0"/>
    <n v="0"/>
    <x v="1"/>
  </r>
  <r>
    <x v="0"/>
    <x v="0"/>
    <s v="Aeolus_Wyoming Log1"/>
    <n v="0"/>
    <n v="0"/>
    <n v="0"/>
    <n v="0"/>
    <n v="0"/>
    <s v="Div0"/>
    <n v="0"/>
    <n v="0"/>
    <n v="0"/>
    <n v="0"/>
    <n v="0"/>
    <n v="0"/>
    <x v="0"/>
  </r>
  <r>
    <x v="0"/>
    <x v="1"/>
    <s v="Arizona"/>
    <n v="0"/>
    <n v="0"/>
    <n v="0"/>
    <n v="0"/>
    <n v="0"/>
    <s v="Div0"/>
    <n v="0"/>
    <n v="95"/>
    <n v="0"/>
    <n v="0"/>
    <n v="95"/>
    <n v="0"/>
    <x v="0"/>
  </r>
  <r>
    <x v="0"/>
    <x v="1"/>
    <s v="COB"/>
    <n v="0"/>
    <n v="0"/>
    <n v="0"/>
    <n v="0"/>
    <n v="0"/>
    <s v="Div0"/>
    <n v="49.4"/>
    <n v="0"/>
    <n v="0"/>
    <n v="0"/>
    <n v="49.4"/>
    <n v="0"/>
    <x v="1"/>
  </r>
  <r>
    <x v="0"/>
    <x v="1"/>
    <s v="Goshen"/>
    <n v="270.10000000000002"/>
    <n v="0"/>
    <n v="-2.1"/>
    <n v="34.799999999999997"/>
    <n v="34.799999999999997"/>
    <n v="13"/>
    <n v="51"/>
    <n v="9.6"/>
    <n v="0"/>
    <n v="249.9"/>
    <n v="7.6"/>
    <n v="0"/>
    <x v="0"/>
  </r>
  <r>
    <x v="0"/>
    <x v="1"/>
    <s v="Brady"/>
    <n v="0"/>
    <n v="0"/>
    <n v="0"/>
    <n v="0"/>
    <n v="0"/>
    <s v="Div0"/>
    <n v="0"/>
    <n v="-7.6"/>
    <n v="0"/>
    <n v="7.6"/>
    <n v="0"/>
    <n v="0"/>
    <x v="0"/>
  </r>
  <r>
    <x v="0"/>
    <x v="1"/>
    <s v="Bridger West"/>
    <n v="0"/>
    <n v="0"/>
    <n v="0"/>
    <n v="0"/>
    <n v="0"/>
    <s v="Div0"/>
    <n v="0"/>
    <n v="0"/>
    <n v="0"/>
    <n v="1127.4000000000001"/>
    <n v="1127.4000000000001"/>
    <n v="0"/>
    <x v="1"/>
  </r>
  <r>
    <x v="0"/>
    <x v="1"/>
    <s v="Borah"/>
    <n v="0"/>
    <n v="0"/>
    <n v="0"/>
    <n v="0"/>
    <n v="0"/>
    <s v="Div0"/>
    <n v="0"/>
    <n v="0"/>
    <n v="0"/>
    <n v="1677.2"/>
    <n v="1677.2"/>
    <n v="0"/>
    <x v="1"/>
  </r>
  <r>
    <x v="0"/>
    <x v="1"/>
    <s v="Mid Columbia"/>
    <n v="0"/>
    <n v="0"/>
    <n v="0"/>
    <n v="0"/>
    <n v="0"/>
    <s v="Div0"/>
    <n v="167.3"/>
    <n v="-63.4"/>
    <n v="0"/>
    <n v="403.8"/>
    <n v="507.8"/>
    <n v="0"/>
    <x v="1"/>
  </r>
  <r>
    <x v="0"/>
    <x v="1"/>
    <s v="Mona"/>
    <n v="0"/>
    <n v="0"/>
    <n v="0"/>
    <n v="0"/>
    <n v="138.19999999999999"/>
    <s v="Div0"/>
    <n v="0"/>
    <n v="113.2"/>
    <n v="0"/>
    <n v="25"/>
    <n v="0"/>
    <n v="0"/>
    <x v="0"/>
  </r>
  <r>
    <x v="0"/>
    <x v="1"/>
    <s v="Palo Verde"/>
    <n v="0"/>
    <n v="0"/>
    <n v="0"/>
    <n v="0"/>
    <n v="0"/>
    <s v="Div0"/>
    <n v="0"/>
    <n v="0"/>
    <n v="0"/>
    <n v="0"/>
    <n v="0"/>
    <n v="0"/>
    <x v="0"/>
  </r>
  <r>
    <x v="0"/>
    <x v="1"/>
    <s v="Utah North"/>
    <n v="3778.3"/>
    <n v="0"/>
    <n v="-42.6"/>
    <n v="485.6"/>
    <n v="485.6"/>
    <n v="13"/>
    <n v="2365.1999999999998"/>
    <n v="-0.8"/>
    <n v="0"/>
    <n v="2555"/>
    <n v="698"/>
    <n v="0"/>
    <x v="0"/>
  </r>
  <r>
    <x v="0"/>
    <x v="1"/>
    <s v="_4-Corners"/>
    <n v="0"/>
    <n v="0"/>
    <n v="0"/>
    <n v="0"/>
    <n v="421.8"/>
    <s v="Div0"/>
    <n v="0"/>
    <n v="385"/>
    <n v="0"/>
    <n v="37"/>
    <n v="0.1"/>
    <n v="0"/>
    <x v="0"/>
  </r>
  <r>
    <x v="0"/>
    <x v="1"/>
    <s v="Utah South"/>
    <n v="444.9"/>
    <n v="0"/>
    <n v="0"/>
    <n v="265"/>
    <n v="265"/>
    <n v="59.6"/>
    <n v="3154.7"/>
    <n v="15.5"/>
    <n v="0"/>
    <n v="95.1"/>
    <n v="2555.3000000000002"/>
    <n v="0"/>
    <x v="0"/>
  </r>
  <r>
    <x v="0"/>
    <x v="1"/>
    <s v="Cholla"/>
    <n v="0"/>
    <n v="0"/>
    <n v="0"/>
    <n v="0"/>
    <n v="0"/>
    <s v="Div0"/>
    <n v="387"/>
    <n v="0"/>
    <n v="0"/>
    <n v="0"/>
    <n v="387"/>
    <n v="0"/>
    <x v="0"/>
  </r>
  <r>
    <x v="0"/>
    <x v="1"/>
    <s v="Colorado"/>
    <n v="0"/>
    <n v="0"/>
    <n v="0"/>
    <n v="0"/>
    <n v="148.4"/>
    <s v="Div0"/>
    <n v="240.4"/>
    <n v="0"/>
    <n v="0"/>
    <n v="0"/>
    <n v="92"/>
    <n v="0"/>
    <x v="0"/>
  </r>
  <r>
    <x v="0"/>
    <x v="1"/>
    <s v="Mead"/>
    <n v="0"/>
    <n v="0"/>
    <n v="0"/>
    <n v="0"/>
    <n v="0"/>
    <s v="Div0"/>
    <n v="0"/>
    <n v="0"/>
    <n v="0"/>
    <n v="0"/>
    <n v="0"/>
    <n v="0"/>
    <x v="0"/>
  </r>
  <r>
    <x v="0"/>
    <x v="1"/>
    <s v="Montana"/>
    <n v="0"/>
    <n v="0"/>
    <n v="0"/>
    <n v="0"/>
    <n v="0"/>
    <s v="Div0"/>
    <n v="150.6"/>
    <n v="0"/>
    <n v="0"/>
    <n v="0"/>
    <n v="150.6"/>
    <n v="0"/>
    <x v="1"/>
  </r>
  <r>
    <x v="0"/>
    <x v="1"/>
    <s v="Hermiston"/>
    <n v="0"/>
    <n v="0"/>
    <n v="0"/>
    <n v="0"/>
    <n v="0"/>
    <s v="Div0"/>
    <n v="240.1"/>
    <n v="0"/>
    <n v="0"/>
    <n v="0"/>
    <n v="240.1"/>
    <n v="0"/>
    <x v="1"/>
  </r>
  <r>
    <x v="0"/>
    <x v="1"/>
    <s v="Yakima"/>
    <n v="526.5"/>
    <n v="0"/>
    <n v="-6.4"/>
    <n v="67.599999999999994"/>
    <n v="67.599999999999994"/>
    <n v="13"/>
    <n v="0"/>
    <n v="0"/>
    <n v="0"/>
    <n v="587.70000000000005"/>
    <n v="0"/>
    <n v="0"/>
    <x v="1"/>
  </r>
  <r>
    <x v="0"/>
    <x v="1"/>
    <s v="WallaWalla"/>
    <n v="237.1"/>
    <n v="0"/>
    <n v="-2.1"/>
    <n v="30.5"/>
    <n v="30.5"/>
    <n v="13"/>
    <n v="122.2"/>
    <n v="-2.6"/>
    <n v="0"/>
    <n v="305.89999999999998"/>
    <n v="160"/>
    <n v="0"/>
    <x v="1"/>
  </r>
  <r>
    <x v="0"/>
    <x v="1"/>
    <s v="APS Transmission"/>
    <n v="0"/>
    <n v="0"/>
    <n v="0"/>
    <n v="0"/>
    <n v="350"/>
    <s v="Div0"/>
    <n v="0"/>
    <n v="0"/>
    <n v="0"/>
    <n v="350"/>
    <n v="0"/>
    <n v="0"/>
    <x v="0"/>
  </r>
  <r>
    <x v="0"/>
    <x v="1"/>
    <s v="Bridger East"/>
    <n v="0"/>
    <n v="0"/>
    <n v="0"/>
    <n v="0"/>
    <n v="0"/>
    <s v="Div0"/>
    <n v="0"/>
    <n v="0"/>
    <n v="0"/>
    <n v="0"/>
    <n v="0"/>
    <n v="0"/>
    <x v="0"/>
  </r>
  <r>
    <x v="0"/>
    <x v="1"/>
    <s v="WyomingNE"/>
    <n v="615.20000000000005"/>
    <n v="0"/>
    <n v="0"/>
    <n v="477.7"/>
    <n v="477.7"/>
    <n v="77.7"/>
    <n v="1276.4000000000001"/>
    <n v="5.7"/>
    <n v="0"/>
    <n v="0"/>
    <n v="189.2"/>
    <n v="0"/>
    <x v="0"/>
  </r>
  <r>
    <x v="0"/>
    <x v="1"/>
    <s v="WyomingSW"/>
    <n v="471.2"/>
    <n v="0"/>
    <n v="-12.1"/>
    <n v="59.7"/>
    <n v="59.7"/>
    <n v="13"/>
    <n v="43.2"/>
    <n v="0.2"/>
    <n v="0"/>
    <n v="475.3"/>
    <n v="0"/>
    <n v="0"/>
    <x v="0"/>
  </r>
  <r>
    <x v="0"/>
    <x v="1"/>
    <s v="Aeolus_Wyoming"/>
    <n v="0"/>
    <n v="0"/>
    <n v="0"/>
    <n v="0"/>
    <n v="0"/>
    <s v="Div0"/>
    <n v="0"/>
    <n v="0"/>
    <n v="0"/>
    <n v="189.2"/>
    <n v="189.2"/>
    <n v="0"/>
    <x v="0"/>
  </r>
  <r>
    <x v="0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0"/>
    <x v="1"/>
    <s v="SOregonCal"/>
    <n v="1392.7"/>
    <n v="0"/>
    <n v="-47.8"/>
    <n v="174.8"/>
    <n v="174.8"/>
    <n v="13"/>
    <n v="427.9"/>
    <n v="57.4"/>
    <n v="0"/>
    <n v="1497.4"/>
    <n v="463"/>
    <n v="0"/>
    <x v="1"/>
  </r>
  <r>
    <x v="0"/>
    <x v="1"/>
    <s v="PortlandNC"/>
    <n v="507.7"/>
    <n v="0"/>
    <n v="0"/>
    <n v="66"/>
    <n v="66"/>
    <n v="13"/>
    <n v="601.29999999999995"/>
    <n v="-78"/>
    <n v="0"/>
    <n v="140.19999999999999"/>
    <n v="89.9"/>
    <n v="0"/>
    <x v="1"/>
  </r>
  <r>
    <x v="0"/>
    <x v="1"/>
    <s v="WillamValcc"/>
    <n v="397.1"/>
    <n v="0"/>
    <n v="0"/>
    <n v="51.6"/>
    <n v="51.6"/>
    <n v="13"/>
    <n v="0"/>
    <n v="0"/>
    <n v="0"/>
    <n v="496.9"/>
    <n v="48.2"/>
    <n v="0"/>
    <x v="1"/>
  </r>
  <r>
    <x v="0"/>
    <x v="1"/>
    <s v="Bethel"/>
    <n v="0"/>
    <n v="0"/>
    <n v="0"/>
    <n v="0"/>
    <n v="0"/>
    <s v="Div0"/>
    <n v="0"/>
    <n v="0"/>
    <n v="0"/>
    <n v="40.200000000000003"/>
    <n v="40.200000000000003"/>
    <n v="0"/>
    <x v="1"/>
  </r>
  <r>
    <x v="0"/>
    <x v="1"/>
    <s v="Nevada - Oregon Border"/>
    <n v="0"/>
    <n v="0"/>
    <n v="0"/>
    <n v="0"/>
    <n v="0"/>
    <s v="Div0"/>
    <n v="0"/>
    <n v="0"/>
    <n v="0"/>
    <n v="0"/>
    <n v="0"/>
    <n v="0"/>
    <x v="1"/>
  </r>
  <r>
    <x v="0"/>
    <x v="1"/>
    <s v="Bridger"/>
    <n v="0"/>
    <n v="0"/>
    <n v="0"/>
    <n v="0"/>
    <n v="0"/>
    <s v="Div0"/>
    <n v="1415.3"/>
    <n v="-1.6"/>
    <n v="0"/>
    <n v="0"/>
    <n v="1413.7"/>
    <n v="0"/>
    <x v="1"/>
  </r>
  <r>
    <x v="0"/>
    <x v="1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0"/>
    <x v="1"/>
    <s v="Midpoint Meridian"/>
    <n v="0"/>
    <n v="0"/>
    <n v="0"/>
    <n v="0"/>
    <n v="0"/>
    <s v="Div0"/>
    <n v="0"/>
    <n v="0"/>
    <n v="0"/>
    <n v="509.9"/>
    <n v="509.9"/>
    <n v="0"/>
    <x v="1"/>
  </r>
  <r>
    <x v="0"/>
    <x v="1"/>
    <s v="Craig Trans"/>
    <n v="0"/>
    <n v="0"/>
    <n v="0"/>
    <n v="0"/>
    <n v="67"/>
    <s v="Div0"/>
    <n v="0"/>
    <n v="0"/>
    <n v="0"/>
    <n v="67"/>
    <n v="0"/>
    <n v="0"/>
    <x v="0"/>
  </r>
  <r>
    <x v="0"/>
    <x v="1"/>
    <s v="BPA_NITS"/>
    <n v="322.10000000000002"/>
    <n v="0"/>
    <n v="0"/>
    <n v="41.9"/>
    <n v="41.9"/>
    <n v="13"/>
    <n v="0"/>
    <n v="0"/>
    <n v="0"/>
    <n v="364"/>
    <n v="0"/>
    <n v="0"/>
    <x v="1"/>
  </r>
  <r>
    <x v="0"/>
    <x v="1"/>
    <s v="Utah South B1"/>
    <n v="0"/>
    <n v="0"/>
    <n v="0"/>
    <n v="0"/>
    <n v="0"/>
    <s v="Div0"/>
    <n v="0"/>
    <n v="0"/>
    <n v="0"/>
    <n v="0"/>
    <n v="0"/>
    <n v="0"/>
    <x v="0"/>
  </r>
  <r>
    <x v="0"/>
    <x v="1"/>
    <s v="Yakima B1"/>
    <n v="0"/>
    <n v="0"/>
    <n v="0"/>
    <n v="0"/>
    <n v="0"/>
    <s v="Div0"/>
    <n v="0"/>
    <n v="0"/>
    <n v="0"/>
    <n v="0"/>
    <n v="0"/>
    <n v="0"/>
    <x v="1"/>
  </r>
  <r>
    <x v="0"/>
    <x v="1"/>
    <s v="Yakima B4"/>
    <n v="0"/>
    <n v="0"/>
    <n v="0"/>
    <n v="0"/>
    <n v="0"/>
    <s v="Div0"/>
    <n v="0"/>
    <n v="0"/>
    <n v="0"/>
    <n v="0"/>
    <n v="0"/>
    <n v="0"/>
    <x v="1"/>
  </r>
  <r>
    <x v="0"/>
    <x v="1"/>
    <s v="Goshen B2"/>
    <n v="0"/>
    <n v="0"/>
    <n v="0"/>
    <n v="0"/>
    <n v="0"/>
    <s v="Div0"/>
    <n v="0"/>
    <n v="0"/>
    <n v="0"/>
    <n v="0"/>
    <n v="0"/>
    <n v="0"/>
    <x v="0"/>
  </r>
  <r>
    <x v="0"/>
    <x v="1"/>
    <s v="PortlandNC B1"/>
    <n v="0"/>
    <n v="0"/>
    <n v="0"/>
    <n v="0"/>
    <n v="0"/>
    <s v="Div0"/>
    <n v="0"/>
    <n v="0"/>
    <n v="0"/>
    <n v="0"/>
    <n v="0"/>
    <n v="0"/>
    <x v="1"/>
  </r>
  <r>
    <x v="0"/>
    <x v="1"/>
    <s v="PortlandNC B2"/>
    <n v="0"/>
    <n v="0"/>
    <n v="0"/>
    <n v="0"/>
    <n v="0"/>
    <s v="Div0"/>
    <n v="0"/>
    <n v="0"/>
    <n v="0"/>
    <n v="0"/>
    <n v="0"/>
    <n v="0"/>
    <x v="1"/>
  </r>
  <r>
    <x v="0"/>
    <x v="1"/>
    <s v="WillamValcc B1"/>
    <n v="0"/>
    <n v="0"/>
    <n v="0"/>
    <n v="0"/>
    <n v="0"/>
    <s v="Div0"/>
    <n v="0"/>
    <n v="0"/>
    <n v="0"/>
    <n v="0"/>
    <n v="0"/>
    <n v="0"/>
    <x v="1"/>
  </r>
  <r>
    <x v="0"/>
    <x v="1"/>
    <s v="WillamValcc B2"/>
    <n v="0"/>
    <n v="0"/>
    <n v="0"/>
    <n v="0"/>
    <n v="0"/>
    <s v="Div0"/>
    <n v="0"/>
    <n v="0"/>
    <n v="0"/>
    <n v="0"/>
    <n v="0"/>
    <n v="0"/>
    <x v="1"/>
  </r>
  <r>
    <x v="0"/>
    <x v="1"/>
    <s v="SOregonCal B2"/>
    <n v="0"/>
    <n v="0"/>
    <n v="0"/>
    <n v="0"/>
    <n v="0"/>
    <s v="Div0"/>
    <n v="0"/>
    <n v="0"/>
    <n v="0"/>
    <n v="0"/>
    <n v="0"/>
    <n v="0"/>
    <x v="1"/>
  </r>
  <r>
    <x v="0"/>
    <x v="1"/>
    <s v="Aeolus_Wyoming B1"/>
    <n v="0"/>
    <n v="0"/>
    <n v="0"/>
    <n v="0"/>
    <n v="0"/>
    <s v="Div0"/>
    <n v="0"/>
    <n v="0"/>
    <n v="0"/>
    <n v="0"/>
    <n v="0"/>
    <n v="0"/>
    <x v="0"/>
  </r>
  <r>
    <x v="0"/>
    <x v="1"/>
    <s v="Utah North B1"/>
    <n v="0"/>
    <n v="0"/>
    <n v="0"/>
    <n v="0"/>
    <n v="0"/>
    <s v="Div0"/>
    <n v="0"/>
    <n v="0"/>
    <n v="0"/>
    <n v="0"/>
    <n v="0"/>
    <n v="0"/>
    <x v="0"/>
  </r>
  <r>
    <x v="0"/>
    <x v="1"/>
    <s v="WallaWalla B1"/>
    <n v="0"/>
    <n v="0"/>
    <n v="0"/>
    <n v="0"/>
    <n v="0"/>
    <s v="Div0"/>
    <n v="0"/>
    <n v="0"/>
    <n v="0"/>
    <n v="0"/>
    <n v="0"/>
    <n v="0"/>
    <x v="1"/>
  </r>
  <r>
    <x v="0"/>
    <x v="1"/>
    <s v="WyomingNE B1"/>
    <n v="0"/>
    <n v="0"/>
    <n v="0"/>
    <n v="0"/>
    <n v="0"/>
    <s v="Div0"/>
    <n v="0"/>
    <n v="0"/>
    <n v="0"/>
    <n v="0"/>
    <n v="0"/>
    <n v="0"/>
    <x v="0"/>
  </r>
  <r>
    <x v="0"/>
    <x v="1"/>
    <s v="WyomingNE B2"/>
    <n v="0"/>
    <n v="0"/>
    <n v="0"/>
    <n v="0"/>
    <n v="0"/>
    <s v="Div0"/>
    <n v="0"/>
    <n v="0"/>
    <n v="0"/>
    <n v="0"/>
    <n v="0"/>
    <n v="0"/>
    <x v="0"/>
  </r>
  <r>
    <x v="0"/>
    <x v="1"/>
    <s v="Utah South B4"/>
    <n v="0"/>
    <n v="0"/>
    <n v="0"/>
    <n v="0"/>
    <n v="0"/>
    <s v="Div0"/>
    <n v="0"/>
    <n v="0"/>
    <n v="0"/>
    <n v="0"/>
    <n v="0"/>
    <n v="0"/>
    <x v="0"/>
  </r>
  <r>
    <x v="0"/>
    <x v="1"/>
    <s v="Bridger B1"/>
    <n v="0"/>
    <n v="0"/>
    <n v="0"/>
    <n v="0"/>
    <n v="0"/>
    <s v="Div0"/>
    <n v="0"/>
    <n v="0"/>
    <n v="0"/>
    <n v="0"/>
    <n v="0"/>
    <n v="0"/>
    <x v="1"/>
  </r>
  <r>
    <x v="0"/>
    <x v="1"/>
    <s v="WyomingSW B1"/>
    <n v="0"/>
    <n v="0"/>
    <n v="0"/>
    <n v="0"/>
    <n v="0"/>
    <s v="Div0"/>
    <n v="0"/>
    <n v="0"/>
    <n v="0"/>
    <n v="0"/>
    <n v="0"/>
    <n v="0"/>
    <x v="0"/>
  </r>
  <r>
    <x v="0"/>
    <x v="1"/>
    <s v="WyomingSW B2"/>
    <n v="0"/>
    <n v="0"/>
    <n v="0"/>
    <n v="0"/>
    <n v="0"/>
    <s v="Div0"/>
    <n v="0"/>
    <n v="0"/>
    <n v="0"/>
    <n v="0"/>
    <n v="0"/>
    <n v="0"/>
    <x v="0"/>
  </r>
  <r>
    <x v="0"/>
    <x v="1"/>
    <s v="Utah South BR"/>
    <n v="0"/>
    <n v="0"/>
    <n v="0"/>
    <n v="0"/>
    <n v="0"/>
    <s v="Div0"/>
    <n v="0"/>
    <n v="0"/>
    <n v="0"/>
    <n v="0"/>
    <n v="0"/>
    <n v="0"/>
    <x v="0"/>
  </r>
  <r>
    <x v="0"/>
    <x v="1"/>
    <s v="Bridger BR"/>
    <n v="0"/>
    <n v="0"/>
    <n v="0"/>
    <n v="0"/>
    <n v="0"/>
    <s v="Div0"/>
    <n v="0"/>
    <n v="0"/>
    <n v="0"/>
    <n v="0"/>
    <n v="0"/>
    <n v="0"/>
    <x v="1"/>
  </r>
  <r>
    <x v="0"/>
    <x v="1"/>
    <s v="PortlandNC Log1"/>
    <n v="0"/>
    <n v="0"/>
    <n v="0"/>
    <n v="0"/>
    <n v="0"/>
    <s v="Div0"/>
    <n v="0"/>
    <n v="0"/>
    <n v="0"/>
    <n v="0"/>
    <n v="0"/>
    <n v="0"/>
    <x v="1"/>
  </r>
  <r>
    <x v="0"/>
    <x v="1"/>
    <s v="Aeolus_Wyoming Log1"/>
    <n v="0"/>
    <n v="0"/>
    <n v="0"/>
    <n v="0"/>
    <n v="0"/>
    <s v="Div0"/>
    <n v="0"/>
    <n v="0"/>
    <n v="0"/>
    <n v="0"/>
    <n v="0"/>
    <n v="0"/>
    <x v="0"/>
  </r>
  <r>
    <x v="1"/>
    <x v="0"/>
    <s v="Arizona"/>
    <n v="0"/>
    <n v="0"/>
    <n v="0"/>
    <n v="0"/>
    <n v="0"/>
    <s v="Div0"/>
    <n v="0"/>
    <n v="-245"/>
    <n v="0"/>
    <n v="245"/>
    <n v="0"/>
    <n v="0"/>
    <x v="0"/>
  </r>
  <r>
    <x v="1"/>
    <x v="0"/>
    <s v="COB"/>
    <n v="0"/>
    <n v="0"/>
    <n v="0"/>
    <n v="0"/>
    <n v="0"/>
    <s v="Div0"/>
    <n v="226"/>
    <n v="0"/>
    <n v="0"/>
    <n v="0"/>
    <n v="226"/>
    <n v="0"/>
    <x v="1"/>
  </r>
  <r>
    <x v="1"/>
    <x v="0"/>
    <s v="Goshen"/>
    <n v="517.1"/>
    <n v="0"/>
    <n v="-10.8"/>
    <n v="65.8"/>
    <n v="65.8"/>
    <n v="13"/>
    <n v="71.3"/>
    <n v="9.6999999999999993"/>
    <n v="180.2"/>
    <n v="314.60000000000002"/>
    <n v="3.6"/>
    <n v="0"/>
    <x v="0"/>
  </r>
  <r>
    <x v="1"/>
    <x v="0"/>
    <s v="Brady"/>
    <n v="0"/>
    <n v="0"/>
    <n v="0"/>
    <n v="0"/>
    <n v="0"/>
    <s v="Div0"/>
    <n v="0"/>
    <n v="-3.6"/>
    <n v="0"/>
    <n v="3.6"/>
    <n v="0"/>
    <n v="0"/>
    <x v="0"/>
  </r>
  <r>
    <x v="1"/>
    <x v="0"/>
    <s v="Bridger West"/>
    <n v="0"/>
    <n v="0"/>
    <n v="0"/>
    <n v="0"/>
    <n v="0"/>
    <s v="Div0"/>
    <n v="0"/>
    <n v="0"/>
    <n v="0"/>
    <n v="1413.4"/>
    <n v="1413.4"/>
    <n v="0"/>
    <x v="1"/>
  </r>
  <r>
    <x v="1"/>
    <x v="0"/>
    <s v="Borah"/>
    <n v="0"/>
    <n v="0"/>
    <n v="0"/>
    <n v="0"/>
    <n v="0"/>
    <s v="Div0"/>
    <n v="0"/>
    <n v="0"/>
    <n v="0"/>
    <n v="1456.4"/>
    <n v="1456.4"/>
    <n v="0"/>
    <x v="1"/>
  </r>
  <r>
    <x v="1"/>
    <x v="0"/>
    <s v="Mid Columbia"/>
    <n v="0"/>
    <n v="0"/>
    <n v="0"/>
    <n v="0"/>
    <n v="0"/>
    <s v="Div0"/>
    <n v="473.3"/>
    <n v="-76.099999999999994"/>
    <n v="0"/>
    <n v="118"/>
    <n v="515.20000000000005"/>
    <n v="0"/>
    <x v="1"/>
  </r>
  <r>
    <x v="1"/>
    <x v="0"/>
    <s v="Mona"/>
    <n v="0"/>
    <n v="0"/>
    <n v="0"/>
    <n v="0"/>
    <n v="0"/>
    <s v="Div0"/>
    <n v="0"/>
    <n v="100"/>
    <n v="0"/>
    <n v="25"/>
    <n v="125"/>
    <n v="0"/>
    <x v="0"/>
  </r>
  <r>
    <x v="1"/>
    <x v="0"/>
    <s v="Palo Verde"/>
    <n v="0"/>
    <n v="0"/>
    <n v="0"/>
    <n v="0"/>
    <n v="0"/>
    <s v="Div0"/>
    <n v="0"/>
    <n v="0"/>
    <n v="0"/>
    <n v="0"/>
    <n v="0"/>
    <n v="0"/>
    <x v="0"/>
  </r>
  <r>
    <x v="1"/>
    <x v="0"/>
    <s v="Utah North"/>
    <n v="4768.5"/>
    <n v="0"/>
    <n v="-120.2"/>
    <n v="604.29999999999995"/>
    <n v="604.29999999999995"/>
    <n v="13"/>
    <n v="2441.3000000000002"/>
    <n v="-0.8"/>
    <n v="145.9"/>
    <n v="2709.4"/>
    <n v="43.1"/>
    <n v="0"/>
    <x v="0"/>
  </r>
  <r>
    <x v="1"/>
    <x v="0"/>
    <s v="_4-Corners"/>
    <n v="0"/>
    <n v="0"/>
    <n v="0"/>
    <n v="0"/>
    <n v="0"/>
    <s v="Div0"/>
    <n v="0"/>
    <n v="-235"/>
    <n v="0"/>
    <n v="235"/>
    <n v="0"/>
    <n v="0"/>
    <x v="0"/>
  </r>
  <r>
    <x v="1"/>
    <x v="0"/>
    <s v="Utah South"/>
    <n v="563.70000000000005"/>
    <n v="0"/>
    <n v="0"/>
    <n v="73.3"/>
    <n v="73.3"/>
    <n v="13"/>
    <n v="3086.4"/>
    <n v="14.8"/>
    <n v="0"/>
    <n v="192"/>
    <n v="2656.3"/>
    <n v="0"/>
    <x v="0"/>
  </r>
  <r>
    <x v="1"/>
    <x v="0"/>
    <s v="Cholla"/>
    <n v="0"/>
    <n v="0"/>
    <n v="0"/>
    <n v="0"/>
    <n v="0"/>
    <s v="Div0"/>
    <n v="387"/>
    <n v="0"/>
    <n v="0"/>
    <n v="0"/>
    <n v="387"/>
    <n v="0"/>
    <x v="0"/>
  </r>
  <r>
    <x v="1"/>
    <x v="0"/>
    <s v="Colorado"/>
    <n v="0"/>
    <n v="0"/>
    <n v="0"/>
    <n v="0"/>
    <n v="148.4"/>
    <s v="Div0"/>
    <n v="240.4"/>
    <n v="0"/>
    <n v="0"/>
    <n v="0"/>
    <n v="92"/>
    <n v="0"/>
    <x v="0"/>
  </r>
  <r>
    <x v="1"/>
    <x v="0"/>
    <s v="Mead"/>
    <n v="0"/>
    <n v="0"/>
    <n v="0"/>
    <n v="0"/>
    <n v="0"/>
    <s v="Div0"/>
    <n v="0"/>
    <n v="0"/>
    <n v="0"/>
    <n v="0"/>
    <n v="0"/>
    <n v="0"/>
    <x v="0"/>
  </r>
  <r>
    <x v="1"/>
    <x v="0"/>
    <s v="Montana"/>
    <n v="0"/>
    <n v="0"/>
    <n v="0"/>
    <n v="0"/>
    <n v="0"/>
    <s v="Div0"/>
    <n v="151.6"/>
    <n v="0"/>
    <n v="0"/>
    <n v="0"/>
    <n v="151.6"/>
    <n v="0"/>
    <x v="1"/>
  </r>
  <r>
    <x v="1"/>
    <x v="0"/>
    <s v="Hermiston"/>
    <n v="0"/>
    <n v="0"/>
    <n v="0"/>
    <n v="0"/>
    <n v="0"/>
    <s v="Div0"/>
    <n v="199"/>
    <n v="0"/>
    <n v="0"/>
    <n v="0"/>
    <n v="199"/>
    <n v="0"/>
    <x v="1"/>
  </r>
  <r>
    <x v="1"/>
    <x v="0"/>
    <s v="Yakima"/>
    <n v="542.70000000000005"/>
    <n v="0"/>
    <n v="-13.5"/>
    <n v="68.8"/>
    <n v="68.8"/>
    <n v="13"/>
    <n v="0"/>
    <n v="2.9"/>
    <n v="0"/>
    <n v="595.20000000000005"/>
    <n v="0"/>
    <n v="0"/>
    <x v="1"/>
  </r>
  <r>
    <x v="1"/>
    <x v="0"/>
    <s v="WallaWalla"/>
    <n v="286.2"/>
    <n v="0"/>
    <n v="-5"/>
    <n v="36.6"/>
    <n v="36.6"/>
    <n v="13"/>
    <n v="122.2"/>
    <n v="-2.6"/>
    <n v="0"/>
    <n v="198.2"/>
    <n v="0"/>
    <n v="0"/>
    <x v="1"/>
  </r>
  <r>
    <x v="1"/>
    <x v="0"/>
    <s v="APS Transmission"/>
    <n v="0"/>
    <n v="0"/>
    <n v="0"/>
    <n v="0"/>
    <n v="0"/>
    <s v="Div0"/>
    <n v="0"/>
    <n v="0"/>
    <n v="0"/>
    <n v="350"/>
    <n v="350"/>
    <n v="0"/>
    <x v="0"/>
  </r>
  <r>
    <x v="1"/>
    <x v="0"/>
    <s v="Bridger East"/>
    <n v="0"/>
    <n v="0"/>
    <n v="0"/>
    <n v="0"/>
    <n v="0"/>
    <s v="Div0"/>
    <n v="0"/>
    <n v="0"/>
    <n v="0"/>
    <n v="0"/>
    <n v="0"/>
    <n v="0"/>
    <x v="0"/>
  </r>
  <r>
    <x v="1"/>
    <x v="0"/>
    <s v="WyomingNE"/>
    <n v="602.70000000000005"/>
    <n v="0"/>
    <n v="0"/>
    <n v="78.3"/>
    <n v="84.5"/>
    <n v="14"/>
    <n v="1275.5999999999999"/>
    <n v="12.3"/>
    <n v="0"/>
    <n v="0"/>
    <n v="600.70000000000005"/>
    <n v="0"/>
    <x v="0"/>
  </r>
  <r>
    <x v="1"/>
    <x v="0"/>
    <s v="WyomingSW"/>
    <n v="461.3"/>
    <n v="0"/>
    <n v="-21"/>
    <n v="57.2"/>
    <n v="57.2"/>
    <n v="13"/>
    <n v="43.2"/>
    <n v="0.2"/>
    <n v="0"/>
    <n v="600.6"/>
    <n v="146.5"/>
    <n v="0"/>
    <x v="0"/>
  </r>
  <r>
    <x v="1"/>
    <x v="0"/>
    <s v="Aeolus_Wyoming"/>
    <n v="0"/>
    <n v="0"/>
    <n v="0"/>
    <n v="0"/>
    <n v="0"/>
    <s v="Div0"/>
    <n v="0"/>
    <n v="0"/>
    <n v="0"/>
    <n v="600.70000000000005"/>
    <n v="600.70000000000005"/>
    <n v="0"/>
    <x v="0"/>
  </r>
  <r>
    <x v="1"/>
    <x v="0"/>
    <s v="Chehalis"/>
    <n v="0"/>
    <n v="0"/>
    <n v="0"/>
    <n v="0"/>
    <n v="0"/>
    <s v="Div0"/>
    <n v="412"/>
    <n v="0"/>
    <n v="0"/>
    <n v="0"/>
    <n v="412"/>
    <n v="0"/>
    <x v="1"/>
  </r>
  <r>
    <x v="1"/>
    <x v="0"/>
    <s v="SOregonCal"/>
    <n v="1426"/>
    <n v="0"/>
    <n v="-56.2"/>
    <n v="178.1"/>
    <n v="178.1"/>
    <n v="13"/>
    <n v="421.8"/>
    <n v="76"/>
    <n v="3.2"/>
    <n v="1746"/>
    <n v="699.2"/>
    <n v="0"/>
    <x v="1"/>
  </r>
  <r>
    <x v="1"/>
    <x v="0"/>
    <s v="PortlandNC"/>
    <n v="471.6"/>
    <n v="0"/>
    <n v="-5"/>
    <n v="60.7"/>
    <n v="60.7"/>
    <n v="13"/>
    <n v="533.9"/>
    <n v="-78"/>
    <n v="0"/>
    <n v="100"/>
    <n v="28.5"/>
    <n v="0"/>
    <x v="1"/>
  </r>
  <r>
    <x v="1"/>
    <x v="0"/>
    <s v="WillamValcc"/>
    <n v="378.1"/>
    <n v="0"/>
    <n v="-1.1000000000000001"/>
    <n v="49"/>
    <n v="49"/>
    <n v="13"/>
    <n v="0"/>
    <n v="0"/>
    <n v="0"/>
    <n v="426"/>
    <n v="0"/>
    <n v="0"/>
    <x v="1"/>
  </r>
  <r>
    <x v="1"/>
    <x v="0"/>
    <s v="Bethel"/>
    <n v="0"/>
    <n v="0"/>
    <n v="0"/>
    <n v="0"/>
    <n v="0"/>
    <s v="Div0"/>
    <n v="0"/>
    <n v="0"/>
    <n v="0"/>
    <n v="0"/>
    <n v="0"/>
    <n v="0"/>
    <x v="1"/>
  </r>
  <r>
    <x v="1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1"/>
    <x v="0"/>
    <s v="Bridger"/>
    <n v="0"/>
    <n v="0"/>
    <n v="0"/>
    <n v="0"/>
    <n v="0"/>
    <s v="Div0"/>
    <n v="1415.3"/>
    <n v="-1.7"/>
    <n v="0"/>
    <n v="0"/>
    <n v="1413.5"/>
    <n v="0"/>
    <x v="1"/>
  </r>
  <r>
    <x v="1"/>
    <x v="0"/>
    <s v="Hemingway"/>
    <n v="0"/>
    <n v="0"/>
    <n v="0"/>
    <n v="0"/>
    <n v="0"/>
    <s v="Div0"/>
    <n v="0"/>
    <n v="0"/>
    <n v="0"/>
    <n v="916.1"/>
    <n v="916.1"/>
    <n v="0"/>
    <x v="1"/>
  </r>
  <r>
    <x v="1"/>
    <x v="0"/>
    <s v="Midpoint Meridian"/>
    <n v="0"/>
    <n v="0"/>
    <n v="0"/>
    <n v="0"/>
    <n v="0"/>
    <s v="Div0"/>
    <n v="0"/>
    <n v="0"/>
    <n v="0"/>
    <n v="269.2"/>
    <n v="269.2"/>
    <n v="0"/>
    <x v="1"/>
  </r>
  <r>
    <x v="1"/>
    <x v="0"/>
    <s v="Craig Trans"/>
    <n v="0"/>
    <n v="0"/>
    <n v="0"/>
    <n v="0"/>
    <n v="0"/>
    <s v="Div0"/>
    <n v="0"/>
    <n v="0"/>
    <n v="0"/>
    <n v="67"/>
    <n v="67"/>
    <n v="0"/>
    <x v="0"/>
  </r>
  <r>
    <x v="1"/>
    <x v="0"/>
    <s v="BPA_NITS"/>
    <n v="261.60000000000002"/>
    <n v="0"/>
    <n v="-2.5"/>
    <n v="33.700000000000003"/>
    <n v="33.700000000000003"/>
    <n v="13"/>
    <n v="0"/>
    <n v="0"/>
    <n v="0"/>
    <n v="292.7"/>
    <n v="0"/>
    <n v="0"/>
    <x v="1"/>
  </r>
  <r>
    <x v="1"/>
    <x v="0"/>
    <s v="Utah South B1"/>
    <n v="0"/>
    <n v="0"/>
    <n v="0"/>
    <n v="0"/>
    <n v="0"/>
    <s v="Div0"/>
    <n v="0"/>
    <n v="0"/>
    <n v="0"/>
    <n v="0"/>
    <n v="0"/>
    <n v="0"/>
    <x v="0"/>
  </r>
  <r>
    <x v="1"/>
    <x v="0"/>
    <s v="Yakima B1"/>
    <n v="0"/>
    <n v="0"/>
    <n v="0"/>
    <n v="0"/>
    <n v="0"/>
    <s v="Div0"/>
    <n v="0"/>
    <n v="0"/>
    <n v="0"/>
    <n v="0"/>
    <n v="0"/>
    <n v="0"/>
    <x v="1"/>
  </r>
  <r>
    <x v="1"/>
    <x v="0"/>
    <s v="Yakima B4"/>
    <n v="0"/>
    <n v="0"/>
    <n v="0"/>
    <n v="0"/>
    <n v="0"/>
    <s v="Div0"/>
    <n v="0"/>
    <n v="0"/>
    <n v="0"/>
    <n v="0"/>
    <n v="0"/>
    <n v="0"/>
    <x v="1"/>
  </r>
  <r>
    <x v="1"/>
    <x v="0"/>
    <s v="Goshen B2"/>
    <n v="0"/>
    <n v="0"/>
    <n v="0"/>
    <n v="0"/>
    <n v="0"/>
    <s v="Div0"/>
    <n v="0"/>
    <n v="0"/>
    <n v="0"/>
    <n v="0"/>
    <n v="0"/>
    <n v="0"/>
    <x v="0"/>
  </r>
  <r>
    <x v="1"/>
    <x v="0"/>
    <s v="PortlandNC B1"/>
    <n v="0"/>
    <n v="0"/>
    <n v="0"/>
    <n v="0"/>
    <n v="0"/>
    <s v="Div0"/>
    <n v="0"/>
    <n v="0"/>
    <n v="0"/>
    <n v="0"/>
    <n v="0"/>
    <n v="0"/>
    <x v="1"/>
  </r>
  <r>
    <x v="1"/>
    <x v="0"/>
    <s v="PortlandNC B2"/>
    <n v="0"/>
    <n v="0"/>
    <n v="0"/>
    <n v="0"/>
    <n v="0"/>
    <s v="Div0"/>
    <n v="0"/>
    <n v="0"/>
    <n v="0"/>
    <n v="0"/>
    <n v="0"/>
    <n v="0"/>
    <x v="1"/>
  </r>
  <r>
    <x v="1"/>
    <x v="0"/>
    <s v="WillamValcc B1"/>
    <n v="0"/>
    <n v="0"/>
    <n v="0"/>
    <n v="0"/>
    <n v="0"/>
    <s v="Div0"/>
    <n v="0"/>
    <n v="0"/>
    <n v="0"/>
    <n v="0"/>
    <n v="0"/>
    <n v="0"/>
    <x v="1"/>
  </r>
  <r>
    <x v="1"/>
    <x v="0"/>
    <s v="WillamValcc B2"/>
    <n v="0"/>
    <n v="0"/>
    <n v="0"/>
    <n v="0"/>
    <n v="0"/>
    <s v="Div0"/>
    <n v="0"/>
    <n v="0"/>
    <n v="0"/>
    <n v="0"/>
    <n v="0"/>
    <n v="0"/>
    <x v="1"/>
  </r>
  <r>
    <x v="1"/>
    <x v="0"/>
    <s v="SOregonCal B2"/>
    <n v="0"/>
    <n v="0"/>
    <n v="0"/>
    <n v="0"/>
    <n v="0"/>
    <s v="Div0"/>
    <n v="0"/>
    <n v="0"/>
    <n v="0"/>
    <n v="0"/>
    <n v="0"/>
    <n v="0"/>
    <x v="1"/>
  </r>
  <r>
    <x v="1"/>
    <x v="0"/>
    <s v="Aeolus_Wyoming B1"/>
    <n v="0"/>
    <n v="0"/>
    <n v="0"/>
    <n v="0"/>
    <n v="0"/>
    <s v="Div0"/>
    <n v="0"/>
    <n v="0"/>
    <n v="0"/>
    <n v="0"/>
    <n v="0"/>
    <n v="0"/>
    <x v="0"/>
  </r>
  <r>
    <x v="1"/>
    <x v="0"/>
    <s v="Utah North B1"/>
    <n v="0"/>
    <n v="0"/>
    <n v="0"/>
    <n v="0"/>
    <n v="0"/>
    <s v="Div0"/>
    <n v="0"/>
    <n v="0"/>
    <n v="0"/>
    <n v="0"/>
    <n v="0"/>
    <n v="0"/>
    <x v="0"/>
  </r>
  <r>
    <x v="1"/>
    <x v="0"/>
    <s v="WallaWalla B1"/>
    <n v="0"/>
    <n v="0"/>
    <n v="0"/>
    <n v="0"/>
    <n v="0"/>
    <s v="Div0"/>
    <n v="0"/>
    <n v="0"/>
    <n v="0"/>
    <n v="0"/>
    <n v="0"/>
    <n v="0"/>
    <x v="1"/>
  </r>
  <r>
    <x v="1"/>
    <x v="0"/>
    <s v="WyomingNE B1"/>
    <n v="0"/>
    <n v="0"/>
    <n v="0"/>
    <n v="0"/>
    <n v="0"/>
    <s v="Div0"/>
    <n v="0"/>
    <n v="0"/>
    <n v="0"/>
    <n v="0"/>
    <n v="0"/>
    <n v="0"/>
    <x v="0"/>
  </r>
  <r>
    <x v="1"/>
    <x v="0"/>
    <s v="WyomingNE B2"/>
    <n v="0"/>
    <n v="0"/>
    <n v="0"/>
    <n v="0"/>
    <n v="0"/>
    <s v="Div0"/>
    <n v="0"/>
    <n v="0"/>
    <n v="0"/>
    <n v="0"/>
    <n v="0"/>
    <n v="0"/>
    <x v="0"/>
  </r>
  <r>
    <x v="1"/>
    <x v="0"/>
    <s v="Utah South B4"/>
    <n v="0"/>
    <n v="0"/>
    <n v="0"/>
    <n v="0"/>
    <n v="0"/>
    <s v="Div0"/>
    <n v="0"/>
    <n v="0"/>
    <n v="0"/>
    <n v="0"/>
    <n v="0"/>
    <n v="0"/>
    <x v="0"/>
  </r>
  <r>
    <x v="1"/>
    <x v="0"/>
    <s v="Bridger B1"/>
    <n v="0"/>
    <n v="0"/>
    <n v="0"/>
    <n v="0"/>
    <n v="0"/>
    <s v="Div0"/>
    <n v="0"/>
    <n v="0"/>
    <n v="0"/>
    <n v="0"/>
    <n v="0"/>
    <n v="0"/>
    <x v="1"/>
  </r>
  <r>
    <x v="1"/>
    <x v="0"/>
    <s v="WyomingSW B1"/>
    <n v="0"/>
    <n v="0"/>
    <n v="0"/>
    <n v="0"/>
    <n v="0"/>
    <s v="Div0"/>
    <n v="0"/>
    <n v="0"/>
    <n v="0"/>
    <n v="0"/>
    <n v="0"/>
    <n v="0"/>
    <x v="0"/>
  </r>
  <r>
    <x v="1"/>
    <x v="0"/>
    <s v="WyomingSW B2"/>
    <n v="0"/>
    <n v="0"/>
    <n v="0"/>
    <n v="0"/>
    <n v="0"/>
    <s v="Div0"/>
    <n v="0"/>
    <n v="0"/>
    <n v="0"/>
    <n v="0"/>
    <n v="0"/>
    <n v="0"/>
    <x v="0"/>
  </r>
  <r>
    <x v="1"/>
    <x v="0"/>
    <s v="Utah South BR"/>
    <n v="0"/>
    <n v="0"/>
    <n v="0"/>
    <n v="0"/>
    <n v="0"/>
    <s v="Div0"/>
    <n v="0"/>
    <n v="0"/>
    <n v="0"/>
    <n v="0"/>
    <n v="0"/>
    <n v="0"/>
    <x v="0"/>
  </r>
  <r>
    <x v="1"/>
    <x v="0"/>
    <s v="Bridger BR"/>
    <n v="0"/>
    <n v="0"/>
    <n v="0"/>
    <n v="0"/>
    <n v="0"/>
    <s v="Div0"/>
    <n v="0"/>
    <n v="0"/>
    <n v="0"/>
    <n v="0"/>
    <n v="0"/>
    <n v="0"/>
    <x v="1"/>
  </r>
  <r>
    <x v="1"/>
    <x v="0"/>
    <s v="PortlandNC Log1"/>
    <n v="0"/>
    <n v="0"/>
    <n v="0"/>
    <n v="0"/>
    <n v="0"/>
    <s v="Div0"/>
    <n v="0"/>
    <n v="0"/>
    <n v="0"/>
    <n v="0"/>
    <n v="0"/>
    <n v="0"/>
    <x v="1"/>
  </r>
  <r>
    <x v="1"/>
    <x v="0"/>
    <s v="Aeolus_Wyoming Log1"/>
    <n v="0"/>
    <n v="0"/>
    <n v="0"/>
    <n v="0"/>
    <n v="0"/>
    <s v="Div0"/>
    <n v="0"/>
    <n v="0"/>
    <n v="0"/>
    <n v="0"/>
    <n v="0"/>
    <n v="0"/>
    <x v="0"/>
  </r>
  <r>
    <x v="1"/>
    <x v="1"/>
    <s v="Arizona"/>
    <n v="0"/>
    <n v="0"/>
    <n v="0"/>
    <n v="0"/>
    <n v="0"/>
    <s v="Div0"/>
    <n v="0"/>
    <n v="95"/>
    <n v="0"/>
    <n v="0"/>
    <n v="95"/>
    <n v="0"/>
    <x v="0"/>
  </r>
  <r>
    <x v="1"/>
    <x v="1"/>
    <s v="COB"/>
    <n v="0"/>
    <n v="0"/>
    <n v="0"/>
    <n v="0"/>
    <n v="0"/>
    <s v="Div0"/>
    <n v="0"/>
    <n v="0"/>
    <n v="0"/>
    <n v="0"/>
    <n v="0"/>
    <n v="0"/>
    <x v="1"/>
  </r>
  <r>
    <x v="1"/>
    <x v="1"/>
    <s v="Goshen"/>
    <n v="272.2"/>
    <n v="0"/>
    <n v="-3.8"/>
    <n v="34.9"/>
    <n v="34.9"/>
    <n v="13"/>
    <n v="51"/>
    <n v="9.6"/>
    <n v="0"/>
    <n v="250.4"/>
    <n v="7.6"/>
    <n v="0"/>
    <x v="0"/>
  </r>
  <r>
    <x v="1"/>
    <x v="1"/>
    <s v="Brady"/>
    <n v="0"/>
    <n v="0"/>
    <n v="0"/>
    <n v="0"/>
    <n v="0"/>
    <s v="Div0"/>
    <n v="0"/>
    <n v="-7.6"/>
    <n v="0"/>
    <n v="7.6"/>
    <n v="0"/>
    <n v="0"/>
    <x v="0"/>
  </r>
  <r>
    <x v="1"/>
    <x v="1"/>
    <s v="Bridger West"/>
    <n v="0"/>
    <n v="0"/>
    <n v="0"/>
    <n v="0"/>
    <n v="0"/>
    <s v="Div0"/>
    <n v="0"/>
    <n v="0"/>
    <n v="0"/>
    <n v="1124"/>
    <n v="1124"/>
    <n v="0"/>
    <x v="1"/>
  </r>
  <r>
    <x v="1"/>
    <x v="1"/>
    <s v="Borah"/>
    <n v="0"/>
    <n v="0"/>
    <n v="0"/>
    <n v="0"/>
    <n v="0"/>
    <s v="Div0"/>
    <n v="0"/>
    <n v="0"/>
    <n v="0"/>
    <n v="1673.9"/>
    <n v="1673.9"/>
    <n v="0"/>
    <x v="1"/>
  </r>
  <r>
    <x v="1"/>
    <x v="1"/>
    <s v="Mid Columbia"/>
    <n v="0"/>
    <n v="0"/>
    <n v="0"/>
    <n v="0"/>
    <n v="0"/>
    <s v="Div0"/>
    <n v="166.6"/>
    <n v="-63.4"/>
    <n v="0"/>
    <n v="404.1"/>
    <n v="507.3"/>
    <n v="0"/>
    <x v="1"/>
  </r>
  <r>
    <x v="1"/>
    <x v="1"/>
    <s v="Mona"/>
    <n v="0"/>
    <n v="0"/>
    <n v="0"/>
    <n v="0"/>
    <n v="138.19999999999999"/>
    <s v="Div0"/>
    <n v="0"/>
    <n v="113.2"/>
    <n v="0"/>
    <n v="25"/>
    <n v="0"/>
    <n v="0"/>
    <x v="0"/>
  </r>
  <r>
    <x v="1"/>
    <x v="1"/>
    <s v="Palo Verde"/>
    <n v="0"/>
    <n v="0"/>
    <n v="0"/>
    <n v="0"/>
    <n v="0"/>
    <s v="Div0"/>
    <n v="0"/>
    <n v="0"/>
    <n v="0"/>
    <n v="0"/>
    <n v="0"/>
    <n v="0"/>
    <x v="0"/>
  </r>
  <r>
    <x v="1"/>
    <x v="1"/>
    <s v="Utah North"/>
    <n v="3833.4"/>
    <n v="0"/>
    <n v="-71.599999999999994"/>
    <n v="489"/>
    <n v="489"/>
    <n v="13"/>
    <n v="2612.1999999999998"/>
    <n v="-0.8"/>
    <n v="0"/>
    <n v="2337.4"/>
    <n v="698"/>
    <n v="0"/>
    <x v="0"/>
  </r>
  <r>
    <x v="1"/>
    <x v="1"/>
    <s v="_4-Corners"/>
    <n v="0"/>
    <n v="0"/>
    <n v="0"/>
    <n v="0"/>
    <n v="420.5"/>
    <s v="Div0"/>
    <n v="0"/>
    <n v="385"/>
    <n v="0"/>
    <n v="35.5"/>
    <n v="0"/>
    <n v="0"/>
    <x v="0"/>
  </r>
  <r>
    <x v="1"/>
    <x v="1"/>
    <s v="Utah South"/>
    <n v="448.6"/>
    <n v="0"/>
    <n v="0"/>
    <n v="531.5"/>
    <n v="534.70000000000005"/>
    <n v="119.2"/>
    <n v="3210.5"/>
    <n v="15.5"/>
    <n v="0"/>
    <n v="95"/>
    <n v="2337.6999999999998"/>
    <n v="0"/>
    <x v="0"/>
  </r>
  <r>
    <x v="1"/>
    <x v="1"/>
    <s v="Cholla"/>
    <n v="0"/>
    <n v="0"/>
    <n v="0"/>
    <n v="0"/>
    <n v="1.5"/>
    <s v="Div0"/>
    <n v="387"/>
    <n v="0"/>
    <n v="0"/>
    <n v="0"/>
    <n v="385.5"/>
    <n v="0"/>
    <x v="0"/>
  </r>
  <r>
    <x v="1"/>
    <x v="1"/>
    <s v="Colorado"/>
    <n v="0"/>
    <n v="0"/>
    <n v="0"/>
    <n v="0"/>
    <n v="148.4"/>
    <s v="Div0"/>
    <n v="240.4"/>
    <n v="0"/>
    <n v="0"/>
    <n v="0"/>
    <n v="92"/>
    <n v="0"/>
    <x v="0"/>
  </r>
  <r>
    <x v="1"/>
    <x v="1"/>
    <s v="Mead"/>
    <n v="0"/>
    <n v="0"/>
    <n v="0"/>
    <n v="0"/>
    <n v="0"/>
    <s v="Div0"/>
    <n v="0"/>
    <n v="0"/>
    <n v="0"/>
    <n v="0"/>
    <n v="0"/>
    <n v="0"/>
    <x v="0"/>
  </r>
  <r>
    <x v="1"/>
    <x v="1"/>
    <s v="Montana"/>
    <n v="0"/>
    <n v="0"/>
    <n v="0"/>
    <n v="0"/>
    <n v="0"/>
    <s v="Div0"/>
    <n v="150.6"/>
    <n v="0"/>
    <n v="0"/>
    <n v="0"/>
    <n v="150.6"/>
    <n v="0"/>
    <x v="1"/>
  </r>
  <r>
    <x v="1"/>
    <x v="1"/>
    <s v="Hermiston"/>
    <n v="0"/>
    <n v="0"/>
    <n v="0"/>
    <n v="0"/>
    <n v="0"/>
    <s v="Div0"/>
    <n v="240.1"/>
    <n v="0"/>
    <n v="0"/>
    <n v="0"/>
    <n v="240.1"/>
    <n v="0"/>
    <x v="1"/>
  </r>
  <r>
    <x v="1"/>
    <x v="1"/>
    <s v="Yakima"/>
    <n v="529.70000000000005"/>
    <n v="0"/>
    <n v="-10"/>
    <n v="67.599999999999994"/>
    <n v="67.599999999999994"/>
    <n v="13"/>
    <n v="0"/>
    <n v="0"/>
    <n v="0"/>
    <n v="587.29999999999995"/>
    <n v="0"/>
    <n v="0"/>
    <x v="1"/>
  </r>
  <r>
    <x v="1"/>
    <x v="1"/>
    <s v="WallaWalla"/>
    <n v="238"/>
    <n v="0"/>
    <n v="-3.5"/>
    <n v="30.5"/>
    <n v="30.5"/>
    <n v="13"/>
    <n v="130.6"/>
    <n v="-2.6"/>
    <n v="0"/>
    <n v="365"/>
    <n v="228"/>
    <n v="0"/>
    <x v="1"/>
  </r>
  <r>
    <x v="1"/>
    <x v="1"/>
    <s v="APS Transmission"/>
    <n v="0"/>
    <n v="0"/>
    <n v="0"/>
    <n v="0"/>
    <n v="350"/>
    <s v="Div0"/>
    <n v="0"/>
    <n v="0"/>
    <n v="0"/>
    <n v="350"/>
    <n v="0"/>
    <n v="0"/>
    <x v="0"/>
  </r>
  <r>
    <x v="1"/>
    <x v="1"/>
    <s v="Bridger East"/>
    <n v="0"/>
    <n v="0"/>
    <n v="0"/>
    <n v="0"/>
    <n v="0"/>
    <s v="Div0"/>
    <n v="0"/>
    <n v="0"/>
    <n v="0"/>
    <n v="0"/>
    <n v="0"/>
    <n v="0"/>
    <x v="0"/>
  </r>
  <r>
    <x v="1"/>
    <x v="1"/>
    <s v="WyomingNE"/>
    <n v="609.4"/>
    <n v="0"/>
    <n v="0"/>
    <n v="704"/>
    <n v="708.3"/>
    <n v="116.2"/>
    <n v="1484.6"/>
    <n v="5.7"/>
    <n v="0"/>
    <n v="0"/>
    <n v="172.7"/>
    <n v="0"/>
    <x v="0"/>
  </r>
  <r>
    <x v="1"/>
    <x v="1"/>
    <s v="WyomingSW"/>
    <n v="465.1"/>
    <n v="0"/>
    <n v="-18"/>
    <n v="58.1"/>
    <n v="58.1"/>
    <n v="13"/>
    <n v="42.9"/>
    <n v="0.2"/>
    <n v="0"/>
    <n v="462.1"/>
    <n v="0"/>
    <n v="0"/>
    <x v="0"/>
  </r>
  <r>
    <x v="1"/>
    <x v="1"/>
    <s v="Aeolus_Wyoming"/>
    <n v="0"/>
    <n v="0"/>
    <n v="0"/>
    <n v="0"/>
    <n v="0"/>
    <s v="Div0"/>
    <n v="0"/>
    <n v="0"/>
    <n v="0"/>
    <n v="172.6"/>
    <n v="172.6"/>
    <n v="0"/>
    <x v="0"/>
  </r>
  <r>
    <x v="1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1"/>
    <x v="1"/>
    <s v="SOregonCal"/>
    <n v="1418.3"/>
    <n v="0"/>
    <n v="-59.7"/>
    <n v="176.6"/>
    <n v="176.6"/>
    <n v="13"/>
    <n v="435.9"/>
    <n v="69.7"/>
    <n v="0"/>
    <n v="1488.7"/>
    <n v="459.2"/>
    <n v="0"/>
    <x v="1"/>
  </r>
  <r>
    <x v="1"/>
    <x v="1"/>
    <s v="PortlandNC"/>
    <n v="509.9"/>
    <n v="0"/>
    <n v="-4.5"/>
    <n v="65.7"/>
    <n v="65.7"/>
    <n v="13"/>
    <n v="600"/>
    <n v="-78"/>
    <n v="0"/>
    <n v="139.30000000000001"/>
    <n v="90.1"/>
    <n v="0"/>
    <x v="1"/>
  </r>
  <r>
    <x v="1"/>
    <x v="1"/>
    <s v="WillamValcc"/>
    <n v="397.5"/>
    <n v="0"/>
    <n v="-2.9"/>
    <n v="51.3"/>
    <n v="51.3"/>
    <n v="13"/>
    <n v="0"/>
    <n v="0"/>
    <n v="0"/>
    <n v="493.1"/>
    <n v="47.3"/>
    <n v="0"/>
    <x v="1"/>
  </r>
  <r>
    <x v="1"/>
    <x v="1"/>
    <s v="Bethel"/>
    <n v="0"/>
    <n v="0"/>
    <n v="0"/>
    <n v="0"/>
    <n v="0"/>
    <s v="Div0"/>
    <n v="0"/>
    <n v="0"/>
    <n v="0"/>
    <n v="39.299999999999997"/>
    <n v="39.299999999999997"/>
    <n v="0"/>
    <x v="1"/>
  </r>
  <r>
    <x v="1"/>
    <x v="1"/>
    <s v="Nevada - Oregon Border"/>
    <n v="0"/>
    <n v="0"/>
    <n v="0"/>
    <n v="0"/>
    <n v="0"/>
    <s v="Div0"/>
    <n v="31.3"/>
    <n v="0"/>
    <n v="0"/>
    <n v="0"/>
    <n v="31.3"/>
    <n v="0"/>
    <x v="1"/>
  </r>
  <r>
    <x v="1"/>
    <x v="1"/>
    <s v="Bridger"/>
    <n v="0"/>
    <n v="0"/>
    <n v="0"/>
    <n v="0"/>
    <n v="0"/>
    <s v="Div0"/>
    <n v="1415.3"/>
    <n v="-1.6"/>
    <n v="0"/>
    <n v="110.5"/>
    <n v="1524.2"/>
    <n v="0"/>
    <x v="1"/>
  </r>
  <r>
    <x v="1"/>
    <x v="1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1"/>
    <x v="1"/>
    <s v="Midpoint Meridian"/>
    <n v="0"/>
    <n v="0"/>
    <n v="0"/>
    <n v="0"/>
    <n v="0"/>
    <s v="Div0"/>
    <n v="0"/>
    <n v="0"/>
    <n v="0"/>
    <n v="506"/>
    <n v="506"/>
    <n v="0"/>
    <x v="1"/>
  </r>
  <r>
    <x v="1"/>
    <x v="1"/>
    <s v="Craig Trans"/>
    <n v="0"/>
    <n v="0"/>
    <n v="0"/>
    <n v="0"/>
    <n v="67"/>
    <s v="Div0"/>
    <n v="0"/>
    <n v="0"/>
    <n v="0"/>
    <n v="67"/>
    <n v="0"/>
    <n v="0"/>
    <x v="0"/>
  </r>
  <r>
    <x v="1"/>
    <x v="1"/>
    <s v="BPA_NITS"/>
    <n v="322.10000000000002"/>
    <n v="0"/>
    <n v="-4"/>
    <n v="41.4"/>
    <n v="41.4"/>
    <n v="13"/>
    <n v="0"/>
    <n v="0"/>
    <n v="0"/>
    <n v="359.5"/>
    <n v="0"/>
    <n v="0"/>
    <x v="1"/>
  </r>
  <r>
    <x v="1"/>
    <x v="1"/>
    <s v="Utah South B1"/>
    <n v="0"/>
    <n v="0"/>
    <n v="0"/>
    <n v="0"/>
    <n v="0"/>
    <s v="Div0"/>
    <n v="0"/>
    <n v="0"/>
    <n v="0"/>
    <n v="0"/>
    <n v="0"/>
    <n v="0"/>
    <x v="0"/>
  </r>
  <r>
    <x v="1"/>
    <x v="1"/>
    <s v="Yakima B1"/>
    <n v="0"/>
    <n v="0"/>
    <n v="0"/>
    <n v="0"/>
    <n v="0"/>
    <s v="Div0"/>
    <n v="0"/>
    <n v="0"/>
    <n v="0"/>
    <n v="0"/>
    <n v="0"/>
    <n v="0"/>
    <x v="1"/>
  </r>
  <r>
    <x v="1"/>
    <x v="1"/>
    <s v="Yakima B4"/>
    <n v="0"/>
    <n v="0"/>
    <n v="0"/>
    <n v="0"/>
    <n v="0"/>
    <s v="Div0"/>
    <n v="0"/>
    <n v="0"/>
    <n v="0"/>
    <n v="0"/>
    <n v="0"/>
    <n v="0"/>
    <x v="1"/>
  </r>
  <r>
    <x v="1"/>
    <x v="1"/>
    <s v="Goshen B2"/>
    <n v="0"/>
    <n v="0"/>
    <n v="0"/>
    <n v="0"/>
    <n v="0"/>
    <s v="Div0"/>
    <n v="0"/>
    <n v="0"/>
    <n v="0"/>
    <n v="0"/>
    <n v="0"/>
    <n v="0"/>
    <x v="0"/>
  </r>
  <r>
    <x v="1"/>
    <x v="1"/>
    <s v="PortlandNC B1"/>
    <n v="0"/>
    <n v="0"/>
    <n v="0"/>
    <n v="0"/>
    <n v="0"/>
    <s v="Div0"/>
    <n v="0"/>
    <n v="0"/>
    <n v="0"/>
    <n v="0"/>
    <n v="0"/>
    <n v="0"/>
    <x v="1"/>
  </r>
  <r>
    <x v="1"/>
    <x v="1"/>
    <s v="PortlandNC B2"/>
    <n v="0"/>
    <n v="0"/>
    <n v="0"/>
    <n v="0"/>
    <n v="0"/>
    <s v="Div0"/>
    <n v="0"/>
    <n v="0"/>
    <n v="0"/>
    <n v="0"/>
    <n v="0"/>
    <n v="0"/>
    <x v="1"/>
  </r>
  <r>
    <x v="1"/>
    <x v="1"/>
    <s v="WillamValcc B1"/>
    <n v="0"/>
    <n v="0"/>
    <n v="0"/>
    <n v="0"/>
    <n v="0"/>
    <s v="Div0"/>
    <n v="0"/>
    <n v="0"/>
    <n v="0"/>
    <n v="0"/>
    <n v="0"/>
    <n v="0"/>
    <x v="1"/>
  </r>
  <r>
    <x v="1"/>
    <x v="1"/>
    <s v="WillamValcc B2"/>
    <n v="0"/>
    <n v="0"/>
    <n v="0"/>
    <n v="0"/>
    <n v="0"/>
    <s v="Div0"/>
    <n v="0"/>
    <n v="0"/>
    <n v="0"/>
    <n v="0"/>
    <n v="0"/>
    <n v="0"/>
    <x v="1"/>
  </r>
  <r>
    <x v="1"/>
    <x v="1"/>
    <s v="SOregonCal B2"/>
    <n v="0"/>
    <n v="0"/>
    <n v="0"/>
    <n v="0"/>
    <n v="0"/>
    <s v="Div0"/>
    <n v="0"/>
    <n v="0"/>
    <n v="0"/>
    <n v="0"/>
    <n v="0"/>
    <n v="0"/>
    <x v="1"/>
  </r>
  <r>
    <x v="1"/>
    <x v="1"/>
    <s v="Aeolus_Wyoming B1"/>
    <n v="0"/>
    <n v="0"/>
    <n v="0"/>
    <n v="0"/>
    <n v="0"/>
    <s v="Div0"/>
    <n v="0"/>
    <n v="0"/>
    <n v="0"/>
    <n v="0"/>
    <n v="0"/>
    <n v="0"/>
    <x v="0"/>
  </r>
  <r>
    <x v="1"/>
    <x v="1"/>
    <s v="Utah North B1"/>
    <n v="0"/>
    <n v="0"/>
    <n v="0"/>
    <n v="0"/>
    <n v="0"/>
    <s v="Div0"/>
    <n v="0"/>
    <n v="0"/>
    <n v="0"/>
    <n v="0"/>
    <n v="0"/>
    <n v="0"/>
    <x v="0"/>
  </r>
  <r>
    <x v="1"/>
    <x v="1"/>
    <s v="WallaWalla B1"/>
    <n v="0"/>
    <n v="0"/>
    <n v="0"/>
    <n v="0"/>
    <n v="0"/>
    <s v="Div0"/>
    <n v="0"/>
    <n v="0"/>
    <n v="0"/>
    <n v="0"/>
    <n v="0"/>
    <n v="0"/>
    <x v="1"/>
  </r>
  <r>
    <x v="1"/>
    <x v="1"/>
    <s v="WyomingNE B1"/>
    <n v="0"/>
    <n v="0"/>
    <n v="0"/>
    <n v="0"/>
    <n v="0"/>
    <s v="Div0"/>
    <n v="0"/>
    <n v="0"/>
    <n v="0"/>
    <n v="0"/>
    <n v="0"/>
    <n v="0"/>
    <x v="0"/>
  </r>
  <r>
    <x v="1"/>
    <x v="1"/>
    <s v="WyomingNE B2"/>
    <n v="0"/>
    <n v="0"/>
    <n v="0"/>
    <n v="0"/>
    <n v="0"/>
    <s v="Div0"/>
    <n v="0"/>
    <n v="0"/>
    <n v="0"/>
    <n v="0"/>
    <n v="0"/>
    <n v="0"/>
    <x v="0"/>
  </r>
  <r>
    <x v="1"/>
    <x v="1"/>
    <s v="Utah South B4"/>
    <n v="0"/>
    <n v="0"/>
    <n v="0"/>
    <n v="0"/>
    <n v="0"/>
    <s v="Div0"/>
    <n v="0"/>
    <n v="0"/>
    <n v="0"/>
    <n v="0"/>
    <n v="0"/>
    <n v="0"/>
    <x v="0"/>
  </r>
  <r>
    <x v="1"/>
    <x v="1"/>
    <s v="Bridger B1"/>
    <n v="0"/>
    <n v="0"/>
    <n v="0"/>
    <n v="0"/>
    <n v="0"/>
    <s v="Div0"/>
    <n v="0"/>
    <n v="0"/>
    <n v="0"/>
    <n v="0"/>
    <n v="0"/>
    <n v="0"/>
    <x v="1"/>
  </r>
  <r>
    <x v="1"/>
    <x v="1"/>
    <s v="WyomingSW B1"/>
    <n v="0"/>
    <n v="0"/>
    <n v="0"/>
    <n v="0"/>
    <n v="0"/>
    <s v="Div0"/>
    <n v="0"/>
    <n v="0"/>
    <n v="0"/>
    <n v="0"/>
    <n v="0"/>
    <n v="0"/>
    <x v="0"/>
  </r>
  <r>
    <x v="1"/>
    <x v="1"/>
    <s v="WyomingSW B2"/>
    <n v="0"/>
    <n v="0"/>
    <n v="0"/>
    <n v="0"/>
    <n v="0"/>
    <s v="Div0"/>
    <n v="0"/>
    <n v="0"/>
    <n v="0"/>
    <n v="0"/>
    <n v="0"/>
    <n v="0"/>
    <x v="0"/>
  </r>
  <r>
    <x v="1"/>
    <x v="1"/>
    <s v="Utah South BR"/>
    <n v="0"/>
    <n v="0"/>
    <n v="0"/>
    <n v="0"/>
    <n v="0"/>
    <s v="Div0"/>
    <n v="0"/>
    <n v="0"/>
    <n v="0"/>
    <n v="0"/>
    <n v="0"/>
    <n v="0"/>
    <x v="0"/>
  </r>
  <r>
    <x v="1"/>
    <x v="1"/>
    <s v="Bridger BR"/>
    <n v="0"/>
    <n v="0"/>
    <n v="0"/>
    <n v="0"/>
    <n v="0"/>
    <s v="Div0"/>
    <n v="0"/>
    <n v="0"/>
    <n v="0"/>
    <n v="0"/>
    <n v="0"/>
    <n v="0"/>
    <x v="1"/>
  </r>
  <r>
    <x v="1"/>
    <x v="1"/>
    <s v="PortlandNC Log1"/>
    <n v="0"/>
    <n v="0"/>
    <n v="0"/>
    <n v="0"/>
    <n v="0"/>
    <s v="Div0"/>
    <n v="0"/>
    <n v="0"/>
    <n v="0"/>
    <n v="0"/>
    <n v="0"/>
    <n v="0"/>
    <x v="1"/>
  </r>
  <r>
    <x v="1"/>
    <x v="1"/>
    <s v="Aeolus_Wyoming Log1"/>
    <n v="0"/>
    <n v="0"/>
    <n v="0"/>
    <n v="0"/>
    <n v="0"/>
    <s v="Div0"/>
    <n v="0"/>
    <n v="0"/>
    <n v="0"/>
    <n v="0"/>
    <n v="0"/>
    <n v="0"/>
    <x v="0"/>
  </r>
  <r>
    <x v="2"/>
    <x v="0"/>
    <s v="Arizona"/>
    <n v="0"/>
    <n v="0"/>
    <n v="0"/>
    <n v="0"/>
    <n v="0"/>
    <s v="Div0"/>
    <n v="0"/>
    <n v="0"/>
    <n v="0"/>
    <n v="0"/>
    <n v="0"/>
    <n v="0"/>
    <x v="0"/>
  </r>
  <r>
    <x v="2"/>
    <x v="0"/>
    <s v="COB"/>
    <n v="0"/>
    <n v="0"/>
    <n v="0"/>
    <n v="0"/>
    <n v="0"/>
    <s v="Div0"/>
    <n v="206"/>
    <n v="0"/>
    <n v="0"/>
    <n v="0"/>
    <n v="206"/>
    <n v="0"/>
    <x v="1"/>
  </r>
  <r>
    <x v="2"/>
    <x v="0"/>
    <s v="Goshen"/>
    <n v="520.4"/>
    <n v="0"/>
    <n v="-14.4"/>
    <n v="65.8"/>
    <n v="65.8"/>
    <n v="13"/>
    <n v="71.3"/>
    <n v="4.5"/>
    <n v="180.2"/>
    <n v="315.8"/>
    <n v="0"/>
    <n v="0"/>
    <x v="0"/>
  </r>
  <r>
    <x v="2"/>
    <x v="0"/>
    <s v="Brady"/>
    <n v="0"/>
    <n v="0"/>
    <n v="0"/>
    <n v="0"/>
    <n v="0"/>
    <s v="Div0"/>
    <n v="0"/>
    <n v="-3.6"/>
    <n v="0"/>
    <n v="3.6"/>
    <n v="0"/>
    <n v="0"/>
    <x v="0"/>
  </r>
  <r>
    <x v="2"/>
    <x v="0"/>
    <s v="Bridger West"/>
    <n v="0"/>
    <n v="0"/>
    <n v="0"/>
    <n v="0"/>
    <n v="0"/>
    <s v="Div0"/>
    <n v="0"/>
    <n v="0"/>
    <n v="0"/>
    <n v="1600"/>
    <n v="1600"/>
    <n v="0"/>
    <x v="1"/>
  </r>
  <r>
    <x v="2"/>
    <x v="0"/>
    <s v="Borah"/>
    <n v="0"/>
    <n v="0"/>
    <n v="0"/>
    <n v="0"/>
    <n v="0"/>
    <s v="Div0"/>
    <n v="0"/>
    <n v="0"/>
    <n v="0"/>
    <n v="1720.6"/>
    <n v="1720.6"/>
    <n v="0"/>
    <x v="1"/>
  </r>
  <r>
    <x v="2"/>
    <x v="0"/>
    <s v="Mid Columbia"/>
    <n v="0"/>
    <n v="0"/>
    <n v="0"/>
    <n v="0"/>
    <n v="0"/>
    <s v="Div0"/>
    <n v="261.10000000000002"/>
    <n v="-76.099999999999994"/>
    <n v="0"/>
    <n v="333.3"/>
    <n v="518.4"/>
    <n v="0"/>
    <x v="1"/>
  </r>
  <r>
    <x v="2"/>
    <x v="0"/>
    <s v="Mona"/>
    <n v="0"/>
    <n v="0"/>
    <n v="0"/>
    <n v="0"/>
    <n v="0"/>
    <s v="Div0"/>
    <n v="0"/>
    <n v="100"/>
    <n v="0"/>
    <n v="25"/>
    <n v="125"/>
    <n v="0"/>
    <x v="0"/>
  </r>
  <r>
    <x v="2"/>
    <x v="0"/>
    <s v="Palo Verde"/>
    <n v="0"/>
    <n v="0"/>
    <n v="0"/>
    <n v="0"/>
    <n v="0"/>
    <s v="Div0"/>
    <n v="0"/>
    <n v="0"/>
    <n v="0"/>
    <n v="0"/>
    <n v="0"/>
    <n v="0"/>
    <x v="0"/>
  </r>
  <r>
    <x v="2"/>
    <x v="0"/>
    <s v="Utah North"/>
    <n v="4800.5"/>
    <n v="0"/>
    <n v="-156.9"/>
    <n v="603.70000000000005"/>
    <n v="603.70000000000005"/>
    <n v="13"/>
    <n v="2507.8000000000002"/>
    <n v="-0.8"/>
    <n v="150.69999999999999"/>
    <n v="2862"/>
    <n v="272.39999999999998"/>
    <n v="0"/>
    <x v="0"/>
  </r>
  <r>
    <x v="2"/>
    <x v="0"/>
    <s v="_4-Corners"/>
    <n v="0"/>
    <n v="0"/>
    <n v="0"/>
    <n v="0"/>
    <n v="0"/>
    <s v="Div0"/>
    <n v="0"/>
    <n v="0"/>
    <n v="0"/>
    <n v="0"/>
    <n v="0"/>
    <n v="0"/>
    <x v="0"/>
  </r>
  <r>
    <x v="2"/>
    <x v="0"/>
    <s v="Utah South"/>
    <n v="567.20000000000005"/>
    <n v="0"/>
    <n v="0"/>
    <n v="73.7"/>
    <n v="73.7"/>
    <n v="13"/>
    <n v="3283.8"/>
    <n v="14.8"/>
    <n v="0"/>
    <n v="192"/>
    <n v="2849.7"/>
    <n v="0"/>
    <x v="0"/>
  </r>
  <r>
    <x v="2"/>
    <x v="0"/>
    <s v="Cholla"/>
    <n v="0"/>
    <n v="0"/>
    <n v="0"/>
    <n v="0"/>
    <n v="0"/>
    <s v="Div0"/>
    <n v="0"/>
    <n v="0"/>
    <n v="0"/>
    <n v="0"/>
    <n v="0"/>
    <n v="0"/>
    <x v="0"/>
  </r>
  <r>
    <x v="2"/>
    <x v="0"/>
    <s v="Colorado"/>
    <n v="0"/>
    <n v="0"/>
    <n v="0"/>
    <n v="0"/>
    <n v="148.4"/>
    <s v="Div0"/>
    <n v="240.4"/>
    <n v="0"/>
    <n v="0"/>
    <n v="0"/>
    <n v="92"/>
    <n v="0"/>
    <x v="0"/>
  </r>
  <r>
    <x v="2"/>
    <x v="0"/>
    <s v="Mead"/>
    <n v="0"/>
    <n v="0"/>
    <n v="0"/>
    <n v="0"/>
    <n v="0"/>
    <s v="Div0"/>
    <n v="0"/>
    <n v="0"/>
    <n v="0"/>
    <n v="0"/>
    <n v="0"/>
    <n v="0"/>
    <x v="0"/>
  </r>
  <r>
    <x v="2"/>
    <x v="0"/>
    <s v="Montana"/>
    <n v="0"/>
    <n v="0"/>
    <n v="0"/>
    <n v="0"/>
    <n v="0"/>
    <s v="Div0"/>
    <n v="151.6"/>
    <n v="0"/>
    <n v="0"/>
    <n v="0"/>
    <n v="151.6"/>
    <n v="0"/>
    <x v="1"/>
  </r>
  <r>
    <x v="2"/>
    <x v="0"/>
    <s v="Hermiston"/>
    <n v="0"/>
    <n v="0"/>
    <n v="0"/>
    <n v="0"/>
    <n v="0"/>
    <s v="Div0"/>
    <n v="199"/>
    <n v="0"/>
    <n v="0"/>
    <n v="0"/>
    <n v="199"/>
    <n v="0"/>
    <x v="1"/>
  </r>
  <r>
    <x v="2"/>
    <x v="0"/>
    <s v="Yakima"/>
    <n v="547"/>
    <n v="0"/>
    <n v="-17.5"/>
    <n v="68.8"/>
    <n v="68.8"/>
    <n v="13"/>
    <n v="0"/>
    <n v="0"/>
    <n v="0"/>
    <n v="598.29999999999995"/>
    <n v="0"/>
    <n v="0"/>
    <x v="1"/>
  </r>
  <r>
    <x v="2"/>
    <x v="0"/>
    <s v="WallaWalla"/>
    <n v="287.89999999999998"/>
    <n v="0"/>
    <n v="-6.6"/>
    <n v="36.6"/>
    <n v="36.6"/>
    <n v="13"/>
    <n v="130.6"/>
    <n v="-2.6"/>
    <n v="0"/>
    <n v="365"/>
    <n v="175.1"/>
    <n v="0"/>
    <x v="1"/>
  </r>
  <r>
    <x v="2"/>
    <x v="0"/>
    <s v="APS Transmission"/>
    <n v="0"/>
    <n v="0"/>
    <n v="0"/>
    <n v="0"/>
    <n v="0"/>
    <s v="Div0"/>
    <n v="0"/>
    <n v="0"/>
    <n v="0"/>
    <n v="0"/>
    <n v="0"/>
    <n v="0"/>
    <x v="0"/>
  </r>
  <r>
    <x v="2"/>
    <x v="0"/>
    <s v="Bridger East"/>
    <n v="0"/>
    <n v="0"/>
    <n v="0"/>
    <n v="0"/>
    <n v="0"/>
    <s v="Div0"/>
    <n v="0"/>
    <n v="0"/>
    <n v="0"/>
    <n v="0"/>
    <n v="0"/>
    <n v="0"/>
    <x v="0"/>
  </r>
  <r>
    <x v="2"/>
    <x v="0"/>
    <s v="WyomingNE"/>
    <n v="610.70000000000005"/>
    <n v="0"/>
    <n v="0"/>
    <n v="79.400000000000006"/>
    <n v="264.8"/>
    <n v="43.4"/>
    <n v="1515.8"/>
    <n v="-15.2"/>
    <n v="0"/>
    <n v="0"/>
    <n v="625.1"/>
    <n v="0"/>
    <x v="0"/>
  </r>
  <r>
    <x v="2"/>
    <x v="0"/>
    <s v="WyomingSW"/>
    <n v="442.7"/>
    <n v="0"/>
    <n v="-27.7"/>
    <n v="53.9"/>
    <n v="53.9"/>
    <n v="13"/>
    <n v="42.9"/>
    <n v="0.2"/>
    <n v="0"/>
    <n v="438.3"/>
    <n v="12.6"/>
    <n v="0"/>
    <x v="0"/>
  </r>
  <r>
    <x v="2"/>
    <x v="0"/>
    <s v="Aeolus_Wyoming"/>
    <n v="0"/>
    <n v="0"/>
    <n v="0"/>
    <n v="0"/>
    <n v="0"/>
    <s v="Div0"/>
    <n v="0"/>
    <n v="0"/>
    <n v="0"/>
    <n v="625"/>
    <n v="625"/>
    <n v="0"/>
    <x v="0"/>
  </r>
  <r>
    <x v="2"/>
    <x v="0"/>
    <s v="Chehalis"/>
    <n v="0"/>
    <n v="0"/>
    <n v="0"/>
    <n v="0"/>
    <n v="0"/>
    <s v="Div0"/>
    <n v="412"/>
    <n v="0"/>
    <n v="0"/>
    <n v="0"/>
    <n v="412"/>
    <n v="0"/>
    <x v="1"/>
  </r>
  <r>
    <x v="2"/>
    <x v="0"/>
    <s v="SOregonCal"/>
    <n v="1458.5"/>
    <n v="0"/>
    <n v="-65.099999999999994"/>
    <n v="181.1"/>
    <n v="181.1"/>
    <n v="13"/>
    <n v="289.7"/>
    <n v="55.6"/>
    <n v="0"/>
    <n v="1640.1"/>
    <n v="410.9"/>
    <n v="0"/>
    <x v="1"/>
  </r>
  <r>
    <x v="2"/>
    <x v="0"/>
    <s v="PortlandNC"/>
    <n v="477"/>
    <n v="0"/>
    <n v="-10.1"/>
    <n v="60.7"/>
    <n v="60.7"/>
    <n v="13"/>
    <n v="534.5"/>
    <n v="-78"/>
    <n v="0"/>
    <n v="100"/>
    <n v="28.9"/>
    <n v="0"/>
    <x v="1"/>
  </r>
  <r>
    <x v="2"/>
    <x v="0"/>
    <s v="WillamValcc"/>
    <n v="381.4"/>
    <n v="0"/>
    <n v="-2.2999999999999998"/>
    <n v="49.3"/>
    <n v="49.3"/>
    <n v="13"/>
    <n v="0"/>
    <n v="0"/>
    <n v="0"/>
    <n v="428.4"/>
    <n v="0"/>
    <n v="0"/>
    <x v="1"/>
  </r>
  <r>
    <x v="2"/>
    <x v="0"/>
    <s v="Bethel"/>
    <n v="0"/>
    <n v="0"/>
    <n v="0"/>
    <n v="0"/>
    <n v="0"/>
    <s v="Div0"/>
    <n v="0"/>
    <n v="0"/>
    <n v="0"/>
    <n v="0"/>
    <n v="0"/>
    <n v="0"/>
    <x v="1"/>
  </r>
  <r>
    <x v="2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2"/>
    <x v="0"/>
    <s v="Bridger"/>
    <n v="0"/>
    <n v="0"/>
    <n v="0"/>
    <n v="0"/>
    <n v="0"/>
    <s v="Div0"/>
    <n v="1415.3"/>
    <n v="-1.7"/>
    <n v="0"/>
    <n v="186.6"/>
    <n v="1600.2"/>
    <n v="0"/>
    <x v="1"/>
  </r>
  <r>
    <x v="2"/>
    <x v="0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2"/>
    <x v="0"/>
    <s v="Midpoint Meridian"/>
    <n v="0"/>
    <n v="0"/>
    <n v="0"/>
    <n v="0"/>
    <n v="0"/>
    <s v="Div0"/>
    <n v="0"/>
    <n v="0"/>
    <n v="0"/>
    <n v="506.4"/>
    <n v="506.4"/>
    <n v="0"/>
    <x v="1"/>
  </r>
  <r>
    <x v="2"/>
    <x v="0"/>
    <s v="Craig Trans"/>
    <n v="0"/>
    <n v="0"/>
    <n v="0"/>
    <n v="0"/>
    <n v="0"/>
    <s v="Div0"/>
    <n v="0"/>
    <n v="0"/>
    <n v="0"/>
    <n v="67"/>
    <n v="67"/>
    <n v="0"/>
    <x v="0"/>
  </r>
  <r>
    <x v="2"/>
    <x v="0"/>
    <s v="BPA_NITS"/>
    <n v="263.60000000000002"/>
    <n v="0"/>
    <n v="-5"/>
    <n v="33.6"/>
    <n v="33.6"/>
    <n v="13"/>
    <n v="0"/>
    <n v="0"/>
    <n v="0"/>
    <n v="292.2"/>
    <n v="0"/>
    <n v="0"/>
    <x v="1"/>
  </r>
  <r>
    <x v="2"/>
    <x v="0"/>
    <s v="Utah South B1"/>
    <n v="0"/>
    <n v="0"/>
    <n v="0"/>
    <n v="0"/>
    <n v="0"/>
    <s v="Div0"/>
    <n v="0"/>
    <n v="0"/>
    <n v="0"/>
    <n v="0"/>
    <n v="0"/>
    <n v="0"/>
    <x v="0"/>
  </r>
  <r>
    <x v="2"/>
    <x v="0"/>
    <s v="Yakima B1"/>
    <n v="0"/>
    <n v="0"/>
    <n v="0"/>
    <n v="0"/>
    <n v="0"/>
    <s v="Div0"/>
    <n v="0"/>
    <n v="0"/>
    <n v="0"/>
    <n v="0"/>
    <n v="0"/>
    <n v="0"/>
    <x v="1"/>
  </r>
  <r>
    <x v="2"/>
    <x v="0"/>
    <s v="Yakima B4"/>
    <n v="0"/>
    <n v="0"/>
    <n v="0"/>
    <n v="0"/>
    <n v="0"/>
    <s v="Div0"/>
    <n v="0"/>
    <n v="0"/>
    <n v="0"/>
    <n v="0"/>
    <n v="0"/>
    <n v="0"/>
    <x v="1"/>
  </r>
  <r>
    <x v="2"/>
    <x v="0"/>
    <s v="Goshen B2"/>
    <n v="0"/>
    <n v="0"/>
    <n v="0"/>
    <n v="0"/>
    <n v="0"/>
    <s v="Div0"/>
    <n v="0"/>
    <n v="0"/>
    <n v="0"/>
    <n v="0"/>
    <n v="0"/>
    <n v="0"/>
    <x v="0"/>
  </r>
  <r>
    <x v="2"/>
    <x v="0"/>
    <s v="PortlandNC B1"/>
    <n v="0"/>
    <n v="0"/>
    <n v="0"/>
    <n v="0"/>
    <n v="0"/>
    <s v="Div0"/>
    <n v="0"/>
    <n v="0"/>
    <n v="0"/>
    <n v="0"/>
    <n v="0"/>
    <n v="0"/>
    <x v="1"/>
  </r>
  <r>
    <x v="2"/>
    <x v="0"/>
    <s v="PortlandNC B2"/>
    <n v="0"/>
    <n v="0"/>
    <n v="0"/>
    <n v="0"/>
    <n v="0"/>
    <s v="Div0"/>
    <n v="0"/>
    <n v="0"/>
    <n v="0"/>
    <n v="0"/>
    <n v="0"/>
    <n v="0"/>
    <x v="1"/>
  </r>
  <r>
    <x v="2"/>
    <x v="0"/>
    <s v="WillamValcc B1"/>
    <n v="0"/>
    <n v="0"/>
    <n v="0"/>
    <n v="0"/>
    <n v="0"/>
    <s v="Div0"/>
    <n v="0"/>
    <n v="0"/>
    <n v="0"/>
    <n v="0"/>
    <n v="0"/>
    <n v="0"/>
    <x v="1"/>
  </r>
  <r>
    <x v="2"/>
    <x v="0"/>
    <s v="WillamValcc B2"/>
    <n v="0"/>
    <n v="0"/>
    <n v="0"/>
    <n v="0"/>
    <n v="0"/>
    <s v="Div0"/>
    <n v="0"/>
    <n v="0"/>
    <n v="0"/>
    <n v="0"/>
    <n v="0"/>
    <n v="0"/>
    <x v="1"/>
  </r>
  <r>
    <x v="2"/>
    <x v="0"/>
    <s v="SOregonCal B2"/>
    <n v="0"/>
    <n v="0"/>
    <n v="0"/>
    <n v="0"/>
    <n v="0"/>
    <s v="Div0"/>
    <n v="0"/>
    <n v="0"/>
    <n v="0"/>
    <n v="0"/>
    <n v="0"/>
    <n v="0"/>
    <x v="1"/>
  </r>
  <r>
    <x v="2"/>
    <x v="0"/>
    <s v="Aeolus_Wyoming B1"/>
    <n v="0"/>
    <n v="0"/>
    <n v="0"/>
    <n v="0"/>
    <n v="0"/>
    <s v="Div0"/>
    <n v="0"/>
    <n v="0"/>
    <n v="0"/>
    <n v="0"/>
    <n v="0"/>
    <n v="0"/>
    <x v="0"/>
  </r>
  <r>
    <x v="2"/>
    <x v="0"/>
    <s v="Utah North B1"/>
    <n v="0"/>
    <n v="0"/>
    <n v="0"/>
    <n v="0"/>
    <n v="0"/>
    <s v="Div0"/>
    <n v="0"/>
    <n v="0"/>
    <n v="0"/>
    <n v="0"/>
    <n v="0"/>
    <n v="0"/>
    <x v="0"/>
  </r>
  <r>
    <x v="2"/>
    <x v="0"/>
    <s v="WallaWalla B1"/>
    <n v="0"/>
    <n v="0"/>
    <n v="0"/>
    <n v="0"/>
    <n v="0"/>
    <s v="Div0"/>
    <n v="0"/>
    <n v="0"/>
    <n v="0"/>
    <n v="0"/>
    <n v="0"/>
    <n v="0"/>
    <x v="1"/>
  </r>
  <r>
    <x v="2"/>
    <x v="0"/>
    <s v="WyomingNE B1"/>
    <n v="0"/>
    <n v="0"/>
    <n v="0"/>
    <n v="0"/>
    <n v="0"/>
    <s v="Div0"/>
    <n v="0"/>
    <n v="0"/>
    <n v="0"/>
    <n v="0"/>
    <n v="0"/>
    <n v="0"/>
    <x v="0"/>
  </r>
  <r>
    <x v="2"/>
    <x v="0"/>
    <s v="WyomingNE B2"/>
    <n v="0"/>
    <n v="0"/>
    <n v="0"/>
    <n v="0"/>
    <n v="0"/>
    <s v="Div0"/>
    <n v="0"/>
    <n v="0"/>
    <n v="0"/>
    <n v="0"/>
    <n v="0"/>
    <n v="0"/>
    <x v="0"/>
  </r>
  <r>
    <x v="2"/>
    <x v="0"/>
    <s v="Utah South B4"/>
    <n v="0"/>
    <n v="0"/>
    <n v="0"/>
    <n v="0"/>
    <n v="0"/>
    <s v="Div0"/>
    <n v="0"/>
    <n v="0"/>
    <n v="0"/>
    <n v="0"/>
    <n v="0"/>
    <n v="0"/>
    <x v="0"/>
  </r>
  <r>
    <x v="2"/>
    <x v="0"/>
    <s v="Bridger B1"/>
    <n v="0"/>
    <n v="0"/>
    <n v="0"/>
    <n v="0"/>
    <n v="0"/>
    <s v="Div0"/>
    <n v="0"/>
    <n v="0"/>
    <n v="0"/>
    <n v="0"/>
    <n v="0"/>
    <n v="0"/>
    <x v="1"/>
  </r>
  <r>
    <x v="2"/>
    <x v="0"/>
    <s v="WyomingSW B1"/>
    <n v="0"/>
    <n v="0"/>
    <n v="0"/>
    <n v="0"/>
    <n v="0"/>
    <s v="Div0"/>
    <n v="0"/>
    <n v="0"/>
    <n v="0"/>
    <n v="0"/>
    <n v="0"/>
    <n v="0"/>
    <x v="0"/>
  </r>
  <r>
    <x v="2"/>
    <x v="0"/>
    <s v="WyomingSW B2"/>
    <n v="0"/>
    <n v="0"/>
    <n v="0"/>
    <n v="0"/>
    <n v="0"/>
    <s v="Div0"/>
    <n v="0"/>
    <n v="0"/>
    <n v="0"/>
    <n v="0"/>
    <n v="0"/>
    <n v="0"/>
    <x v="0"/>
  </r>
  <r>
    <x v="2"/>
    <x v="0"/>
    <s v="Utah South BR"/>
    <n v="0"/>
    <n v="0"/>
    <n v="0"/>
    <n v="0"/>
    <n v="0"/>
    <s v="Div0"/>
    <n v="0"/>
    <n v="0"/>
    <n v="0"/>
    <n v="0"/>
    <n v="0"/>
    <n v="0"/>
    <x v="0"/>
  </r>
  <r>
    <x v="2"/>
    <x v="0"/>
    <s v="Bridger BR"/>
    <n v="0"/>
    <n v="0"/>
    <n v="0"/>
    <n v="0"/>
    <n v="0"/>
    <s v="Div0"/>
    <n v="0"/>
    <n v="0"/>
    <n v="0"/>
    <n v="0"/>
    <n v="0"/>
    <n v="0"/>
    <x v="1"/>
  </r>
  <r>
    <x v="2"/>
    <x v="0"/>
    <s v="PortlandNC Log1"/>
    <n v="0"/>
    <n v="0"/>
    <n v="0"/>
    <n v="0"/>
    <n v="0"/>
    <s v="Div0"/>
    <n v="0"/>
    <n v="0"/>
    <n v="0"/>
    <n v="0"/>
    <n v="0"/>
    <n v="0"/>
    <x v="1"/>
  </r>
  <r>
    <x v="2"/>
    <x v="0"/>
    <s v="Aeolus_Wyoming Log1"/>
    <n v="0"/>
    <n v="0"/>
    <n v="0"/>
    <n v="0"/>
    <n v="0"/>
    <s v="Div0"/>
    <n v="0"/>
    <n v="0"/>
    <n v="0"/>
    <n v="0"/>
    <n v="0"/>
    <n v="0"/>
    <x v="0"/>
  </r>
  <r>
    <x v="2"/>
    <x v="1"/>
    <s v="Arizona"/>
    <n v="0"/>
    <n v="0"/>
    <n v="0"/>
    <n v="0"/>
    <n v="0"/>
    <s v="Div0"/>
    <n v="0"/>
    <n v="0"/>
    <n v="0"/>
    <n v="0"/>
    <n v="0"/>
    <n v="0"/>
    <x v="0"/>
  </r>
  <r>
    <x v="2"/>
    <x v="1"/>
    <s v="COB"/>
    <n v="0"/>
    <n v="0"/>
    <n v="0"/>
    <n v="0"/>
    <n v="0"/>
    <s v="Div0"/>
    <n v="0"/>
    <n v="0"/>
    <n v="0"/>
    <n v="0"/>
    <n v="0"/>
    <n v="0"/>
    <x v="1"/>
  </r>
  <r>
    <x v="2"/>
    <x v="1"/>
    <s v="Goshen"/>
    <n v="274"/>
    <n v="0"/>
    <n v="-5.5"/>
    <n v="34.9"/>
    <n v="34.9"/>
    <n v="13"/>
    <n v="51"/>
    <n v="5.0999999999999996"/>
    <n v="0"/>
    <n v="247.3"/>
    <n v="0"/>
    <n v="0"/>
    <x v="0"/>
  </r>
  <r>
    <x v="2"/>
    <x v="1"/>
    <s v="Brady"/>
    <n v="0"/>
    <n v="0"/>
    <n v="0"/>
    <n v="0"/>
    <n v="0"/>
    <s v="Div0"/>
    <n v="0"/>
    <n v="-7.6"/>
    <n v="0"/>
    <n v="7.6"/>
    <n v="0"/>
    <n v="0"/>
    <x v="0"/>
  </r>
  <r>
    <x v="2"/>
    <x v="1"/>
    <s v="Bridger West"/>
    <n v="0"/>
    <n v="0"/>
    <n v="0"/>
    <n v="0"/>
    <n v="0"/>
    <s v="Div0"/>
    <n v="0"/>
    <n v="0"/>
    <n v="0"/>
    <n v="1017"/>
    <n v="1017"/>
    <n v="0"/>
    <x v="1"/>
  </r>
  <r>
    <x v="2"/>
    <x v="1"/>
    <s v="Borah"/>
    <n v="0"/>
    <n v="0"/>
    <n v="0"/>
    <n v="0"/>
    <n v="0"/>
    <s v="Div0"/>
    <n v="0"/>
    <n v="0"/>
    <n v="0"/>
    <n v="1666.9"/>
    <n v="1666.9"/>
    <n v="0"/>
    <x v="1"/>
  </r>
  <r>
    <x v="2"/>
    <x v="1"/>
    <s v="Mid Columbia"/>
    <n v="0"/>
    <n v="0"/>
    <n v="0"/>
    <n v="0"/>
    <n v="0"/>
    <s v="Div0"/>
    <n v="236.5"/>
    <n v="-63.4"/>
    <n v="0"/>
    <n v="334.5"/>
    <n v="507.7"/>
    <n v="0"/>
    <x v="1"/>
  </r>
  <r>
    <x v="2"/>
    <x v="1"/>
    <s v="Mona"/>
    <n v="0"/>
    <n v="0"/>
    <n v="0"/>
    <n v="0"/>
    <n v="138.19999999999999"/>
    <s v="Div0"/>
    <n v="0"/>
    <n v="113.2"/>
    <n v="0"/>
    <n v="25"/>
    <n v="0"/>
    <n v="0"/>
    <x v="0"/>
  </r>
  <r>
    <x v="2"/>
    <x v="1"/>
    <s v="Palo Verde"/>
    <n v="0"/>
    <n v="0"/>
    <n v="0"/>
    <n v="0"/>
    <n v="0"/>
    <s v="Div0"/>
    <n v="0"/>
    <n v="0"/>
    <n v="0"/>
    <n v="0"/>
    <n v="0"/>
    <n v="0"/>
    <x v="0"/>
  </r>
  <r>
    <x v="2"/>
    <x v="1"/>
    <s v="Utah North"/>
    <n v="3880.1"/>
    <n v="0"/>
    <n v="-100.7"/>
    <n v="491.3"/>
    <n v="491.3"/>
    <n v="13"/>
    <n v="2675.4"/>
    <n v="-0.8"/>
    <n v="0"/>
    <n v="2447"/>
    <n v="850.8"/>
    <n v="0"/>
    <x v="0"/>
  </r>
  <r>
    <x v="2"/>
    <x v="1"/>
    <s v="_4-Corners"/>
    <n v="0"/>
    <n v="0"/>
    <n v="0"/>
    <n v="0"/>
    <n v="0"/>
    <s v="Div0"/>
    <n v="0"/>
    <n v="0"/>
    <n v="0"/>
    <n v="0"/>
    <n v="0"/>
    <n v="0"/>
    <x v="0"/>
  </r>
  <r>
    <x v="2"/>
    <x v="1"/>
    <s v="Utah South"/>
    <n v="452.4"/>
    <n v="0"/>
    <n v="0"/>
    <n v="503"/>
    <n v="503"/>
    <n v="111.2"/>
    <n v="3348.4"/>
    <n v="15.5"/>
    <n v="0"/>
    <n v="38.799999999999997"/>
    <n v="2447.1999999999998"/>
    <n v="0"/>
    <x v="0"/>
  </r>
  <r>
    <x v="2"/>
    <x v="1"/>
    <s v="Cholla"/>
    <n v="0"/>
    <n v="0"/>
    <n v="0"/>
    <n v="0"/>
    <n v="0"/>
    <s v="Div0"/>
    <n v="0"/>
    <n v="0"/>
    <n v="0"/>
    <n v="0"/>
    <n v="0"/>
    <n v="0"/>
    <x v="0"/>
  </r>
  <r>
    <x v="2"/>
    <x v="1"/>
    <s v="Colorado"/>
    <n v="0"/>
    <n v="0"/>
    <n v="0"/>
    <n v="0"/>
    <n v="148.4"/>
    <s v="Div0"/>
    <n v="240.4"/>
    <n v="0"/>
    <n v="0"/>
    <n v="0"/>
    <n v="92"/>
    <n v="0"/>
    <x v="0"/>
  </r>
  <r>
    <x v="2"/>
    <x v="1"/>
    <s v="Mead"/>
    <n v="0"/>
    <n v="0"/>
    <n v="0"/>
    <n v="0"/>
    <n v="0"/>
    <s v="Div0"/>
    <n v="0"/>
    <n v="0"/>
    <n v="0"/>
    <n v="0"/>
    <n v="0"/>
    <n v="0"/>
    <x v="0"/>
  </r>
  <r>
    <x v="2"/>
    <x v="1"/>
    <s v="Montana"/>
    <n v="0"/>
    <n v="0"/>
    <n v="0"/>
    <n v="0"/>
    <n v="0"/>
    <s v="Div0"/>
    <n v="150.6"/>
    <n v="0"/>
    <n v="0"/>
    <n v="0"/>
    <n v="150.6"/>
    <n v="0"/>
    <x v="1"/>
  </r>
  <r>
    <x v="2"/>
    <x v="1"/>
    <s v="Hermiston"/>
    <n v="0"/>
    <n v="0"/>
    <n v="0"/>
    <n v="0"/>
    <n v="0"/>
    <s v="Div0"/>
    <n v="240.1"/>
    <n v="0"/>
    <n v="0"/>
    <n v="0"/>
    <n v="240.1"/>
    <n v="0"/>
    <x v="1"/>
  </r>
  <r>
    <x v="2"/>
    <x v="1"/>
    <s v="Yakima"/>
    <n v="533.6"/>
    <n v="0"/>
    <n v="-13.6"/>
    <n v="67.599999999999994"/>
    <n v="67.599999999999994"/>
    <n v="13"/>
    <n v="0"/>
    <n v="0"/>
    <n v="0"/>
    <n v="587.6"/>
    <n v="0"/>
    <n v="0"/>
    <x v="1"/>
  </r>
  <r>
    <x v="2"/>
    <x v="1"/>
    <s v="WallaWalla"/>
    <n v="239.5"/>
    <n v="0"/>
    <n v="-4.9000000000000004"/>
    <n v="30.5"/>
    <n v="30.5"/>
    <n v="13"/>
    <n v="130.6"/>
    <n v="-2.6"/>
    <n v="0"/>
    <n v="297.10000000000002"/>
    <n v="160"/>
    <n v="0"/>
    <x v="1"/>
  </r>
  <r>
    <x v="2"/>
    <x v="1"/>
    <s v="APS Transmission"/>
    <n v="0"/>
    <n v="0"/>
    <n v="0"/>
    <n v="0"/>
    <n v="0"/>
    <s v="Div0"/>
    <n v="0"/>
    <n v="0"/>
    <n v="0"/>
    <n v="0"/>
    <n v="0"/>
    <n v="0"/>
    <x v="0"/>
  </r>
  <r>
    <x v="2"/>
    <x v="1"/>
    <s v="Bridger East"/>
    <n v="0"/>
    <n v="0"/>
    <n v="0"/>
    <n v="0"/>
    <n v="0"/>
    <s v="Div0"/>
    <n v="0"/>
    <n v="0"/>
    <n v="0"/>
    <n v="0"/>
    <n v="0"/>
    <n v="0"/>
    <x v="0"/>
  </r>
  <r>
    <x v="2"/>
    <x v="1"/>
    <s v="WyomingNE"/>
    <n v="619.4"/>
    <n v="0"/>
    <n v="0"/>
    <n v="895.6"/>
    <n v="949.2"/>
    <n v="153.30000000000001"/>
    <n v="1582.4"/>
    <n v="-13.8"/>
    <n v="0"/>
    <n v="0"/>
    <n v="0"/>
    <n v="0"/>
    <x v="0"/>
  </r>
  <r>
    <x v="2"/>
    <x v="1"/>
    <s v="WyomingSW"/>
    <n v="453.1"/>
    <n v="0"/>
    <n v="-24.3"/>
    <n v="55.7"/>
    <n v="55.7"/>
    <n v="13"/>
    <n v="42.6"/>
    <n v="0.2"/>
    <n v="0"/>
    <n v="441.7"/>
    <n v="0"/>
    <n v="0"/>
    <x v="0"/>
  </r>
  <r>
    <x v="2"/>
    <x v="1"/>
    <s v="Aeolus_Wyoming"/>
    <n v="0"/>
    <n v="0"/>
    <n v="0"/>
    <n v="0"/>
    <n v="0"/>
    <s v="Div0"/>
    <n v="0"/>
    <n v="0"/>
    <n v="0"/>
    <n v="0"/>
    <n v="0"/>
    <n v="0"/>
    <x v="0"/>
  </r>
  <r>
    <x v="2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2"/>
    <x v="1"/>
    <s v="SOregonCal"/>
    <n v="1445.4"/>
    <n v="0"/>
    <n v="-71"/>
    <n v="178.7"/>
    <n v="178.7"/>
    <n v="13"/>
    <n v="340.6"/>
    <n v="45.5"/>
    <n v="0"/>
    <n v="1586.7"/>
    <n v="419.7"/>
    <n v="0"/>
    <x v="1"/>
  </r>
  <r>
    <x v="2"/>
    <x v="1"/>
    <s v="PortlandNC"/>
    <n v="515.29999999999995"/>
    <n v="0"/>
    <n v="-9.3000000000000007"/>
    <n v="65.8"/>
    <n v="65.8"/>
    <n v="13"/>
    <n v="598.4"/>
    <n v="-78"/>
    <n v="0"/>
    <n v="72"/>
    <n v="20.6"/>
    <n v="0"/>
    <x v="1"/>
  </r>
  <r>
    <x v="2"/>
    <x v="1"/>
    <s v="WillamValcc"/>
    <n v="400.3"/>
    <n v="0"/>
    <n v="-5.9"/>
    <n v="51.3"/>
    <n v="51.3"/>
    <n v="13"/>
    <n v="0"/>
    <n v="0"/>
    <n v="0"/>
    <n v="453.7"/>
    <n v="8"/>
    <n v="0"/>
    <x v="1"/>
  </r>
  <r>
    <x v="2"/>
    <x v="1"/>
    <s v="Bethel"/>
    <n v="0"/>
    <n v="0"/>
    <n v="0"/>
    <n v="0"/>
    <n v="0"/>
    <s v="Div0"/>
    <n v="0"/>
    <n v="0"/>
    <n v="0"/>
    <n v="0"/>
    <n v="0"/>
    <n v="0"/>
    <x v="1"/>
  </r>
  <r>
    <x v="2"/>
    <x v="1"/>
    <s v="Nevada - Oregon Border"/>
    <n v="0"/>
    <n v="0"/>
    <n v="0"/>
    <n v="0"/>
    <n v="0"/>
    <s v="Div0"/>
    <n v="103"/>
    <n v="0"/>
    <n v="0"/>
    <n v="0"/>
    <n v="103"/>
    <n v="0"/>
    <x v="1"/>
  </r>
  <r>
    <x v="2"/>
    <x v="1"/>
    <s v="Bridger"/>
    <n v="0"/>
    <n v="0"/>
    <n v="0"/>
    <n v="0"/>
    <n v="0"/>
    <s v="Div0"/>
    <n v="1415.3"/>
    <n v="-1.6"/>
    <n v="0"/>
    <n v="0"/>
    <n v="1413.7"/>
    <n v="0"/>
    <x v="1"/>
  </r>
  <r>
    <x v="2"/>
    <x v="1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2"/>
    <x v="1"/>
    <s v="Midpoint Meridian"/>
    <n v="0"/>
    <n v="0"/>
    <n v="0"/>
    <n v="0"/>
    <n v="0"/>
    <s v="Div0"/>
    <n v="0"/>
    <n v="0"/>
    <n v="0"/>
    <n v="502.1"/>
    <n v="502.1"/>
    <n v="0"/>
    <x v="1"/>
  </r>
  <r>
    <x v="2"/>
    <x v="1"/>
    <s v="Craig Trans"/>
    <n v="0"/>
    <n v="0"/>
    <n v="0"/>
    <n v="0"/>
    <n v="28.2"/>
    <s v="Div0"/>
    <n v="0"/>
    <n v="0"/>
    <n v="0"/>
    <n v="67"/>
    <n v="38.799999999999997"/>
    <n v="0"/>
    <x v="0"/>
  </r>
  <r>
    <x v="2"/>
    <x v="1"/>
    <s v="BPA_NITS"/>
    <n v="324"/>
    <n v="0"/>
    <n v="-7.8"/>
    <n v="41.1"/>
    <n v="41.1"/>
    <n v="13"/>
    <n v="0"/>
    <n v="0"/>
    <n v="0"/>
    <n v="357.2"/>
    <n v="0"/>
    <n v="0"/>
    <x v="1"/>
  </r>
  <r>
    <x v="2"/>
    <x v="1"/>
    <s v="Utah South B1"/>
    <n v="0"/>
    <n v="0"/>
    <n v="0"/>
    <n v="0"/>
    <n v="0"/>
    <s v="Div0"/>
    <n v="0"/>
    <n v="0"/>
    <n v="0"/>
    <n v="0"/>
    <n v="0"/>
    <n v="0"/>
    <x v="0"/>
  </r>
  <r>
    <x v="2"/>
    <x v="1"/>
    <s v="Yakima B1"/>
    <n v="0"/>
    <n v="0"/>
    <n v="0"/>
    <n v="0"/>
    <n v="0"/>
    <s v="Div0"/>
    <n v="0"/>
    <n v="0"/>
    <n v="0"/>
    <n v="0"/>
    <n v="0"/>
    <n v="0"/>
    <x v="1"/>
  </r>
  <r>
    <x v="2"/>
    <x v="1"/>
    <s v="Yakima B4"/>
    <n v="0"/>
    <n v="0"/>
    <n v="0"/>
    <n v="0"/>
    <n v="0"/>
    <s v="Div0"/>
    <n v="0"/>
    <n v="0"/>
    <n v="0"/>
    <n v="0"/>
    <n v="0"/>
    <n v="0"/>
    <x v="1"/>
  </r>
  <r>
    <x v="2"/>
    <x v="1"/>
    <s v="Goshen B2"/>
    <n v="0"/>
    <n v="0"/>
    <n v="0"/>
    <n v="0"/>
    <n v="0"/>
    <s v="Div0"/>
    <n v="0"/>
    <n v="0"/>
    <n v="0"/>
    <n v="0"/>
    <n v="0"/>
    <n v="0"/>
    <x v="0"/>
  </r>
  <r>
    <x v="2"/>
    <x v="1"/>
    <s v="PortlandNC B1"/>
    <n v="0"/>
    <n v="0"/>
    <n v="0"/>
    <n v="0"/>
    <n v="0"/>
    <s v="Div0"/>
    <n v="0"/>
    <n v="0"/>
    <n v="0"/>
    <n v="0"/>
    <n v="0"/>
    <n v="0"/>
    <x v="1"/>
  </r>
  <r>
    <x v="2"/>
    <x v="1"/>
    <s v="PortlandNC B2"/>
    <n v="0"/>
    <n v="0"/>
    <n v="0"/>
    <n v="0"/>
    <n v="0"/>
    <s v="Div0"/>
    <n v="0"/>
    <n v="0"/>
    <n v="0"/>
    <n v="0"/>
    <n v="0"/>
    <n v="0"/>
    <x v="1"/>
  </r>
  <r>
    <x v="2"/>
    <x v="1"/>
    <s v="WillamValcc B1"/>
    <n v="0"/>
    <n v="0"/>
    <n v="0"/>
    <n v="0"/>
    <n v="0"/>
    <s v="Div0"/>
    <n v="0"/>
    <n v="0"/>
    <n v="0"/>
    <n v="0"/>
    <n v="0"/>
    <n v="0"/>
    <x v="1"/>
  </r>
  <r>
    <x v="2"/>
    <x v="1"/>
    <s v="WillamValcc B2"/>
    <n v="0"/>
    <n v="0"/>
    <n v="0"/>
    <n v="0"/>
    <n v="0"/>
    <s v="Div0"/>
    <n v="0"/>
    <n v="0"/>
    <n v="0"/>
    <n v="0"/>
    <n v="0"/>
    <n v="0"/>
    <x v="1"/>
  </r>
  <r>
    <x v="2"/>
    <x v="1"/>
    <s v="SOregonCal B2"/>
    <n v="0"/>
    <n v="0"/>
    <n v="0"/>
    <n v="0"/>
    <n v="0"/>
    <s v="Div0"/>
    <n v="0"/>
    <n v="0"/>
    <n v="0"/>
    <n v="0"/>
    <n v="0"/>
    <n v="0"/>
    <x v="1"/>
  </r>
  <r>
    <x v="2"/>
    <x v="1"/>
    <s v="Aeolus_Wyoming B1"/>
    <n v="0"/>
    <n v="0"/>
    <n v="0"/>
    <n v="0"/>
    <n v="0"/>
    <s v="Div0"/>
    <n v="0"/>
    <n v="0"/>
    <n v="0"/>
    <n v="0"/>
    <n v="0"/>
    <n v="0"/>
    <x v="0"/>
  </r>
  <r>
    <x v="2"/>
    <x v="1"/>
    <s v="Utah North B1"/>
    <n v="0"/>
    <n v="0"/>
    <n v="0"/>
    <n v="0"/>
    <n v="0"/>
    <s v="Div0"/>
    <n v="0"/>
    <n v="0"/>
    <n v="0"/>
    <n v="0"/>
    <n v="0"/>
    <n v="0"/>
    <x v="0"/>
  </r>
  <r>
    <x v="2"/>
    <x v="1"/>
    <s v="WallaWalla B1"/>
    <n v="0"/>
    <n v="0"/>
    <n v="0"/>
    <n v="0"/>
    <n v="0"/>
    <s v="Div0"/>
    <n v="0"/>
    <n v="0"/>
    <n v="0"/>
    <n v="0"/>
    <n v="0"/>
    <n v="0"/>
    <x v="1"/>
  </r>
  <r>
    <x v="2"/>
    <x v="1"/>
    <s v="WyomingNE B1"/>
    <n v="0"/>
    <n v="0"/>
    <n v="0"/>
    <n v="0"/>
    <n v="0"/>
    <s v="Div0"/>
    <n v="0"/>
    <n v="0"/>
    <n v="0"/>
    <n v="0"/>
    <n v="0"/>
    <n v="0"/>
    <x v="0"/>
  </r>
  <r>
    <x v="2"/>
    <x v="1"/>
    <s v="WyomingNE B2"/>
    <n v="0"/>
    <n v="0"/>
    <n v="0"/>
    <n v="0"/>
    <n v="0"/>
    <s v="Div0"/>
    <n v="0"/>
    <n v="0"/>
    <n v="0"/>
    <n v="0"/>
    <n v="0"/>
    <n v="0"/>
    <x v="0"/>
  </r>
  <r>
    <x v="2"/>
    <x v="1"/>
    <s v="Utah South B4"/>
    <n v="0"/>
    <n v="0"/>
    <n v="0"/>
    <n v="0"/>
    <n v="0"/>
    <s v="Div0"/>
    <n v="0"/>
    <n v="0"/>
    <n v="0"/>
    <n v="0"/>
    <n v="0"/>
    <n v="0"/>
    <x v="0"/>
  </r>
  <r>
    <x v="2"/>
    <x v="1"/>
    <s v="Bridger B1"/>
    <n v="0"/>
    <n v="0"/>
    <n v="0"/>
    <n v="0"/>
    <n v="0"/>
    <s v="Div0"/>
    <n v="0"/>
    <n v="0"/>
    <n v="0"/>
    <n v="0"/>
    <n v="0"/>
    <n v="0"/>
    <x v="1"/>
  </r>
  <r>
    <x v="2"/>
    <x v="1"/>
    <s v="WyomingSW B1"/>
    <n v="0"/>
    <n v="0"/>
    <n v="0"/>
    <n v="0"/>
    <n v="0"/>
    <s v="Div0"/>
    <n v="0"/>
    <n v="0"/>
    <n v="0"/>
    <n v="0"/>
    <n v="0"/>
    <n v="0"/>
    <x v="0"/>
  </r>
  <r>
    <x v="2"/>
    <x v="1"/>
    <s v="WyomingSW B2"/>
    <n v="0"/>
    <n v="0"/>
    <n v="0"/>
    <n v="0"/>
    <n v="0"/>
    <s v="Div0"/>
    <n v="0"/>
    <n v="0"/>
    <n v="0"/>
    <n v="0"/>
    <n v="0"/>
    <n v="0"/>
    <x v="0"/>
  </r>
  <r>
    <x v="2"/>
    <x v="1"/>
    <s v="Utah South BR"/>
    <n v="0"/>
    <n v="0"/>
    <n v="0"/>
    <n v="0"/>
    <n v="0"/>
    <s v="Div0"/>
    <n v="0"/>
    <n v="0"/>
    <n v="0"/>
    <n v="0"/>
    <n v="0"/>
    <n v="0"/>
    <x v="0"/>
  </r>
  <r>
    <x v="2"/>
    <x v="1"/>
    <s v="Bridger BR"/>
    <n v="0"/>
    <n v="0"/>
    <n v="0"/>
    <n v="0"/>
    <n v="0"/>
    <s v="Div0"/>
    <n v="0"/>
    <n v="0"/>
    <n v="0"/>
    <n v="0"/>
    <n v="0"/>
    <n v="0"/>
    <x v="1"/>
  </r>
  <r>
    <x v="2"/>
    <x v="1"/>
    <s v="PortlandNC Log1"/>
    <n v="0"/>
    <n v="0"/>
    <n v="0"/>
    <n v="0"/>
    <n v="0"/>
    <s v="Div0"/>
    <n v="0"/>
    <n v="0"/>
    <n v="0"/>
    <n v="0"/>
    <n v="0"/>
    <n v="0"/>
    <x v="1"/>
  </r>
  <r>
    <x v="2"/>
    <x v="1"/>
    <s v="Aeolus_Wyoming Log1"/>
    <n v="0"/>
    <n v="0"/>
    <n v="0"/>
    <n v="0"/>
    <n v="0"/>
    <s v="Div0"/>
    <n v="0"/>
    <n v="0"/>
    <n v="0"/>
    <n v="0"/>
    <n v="0"/>
    <n v="0"/>
    <x v="0"/>
  </r>
  <r>
    <x v="3"/>
    <x v="0"/>
    <s v="Arizona"/>
    <n v="0"/>
    <n v="0"/>
    <n v="0"/>
    <n v="0"/>
    <n v="0"/>
    <s v="Div0"/>
    <n v="0"/>
    <n v="0"/>
    <n v="0"/>
    <n v="0"/>
    <n v="0"/>
    <n v="0"/>
    <x v="0"/>
  </r>
  <r>
    <x v="3"/>
    <x v="0"/>
    <s v="COB"/>
    <n v="0"/>
    <n v="0"/>
    <n v="0"/>
    <n v="0"/>
    <n v="0"/>
    <s v="Div0"/>
    <n v="206"/>
    <n v="0"/>
    <n v="0"/>
    <n v="0"/>
    <n v="206"/>
    <n v="0"/>
    <x v="1"/>
  </r>
  <r>
    <x v="3"/>
    <x v="0"/>
    <s v="Goshen"/>
    <n v="522.6"/>
    <n v="0"/>
    <n v="-18.100000000000001"/>
    <n v="65.599999999999994"/>
    <n v="65.599999999999994"/>
    <n v="13"/>
    <n v="71.3"/>
    <n v="-1.2"/>
    <n v="180.2"/>
    <n v="320"/>
    <n v="0"/>
    <n v="0"/>
    <x v="0"/>
  </r>
  <r>
    <x v="3"/>
    <x v="0"/>
    <s v="Brady"/>
    <n v="0"/>
    <n v="0"/>
    <n v="0"/>
    <n v="0"/>
    <n v="0"/>
    <s v="Div0"/>
    <n v="0"/>
    <n v="-3.6"/>
    <n v="0"/>
    <n v="3.6"/>
    <n v="0"/>
    <n v="0"/>
    <x v="0"/>
  </r>
  <r>
    <x v="3"/>
    <x v="0"/>
    <s v="Bridger West"/>
    <n v="0"/>
    <n v="0"/>
    <n v="0"/>
    <n v="0"/>
    <n v="0"/>
    <s v="Div0"/>
    <n v="0"/>
    <n v="0"/>
    <n v="0"/>
    <n v="1600"/>
    <n v="1600"/>
    <n v="0"/>
    <x v="1"/>
  </r>
  <r>
    <x v="3"/>
    <x v="0"/>
    <s v="Borah"/>
    <n v="0"/>
    <n v="0"/>
    <n v="0"/>
    <n v="0"/>
    <n v="0"/>
    <s v="Div0"/>
    <n v="0"/>
    <n v="0"/>
    <n v="0"/>
    <n v="1721.6"/>
    <n v="1721.6"/>
    <n v="0"/>
    <x v="1"/>
  </r>
  <r>
    <x v="3"/>
    <x v="0"/>
    <s v="Mid Columbia"/>
    <n v="0"/>
    <n v="0"/>
    <n v="0"/>
    <n v="0"/>
    <n v="0"/>
    <s v="Div0"/>
    <n v="271.10000000000002"/>
    <n v="-25.2"/>
    <n v="0"/>
    <n v="272.8"/>
    <n v="518.79999999999995"/>
    <n v="0"/>
    <x v="1"/>
  </r>
  <r>
    <x v="3"/>
    <x v="0"/>
    <s v="Mona"/>
    <n v="0"/>
    <n v="0"/>
    <n v="0"/>
    <n v="0"/>
    <n v="0"/>
    <s v="Div0"/>
    <n v="0"/>
    <n v="100"/>
    <n v="0"/>
    <n v="25"/>
    <n v="125"/>
    <n v="0"/>
    <x v="0"/>
  </r>
  <r>
    <x v="3"/>
    <x v="0"/>
    <s v="Palo Verde"/>
    <n v="0"/>
    <n v="0"/>
    <n v="0"/>
    <n v="0"/>
    <n v="0"/>
    <s v="Div0"/>
    <n v="0"/>
    <n v="0"/>
    <n v="0"/>
    <n v="0"/>
    <n v="0"/>
    <n v="0"/>
    <x v="0"/>
  </r>
  <r>
    <x v="3"/>
    <x v="0"/>
    <s v="Utah North"/>
    <n v="4861.1000000000004"/>
    <n v="0"/>
    <n v="-193.6"/>
    <n v="606.79999999999995"/>
    <n v="606.79999999999995"/>
    <n v="13"/>
    <n v="2534.5"/>
    <n v="-0.8"/>
    <n v="150.69999999999999"/>
    <n v="2863.2"/>
    <n v="273.39999999999998"/>
    <n v="0"/>
    <x v="0"/>
  </r>
  <r>
    <x v="3"/>
    <x v="0"/>
    <s v="_4-Corners"/>
    <n v="0"/>
    <n v="0"/>
    <n v="0"/>
    <n v="0"/>
    <n v="0"/>
    <s v="Div0"/>
    <n v="0"/>
    <n v="0"/>
    <n v="0"/>
    <n v="0"/>
    <n v="0"/>
    <n v="0"/>
    <x v="0"/>
  </r>
  <r>
    <x v="3"/>
    <x v="0"/>
    <s v="Utah South"/>
    <n v="573.6"/>
    <n v="0"/>
    <n v="0"/>
    <n v="74.599999999999994"/>
    <n v="74.599999999999994"/>
    <n v="13"/>
    <n v="3279.5"/>
    <n v="14.8"/>
    <n v="0"/>
    <n v="192"/>
    <n v="2838.1"/>
    <n v="0"/>
    <x v="0"/>
  </r>
  <r>
    <x v="3"/>
    <x v="0"/>
    <s v="Cholla"/>
    <n v="0"/>
    <n v="0"/>
    <n v="0"/>
    <n v="0"/>
    <n v="0"/>
    <s v="Div0"/>
    <n v="0"/>
    <n v="0"/>
    <n v="0"/>
    <n v="0"/>
    <n v="0"/>
    <n v="0"/>
    <x v="0"/>
  </r>
  <r>
    <x v="3"/>
    <x v="0"/>
    <s v="Colorado"/>
    <n v="0"/>
    <n v="0"/>
    <n v="0"/>
    <n v="0"/>
    <n v="148.4"/>
    <s v="Div0"/>
    <n v="240.4"/>
    <n v="0"/>
    <n v="0"/>
    <n v="0"/>
    <n v="92"/>
    <n v="0"/>
    <x v="0"/>
  </r>
  <r>
    <x v="3"/>
    <x v="0"/>
    <s v="Mead"/>
    <n v="0"/>
    <n v="0"/>
    <n v="0"/>
    <n v="0"/>
    <n v="0"/>
    <s v="Div0"/>
    <n v="0"/>
    <n v="0"/>
    <n v="0"/>
    <n v="0"/>
    <n v="0"/>
    <n v="0"/>
    <x v="0"/>
  </r>
  <r>
    <x v="3"/>
    <x v="0"/>
    <s v="Montana"/>
    <n v="0"/>
    <n v="0"/>
    <n v="0"/>
    <n v="0"/>
    <n v="0"/>
    <s v="Div0"/>
    <n v="151.6"/>
    <n v="0"/>
    <n v="0"/>
    <n v="0"/>
    <n v="151.6"/>
    <n v="0"/>
    <x v="1"/>
  </r>
  <r>
    <x v="3"/>
    <x v="0"/>
    <s v="Hermiston"/>
    <n v="0"/>
    <n v="0"/>
    <n v="0"/>
    <n v="0"/>
    <n v="0"/>
    <s v="Div0"/>
    <n v="199"/>
    <n v="0"/>
    <n v="0"/>
    <n v="0"/>
    <n v="199"/>
    <n v="0"/>
    <x v="1"/>
  </r>
  <r>
    <x v="3"/>
    <x v="0"/>
    <s v="Yakima"/>
    <n v="551.70000000000005"/>
    <n v="0"/>
    <n v="-21.8"/>
    <n v="68.900000000000006"/>
    <n v="68.900000000000006"/>
    <n v="13"/>
    <n v="0"/>
    <n v="0"/>
    <n v="0"/>
    <n v="598.70000000000005"/>
    <n v="0"/>
    <n v="0"/>
    <x v="1"/>
  </r>
  <r>
    <x v="3"/>
    <x v="0"/>
    <s v="WallaWalla"/>
    <n v="289.60000000000002"/>
    <n v="0"/>
    <n v="-8.3000000000000007"/>
    <n v="36.6"/>
    <n v="36.6"/>
    <n v="13"/>
    <n v="83.9"/>
    <n v="-2.6"/>
    <n v="0"/>
    <n v="365"/>
    <n v="128.4"/>
    <n v="0"/>
    <x v="1"/>
  </r>
  <r>
    <x v="3"/>
    <x v="0"/>
    <s v="APS Transmission"/>
    <n v="0"/>
    <n v="0"/>
    <n v="0"/>
    <n v="0"/>
    <n v="0"/>
    <s v="Div0"/>
    <n v="0"/>
    <n v="0"/>
    <n v="0"/>
    <n v="0"/>
    <n v="0"/>
    <n v="0"/>
    <x v="0"/>
  </r>
  <r>
    <x v="3"/>
    <x v="0"/>
    <s v="Bridger East"/>
    <n v="0"/>
    <n v="0"/>
    <n v="0"/>
    <n v="0"/>
    <n v="0"/>
    <s v="Div0"/>
    <n v="0"/>
    <n v="0"/>
    <n v="0"/>
    <n v="0"/>
    <n v="0"/>
    <n v="0"/>
    <x v="0"/>
  </r>
  <r>
    <x v="3"/>
    <x v="0"/>
    <s v="WyomingNE"/>
    <n v="614.1"/>
    <n v="0"/>
    <n v="0"/>
    <n v="227.5"/>
    <n v="248.5"/>
    <n v="40.5"/>
    <n v="1504.3"/>
    <n v="-15.2"/>
    <n v="0"/>
    <n v="0"/>
    <n v="626.29999999999995"/>
    <n v="0"/>
    <x v="0"/>
  </r>
  <r>
    <x v="3"/>
    <x v="0"/>
    <s v="WyomingSW"/>
    <n v="440.7"/>
    <n v="0"/>
    <n v="-36.5"/>
    <n v="52.6"/>
    <n v="52.6"/>
    <n v="13"/>
    <n v="42.6"/>
    <n v="0"/>
    <n v="0"/>
    <n v="439.6"/>
    <n v="25.4"/>
    <n v="0"/>
    <x v="0"/>
  </r>
  <r>
    <x v="3"/>
    <x v="0"/>
    <s v="Aeolus_Wyoming"/>
    <n v="0"/>
    <n v="0"/>
    <n v="0"/>
    <n v="0"/>
    <n v="0"/>
    <s v="Div0"/>
    <n v="0"/>
    <n v="0"/>
    <n v="0"/>
    <n v="626.29999999999995"/>
    <n v="626.29999999999995"/>
    <n v="0"/>
    <x v="0"/>
  </r>
  <r>
    <x v="3"/>
    <x v="0"/>
    <s v="Chehalis"/>
    <n v="0"/>
    <n v="0"/>
    <n v="0"/>
    <n v="0"/>
    <n v="0"/>
    <s v="Div0"/>
    <n v="412"/>
    <n v="0"/>
    <n v="0"/>
    <n v="0"/>
    <n v="412"/>
    <n v="0"/>
    <x v="1"/>
  </r>
  <r>
    <x v="3"/>
    <x v="0"/>
    <s v="SOregonCal"/>
    <n v="1482.3"/>
    <n v="0"/>
    <n v="-75.7"/>
    <n v="182.9"/>
    <n v="182.9"/>
    <n v="13"/>
    <n v="319.2"/>
    <n v="47.6"/>
    <n v="0"/>
    <n v="1622.2"/>
    <n v="399.5"/>
    <n v="0"/>
    <x v="1"/>
  </r>
  <r>
    <x v="3"/>
    <x v="0"/>
    <s v="PortlandNC"/>
    <n v="482.4"/>
    <n v="0"/>
    <n v="-15.2"/>
    <n v="60.7"/>
    <n v="60.7"/>
    <n v="13"/>
    <n v="519.70000000000005"/>
    <n v="-78"/>
    <n v="0"/>
    <n v="100"/>
    <n v="13.7"/>
    <n v="0"/>
    <x v="1"/>
  </r>
  <r>
    <x v="3"/>
    <x v="0"/>
    <s v="WillamValcc"/>
    <n v="384.6"/>
    <n v="0"/>
    <n v="-3.5"/>
    <n v="49.6"/>
    <n v="49.6"/>
    <n v="13"/>
    <n v="0"/>
    <n v="0"/>
    <n v="0"/>
    <n v="430.7"/>
    <n v="0"/>
    <n v="0"/>
    <x v="1"/>
  </r>
  <r>
    <x v="3"/>
    <x v="0"/>
    <s v="Bethel"/>
    <n v="0"/>
    <n v="0"/>
    <n v="0"/>
    <n v="0"/>
    <n v="0"/>
    <s v="Div0"/>
    <n v="0"/>
    <n v="0"/>
    <n v="0"/>
    <n v="0"/>
    <n v="0"/>
    <n v="0"/>
    <x v="1"/>
  </r>
  <r>
    <x v="3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3"/>
    <x v="0"/>
    <s v="Bridger"/>
    <n v="0"/>
    <n v="0"/>
    <n v="0"/>
    <n v="0"/>
    <n v="0"/>
    <s v="Div0"/>
    <n v="1415.3"/>
    <n v="-1.7"/>
    <n v="0"/>
    <n v="186.6"/>
    <n v="1600.2"/>
    <n v="0"/>
    <x v="1"/>
  </r>
  <r>
    <x v="3"/>
    <x v="0"/>
    <s v="Hemingway"/>
    <n v="0"/>
    <n v="0"/>
    <n v="0"/>
    <n v="0"/>
    <n v="0"/>
    <s v="Div0"/>
    <n v="0"/>
    <n v="0"/>
    <n v="0"/>
    <n v="1083.0999999999999"/>
    <n v="1083.0999999999999"/>
    <n v="0"/>
    <x v="1"/>
  </r>
  <r>
    <x v="3"/>
    <x v="0"/>
    <s v="Midpoint Meridian"/>
    <n v="0"/>
    <n v="0"/>
    <n v="0"/>
    <n v="0"/>
    <n v="0"/>
    <s v="Div0"/>
    <n v="0"/>
    <n v="0"/>
    <n v="0"/>
    <n v="509.9"/>
    <n v="509.9"/>
    <n v="0"/>
    <x v="1"/>
  </r>
  <r>
    <x v="3"/>
    <x v="0"/>
    <s v="Craig Trans"/>
    <n v="0"/>
    <n v="0"/>
    <n v="0"/>
    <n v="0"/>
    <n v="0"/>
    <s v="Div0"/>
    <n v="0"/>
    <n v="0"/>
    <n v="0"/>
    <n v="67"/>
    <n v="67"/>
    <n v="0"/>
    <x v="0"/>
  </r>
  <r>
    <x v="3"/>
    <x v="0"/>
    <s v="BPA_NITS"/>
    <n v="265.60000000000002"/>
    <n v="0"/>
    <n v="-7.4"/>
    <n v="33.6"/>
    <n v="33.6"/>
    <n v="13"/>
    <n v="0"/>
    <n v="0"/>
    <n v="0"/>
    <n v="291.8"/>
    <n v="0"/>
    <n v="0"/>
    <x v="1"/>
  </r>
  <r>
    <x v="3"/>
    <x v="0"/>
    <s v="Utah South B1"/>
    <n v="0"/>
    <n v="0"/>
    <n v="0"/>
    <n v="0"/>
    <n v="0"/>
    <s v="Div0"/>
    <n v="0"/>
    <n v="0"/>
    <n v="0"/>
    <n v="0"/>
    <n v="0"/>
    <n v="0"/>
    <x v="0"/>
  </r>
  <r>
    <x v="3"/>
    <x v="0"/>
    <s v="Yakima B1"/>
    <n v="0"/>
    <n v="0"/>
    <n v="0"/>
    <n v="0"/>
    <n v="0"/>
    <s v="Div0"/>
    <n v="0"/>
    <n v="0"/>
    <n v="0"/>
    <n v="0"/>
    <n v="0"/>
    <n v="0"/>
    <x v="1"/>
  </r>
  <r>
    <x v="3"/>
    <x v="0"/>
    <s v="Yakima B4"/>
    <n v="0"/>
    <n v="0"/>
    <n v="0"/>
    <n v="0"/>
    <n v="0"/>
    <s v="Div0"/>
    <n v="0"/>
    <n v="0"/>
    <n v="0"/>
    <n v="0"/>
    <n v="0"/>
    <n v="0"/>
    <x v="1"/>
  </r>
  <r>
    <x v="3"/>
    <x v="0"/>
    <s v="Goshen B2"/>
    <n v="0"/>
    <n v="0"/>
    <n v="0"/>
    <n v="0"/>
    <n v="0"/>
    <s v="Div0"/>
    <n v="0"/>
    <n v="0"/>
    <n v="0"/>
    <n v="0"/>
    <n v="0"/>
    <n v="0"/>
    <x v="0"/>
  </r>
  <r>
    <x v="3"/>
    <x v="0"/>
    <s v="PortlandNC B1"/>
    <n v="0"/>
    <n v="0"/>
    <n v="0"/>
    <n v="0"/>
    <n v="0"/>
    <s v="Div0"/>
    <n v="0"/>
    <n v="0"/>
    <n v="0"/>
    <n v="0"/>
    <n v="0"/>
    <n v="0"/>
    <x v="1"/>
  </r>
  <r>
    <x v="3"/>
    <x v="0"/>
    <s v="PortlandNC B2"/>
    <n v="0"/>
    <n v="0"/>
    <n v="0"/>
    <n v="0"/>
    <n v="0"/>
    <s v="Div0"/>
    <n v="0"/>
    <n v="0"/>
    <n v="0"/>
    <n v="0"/>
    <n v="0"/>
    <n v="0"/>
    <x v="1"/>
  </r>
  <r>
    <x v="3"/>
    <x v="0"/>
    <s v="WillamValcc B1"/>
    <n v="0"/>
    <n v="0"/>
    <n v="0"/>
    <n v="0"/>
    <n v="0"/>
    <s v="Div0"/>
    <n v="0"/>
    <n v="0"/>
    <n v="0"/>
    <n v="0"/>
    <n v="0"/>
    <n v="0"/>
    <x v="1"/>
  </r>
  <r>
    <x v="3"/>
    <x v="0"/>
    <s v="WillamValcc B2"/>
    <n v="0"/>
    <n v="0"/>
    <n v="0"/>
    <n v="0"/>
    <n v="0"/>
    <s v="Div0"/>
    <n v="0"/>
    <n v="0"/>
    <n v="0"/>
    <n v="0"/>
    <n v="0"/>
    <n v="0"/>
    <x v="1"/>
  </r>
  <r>
    <x v="3"/>
    <x v="0"/>
    <s v="SOregonCal B2"/>
    <n v="0"/>
    <n v="0"/>
    <n v="0"/>
    <n v="0"/>
    <n v="0"/>
    <s v="Div0"/>
    <n v="0"/>
    <n v="0"/>
    <n v="0"/>
    <n v="0"/>
    <n v="0"/>
    <n v="0"/>
    <x v="1"/>
  </r>
  <r>
    <x v="3"/>
    <x v="0"/>
    <s v="Aeolus_Wyoming B1"/>
    <n v="0"/>
    <n v="0"/>
    <n v="0"/>
    <n v="0"/>
    <n v="0"/>
    <s v="Div0"/>
    <n v="0"/>
    <n v="0"/>
    <n v="0"/>
    <n v="0"/>
    <n v="0"/>
    <n v="0"/>
    <x v="0"/>
  </r>
  <r>
    <x v="3"/>
    <x v="0"/>
    <s v="Utah North B1"/>
    <n v="0"/>
    <n v="0"/>
    <n v="0"/>
    <n v="0"/>
    <n v="0"/>
    <s v="Div0"/>
    <n v="0"/>
    <n v="0"/>
    <n v="0"/>
    <n v="0"/>
    <n v="0"/>
    <n v="0"/>
    <x v="0"/>
  </r>
  <r>
    <x v="3"/>
    <x v="0"/>
    <s v="WallaWalla B1"/>
    <n v="0"/>
    <n v="0"/>
    <n v="0"/>
    <n v="0"/>
    <n v="0"/>
    <s v="Div0"/>
    <n v="0"/>
    <n v="0"/>
    <n v="0"/>
    <n v="0"/>
    <n v="0"/>
    <n v="0"/>
    <x v="1"/>
  </r>
  <r>
    <x v="3"/>
    <x v="0"/>
    <s v="WyomingNE B1"/>
    <n v="0"/>
    <n v="0"/>
    <n v="0"/>
    <n v="0"/>
    <n v="0"/>
    <s v="Div0"/>
    <n v="0"/>
    <n v="0"/>
    <n v="0"/>
    <n v="0"/>
    <n v="0"/>
    <n v="0"/>
    <x v="0"/>
  </r>
  <r>
    <x v="3"/>
    <x v="0"/>
    <s v="WyomingNE B2"/>
    <n v="0"/>
    <n v="0"/>
    <n v="0"/>
    <n v="0"/>
    <n v="0"/>
    <s v="Div0"/>
    <n v="0"/>
    <n v="0"/>
    <n v="0"/>
    <n v="0"/>
    <n v="0"/>
    <n v="0"/>
    <x v="0"/>
  </r>
  <r>
    <x v="3"/>
    <x v="0"/>
    <s v="Utah South B4"/>
    <n v="0"/>
    <n v="0"/>
    <n v="0"/>
    <n v="0"/>
    <n v="0"/>
    <s v="Div0"/>
    <n v="0"/>
    <n v="0"/>
    <n v="0"/>
    <n v="0"/>
    <n v="0"/>
    <n v="0"/>
    <x v="0"/>
  </r>
  <r>
    <x v="3"/>
    <x v="0"/>
    <s v="Bridger B1"/>
    <n v="0"/>
    <n v="0"/>
    <n v="0"/>
    <n v="0"/>
    <n v="0"/>
    <s v="Div0"/>
    <n v="0"/>
    <n v="0"/>
    <n v="0"/>
    <n v="0"/>
    <n v="0"/>
    <n v="0"/>
    <x v="1"/>
  </r>
  <r>
    <x v="3"/>
    <x v="0"/>
    <s v="WyomingSW B1"/>
    <n v="0"/>
    <n v="0"/>
    <n v="0"/>
    <n v="0"/>
    <n v="0"/>
    <s v="Div0"/>
    <n v="0"/>
    <n v="0"/>
    <n v="0"/>
    <n v="0"/>
    <n v="0"/>
    <n v="0"/>
    <x v="0"/>
  </r>
  <r>
    <x v="3"/>
    <x v="0"/>
    <s v="WyomingSW B2"/>
    <n v="0"/>
    <n v="0"/>
    <n v="0"/>
    <n v="0"/>
    <n v="0"/>
    <s v="Div0"/>
    <n v="0"/>
    <n v="0"/>
    <n v="0"/>
    <n v="0"/>
    <n v="0"/>
    <n v="0"/>
    <x v="0"/>
  </r>
  <r>
    <x v="3"/>
    <x v="0"/>
    <s v="Utah South BR"/>
    <n v="0"/>
    <n v="0"/>
    <n v="0"/>
    <n v="0"/>
    <n v="0"/>
    <s v="Div0"/>
    <n v="0"/>
    <n v="0"/>
    <n v="0"/>
    <n v="0"/>
    <n v="0"/>
    <n v="0"/>
    <x v="0"/>
  </r>
  <r>
    <x v="3"/>
    <x v="0"/>
    <s v="Bridger BR"/>
    <n v="0"/>
    <n v="0"/>
    <n v="0"/>
    <n v="0"/>
    <n v="0"/>
    <s v="Div0"/>
    <n v="0"/>
    <n v="0"/>
    <n v="0"/>
    <n v="0"/>
    <n v="0"/>
    <n v="0"/>
    <x v="1"/>
  </r>
  <r>
    <x v="3"/>
    <x v="0"/>
    <s v="PortlandNC Log1"/>
    <n v="0"/>
    <n v="0"/>
    <n v="0"/>
    <n v="0"/>
    <n v="0"/>
    <s v="Div0"/>
    <n v="0"/>
    <n v="0"/>
    <n v="0"/>
    <n v="0"/>
    <n v="0"/>
    <n v="0"/>
    <x v="1"/>
  </r>
  <r>
    <x v="3"/>
    <x v="0"/>
    <s v="Aeolus_Wyoming Log1"/>
    <n v="0"/>
    <n v="0"/>
    <n v="0"/>
    <n v="0"/>
    <n v="0"/>
    <s v="Div0"/>
    <n v="0"/>
    <n v="0"/>
    <n v="0"/>
    <n v="0"/>
    <n v="0"/>
    <n v="0"/>
    <x v="0"/>
  </r>
  <r>
    <x v="3"/>
    <x v="1"/>
    <s v="Arizona"/>
    <n v="0"/>
    <n v="0"/>
    <n v="0"/>
    <n v="0"/>
    <n v="0"/>
    <s v="Div0"/>
    <n v="0"/>
    <n v="0"/>
    <n v="0"/>
    <n v="0"/>
    <n v="0"/>
    <n v="0"/>
    <x v="0"/>
  </r>
  <r>
    <x v="3"/>
    <x v="1"/>
    <s v="COB"/>
    <n v="0"/>
    <n v="0"/>
    <n v="0"/>
    <n v="0"/>
    <n v="0"/>
    <s v="Div0"/>
    <n v="0"/>
    <n v="0"/>
    <n v="0"/>
    <n v="0"/>
    <n v="0"/>
    <n v="0"/>
    <x v="1"/>
  </r>
  <r>
    <x v="3"/>
    <x v="1"/>
    <s v="Goshen"/>
    <n v="276.60000000000002"/>
    <n v="0"/>
    <n v="-7.3"/>
    <n v="35"/>
    <n v="35"/>
    <n v="13"/>
    <n v="51"/>
    <n v="0.3"/>
    <n v="0"/>
    <n v="253.1"/>
    <n v="0"/>
    <n v="0"/>
    <x v="0"/>
  </r>
  <r>
    <x v="3"/>
    <x v="1"/>
    <s v="Brady"/>
    <n v="0"/>
    <n v="0"/>
    <n v="0"/>
    <n v="0"/>
    <n v="0"/>
    <s v="Div0"/>
    <n v="0"/>
    <n v="-7.6"/>
    <n v="0"/>
    <n v="97.6"/>
    <n v="90"/>
    <n v="0"/>
    <x v="0"/>
  </r>
  <r>
    <x v="3"/>
    <x v="1"/>
    <s v="Bridger West"/>
    <n v="0"/>
    <n v="0"/>
    <n v="0"/>
    <n v="0"/>
    <n v="0"/>
    <s v="Div0"/>
    <n v="0"/>
    <n v="0"/>
    <n v="0"/>
    <n v="1018.8"/>
    <n v="1018.8"/>
    <n v="0"/>
    <x v="1"/>
  </r>
  <r>
    <x v="3"/>
    <x v="1"/>
    <s v="Borah"/>
    <n v="0"/>
    <n v="0"/>
    <n v="0"/>
    <n v="0"/>
    <n v="0"/>
    <s v="Div0"/>
    <n v="0"/>
    <n v="0"/>
    <n v="0"/>
    <n v="1668.7"/>
    <n v="1668.7"/>
    <n v="0"/>
    <x v="1"/>
  </r>
  <r>
    <x v="3"/>
    <x v="1"/>
    <s v="Mid Columbia"/>
    <n v="0"/>
    <n v="0"/>
    <n v="0"/>
    <n v="0"/>
    <n v="0"/>
    <s v="Div0"/>
    <n v="271.39999999999998"/>
    <n v="-22.8"/>
    <n v="0"/>
    <n v="258.3"/>
    <n v="507"/>
    <n v="0"/>
    <x v="1"/>
  </r>
  <r>
    <x v="3"/>
    <x v="1"/>
    <s v="Mona"/>
    <n v="0"/>
    <n v="0"/>
    <n v="0"/>
    <n v="0"/>
    <n v="138.19999999999999"/>
    <s v="Div0"/>
    <n v="0"/>
    <n v="113.2"/>
    <n v="0"/>
    <n v="25"/>
    <n v="0"/>
    <n v="0"/>
    <x v="0"/>
  </r>
  <r>
    <x v="3"/>
    <x v="1"/>
    <s v="Palo Verde"/>
    <n v="0"/>
    <n v="0"/>
    <n v="0"/>
    <n v="0"/>
    <n v="0"/>
    <s v="Div0"/>
    <n v="0"/>
    <n v="0"/>
    <n v="0"/>
    <n v="0"/>
    <n v="0"/>
    <n v="0"/>
    <x v="0"/>
  </r>
  <r>
    <x v="3"/>
    <x v="1"/>
    <s v="Utah North"/>
    <n v="3932.6"/>
    <n v="0"/>
    <n v="-129.9"/>
    <n v="494.4"/>
    <n v="494.4"/>
    <n v="13"/>
    <n v="2700.7"/>
    <n v="-0.8"/>
    <n v="0"/>
    <n v="2533.1"/>
    <n v="935.9"/>
    <n v="0"/>
    <x v="0"/>
  </r>
  <r>
    <x v="3"/>
    <x v="1"/>
    <s v="_4-Corners"/>
    <n v="0"/>
    <n v="0"/>
    <n v="0"/>
    <n v="0"/>
    <n v="0"/>
    <s v="Div0"/>
    <n v="0"/>
    <n v="0"/>
    <n v="0"/>
    <n v="0"/>
    <n v="0"/>
    <n v="0"/>
    <x v="0"/>
  </r>
  <r>
    <x v="3"/>
    <x v="1"/>
    <s v="Utah South"/>
    <n v="457.3"/>
    <n v="0"/>
    <n v="0"/>
    <n v="435"/>
    <n v="458.8"/>
    <n v="100.3"/>
    <n v="3344"/>
    <n v="15.5"/>
    <n v="0"/>
    <n v="0"/>
    <n v="2443.4"/>
    <n v="0"/>
    <x v="0"/>
  </r>
  <r>
    <x v="3"/>
    <x v="1"/>
    <s v="Cholla"/>
    <n v="0"/>
    <n v="0"/>
    <n v="0"/>
    <n v="0"/>
    <n v="0"/>
    <s v="Div0"/>
    <n v="0"/>
    <n v="0"/>
    <n v="0"/>
    <n v="0"/>
    <n v="0"/>
    <n v="0"/>
    <x v="0"/>
  </r>
  <r>
    <x v="3"/>
    <x v="1"/>
    <s v="Colorado"/>
    <n v="0"/>
    <n v="0"/>
    <n v="0"/>
    <n v="0"/>
    <n v="148.4"/>
    <s v="Div0"/>
    <n v="240.4"/>
    <n v="0"/>
    <n v="0"/>
    <n v="0"/>
    <n v="92"/>
    <n v="0"/>
    <x v="0"/>
  </r>
  <r>
    <x v="3"/>
    <x v="1"/>
    <s v="Mead"/>
    <n v="0"/>
    <n v="0"/>
    <n v="0"/>
    <n v="0"/>
    <n v="0"/>
    <s v="Div0"/>
    <n v="0"/>
    <n v="0"/>
    <n v="0"/>
    <n v="0"/>
    <n v="0"/>
    <n v="0"/>
    <x v="0"/>
  </r>
  <r>
    <x v="3"/>
    <x v="1"/>
    <s v="Montana"/>
    <n v="0"/>
    <n v="0"/>
    <n v="0"/>
    <n v="0"/>
    <n v="0"/>
    <s v="Div0"/>
    <n v="150.6"/>
    <n v="0"/>
    <n v="0"/>
    <n v="0"/>
    <n v="150.6"/>
    <n v="0"/>
    <x v="1"/>
  </r>
  <r>
    <x v="3"/>
    <x v="1"/>
    <s v="Hermiston"/>
    <n v="0"/>
    <n v="0"/>
    <n v="0"/>
    <n v="0"/>
    <n v="0"/>
    <s v="Div0"/>
    <n v="240.1"/>
    <n v="0"/>
    <n v="0"/>
    <n v="0"/>
    <n v="240.1"/>
    <n v="0"/>
    <x v="1"/>
  </r>
  <r>
    <x v="3"/>
    <x v="1"/>
    <s v="Yakima"/>
    <n v="537"/>
    <n v="0"/>
    <n v="-17.600000000000001"/>
    <n v="67.5"/>
    <n v="67.5"/>
    <n v="13"/>
    <n v="0"/>
    <n v="0"/>
    <n v="0"/>
    <n v="586.9"/>
    <n v="0"/>
    <n v="0"/>
    <x v="1"/>
  </r>
  <r>
    <x v="3"/>
    <x v="1"/>
    <s v="WallaWalla"/>
    <n v="240.9"/>
    <n v="0"/>
    <n v="-6.4"/>
    <n v="30.5"/>
    <n v="30.5"/>
    <n v="13"/>
    <n v="83.9"/>
    <n v="-2.6"/>
    <n v="0"/>
    <n v="365"/>
    <n v="181.3"/>
    <n v="0"/>
    <x v="1"/>
  </r>
  <r>
    <x v="3"/>
    <x v="1"/>
    <s v="APS Transmission"/>
    <n v="0"/>
    <n v="0"/>
    <n v="0"/>
    <n v="0"/>
    <n v="0"/>
    <s v="Div0"/>
    <n v="0"/>
    <n v="0"/>
    <n v="0"/>
    <n v="0"/>
    <n v="0"/>
    <n v="0"/>
    <x v="0"/>
  </r>
  <r>
    <x v="3"/>
    <x v="1"/>
    <s v="Bridger East"/>
    <n v="0"/>
    <n v="0"/>
    <n v="0"/>
    <n v="0"/>
    <n v="0"/>
    <s v="Div0"/>
    <n v="0"/>
    <n v="0"/>
    <n v="0"/>
    <n v="0"/>
    <n v="0"/>
    <n v="0"/>
    <x v="0"/>
  </r>
  <r>
    <x v="3"/>
    <x v="1"/>
    <s v="WyomingNE"/>
    <n v="620.5"/>
    <n v="0"/>
    <n v="0"/>
    <n v="948.1"/>
    <n v="948.1"/>
    <n v="152.80000000000001"/>
    <n v="1582.4"/>
    <n v="-13.8"/>
    <n v="0"/>
    <n v="0"/>
    <n v="0"/>
    <n v="0"/>
    <x v="0"/>
  </r>
  <r>
    <x v="3"/>
    <x v="1"/>
    <s v="WyomingSW"/>
    <n v="454.9"/>
    <n v="0"/>
    <n v="-32.5"/>
    <n v="54.9"/>
    <n v="54.9"/>
    <n v="13"/>
    <n v="42.3"/>
    <n v="0"/>
    <n v="0"/>
    <n v="435"/>
    <n v="0"/>
    <n v="0"/>
    <x v="0"/>
  </r>
  <r>
    <x v="3"/>
    <x v="1"/>
    <s v="Aeolus_Wyoming"/>
    <n v="0"/>
    <n v="0"/>
    <n v="0"/>
    <n v="0"/>
    <n v="0"/>
    <s v="Div0"/>
    <n v="0"/>
    <n v="0"/>
    <n v="0"/>
    <n v="0"/>
    <n v="0"/>
    <n v="0"/>
    <x v="0"/>
  </r>
  <r>
    <x v="3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3"/>
    <x v="1"/>
    <s v="SOregonCal"/>
    <n v="1469.8"/>
    <n v="0"/>
    <n v="-84.6"/>
    <n v="180.1"/>
    <n v="180.1"/>
    <n v="13"/>
    <n v="339.2"/>
    <n v="34.9"/>
    <n v="0"/>
    <n v="1555.5"/>
    <n v="364.4"/>
    <n v="0"/>
    <x v="1"/>
  </r>
  <r>
    <x v="3"/>
    <x v="1"/>
    <s v="PortlandNC"/>
    <n v="521.5"/>
    <n v="0"/>
    <n v="-14"/>
    <n v="66"/>
    <n v="66"/>
    <n v="13"/>
    <n v="597.1"/>
    <n v="-78"/>
    <n v="0"/>
    <n v="54.4"/>
    <n v="0"/>
    <n v="0"/>
    <x v="1"/>
  </r>
  <r>
    <x v="3"/>
    <x v="1"/>
    <s v="WillamValcc"/>
    <n v="403.7"/>
    <n v="0"/>
    <n v="-8.9"/>
    <n v="51.3"/>
    <n v="51.3"/>
    <n v="13"/>
    <n v="0"/>
    <n v="0"/>
    <n v="0"/>
    <n v="454.1"/>
    <n v="8"/>
    <n v="0"/>
    <x v="1"/>
  </r>
  <r>
    <x v="3"/>
    <x v="1"/>
    <s v="Bethel"/>
    <n v="0"/>
    <n v="0"/>
    <n v="0"/>
    <n v="0"/>
    <n v="0"/>
    <s v="Div0"/>
    <n v="0"/>
    <n v="0"/>
    <n v="0"/>
    <n v="0"/>
    <n v="0"/>
    <n v="0"/>
    <x v="1"/>
  </r>
  <r>
    <x v="3"/>
    <x v="1"/>
    <s v="Nevada - Oregon Border"/>
    <n v="0"/>
    <n v="0"/>
    <n v="0"/>
    <n v="0"/>
    <n v="0"/>
    <s v="Div0"/>
    <n v="103"/>
    <n v="0"/>
    <n v="0"/>
    <n v="0"/>
    <n v="103"/>
    <n v="0"/>
    <x v="1"/>
  </r>
  <r>
    <x v="3"/>
    <x v="1"/>
    <s v="Bridger"/>
    <n v="0"/>
    <n v="0"/>
    <n v="0"/>
    <n v="0"/>
    <n v="0"/>
    <s v="Div0"/>
    <n v="1415.3"/>
    <n v="-1.6"/>
    <n v="0"/>
    <n v="0"/>
    <n v="1413.7"/>
    <n v="0"/>
    <x v="1"/>
  </r>
  <r>
    <x v="3"/>
    <x v="1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3"/>
    <x v="1"/>
    <s v="Midpoint Meridian"/>
    <n v="0"/>
    <n v="0"/>
    <n v="0"/>
    <n v="0"/>
    <n v="0"/>
    <s v="Div0"/>
    <n v="0"/>
    <n v="0"/>
    <n v="0"/>
    <n v="498.1"/>
    <n v="498.1"/>
    <n v="0"/>
    <x v="1"/>
  </r>
  <r>
    <x v="3"/>
    <x v="1"/>
    <s v="Craig Trans"/>
    <n v="0"/>
    <n v="0"/>
    <n v="0"/>
    <n v="0"/>
    <n v="67"/>
    <s v="Div0"/>
    <n v="0"/>
    <n v="0"/>
    <n v="0"/>
    <n v="67"/>
    <n v="0"/>
    <n v="0"/>
    <x v="0"/>
  </r>
  <r>
    <x v="3"/>
    <x v="1"/>
    <s v="BPA_NITS"/>
    <n v="326.2"/>
    <n v="0"/>
    <n v="-11.6"/>
    <n v="40.9"/>
    <n v="40.9"/>
    <n v="13"/>
    <n v="0"/>
    <n v="0"/>
    <n v="0"/>
    <n v="355.5"/>
    <n v="0"/>
    <n v="0"/>
    <x v="1"/>
  </r>
  <r>
    <x v="3"/>
    <x v="1"/>
    <s v="Utah South B1"/>
    <n v="0"/>
    <n v="0"/>
    <n v="0"/>
    <n v="0"/>
    <n v="0"/>
    <s v="Div0"/>
    <n v="0"/>
    <n v="0"/>
    <n v="0"/>
    <n v="0"/>
    <n v="0"/>
    <n v="0"/>
    <x v="0"/>
  </r>
  <r>
    <x v="3"/>
    <x v="1"/>
    <s v="Yakima B1"/>
    <n v="0"/>
    <n v="0"/>
    <n v="0"/>
    <n v="0"/>
    <n v="0"/>
    <s v="Div0"/>
    <n v="0"/>
    <n v="0"/>
    <n v="0"/>
    <n v="0"/>
    <n v="0"/>
    <n v="0"/>
    <x v="1"/>
  </r>
  <r>
    <x v="3"/>
    <x v="1"/>
    <s v="Yakima B4"/>
    <n v="0"/>
    <n v="0"/>
    <n v="0"/>
    <n v="0"/>
    <n v="0"/>
    <s v="Div0"/>
    <n v="0"/>
    <n v="0"/>
    <n v="0"/>
    <n v="0"/>
    <n v="0"/>
    <n v="0"/>
    <x v="1"/>
  </r>
  <r>
    <x v="3"/>
    <x v="1"/>
    <s v="Goshen B2"/>
    <n v="0"/>
    <n v="0"/>
    <n v="0"/>
    <n v="0"/>
    <n v="0"/>
    <s v="Div0"/>
    <n v="0"/>
    <n v="0"/>
    <n v="0"/>
    <n v="0"/>
    <n v="0"/>
    <n v="0"/>
    <x v="0"/>
  </r>
  <r>
    <x v="3"/>
    <x v="1"/>
    <s v="PortlandNC B1"/>
    <n v="0"/>
    <n v="0"/>
    <n v="0"/>
    <n v="0"/>
    <n v="0"/>
    <s v="Div0"/>
    <n v="0"/>
    <n v="0"/>
    <n v="0"/>
    <n v="0"/>
    <n v="0"/>
    <n v="0"/>
    <x v="1"/>
  </r>
  <r>
    <x v="3"/>
    <x v="1"/>
    <s v="PortlandNC B2"/>
    <n v="0"/>
    <n v="0"/>
    <n v="0"/>
    <n v="0"/>
    <n v="0"/>
    <s v="Div0"/>
    <n v="0"/>
    <n v="0"/>
    <n v="0"/>
    <n v="0"/>
    <n v="0"/>
    <n v="0"/>
    <x v="1"/>
  </r>
  <r>
    <x v="3"/>
    <x v="1"/>
    <s v="WillamValcc B1"/>
    <n v="0"/>
    <n v="0"/>
    <n v="0"/>
    <n v="0"/>
    <n v="0"/>
    <s v="Div0"/>
    <n v="0"/>
    <n v="0"/>
    <n v="0"/>
    <n v="0"/>
    <n v="0"/>
    <n v="0"/>
    <x v="1"/>
  </r>
  <r>
    <x v="3"/>
    <x v="1"/>
    <s v="WillamValcc B2"/>
    <n v="0"/>
    <n v="0"/>
    <n v="0"/>
    <n v="0"/>
    <n v="0"/>
    <s v="Div0"/>
    <n v="0"/>
    <n v="0"/>
    <n v="0"/>
    <n v="0"/>
    <n v="0"/>
    <n v="0"/>
    <x v="1"/>
  </r>
  <r>
    <x v="3"/>
    <x v="1"/>
    <s v="SOregonCal B2"/>
    <n v="0"/>
    <n v="0"/>
    <n v="0"/>
    <n v="0"/>
    <n v="0"/>
    <s v="Div0"/>
    <n v="0"/>
    <n v="0"/>
    <n v="0"/>
    <n v="0"/>
    <n v="0"/>
    <n v="0"/>
    <x v="1"/>
  </r>
  <r>
    <x v="3"/>
    <x v="1"/>
    <s v="Aeolus_Wyoming B1"/>
    <n v="0"/>
    <n v="0"/>
    <n v="0"/>
    <n v="0"/>
    <n v="0"/>
    <s v="Div0"/>
    <n v="0"/>
    <n v="0"/>
    <n v="0"/>
    <n v="0"/>
    <n v="0"/>
    <n v="0"/>
    <x v="0"/>
  </r>
  <r>
    <x v="3"/>
    <x v="1"/>
    <s v="Utah North B1"/>
    <n v="0"/>
    <n v="0"/>
    <n v="0"/>
    <n v="0"/>
    <n v="0"/>
    <s v="Div0"/>
    <n v="0"/>
    <n v="0"/>
    <n v="0"/>
    <n v="0"/>
    <n v="0"/>
    <n v="0"/>
    <x v="0"/>
  </r>
  <r>
    <x v="3"/>
    <x v="1"/>
    <s v="WallaWalla B1"/>
    <n v="0"/>
    <n v="0"/>
    <n v="0"/>
    <n v="0"/>
    <n v="0"/>
    <s v="Div0"/>
    <n v="0"/>
    <n v="0"/>
    <n v="0"/>
    <n v="0"/>
    <n v="0"/>
    <n v="0"/>
    <x v="1"/>
  </r>
  <r>
    <x v="3"/>
    <x v="1"/>
    <s v="WyomingNE B1"/>
    <n v="0"/>
    <n v="0"/>
    <n v="0"/>
    <n v="0"/>
    <n v="0"/>
    <s v="Div0"/>
    <n v="0"/>
    <n v="0"/>
    <n v="0"/>
    <n v="0"/>
    <n v="0"/>
    <n v="0"/>
    <x v="0"/>
  </r>
  <r>
    <x v="3"/>
    <x v="1"/>
    <s v="WyomingNE B2"/>
    <n v="0"/>
    <n v="0"/>
    <n v="0"/>
    <n v="0"/>
    <n v="0"/>
    <s v="Div0"/>
    <n v="0"/>
    <n v="0"/>
    <n v="0"/>
    <n v="0"/>
    <n v="0"/>
    <n v="0"/>
    <x v="0"/>
  </r>
  <r>
    <x v="3"/>
    <x v="1"/>
    <s v="Utah South B4"/>
    <n v="0"/>
    <n v="0"/>
    <n v="0"/>
    <n v="0"/>
    <n v="0"/>
    <s v="Div0"/>
    <n v="0"/>
    <n v="0"/>
    <n v="0"/>
    <n v="0"/>
    <n v="0"/>
    <n v="0"/>
    <x v="0"/>
  </r>
  <r>
    <x v="3"/>
    <x v="1"/>
    <s v="Bridger B1"/>
    <n v="0"/>
    <n v="0"/>
    <n v="0"/>
    <n v="0"/>
    <n v="0"/>
    <s v="Div0"/>
    <n v="0"/>
    <n v="0"/>
    <n v="0"/>
    <n v="0"/>
    <n v="0"/>
    <n v="0"/>
    <x v="1"/>
  </r>
  <r>
    <x v="3"/>
    <x v="1"/>
    <s v="WyomingSW B1"/>
    <n v="0"/>
    <n v="0"/>
    <n v="0"/>
    <n v="0"/>
    <n v="0"/>
    <s v="Div0"/>
    <n v="0"/>
    <n v="0"/>
    <n v="0"/>
    <n v="0"/>
    <n v="0"/>
    <n v="0"/>
    <x v="0"/>
  </r>
  <r>
    <x v="3"/>
    <x v="1"/>
    <s v="WyomingSW B2"/>
    <n v="0"/>
    <n v="0"/>
    <n v="0"/>
    <n v="0"/>
    <n v="0"/>
    <s v="Div0"/>
    <n v="0"/>
    <n v="0"/>
    <n v="0"/>
    <n v="0"/>
    <n v="0"/>
    <n v="0"/>
    <x v="0"/>
  </r>
  <r>
    <x v="3"/>
    <x v="1"/>
    <s v="Utah South BR"/>
    <n v="0"/>
    <n v="0"/>
    <n v="0"/>
    <n v="0"/>
    <n v="0"/>
    <s v="Div0"/>
    <n v="0"/>
    <n v="0"/>
    <n v="0"/>
    <n v="0"/>
    <n v="0"/>
    <n v="0"/>
    <x v="0"/>
  </r>
  <r>
    <x v="3"/>
    <x v="1"/>
    <s v="Bridger BR"/>
    <n v="0"/>
    <n v="0"/>
    <n v="0"/>
    <n v="0"/>
    <n v="0"/>
    <s v="Div0"/>
    <n v="0"/>
    <n v="0"/>
    <n v="0"/>
    <n v="0"/>
    <n v="0"/>
    <n v="0"/>
    <x v="1"/>
  </r>
  <r>
    <x v="3"/>
    <x v="1"/>
    <s v="PortlandNC Log1"/>
    <n v="0"/>
    <n v="0"/>
    <n v="0"/>
    <n v="0"/>
    <n v="0"/>
    <s v="Div0"/>
    <n v="0"/>
    <n v="0"/>
    <n v="0"/>
    <n v="0"/>
    <n v="0"/>
    <n v="0"/>
    <x v="1"/>
  </r>
  <r>
    <x v="3"/>
    <x v="1"/>
    <s v="Aeolus_Wyoming Log1"/>
    <n v="0"/>
    <n v="0"/>
    <n v="0"/>
    <n v="0"/>
    <n v="0"/>
    <s v="Div0"/>
    <n v="0"/>
    <n v="0"/>
    <n v="0"/>
    <n v="0"/>
    <n v="0"/>
    <n v="0"/>
    <x v="0"/>
  </r>
  <r>
    <x v="4"/>
    <x v="0"/>
    <s v="Arizona"/>
    <n v="0"/>
    <n v="0"/>
    <n v="0"/>
    <n v="0"/>
    <n v="0"/>
    <s v="Div0"/>
    <n v="0"/>
    <n v="0"/>
    <n v="0"/>
    <n v="0"/>
    <n v="0"/>
    <n v="0"/>
    <x v="0"/>
  </r>
  <r>
    <x v="4"/>
    <x v="0"/>
    <s v="COB"/>
    <n v="0"/>
    <n v="0"/>
    <n v="0"/>
    <n v="0"/>
    <n v="0"/>
    <s v="Div0"/>
    <n v="206"/>
    <n v="0"/>
    <n v="0"/>
    <n v="0"/>
    <n v="206"/>
    <n v="0"/>
    <x v="1"/>
  </r>
  <r>
    <x v="4"/>
    <x v="0"/>
    <s v="Goshen"/>
    <n v="524.79999999999995"/>
    <n v="0"/>
    <n v="-22.2"/>
    <n v="65.3"/>
    <n v="65.3"/>
    <n v="13"/>
    <n v="71.3"/>
    <n v="-1.2"/>
    <n v="180.2"/>
    <n v="317.8"/>
    <n v="0"/>
    <n v="0"/>
    <x v="0"/>
  </r>
  <r>
    <x v="4"/>
    <x v="0"/>
    <s v="Brady"/>
    <n v="0"/>
    <n v="0"/>
    <n v="0"/>
    <n v="0"/>
    <n v="0"/>
    <s v="Div0"/>
    <n v="0"/>
    <n v="-3.6"/>
    <n v="0"/>
    <n v="3.6"/>
    <n v="0"/>
    <n v="0"/>
    <x v="0"/>
  </r>
  <r>
    <x v="4"/>
    <x v="0"/>
    <s v="Bridger West"/>
    <n v="0"/>
    <n v="0"/>
    <n v="0"/>
    <n v="0"/>
    <n v="0"/>
    <s v="Div0"/>
    <n v="0"/>
    <n v="0"/>
    <n v="0"/>
    <n v="1413.4"/>
    <n v="1413.4"/>
    <n v="0"/>
    <x v="1"/>
  </r>
  <r>
    <x v="4"/>
    <x v="0"/>
    <s v="Borah"/>
    <n v="0"/>
    <n v="0"/>
    <n v="0"/>
    <n v="0"/>
    <n v="0"/>
    <s v="Div0"/>
    <n v="0"/>
    <n v="0"/>
    <n v="0"/>
    <n v="1716.4"/>
    <n v="1716.4"/>
    <n v="0"/>
    <x v="1"/>
  </r>
  <r>
    <x v="4"/>
    <x v="0"/>
    <s v="Mid Columbia"/>
    <n v="0"/>
    <n v="0"/>
    <n v="0"/>
    <n v="0"/>
    <n v="0"/>
    <s v="Div0"/>
    <n v="266.2"/>
    <n v="-25.2"/>
    <n v="0"/>
    <n v="278.3"/>
    <n v="519.29999999999995"/>
    <n v="0"/>
    <x v="1"/>
  </r>
  <r>
    <x v="4"/>
    <x v="0"/>
    <s v="Mona"/>
    <n v="0"/>
    <n v="0"/>
    <n v="0"/>
    <n v="0"/>
    <n v="0"/>
    <s v="Div0"/>
    <n v="0"/>
    <n v="100"/>
    <n v="0"/>
    <n v="25"/>
    <n v="125"/>
    <n v="0"/>
    <x v="0"/>
  </r>
  <r>
    <x v="4"/>
    <x v="0"/>
    <s v="Palo Verde"/>
    <n v="0"/>
    <n v="0"/>
    <n v="0"/>
    <n v="0"/>
    <n v="0"/>
    <s v="Div0"/>
    <n v="0"/>
    <n v="0"/>
    <n v="0"/>
    <n v="0"/>
    <n v="0"/>
    <n v="0"/>
    <x v="0"/>
  </r>
  <r>
    <x v="4"/>
    <x v="0"/>
    <s v="Utah North"/>
    <n v="4929.7"/>
    <n v="0"/>
    <n v="-231.1"/>
    <n v="610.79999999999995"/>
    <n v="610.79999999999995"/>
    <n v="13"/>
    <n v="2535.6"/>
    <n v="-0.8"/>
    <n v="165.6"/>
    <n v="3063.9"/>
    <n v="454.8"/>
    <n v="0"/>
    <x v="0"/>
  </r>
  <r>
    <x v="4"/>
    <x v="0"/>
    <s v="_4-Corners"/>
    <n v="0"/>
    <n v="0"/>
    <n v="0"/>
    <n v="0"/>
    <n v="0"/>
    <s v="Div0"/>
    <n v="0"/>
    <n v="0"/>
    <n v="0"/>
    <n v="0"/>
    <n v="0"/>
    <n v="0"/>
    <x v="0"/>
  </r>
  <r>
    <x v="4"/>
    <x v="0"/>
    <s v="Utah South"/>
    <n v="581.5"/>
    <n v="0"/>
    <n v="0"/>
    <n v="75.599999999999994"/>
    <n v="75.599999999999994"/>
    <n v="13"/>
    <n v="3275.2"/>
    <n v="14.8"/>
    <n v="0"/>
    <n v="201.5"/>
    <n v="2834.4"/>
    <n v="0"/>
    <x v="0"/>
  </r>
  <r>
    <x v="4"/>
    <x v="0"/>
    <s v="Cholla"/>
    <n v="0"/>
    <n v="0"/>
    <n v="0"/>
    <n v="0"/>
    <n v="0"/>
    <s v="Div0"/>
    <n v="0"/>
    <n v="0"/>
    <n v="0"/>
    <n v="0"/>
    <n v="0"/>
    <n v="0"/>
    <x v="0"/>
  </r>
  <r>
    <x v="4"/>
    <x v="0"/>
    <s v="Colorado"/>
    <n v="0"/>
    <n v="0"/>
    <n v="0"/>
    <n v="0"/>
    <n v="148.4"/>
    <s v="Div0"/>
    <n v="240.4"/>
    <n v="0"/>
    <n v="0"/>
    <n v="0"/>
    <n v="92"/>
    <n v="0"/>
    <x v="0"/>
  </r>
  <r>
    <x v="4"/>
    <x v="0"/>
    <s v="Mead"/>
    <n v="0"/>
    <n v="0"/>
    <n v="0"/>
    <n v="0"/>
    <n v="0"/>
    <s v="Div0"/>
    <n v="0"/>
    <n v="0"/>
    <n v="0"/>
    <n v="0"/>
    <n v="0"/>
    <n v="0"/>
    <x v="0"/>
  </r>
  <r>
    <x v="4"/>
    <x v="0"/>
    <s v="Montana"/>
    <n v="0"/>
    <n v="0"/>
    <n v="0"/>
    <n v="0"/>
    <n v="0"/>
    <s v="Div0"/>
    <n v="151.6"/>
    <n v="0"/>
    <n v="0"/>
    <n v="0"/>
    <n v="151.6"/>
    <n v="0"/>
    <x v="1"/>
  </r>
  <r>
    <x v="4"/>
    <x v="0"/>
    <s v="Hermiston"/>
    <n v="0"/>
    <n v="0"/>
    <n v="0"/>
    <n v="0"/>
    <n v="0"/>
    <s v="Div0"/>
    <n v="199"/>
    <n v="0"/>
    <n v="0"/>
    <n v="0"/>
    <n v="199"/>
    <n v="0"/>
    <x v="1"/>
  </r>
  <r>
    <x v="4"/>
    <x v="0"/>
    <s v="Yakima"/>
    <n v="556.70000000000005"/>
    <n v="0"/>
    <n v="-26.4"/>
    <n v="68.900000000000006"/>
    <n v="68.900000000000006"/>
    <n v="13"/>
    <n v="0"/>
    <n v="0"/>
    <n v="0"/>
    <n v="599.20000000000005"/>
    <n v="0"/>
    <n v="0"/>
    <x v="1"/>
  </r>
  <r>
    <x v="4"/>
    <x v="0"/>
    <s v="WallaWalla"/>
    <n v="291.39999999999998"/>
    <n v="0"/>
    <n v="-10.1"/>
    <n v="36.6"/>
    <n v="36.6"/>
    <n v="13"/>
    <n v="83.9"/>
    <n v="-2.6"/>
    <n v="0"/>
    <n v="368.9"/>
    <n v="132.30000000000001"/>
    <n v="0"/>
    <x v="1"/>
  </r>
  <r>
    <x v="4"/>
    <x v="0"/>
    <s v="APS Transmission"/>
    <n v="0"/>
    <n v="0"/>
    <n v="0"/>
    <n v="0"/>
    <n v="0"/>
    <s v="Div0"/>
    <n v="0"/>
    <n v="0"/>
    <n v="0"/>
    <n v="0"/>
    <n v="0"/>
    <n v="0"/>
    <x v="0"/>
  </r>
  <r>
    <x v="4"/>
    <x v="0"/>
    <s v="Bridger East"/>
    <n v="0"/>
    <n v="0"/>
    <n v="0"/>
    <n v="0"/>
    <n v="0"/>
    <s v="Div0"/>
    <n v="0"/>
    <n v="0"/>
    <n v="0"/>
    <n v="0"/>
    <n v="0"/>
    <n v="0"/>
    <x v="0"/>
  </r>
  <r>
    <x v="4"/>
    <x v="0"/>
    <s v="WyomingNE"/>
    <n v="618.4"/>
    <n v="0"/>
    <n v="0"/>
    <n v="206.1"/>
    <n v="232"/>
    <n v="37.5"/>
    <n v="1504.2"/>
    <n v="-15.2"/>
    <n v="0"/>
    <n v="0"/>
    <n v="638.6"/>
    <n v="0"/>
    <x v="0"/>
  </r>
  <r>
    <x v="4"/>
    <x v="0"/>
    <s v="WyomingSW"/>
    <n v="445.2"/>
    <n v="0"/>
    <n v="-46.2"/>
    <n v="51.9"/>
    <n v="51.9"/>
    <n v="13"/>
    <n v="42.3"/>
    <n v="0"/>
    <n v="0"/>
    <n v="638.4"/>
    <n v="229.8"/>
    <n v="0"/>
    <x v="0"/>
  </r>
  <r>
    <x v="4"/>
    <x v="0"/>
    <s v="Aeolus_Wyoming"/>
    <n v="0"/>
    <n v="0"/>
    <n v="0"/>
    <n v="0"/>
    <n v="0"/>
    <s v="Div0"/>
    <n v="0"/>
    <n v="0"/>
    <n v="0"/>
    <n v="638.5"/>
    <n v="638.5"/>
    <n v="0"/>
    <x v="0"/>
  </r>
  <r>
    <x v="4"/>
    <x v="0"/>
    <s v="Chehalis"/>
    <n v="0"/>
    <n v="0"/>
    <n v="0"/>
    <n v="0"/>
    <n v="0"/>
    <s v="Div0"/>
    <n v="412"/>
    <n v="0"/>
    <n v="0"/>
    <n v="0"/>
    <n v="412"/>
    <n v="0"/>
    <x v="1"/>
  </r>
  <r>
    <x v="4"/>
    <x v="0"/>
    <s v="SOregonCal"/>
    <n v="1490"/>
    <n v="0"/>
    <n v="-86.2"/>
    <n v="182.5"/>
    <n v="182.5"/>
    <n v="13"/>
    <n v="318.89999999999998"/>
    <n v="40.6"/>
    <n v="0"/>
    <n v="1615.5"/>
    <n v="388.7"/>
    <n v="0"/>
    <x v="1"/>
  </r>
  <r>
    <x v="4"/>
    <x v="0"/>
    <s v="PortlandNC"/>
    <n v="487.6"/>
    <n v="0"/>
    <n v="-19.600000000000001"/>
    <n v="60.8"/>
    <n v="60.8"/>
    <n v="13"/>
    <n v="534.6"/>
    <n v="-78"/>
    <n v="0"/>
    <n v="100"/>
    <n v="27.7"/>
    <n v="0"/>
    <x v="1"/>
  </r>
  <r>
    <x v="4"/>
    <x v="0"/>
    <s v="WillamValcc"/>
    <n v="387.7"/>
    <n v="0"/>
    <n v="-5"/>
    <n v="49.7"/>
    <n v="49.7"/>
    <n v="13"/>
    <n v="0"/>
    <n v="0"/>
    <n v="0"/>
    <n v="432.4"/>
    <n v="0"/>
    <n v="0"/>
    <x v="1"/>
  </r>
  <r>
    <x v="4"/>
    <x v="0"/>
    <s v="Bethel"/>
    <n v="0"/>
    <n v="0"/>
    <n v="0"/>
    <n v="0"/>
    <n v="0"/>
    <s v="Div0"/>
    <n v="0"/>
    <n v="0"/>
    <n v="0"/>
    <n v="27.7"/>
    <n v="27.7"/>
    <n v="0"/>
    <x v="1"/>
  </r>
  <r>
    <x v="4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4"/>
    <x v="0"/>
    <s v="Bridger"/>
    <n v="0"/>
    <n v="0"/>
    <n v="0"/>
    <n v="0"/>
    <n v="0"/>
    <s v="Div0"/>
    <n v="1415.3"/>
    <n v="-1.7"/>
    <n v="0"/>
    <n v="0"/>
    <n v="1413.5"/>
    <n v="0"/>
    <x v="1"/>
  </r>
  <r>
    <x v="4"/>
    <x v="0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4"/>
    <x v="0"/>
    <s v="Midpoint Meridian"/>
    <n v="0"/>
    <n v="0"/>
    <n v="0"/>
    <n v="0"/>
    <n v="0"/>
    <s v="Div0"/>
    <n v="0"/>
    <n v="0"/>
    <n v="0"/>
    <n v="500.2"/>
    <n v="500.2"/>
    <n v="0"/>
    <x v="1"/>
  </r>
  <r>
    <x v="4"/>
    <x v="0"/>
    <s v="Craig Trans"/>
    <n v="0"/>
    <n v="0"/>
    <n v="0"/>
    <n v="0"/>
    <n v="0"/>
    <s v="Div0"/>
    <n v="0"/>
    <n v="0"/>
    <n v="0"/>
    <n v="67"/>
    <n v="67"/>
    <n v="0"/>
    <x v="0"/>
  </r>
  <r>
    <x v="4"/>
    <x v="0"/>
    <s v="BPA_NITS"/>
    <n v="267.60000000000002"/>
    <n v="0"/>
    <n v="-9.6"/>
    <n v="33.5"/>
    <n v="33.5"/>
    <n v="13"/>
    <n v="0"/>
    <n v="0"/>
    <n v="0"/>
    <n v="291.5"/>
    <n v="0"/>
    <n v="0"/>
    <x v="1"/>
  </r>
  <r>
    <x v="4"/>
    <x v="0"/>
    <s v="Utah South B1"/>
    <n v="0"/>
    <n v="0"/>
    <n v="0"/>
    <n v="0"/>
    <n v="0"/>
    <s v="Div0"/>
    <n v="9.5"/>
    <n v="0"/>
    <n v="0"/>
    <n v="0"/>
    <n v="9.5"/>
    <n v="0"/>
    <x v="0"/>
  </r>
  <r>
    <x v="4"/>
    <x v="0"/>
    <s v="Yakima B1"/>
    <n v="0"/>
    <n v="0"/>
    <n v="0"/>
    <n v="0"/>
    <n v="0"/>
    <s v="Div0"/>
    <n v="0"/>
    <n v="0"/>
    <n v="0"/>
    <n v="0"/>
    <n v="0"/>
    <n v="0"/>
    <x v="1"/>
  </r>
  <r>
    <x v="4"/>
    <x v="0"/>
    <s v="Yakima B4"/>
    <n v="0"/>
    <n v="0"/>
    <n v="0"/>
    <n v="0"/>
    <n v="0"/>
    <s v="Div0"/>
    <n v="0"/>
    <n v="0"/>
    <n v="0"/>
    <n v="0"/>
    <n v="0"/>
    <n v="0"/>
    <x v="1"/>
  </r>
  <r>
    <x v="4"/>
    <x v="0"/>
    <s v="Goshen B2"/>
    <n v="0"/>
    <n v="0"/>
    <n v="0"/>
    <n v="0"/>
    <n v="0"/>
    <s v="Div0"/>
    <n v="0"/>
    <n v="0"/>
    <n v="0"/>
    <n v="0"/>
    <n v="0"/>
    <n v="0"/>
    <x v="0"/>
  </r>
  <r>
    <x v="4"/>
    <x v="0"/>
    <s v="PortlandNC B1"/>
    <n v="0"/>
    <n v="0"/>
    <n v="0"/>
    <n v="0"/>
    <n v="0"/>
    <s v="Div0"/>
    <n v="0"/>
    <n v="0"/>
    <n v="0"/>
    <n v="0"/>
    <n v="0"/>
    <n v="0"/>
    <x v="1"/>
  </r>
  <r>
    <x v="4"/>
    <x v="0"/>
    <s v="PortlandNC B2"/>
    <n v="0"/>
    <n v="0"/>
    <n v="0"/>
    <n v="0"/>
    <n v="0"/>
    <s v="Div0"/>
    <n v="0"/>
    <n v="0"/>
    <n v="0"/>
    <n v="0"/>
    <n v="0"/>
    <n v="0"/>
    <x v="1"/>
  </r>
  <r>
    <x v="4"/>
    <x v="0"/>
    <s v="WillamValcc B1"/>
    <n v="0"/>
    <n v="0"/>
    <n v="0"/>
    <n v="0"/>
    <n v="0"/>
    <s v="Div0"/>
    <n v="0"/>
    <n v="0"/>
    <n v="0"/>
    <n v="0"/>
    <n v="0"/>
    <n v="0"/>
    <x v="1"/>
  </r>
  <r>
    <x v="4"/>
    <x v="0"/>
    <s v="WillamValcc B2"/>
    <n v="0"/>
    <n v="0"/>
    <n v="0"/>
    <n v="0"/>
    <n v="0"/>
    <s v="Div0"/>
    <n v="0"/>
    <n v="0"/>
    <n v="0"/>
    <n v="0"/>
    <n v="0"/>
    <n v="0"/>
    <x v="1"/>
  </r>
  <r>
    <x v="4"/>
    <x v="0"/>
    <s v="SOregonCal B2"/>
    <n v="0"/>
    <n v="0"/>
    <n v="0"/>
    <n v="0"/>
    <n v="0"/>
    <s v="Div0"/>
    <n v="0"/>
    <n v="0"/>
    <n v="0"/>
    <n v="0"/>
    <n v="0"/>
    <n v="0"/>
    <x v="1"/>
  </r>
  <r>
    <x v="4"/>
    <x v="0"/>
    <s v="Aeolus_Wyoming B1"/>
    <n v="0"/>
    <n v="0"/>
    <n v="0"/>
    <n v="0"/>
    <n v="0"/>
    <s v="Div0"/>
    <n v="0"/>
    <n v="0"/>
    <n v="0"/>
    <n v="0"/>
    <n v="0"/>
    <n v="0"/>
    <x v="0"/>
  </r>
  <r>
    <x v="4"/>
    <x v="0"/>
    <s v="Utah North B1"/>
    <n v="0"/>
    <n v="0"/>
    <n v="0"/>
    <n v="0"/>
    <n v="0"/>
    <s v="Div0"/>
    <n v="0"/>
    <n v="0"/>
    <n v="0"/>
    <n v="0"/>
    <n v="0"/>
    <n v="0"/>
    <x v="0"/>
  </r>
  <r>
    <x v="4"/>
    <x v="0"/>
    <s v="WallaWalla B1"/>
    <n v="0"/>
    <n v="0"/>
    <n v="0"/>
    <n v="0"/>
    <n v="0"/>
    <s v="Div0"/>
    <n v="0"/>
    <n v="0"/>
    <n v="0"/>
    <n v="0"/>
    <n v="0"/>
    <n v="0"/>
    <x v="1"/>
  </r>
  <r>
    <x v="4"/>
    <x v="0"/>
    <s v="WyomingNE B1"/>
    <n v="0"/>
    <n v="0"/>
    <n v="0"/>
    <n v="0"/>
    <n v="0"/>
    <s v="Div0"/>
    <n v="0"/>
    <n v="0"/>
    <n v="0"/>
    <n v="0"/>
    <n v="0"/>
    <n v="0"/>
    <x v="0"/>
  </r>
  <r>
    <x v="4"/>
    <x v="0"/>
    <s v="WyomingNE B2"/>
    <n v="0"/>
    <n v="0"/>
    <n v="0"/>
    <n v="0"/>
    <n v="0"/>
    <s v="Div0"/>
    <n v="0"/>
    <n v="0"/>
    <n v="0"/>
    <n v="0"/>
    <n v="0"/>
    <n v="0"/>
    <x v="0"/>
  </r>
  <r>
    <x v="4"/>
    <x v="0"/>
    <s v="Utah South B4"/>
    <n v="0"/>
    <n v="0"/>
    <n v="0"/>
    <n v="0"/>
    <n v="0"/>
    <s v="Div0"/>
    <n v="0"/>
    <n v="0"/>
    <n v="0"/>
    <n v="0"/>
    <n v="0"/>
    <n v="0"/>
    <x v="0"/>
  </r>
  <r>
    <x v="4"/>
    <x v="0"/>
    <s v="Bridger B1"/>
    <n v="0"/>
    <n v="0"/>
    <n v="0"/>
    <n v="0"/>
    <n v="0"/>
    <s v="Div0"/>
    <n v="0"/>
    <n v="0"/>
    <n v="0"/>
    <n v="0"/>
    <n v="0"/>
    <n v="0"/>
    <x v="1"/>
  </r>
  <r>
    <x v="4"/>
    <x v="0"/>
    <s v="WyomingSW B1"/>
    <n v="0"/>
    <n v="0"/>
    <n v="0"/>
    <n v="0"/>
    <n v="0"/>
    <s v="Div0"/>
    <n v="0"/>
    <n v="0"/>
    <n v="0"/>
    <n v="0"/>
    <n v="0"/>
    <n v="0"/>
    <x v="0"/>
  </r>
  <r>
    <x v="4"/>
    <x v="0"/>
    <s v="WyomingSW B2"/>
    <n v="0"/>
    <n v="0"/>
    <n v="0"/>
    <n v="0"/>
    <n v="0"/>
    <s v="Div0"/>
    <n v="0"/>
    <n v="0"/>
    <n v="0"/>
    <n v="0"/>
    <n v="0"/>
    <n v="0"/>
    <x v="0"/>
  </r>
  <r>
    <x v="4"/>
    <x v="0"/>
    <s v="Utah South BR"/>
    <n v="0"/>
    <n v="0"/>
    <n v="0"/>
    <n v="0"/>
    <n v="0"/>
    <s v="Div0"/>
    <n v="0"/>
    <n v="0"/>
    <n v="0"/>
    <n v="0"/>
    <n v="0"/>
    <n v="0"/>
    <x v="0"/>
  </r>
  <r>
    <x v="4"/>
    <x v="0"/>
    <s v="Bridger BR"/>
    <n v="0"/>
    <n v="0"/>
    <n v="0"/>
    <n v="0"/>
    <n v="0"/>
    <s v="Div0"/>
    <n v="0"/>
    <n v="0"/>
    <n v="0"/>
    <n v="0"/>
    <n v="0"/>
    <n v="0"/>
    <x v="1"/>
  </r>
  <r>
    <x v="4"/>
    <x v="0"/>
    <s v="PortlandNC Log1"/>
    <n v="0"/>
    <n v="0"/>
    <n v="0"/>
    <n v="0"/>
    <n v="0"/>
    <s v="Div0"/>
    <n v="0"/>
    <n v="0"/>
    <n v="0"/>
    <n v="0"/>
    <n v="0"/>
    <n v="0"/>
    <x v="1"/>
  </r>
  <r>
    <x v="4"/>
    <x v="0"/>
    <s v="Aeolus_Wyoming Log1"/>
    <n v="0"/>
    <n v="0"/>
    <n v="0"/>
    <n v="0"/>
    <n v="0"/>
    <s v="Div0"/>
    <n v="0"/>
    <n v="0"/>
    <n v="0"/>
    <n v="0"/>
    <n v="0"/>
    <n v="0"/>
    <x v="0"/>
  </r>
  <r>
    <x v="4"/>
    <x v="1"/>
    <s v="Arizona"/>
    <n v="0"/>
    <n v="0"/>
    <n v="0"/>
    <n v="0"/>
    <n v="0"/>
    <s v="Div0"/>
    <n v="0"/>
    <n v="0"/>
    <n v="0"/>
    <n v="0"/>
    <n v="0"/>
    <n v="0"/>
    <x v="0"/>
  </r>
  <r>
    <x v="4"/>
    <x v="1"/>
    <s v="COB"/>
    <n v="0"/>
    <n v="0"/>
    <n v="0"/>
    <n v="0"/>
    <n v="0"/>
    <s v="Div0"/>
    <n v="0"/>
    <n v="0"/>
    <n v="0"/>
    <n v="0"/>
    <n v="0"/>
    <n v="0"/>
    <x v="1"/>
  </r>
  <r>
    <x v="4"/>
    <x v="1"/>
    <s v="Goshen"/>
    <n v="278.5"/>
    <n v="0"/>
    <n v="-9.5"/>
    <n v="35"/>
    <n v="35"/>
    <n v="13"/>
    <n v="51"/>
    <n v="0.3"/>
    <n v="0"/>
    <n v="252.8"/>
    <n v="0"/>
    <n v="0"/>
    <x v="0"/>
  </r>
  <r>
    <x v="4"/>
    <x v="1"/>
    <s v="Brady"/>
    <n v="0"/>
    <n v="0"/>
    <n v="0"/>
    <n v="0"/>
    <n v="0"/>
    <s v="Div0"/>
    <n v="0"/>
    <n v="-7.6"/>
    <n v="0"/>
    <n v="97.6"/>
    <n v="90"/>
    <n v="0"/>
    <x v="0"/>
  </r>
  <r>
    <x v="4"/>
    <x v="1"/>
    <s v="Bridger West"/>
    <n v="0"/>
    <n v="0"/>
    <n v="0"/>
    <n v="0"/>
    <n v="0"/>
    <s v="Div0"/>
    <n v="0"/>
    <n v="0"/>
    <n v="0"/>
    <n v="1014.5"/>
    <n v="1014.5"/>
    <n v="0"/>
    <x v="1"/>
  </r>
  <r>
    <x v="4"/>
    <x v="1"/>
    <s v="Borah"/>
    <n v="0"/>
    <n v="0"/>
    <n v="0"/>
    <n v="0"/>
    <n v="0"/>
    <s v="Div0"/>
    <n v="0"/>
    <n v="0"/>
    <n v="0"/>
    <n v="1664.4"/>
    <n v="1664.4"/>
    <n v="0"/>
    <x v="1"/>
  </r>
  <r>
    <x v="4"/>
    <x v="1"/>
    <s v="Mid Columbia"/>
    <n v="0"/>
    <n v="0"/>
    <n v="0"/>
    <n v="0"/>
    <n v="0"/>
    <s v="Div0"/>
    <n v="387.5"/>
    <n v="-22.8"/>
    <n v="0"/>
    <n v="160"/>
    <n v="524.70000000000005"/>
    <n v="0"/>
    <x v="1"/>
  </r>
  <r>
    <x v="4"/>
    <x v="1"/>
    <s v="Mona"/>
    <n v="0"/>
    <n v="0"/>
    <n v="0"/>
    <n v="0"/>
    <n v="138.19999999999999"/>
    <s v="Div0"/>
    <n v="0"/>
    <n v="113.2"/>
    <n v="0"/>
    <n v="25"/>
    <n v="0"/>
    <n v="0"/>
    <x v="0"/>
  </r>
  <r>
    <x v="4"/>
    <x v="1"/>
    <s v="Palo Verde"/>
    <n v="0"/>
    <n v="0"/>
    <n v="0"/>
    <n v="0"/>
    <n v="0"/>
    <s v="Div0"/>
    <n v="0"/>
    <n v="0"/>
    <n v="0"/>
    <n v="0"/>
    <n v="0"/>
    <n v="0"/>
    <x v="0"/>
  </r>
  <r>
    <x v="4"/>
    <x v="1"/>
    <s v="Utah North"/>
    <n v="3980.9"/>
    <n v="0"/>
    <n v="-159.80000000000001"/>
    <n v="496.7"/>
    <n v="496.7"/>
    <n v="13"/>
    <n v="2701.8"/>
    <n v="-0.8"/>
    <n v="0"/>
    <n v="2544.4"/>
    <n v="927.4"/>
    <n v="0"/>
    <x v="0"/>
  </r>
  <r>
    <x v="4"/>
    <x v="1"/>
    <s v="_4-Corners"/>
    <n v="0"/>
    <n v="0"/>
    <n v="0"/>
    <n v="0"/>
    <n v="0"/>
    <s v="Div0"/>
    <n v="0"/>
    <n v="0"/>
    <n v="0"/>
    <n v="0"/>
    <n v="0"/>
    <n v="0"/>
    <x v="0"/>
  </r>
  <r>
    <x v="4"/>
    <x v="1"/>
    <s v="Utah South"/>
    <n v="461.6"/>
    <n v="0"/>
    <n v="0"/>
    <n v="372.4"/>
    <n v="389"/>
    <n v="84.3"/>
    <n v="3339.7"/>
    <n v="-34.6"/>
    <n v="0"/>
    <n v="0"/>
    <n v="2454.6"/>
    <n v="0"/>
    <x v="0"/>
  </r>
  <r>
    <x v="4"/>
    <x v="1"/>
    <s v="Cholla"/>
    <n v="0"/>
    <n v="0"/>
    <n v="0"/>
    <n v="0"/>
    <n v="0"/>
    <s v="Div0"/>
    <n v="0"/>
    <n v="0"/>
    <n v="0"/>
    <n v="0"/>
    <n v="0"/>
    <n v="0"/>
    <x v="0"/>
  </r>
  <r>
    <x v="4"/>
    <x v="1"/>
    <s v="Colorado"/>
    <n v="0"/>
    <n v="0"/>
    <n v="0"/>
    <n v="0"/>
    <n v="148.4"/>
    <s v="Div0"/>
    <n v="240.4"/>
    <n v="0"/>
    <n v="0"/>
    <n v="0"/>
    <n v="92"/>
    <n v="0"/>
    <x v="0"/>
  </r>
  <r>
    <x v="4"/>
    <x v="1"/>
    <s v="Mead"/>
    <n v="0"/>
    <n v="0"/>
    <n v="0"/>
    <n v="0"/>
    <n v="0"/>
    <s v="Div0"/>
    <n v="0"/>
    <n v="0"/>
    <n v="0"/>
    <n v="0"/>
    <n v="0"/>
    <n v="0"/>
    <x v="0"/>
  </r>
  <r>
    <x v="4"/>
    <x v="1"/>
    <s v="Montana"/>
    <n v="0"/>
    <n v="0"/>
    <n v="0"/>
    <n v="0"/>
    <n v="0"/>
    <s v="Div0"/>
    <n v="150.6"/>
    <n v="0"/>
    <n v="0"/>
    <n v="0"/>
    <n v="150.6"/>
    <n v="0"/>
    <x v="1"/>
  </r>
  <r>
    <x v="4"/>
    <x v="1"/>
    <s v="Hermiston"/>
    <n v="0"/>
    <n v="0"/>
    <n v="0"/>
    <n v="0"/>
    <n v="0"/>
    <s v="Div0"/>
    <n v="240.1"/>
    <n v="0"/>
    <n v="0"/>
    <n v="0"/>
    <n v="240.1"/>
    <n v="0"/>
    <x v="1"/>
  </r>
  <r>
    <x v="4"/>
    <x v="1"/>
    <s v="Yakima"/>
    <n v="540.6"/>
    <n v="0"/>
    <n v="-21.9"/>
    <n v="67.400000000000006"/>
    <n v="67.400000000000006"/>
    <n v="13"/>
    <n v="0"/>
    <n v="0"/>
    <n v="0"/>
    <n v="586.20000000000005"/>
    <n v="0"/>
    <n v="0"/>
    <x v="1"/>
  </r>
  <r>
    <x v="4"/>
    <x v="1"/>
    <s v="WallaWalla"/>
    <n v="242.5"/>
    <n v="0"/>
    <n v="-8.1"/>
    <n v="30.5"/>
    <n v="30.5"/>
    <n v="13"/>
    <n v="83.9"/>
    <n v="-2.6"/>
    <n v="0"/>
    <n v="465.2"/>
    <n v="281.60000000000002"/>
    <n v="0"/>
    <x v="1"/>
  </r>
  <r>
    <x v="4"/>
    <x v="1"/>
    <s v="APS Transmission"/>
    <n v="0"/>
    <n v="0"/>
    <n v="0"/>
    <n v="0"/>
    <n v="0"/>
    <s v="Div0"/>
    <n v="0"/>
    <n v="0"/>
    <n v="0"/>
    <n v="0"/>
    <n v="0"/>
    <n v="0"/>
    <x v="0"/>
  </r>
  <r>
    <x v="4"/>
    <x v="1"/>
    <s v="Bridger East"/>
    <n v="0"/>
    <n v="0"/>
    <n v="0"/>
    <n v="0"/>
    <n v="0"/>
    <s v="Div0"/>
    <n v="0"/>
    <n v="0"/>
    <n v="0"/>
    <n v="0"/>
    <n v="0"/>
    <n v="0"/>
    <x v="0"/>
  </r>
  <r>
    <x v="4"/>
    <x v="1"/>
    <s v="WyomingNE"/>
    <n v="624.70000000000005"/>
    <n v="0"/>
    <n v="0"/>
    <n v="943.9"/>
    <n v="943.9"/>
    <n v="151.1"/>
    <n v="1582.4"/>
    <n v="-13.8"/>
    <n v="0"/>
    <n v="0"/>
    <n v="0"/>
    <n v="0"/>
    <x v="0"/>
  </r>
  <r>
    <x v="4"/>
    <x v="1"/>
    <s v="WyomingSW"/>
    <n v="460.1"/>
    <n v="0"/>
    <n v="-41.6"/>
    <n v="54.4"/>
    <n v="54.4"/>
    <n v="13"/>
    <n v="42"/>
    <n v="0"/>
    <n v="0"/>
    <n v="430.8"/>
    <n v="0"/>
    <n v="0"/>
    <x v="0"/>
  </r>
  <r>
    <x v="4"/>
    <x v="1"/>
    <s v="Aeolus_Wyoming"/>
    <n v="0"/>
    <n v="0"/>
    <n v="0"/>
    <n v="0"/>
    <n v="0"/>
    <s v="Div0"/>
    <n v="0"/>
    <n v="0"/>
    <n v="0"/>
    <n v="0"/>
    <n v="0"/>
    <n v="0"/>
    <x v="0"/>
  </r>
  <r>
    <x v="4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4"/>
    <x v="1"/>
    <s v="SOregonCal"/>
    <n v="1479.5"/>
    <n v="0"/>
    <n v="-97.9"/>
    <n v="179.6"/>
    <n v="179.6"/>
    <n v="13"/>
    <n v="331"/>
    <n v="29.7"/>
    <n v="0"/>
    <n v="1467"/>
    <n v="266.5"/>
    <n v="0"/>
    <x v="1"/>
  </r>
  <r>
    <x v="4"/>
    <x v="1"/>
    <s v="PortlandNC"/>
    <n v="528.79999999999995"/>
    <n v="0"/>
    <n v="-18"/>
    <n v="66.400000000000006"/>
    <n v="66.400000000000006"/>
    <n v="13"/>
    <n v="599.70000000000005"/>
    <n v="-78"/>
    <n v="0"/>
    <n v="55.5"/>
    <n v="0"/>
    <n v="0"/>
    <x v="1"/>
  </r>
  <r>
    <x v="4"/>
    <x v="1"/>
    <s v="WillamValcc"/>
    <n v="407.8"/>
    <n v="0"/>
    <n v="-12.7"/>
    <n v="51.4"/>
    <n v="51.4"/>
    <n v="13"/>
    <n v="0"/>
    <n v="0"/>
    <n v="0"/>
    <n v="446.5"/>
    <n v="0"/>
    <n v="0"/>
    <x v="1"/>
  </r>
  <r>
    <x v="4"/>
    <x v="1"/>
    <s v="Bethel"/>
    <n v="0"/>
    <n v="0"/>
    <n v="0"/>
    <n v="0"/>
    <n v="0"/>
    <s v="Div0"/>
    <n v="0"/>
    <n v="0"/>
    <n v="0"/>
    <n v="0"/>
    <n v="0"/>
    <n v="0"/>
    <x v="1"/>
  </r>
  <r>
    <x v="4"/>
    <x v="1"/>
    <s v="Nevada - Oregon Border"/>
    <n v="0"/>
    <n v="0"/>
    <n v="0"/>
    <n v="0"/>
    <n v="0"/>
    <s v="Div0"/>
    <n v="0"/>
    <n v="0"/>
    <n v="0"/>
    <n v="0"/>
    <n v="0"/>
    <n v="0"/>
    <x v="1"/>
  </r>
  <r>
    <x v="4"/>
    <x v="1"/>
    <s v="Bridger"/>
    <n v="0"/>
    <n v="0"/>
    <n v="0"/>
    <n v="0"/>
    <n v="0"/>
    <s v="Div0"/>
    <n v="1415.3"/>
    <n v="-1.6"/>
    <n v="0"/>
    <n v="0"/>
    <n v="1413.7"/>
    <n v="0"/>
    <x v="1"/>
  </r>
  <r>
    <x v="4"/>
    <x v="1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4"/>
    <x v="1"/>
    <s v="Midpoint Meridian"/>
    <n v="0"/>
    <n v="0"/>
    <n v="0"/>
    <n v="0"/>
    <n v="0"/>
    <s v="Div0"/>
    <n v="0"/>
    <n v="0"/>
    <n v="0"/>
    <n v="494.1"/>
    <n v="494.1"/>
    <n v="0"/>
    <x v="1"/>
  </r>
  <r>
    <x v="4"/>
    <x v="1"/>
    <s v="Craig Trans"/>
    <n v="0"/>
    <n v="0"/>
    <n v="0"/>
    <n v="0"/>
    <n v="67"/>
    <s v="Div0"/>
    <n v="0"/>
    <n v="0"/>
    <n v="0"/>
    <n v="67"/>
    <n v="0"/>
    <n v="0"/>
    <x v="0"/>
  </r>
  <r>
    <x v="4"/>
    <x v="1"/>
    <s v="BPA_NITS"/>
    <n v="328.9"/>
    <n v="0"/>
    <n v="-15.1"/>
    <n v="40.799999999999997"/>
    <n v="40.799999999999997"/>
    <n v="13"/>
    <n v="0"/>
    <n v="0"/>
    <n v="0"/>
    <n v="354.6"/>
    <n v="0"/>
    <n v="0"/>
    <x v="1"/>
  </r>
  <r>
    <x v="4"/>
    <x v="1"/>
    <s v="Utah South B1"/>
    <n v="0"/>
    <n v="0"/>
    <n v="0"/>
    <n v="0"/>
    <n v="13.1"/>
    <s v="Div0"/>
    <n v="13.1"/>
    <n v="0"/>
    <n v="0"/>
    <n v="0"/>
    <n v="0"/>
    <n v="0"/>
    <x v="0"/>
  </r>
  <r>
    <x v="4"/>
    <x v="1"/>
    <s v="Yakima B1"/>
    <n v="0"/>
    <n v="0"/>
    <n v="0"/>
    <n v="0"/>
    <n v="0"/>
    <s v="Div0"/>
    <n v="0"/>
    <n v="0"/>
    <n v="0"/>
    <n v="0"/>
    <n v="0"/>
    <n v="0"/>
    <x v="1"/>
  </r>
  <r>
    <x v="4"/>
    <x v="1"/>
    <s v="Yakima B4"/>
    <n v="0"/>
    <n v="0"/>
    <n v="0"/>
    <n v="0"/>
    <n v="0"/>
    <s v="Div0"/>
    <n v="0"/>
    <n v="0"/>
    <n v="0"/>
    <n v="0"/>
    <n v="0"/>
    <n v="0"/>
    <x v="1"/>
  </r>
  <r>
    <x v="4"/>
    <x v="1"/>
    <s v="Goshen B2"/>
    <n v="0"/>
    <n v="0"/>
    <n v="0"/>
    <n v="0"/>
    <n v="0"/>
    <s v="Div0"/>
    <n v="0"/>
    <n v="0"/>
    <n v="0"/>
    <n v="0"/>
    <n v="0"/>
    <n v="0"/>
    <x v="0"/>
  </r>
  <r>
    <x v="4"/>
    <x v="1"/>
    <s v="PortlandNC B1"/>
    <n v="0"/>
    <n v="0"/>
    <n v="0"/>
    <n v="0"/>
    <n v="0"/>
    <s v="Div0"/>
    <n v="0"/>
    <n v="0"/>
    <n v="0"/>
    <n v="0"/>
    <n v="0"/>
    <n v="0"/>
    <x v="1"/>
  </r>
  <r>
    <x v="4"/>
    <x v="1"/>
    <s v="PortlandNC B2"/>
    <n v="0"/>
    <n v="0"/>
    <n v="0"/>
    <n v="0"/>
    <n v="0"/>
    <s v="Div0"/>
    <n v="0"/>
    <n v="0"/>
    <n v="0"/>
    <n v="0"/>
    <n v="0"/>
    <n v="0"/>
    <x v="1"/>
  </r>
  <r>
    <x v="4"/>
    <x v="1"/>
    <s v="WillamValcc B1"/>
    <n v="0"/>
    <n v="0"/>
    <n v="0"/>
    <n v="0"/>
    <n v="0"/>
    <s v="Div0"/>
    <n v="0"/>
    <n v="0"/>
    <n v="0"/>
    <n v="0"/>
    <n v="0"/>
    <n v="0"/>
    <x v="1"/>
  </r>
  <r>
    <x v="4"/>
    <x v="1"/>
    <s v="WillamValcc B2"/>
    <n v="0"/>
    <n v="0"/>
    <n v="0"/>
    <n v="0"/>
    <n v="0"/>
    <s v="Div0"/>
    <n v="0"/>
    <n v="0"/>
    <n v="0"/>
    <n v="0"/>
    <n v="0"/>
    <n v="0"/>
    <x v="1"/>
  </r>
  <r>
    <x v="4"/>
    <x v="1"/>
    <s v="SOregonCal B2"/>
    <n v="0"/>
    <n v="0"/>
    <n v="0"/>
    <n v="0"/>
    <n v="0"/>
    <s v="Div0"/>
    <n v="0"/>
    <n v="0"/>
    <n v="0"/>
    <n v="0"/>
    <n v="0"/>
    <n v="0"/>
    <x v="1"/>
  </r>
  <r>
    <x v="4"/>
    <x v="1"/>
    <s v="Aeolus_Wyoming B1"/>
    <n v="0"/>
    <n v="0"/>
    <n v="0"/>
    <n v="0"/>
    <n v="0"/>
    <s v="Div0"/>
    <n v="0"/>
    <n v="0"/>
    <n v="0"/>
    <n v="0"/>
    <n v="0"/>
    <n v="0"/>
    <x v="0"/>
  </r>
  <r>
    <x v="4"/>
    <x v="1"/>
    <s v="Utah North B1"/>
    <n v="0"/>
    <n v="0"/>
    <n v="0"/>
    <n v="0"/>
    <n v="0"/>
    <s v="Div0"/>
    <n v="0"/>
    <n v="0"/>
    <n v="0"/>
    <n v="0"/>
    <n v="0"/>
    <n v="0"/>
    <x v="0"/>
  </r>
  <r>
    <x v="4"/>
    <x v="1"/>
    <s v="WallaWalla B1"/>
    <n v="0"/>
    <n v="0"/>
    <n v="0"/>
    <n v="0"/>
    <n v="0"/>
    <s v="Div0"/>
    <n v="0"/>
    <n v="0"/>
    <n v="0"/>
    <n v="0"/>
    <n v="0"/>
    <n v="0"/>
    <x v="1"/>
  </r>
  <r>
    <x v="4"/>
    <x v="1"/>
    <s v="WyomingNE B1"/>
    <n v="0"/>
    <n v="0"/>
    <n v="0"/>
    <n v="0"/>
    <n v="0"/>
    <s v="Div0"/>
    <n v="0"/>
    <n v="0"/>
    <n v="0"/>
    <n v="0"/>
    <n v="0"/>
    <n v="0"/>
    <x v="0"/>
  </r>
  <r>
    <x v="4"/>
    <x v="1"/>
    <s v="WyomingNE B2"/>
    <n v="0"/>
    <n v="0"/>
    <n v="0"/>
    <n v="0"/>
    <n v="0"/>
    <s v="Div0"/>
    <n v="0"/>
    <n v="0"/>
    <n v="0"/>
    <n v="0"/>
    <n v="0"/>
    <n v="0"/>
    <x v="0"/>
  </r>
  <r>
    <x v="4"/>
    <x v="1"/>
    <s v="Utah South B4"/>
    <n v="0"/>
    <n v="0"/>
    <n v="0"/>
    <n v="0"/>
    <n v="0"/>
    <s v="Div0"/>
    <n v="0"/>
    <n v="0"/>
    <n v="0"/>
    <n v="0"/>
    <n v="0"/>
    <n v="0"/>
    <x v="0"/>
  </r>
  <r>
    <x v="4"/>
    <x v="1"/>
    <s v="Bridger B1"/>
    <n v="0"/>
    <n v="0"/>
    <n v="0"/>
    <n v="0"/>
    <n v="0"/>
    <s v="Div0"/>
    <n v="0"/>
    <n v="0"/>
    <n v="0"/>
    <n v="0"/>
    <n v="0"/>
    <n v="0"/>
    <x v="1"/>
  </r>
  <r>
    <x v="4"/>
    <x v="1"/>
    <s v="WyomingSW B1"/>
    <n v="0"/>
    <n v="0"/>
    <n v="0"/>
    <n v="0"/>
    <n v="0"/>
    <s v="Div0"/>
    <n v="0"/>
    <n v="0"/>
    <n v="0"/>
    <n v="0"/>
    <n v="0"/>
    <n v="0"/>
    <x v="0"/>
  </r>
  <r>
    <x v="4"/>
    <x v="1"/>
    <s v="WyomingSW B2"/>
    <n v="0"/>
    <n v="0"/>
    <n v="0"/>
    <n v="0"/>
    <n v="0"/>
    <s v="Div0"/>
    <n v="0"/>
    <n v="0"/>
    <n v="0"/>
    <n v="0"/>
    <n v="0"/>
    <n v="0"/>
    <x v="0"/>
  </r>
  <r>
    <x v="4"/>
    <x v="1"/>
    <s v="Utah South BR"/>
    <n v="0"/>
    <n v="0"/>
    <n v="0"/>
    <n v="0"/>
    <n v="0"/>
    <s v="Div0"/>
    <n v="0"/>
    <n v="0"/>
    <n v="0"/>
    <n v="0"/>
    <n v="0"/>
    <n v="0"/>
    <x v="0"/>
  </r>
  <r>
    <x v="4"/>
    <x v="1"/>
    <s v="Bridger BR"/>
    <n v="0"/>
    <n v="0"/>
    <n v="0"/>
    <n v="0"/>
    <n v="0"/>
    <s v="Div0"/>
    <n v="0"/>
    <n v="0"/>
    <n v="0"/>
    <n v="0"/>
    <n v="0"/>
    <n v="0"/>
    <x v="1"/>
  </r>
  <r>
    <x v="4"/>
    <x v="1"/>
    <s v="PortlandNC Log1"/>
    <n v="0"/>
    <n v="0"/>
    <n v="0"/>
    <n v="0"/>
    <n v="0"/>
    <s v="Div0"/>
    <n v="0"/>
    <n v="0"/>
    <n v="0"/>
    <n v="0"/>
    <n v="0"/>
    <n v="0"/>
    <x v="1"/>
  </r>
  <r>
    <x v="4"/>
    <x v="1"/>
    <s v="Aeolus_Wyoming Log1"/>
    <n v="0"/>
    <n v="0"/>
    <n v="0"/>
    <n v="0"/>
    <n v="0"/>
    <s v="Div0"/>
    <n v="0"/>
    <n v="0"/>
    <n v="0"/>
    <n v="0"/>
    <n v="0"/>
    <n v="0"/>
    <x v="0"/>
  </r>
  <r>
    <x v="5"/>
    <x v="0"/>
    <s v="Arizona"/>
    <n v="0"/>
    <n v="0"/>
    <n v="0"/>
    <n v="0"/>
    <n v="0"/>
    <s v="Div0"/>
    <n v="0"/>
    <n v="0"/>
    <n v="0"/>
    <n v="0"/>
    <n v="0"/>
    <n v="0"/>
    <x v="0"/>
  </r>
  <r>
    <x v="5"/>
    <x v="0"/>
    <s v="COB"/>
    <n v="0"/>
    <n v="0"/>
    <n v="0"/>
    <n v="0"/>
    <n v="0"/>
    <s v="Div0"/>
    <n v="31.9"/>
    <n v="0"/>
    <n v="0"/>
    <n v="0"/>
    <n v="31.9"/>
    <n v="0"/>
    <x v="1"/>
  </r>
  <r>
    <x v="5"/>
    <x v="0"/>
    <s v="Goshen"/>
    <n v="522.6"/>
    <n v="0"/>
    <n v="-26.2"/>
    <n v="64.5"/>
    <n v="64.5"/>
    <n v="13"/>
    <n v="51"/>
    <n v="-1.2"/>
    <n v="180.2"/>
    <n v="331.1"/>
    <n v="0"/>
    <n v="0"/>
    <x v="0"/>
  </r>
  <r>
    <x v="5"/>
    <x v="0"/>
    <s v="Brady"/>
    <n v="0"/>
    <n v="0"/>
    <n v="0"/>
    <n v="0"/>
    <n v="0"/>
    <s v="Div0"/>
    <n v="0"/>
    <n v="0"/>
    <n v="0"/>
    <n v="90"/>
    <n v="90"/>
    <n v="0"/>
    <x v="0"/>
  </r>
  <r>
    <x v="5"/>
    <x v="0"/>
    <s v="Bridger West"/>
    <n v="0"/>
    <n v="0"/>
    <n v="0"/>
    <n v="0"/>
    <n v="0"/>
    <s v="Div0"/>
    <n v="0"/>
    <n v="0"/>
    <n v="0"/>
    <n v="1141.0999999999999"/>
    <n v="1141.0999999999999"/>
    <n v="0"/>
    <x v="1"/>
  </r>
  <r>
    <x v="5"/>
    <x v="0"/>
    <s v="Borah"/>
    <n v="0"/>
    <n v="0"/>
    <n v="0"/>
    <n v="0"/>
    <n v="0"/>
    <s v="Div0"/>
    <n v="0"/>
    <n v="0"/>
    <n v="0"/>
    <n v="1725.8"/>
    <n v="1725.8"/>
    <n v="0"/>
    <x v="1"/>
  </r>
  <r>
    <x v="5"/>
    <x v="0"/>
    <s v="Mid Columbia"/>
    <n v="0"/>
    <n v="0"/>
    <n v="0"/>
    <n v="0"/>
    <n v="0"/>
    <s v="Div0"/>
    <n v="63.3"/>
    <n v="0"/>
    <n v="0"/>
    <n v="343"/>
    <n v="406.3"/>
    <n v="0"/>
    <x v="1"/>
  </r>
  <r>
    <x v="5"/>
    <x v="0"/>
    <s v="Mona"/>
    <n v="0"/>
    <n v="0"/>
    <n v="0"/>
    <n v="0"/>
    <n v="0"/>
    <s v="Div0"/>
    <n v="0"/>
    <n v="100"/>
    <n v="0"/>
    <n v="25"/>
    <n v="125"/>
    <n v="0"/>
    <x v="0"/>
  </r>
  <r>
    <x v="5"/>
    <x v="0"/>
    <s v="Palo Verde"/>
    <n v="0"/>
    <n v="0"/>
    <n v="0"/>
    <n v="0"/>
    <n v="0"/>
    <s v="Div0"/>
    <n v="0"/>
    <n v="0"/>
    <n v="0"/>
    <n v="0"/>
    <n v="0"/>
    <n v="0"/>
    <x v="0"/>
  </r>
  <r>
    <x v="5"/>
    <x v="0"/>
    <s v="Utah North"/>
    <n v="5003.8999999999996"/>
    <n v="0"/>
    <n v="-267.89999999999998"/>
    <n v="615.70000000000005"/>
    <n v="615.70000000000005"/>
    <n v="13"/>
    <n v="2566.4"/>
    <n v="0.9"/>
    <n v="165.6"/>
    <n v="3441.7"/>
    <n v="822.9"/>
    <n v="0"/>
    <x v="0"/>
  </r>
  <r>
    <x v="5"/>
    <x v="0"/>
    <s v="_4-Corners"/>
    <n v="0"/>
    <n v="0"/>
    <n v="0"/>
    <n v="0"/>
    <n v="0"/>
    <s v="Div0"/>
    <n v="0"/>
    <n v="0"/>
    <n v="0"/>
    <n v="0"/>
    <n v="0"/>
    <n v="0"/>
    <x v="0"/>
  </r>
  <r>
    <x v="5"/>
    <x v="0"/>
    <s v="Utah South"/>
    <n v="589.5"/>
    <n v="0"/>
    <n v="0"/>
    <n v="80.400000000000006"/>
    <n v="80.400000000000006"/>
    <n v="13.6"/>
    <n v="3270.9"/>
    <n v="-25.8"/>
    <n v="0"/>
    <n v="581.70000000000005"/>
    <n v="3157"/>
    <n v="0"/>
    <x v="0"/>
  </r>
  <r>
    <x v="5"/>
    <x v="0"/>
    <s v="Cholla"/>
    <n v="0"/>
    <n v="0"/>
    <n v="0"/>
    <n v="0"/>
    <n v="0"/>
    <s v="Div0"/>
    <n v="0"/>
    <n v="0"/>
    <n v="0"/>
    <n v="0"/>
    <n v="0"/>
    <n v="0"/>
    <x v="0"/>
  </r>
  <r>
    <x v="5"/>
    <x v="0"/>
    <s v="Colorado"/>
    <n v="0"/>
    <n v="0"/>
    <n v="0"/>
    <n v="0"/>
    <n v="148.4"/>
    <s v="Div0"/>
    <n v="240.4"/>
    <n v="0"/>
    <n v="0"/>
    <n v="0"/>
    <n v="92"/>
    <n v="0"/>
    <x v="0"/>
  </r>
  <r>
    <x v="5"/>
    <x v="0"/>
    <s v="Mead"/>
    <n v="0"/>
    <n v="0"/>
    <n v="0"/>
    <n v="0"/>
    <n v="0"/>
    <s v="Div0"/>
    <n v="0"/>
    <n v="0"/>
    <n v="0"/>
    <n v="0"/>
    <n v="0"/>
    <n v="0"/>
    <x v="0"/>
  </r>
  <r>
    <x v="5"/>
    <x v="0"/>
    <s v="Montana"/>
    <n v="0"/>
    <n v="0"/>
    <n v="0"/>
    <n v="0"/>
    <n v="0"/>
    <s v="Div0"/>
    <n v="151.6"/>
    <n v="0"/>
    <n v="0"/>
    <n v="0"/>
    <n v="151.6"/>
    <n v="0"/>
    <x v="1"/>
  </r>
  <r>
    <x v="5"/>
    <x v="0"/>
    <s v="Hermiston"/>
    <n v="0"/>
    <n v="0"/>
    <n v="0"/>
    <n v="0"/>
    <n v="0"/>
    <s v="Div0"/>
    <n v="199"/>
    <n v="0"/>
    <n v="0"/>
    <n v="0"/>
    <n v="199"/>
    <n v="0"/>
    <x v="1"/>
  </r>
  <r>
    <x v="5"/>
    <x v="0"/>
    <s v="Yakima"/>
    <n v="554.20000000000005"/>
    <n v="0"/>
    <n v="-30.9"/>
    <n v="68"/>
    <n v="68"/>
    <n v="13"/>
    <n v="0"/>
    <n v="0"/>
    <n v="0"/>
    <n v="591.4"/>
    <n v="0"/>
    <n v="0"/>
    <x v="1"/>
  </r>
  <r>
    <x v="5"/>
    <x v="0"/>
    <s v="WallaWalla"/>
    <n v="290.5"/>
    <n v="0"/>
    <n v="-12"/>
    <n v="36.200000000000003"/>
    <n v="36.200000000000003"/>
    <n v="13"/>
    <n v="75.3"/>
    <n v="-2.6"/>
    <n v="0"/>
    <n v="401.9"/>
    <n v="160"/>
    <n v="0"/>
    <x v="1"/>
  </r>
  <r>
    <x v="5"/>
    <x v="0"/>
    <s v="APS Transmission"/>
    <n v="0"/>
    <n v="0"/>
    <n v="0"/>
    <n v="0"/>
    <n v="0"/>
    <s v="Div0"/>
    <n v="0"/>
    <n v="0"/>
    <n v="0"/>
    <n v="0"/>
    <n v="0"/>
    <n v="0"/>
    <x v="0"/>
  </r>
  <r>
    <x v="5"/>
    <x v="0"/>
    <s v="Bridger East"/>
    <n v="0"/>
    <n v="0"/>
    <n v="0"/>
    <n v="0"/>
    <n v="0"/>
    <s v="Div0"/>
    <n v="0"/>
    <n v="0"/>
    <n v="0"/>
    <n v="0"/>
    <n v="0"/>
    <n v="0"/>
    <x v="0"/>
  </r>
  <r>
    <x v="5"/>
    <x v="0"/>
    <s v="WyomingNE"/>
    <n v="632.79999999999995"/>
    <n v="0"/>
    <n v="0"/>
    <n v="120.4"/>
    <n v="473.9"/>
    <n v="74.900000000000006"/>
    <n v="1504.2"/>
    <n v="0"/>
    <n v="0"/>
    <n v="0"/>
    <n v="397.5"/>
    <n v="0"/>
    <x v="0"/>
  </r>
  <r>
    <x v="5"/>
    <x v="0"/>
    <s v="WyomingSW"/>
    <n v="454.4"/>
    <n v="0"/>
    <n v="-56.4"/>
    <n v="51.7"/>
    <n v="51.7"/>
    <n v="13"/>
    <n v="42"/>
    <n v="0"/>
    <n v="0"/>
    <n v="407.7"/>
    <n v="0"/>
    <n v="0"/>
    <x v="0"/>
  </r>
  <r>
    <x v="5"/>
    <x v="0"/>
    <s v="Aeolus_Wyoming"/>
    <n v="0"/>
    <n v="0"/>
    <n v="0"/>
    <n v="0"/>
    <n v="0"/>
    <s v="Div0"/>
    <n v="0"/>
    <n v="0"/>
    <n v="0"/>
    <n v="397.4"/>
    <n v="397.4"/>
    <n v="0"/>
    <x v="0"/>
  </r>
  <r>
    <x v="5"/>
    <x v="0"/>
    <s v="Chehalis"/>
    <n v="0"/>
    <n v="0"/>
    <n v="0"/>
    <n v="0"/>
    <n v="0"/>
    <s v="Div0"/>
    <n v="412"/>
    <n v="0"/>
    <n v="0"/>
    <n v="0"/>
    <n v="412"/>
    <n v="0"/>
    <x v="1"/>
  </r>
  <r>
    <x v="5"/>
    <x v="0"/>
    <s v="SOregonCal"/>
    <n v="1488.8"/>
    <n v="0"/>
    <n v="-96.4"/>
    <n v="181"/>
    <n v="181"/>
    <n v="13"/>
    <n v="554.9"/>
    <n v="39.5"/>
    <n v="0"/>
    <n v="1405.8"/>
    <n v="426.7"/>
    <n v="0"/>
    <x v="1"/>
  </r>
  <r>
    <x v="5"/>
    <x v="0"/>
    <s v="PortlandNC"/>
    <n v="491.9"/>
    <n v="0"/>
    <n v="-24.2"/>
    <n v="60.8"/>
    <n v="60.8"/>
    <n v="13"/>
    <n v="533.20000000000005"/>
    <n v="-78"/>
    <n v="0"/>
    <n v="102.3"/>
    <n v="29"/>
    <n v="0"/>
    <x v="1"/>
  </r>
  <r>
    <x v="5"/>
    <x v="0"/>
    <s v="WillamValcc"/>
    <n v="390"/>
    <n v="0"/>
    <n v="-7.3"/>
    <n v="49.7"/>
    <n v="49.7"/>
    <n v="13"/>
    <n v="0"/>
    <n v="0"/>
    <n v="0"/>
    <n v="442.7"/>
    <n v="10.3"/>
    <n v="0"/>
    <x v="1"/>
  </r>
  <r>
    <x v="5"/>
    <x v="0"/>
    <s v="Bethel"/>
    <n v="0"/>
    <n v="0"/>
    <n v="0"/>
    <n v="0"/>
    <n v="0"/>
    <s v="Div0"/>
    <n v="0"/>
    <n v="0"/>
    <n v="0"/>
    <n v="2.2999999999999998"/>
    <n v="2.2999999999999998"/>
    <n v="0"/>
    <x v="1"/>
  </r>
  <r>
    <x v="5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5"/>
    <x v="0"/>
    <s v="Bridger"/>
    <n v="0"/>
    <n v="0"/>
    <n v="0"/>
    <n v="0"/>
    <n v="0"/>
    <s v="Div0"/>
    <n v="1061.3"/>
    <n v="0"/>
    <n v="0"/>
    <n v="0"/>
    <n v="1061.3"/>
    <n v="0"/>
    <x v="1"/>
  </r>
  <r>
    <x v="5"/>
    <x v="0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5"/>
    <x v="0"/>
    <s v="Midpoint Meridian"/>
    <n v="0"/>
    <n v="0"/>
    <n v="0"/>
    <n v="0"/>
    <n v="0"/>
    <s v="Div0"/>
    <n v="0"/>
    <n v="0"/>
    <n v="0"/>
    <n v="496.3"/>
    <n v="496.3"/>
    <n v="0"/>
    <x v="1"/>
  </r>
  <r>
    <x v="5"/>
    <x v="0"/>
    <s v="Craig Trans"/>
    <n v="0"/>
    <n v="0"/>
    <n v="0"/>
    <n v="0"/>
    <n v="0"/>
    <s v="Div0"/>
    <n v="0"/>
    <n v="0"/>
    <n v="0"/>
    <n v="67"/>
    <n v="67"/>
    <n v="0"/>
    <x v="0"/>
  </r>
  <r>
    <x v="5"/>
    <x v="0"/>
    <s v="BPA_NITS"/>
    <n v="268.5"/>
    <n v="0"/>
    <n v="-11.7"/>
    <n v="33.4"/>
    <n v="33.4"/>
    <n v="13"/>
    <n v="0"/>
    <n v="0"/>
    <n v="0"/>
    <n v="290.2"/>
    <n v="0"/>
    <n v="0"/>
    <x v="1"/>
  </r>
  <r>
    <x v="5"/>
    <x v="0"/>
    <s v="Utah South B1"/>
    <n v="0"/>
    <n v="0"/>
    <n v="0"/>
    <n v="0"/>
    <n v="0"/>
    <s v="Div0"/>
    <n v="67.2"/>
    <n v="0"/>
    <n v="0"/>
    <n v="0"/>
    <n v="67.2"/>
    <n v="0"/>
    <x v="0"/>
  </r>
  <r>
    <x v="5"/>
    <x v="0"/>
    <s v="Yakima B1"/>
    <n v="0"/>
    <n v="0"/>
    <n v="0"/>
    <n v="0"/>
    <n v="0"/>
    <s v="Div0"/>
    <n v="105.1"/>
    <n v="0"/>
    <n v="0"/>
    <n v="0"/>
    <n v="105.1"/>
    <n v="0"/>
    <x v="1"/>
  </r>
  <r>
    <x v="5"/>
    <x v="0"/>
    <s v="Yakima B4"/>
    <n v="0"/>
    <n v="0"/>
    <n v="0"/>
    <n v="0"/>
    <n v="0"/>
    <s v="Div0"/>
    <n v="0"/>
    <n v="0"/>
    <n v="0"/>
    <n v="0"/>
    <n v="0"/>
    <n v="0"/>
    <x v="1"/>
  </r>
  <r>
    <x v="5"/>
    <x v="0"/>
    <s v="Goshen B2"/>
    <n v="0"/>
    <n v="0"/>
    <n v="0"/>
    <n v="0"/>
    <n v="0"/>
    <s v="Div0"/>
    <n v="0"/>
    <n v="0"/>
    <n v="0"/>
    <n v="0"/>
    <n v="0"/>
    <n v="0"/>
    <x v="0"/>
  </r>
  <r>
    <x v="5"/>
    <x v="0"/>
    <s v="PortlandNC B1"/>
    <n v="0"/>
    <n v="0"/>
    <n v="0"/>
    <n v="0"/>
    <n v="0"/>
    <s v="Div0"/>
    <n v="0"/>
    <n v="0"/>
    <n v="0"/>
    <n v="0"/>
    <n v="0"/>
    <n v="0"/>
    <x v="1"/>
  </r>
  <r>
    <x v="5"/>
    <x v="0"/>
    <s v="PortlandNC B2"/>
    <n v="0"/>
    <n v="0"/>
    <n v="0"/>
    <n v="0"/>
    <n v="0"/>
    <s v="Div0"/>
    <n v="0"/>
    <n v="0"/>
    <n v="0"/>
    <n v="0"/>
    <n v="0"/>
    <n v="0"/>
    <x v="1"/>
  </r>
  <r>
    <x v="5"/>
    <x v="0"/>
    <s v="WillamValcc B1"/>
    <n v="0"/>
    <n v="0"/>
    <n v="0"/>
    <n v="0"/>
    <n v="0"/>
    <s v="Div0"/>
    <n v="0"/>
    <n v="0"/>
    <n v="0"/>
    <n v="0"/>
    <n v="0"/>
    <n v="0"/>
    <x v="1"/>
  </r>
  <r>
    <x v="5"/>
    <x v="0"/>
    <s v="WillamValcc B2"/>
    <n v="0"/>
    <n v="0"/>
    <n v="0"/>
    <n v="0"/>
    <n v="0"/>
    <s v="Div0"/>
    <n v="0"/>
    <n v="0"/>
    <n v="0"/>
    <n v="0"/>
    <n v="0"/>
    <n v="0"/>
    <x v="1"/>
  </r>
  <r>
    <x v="5"/>
    <x v="0"/>
    <s v="SOregonCal B2"/>
    <n v="0"/>
    <n v="0"/>
    <n v="0"/>
    <n v="0"/>
    <n v="0"/>
    <s v="Div0"/>
    <n v="0"/>
    <n v="0"/>
    <n v="0"/>
    <n v="0"/>
    <n v="0"/>
    <n v="0"/>
    <x v="1"/>
  </r>
  <r>
    <x v="5"/>
    <x v="0"/>
    <s v="Aeolus_Wyoming B1"/>
    <n v="0"/>
    <n v="0"/>
    <n v="0"/>
    <n v="0"/>
    <n v="0"/>
    <s v="Div0"/>
    <n v="322.60000000000002"/>
    <n v="0"/>
    <n v="0"/>
    <n v="0"/>
    <n v="322.60000000000002"/>
    <n v="0"/>
    <x v="0"/>
  </r>
  <r>
    <x v="5"/>
    <x v="0"/>
    <s v="Utah North B1"/>
    <n v="0"/>
    <n v="0"/>
    <n v="0"/>
    <n v="0"/>
    <n v="0"/>
    <s v="Div0"/>
    <n v="195"/>
    <n v="0"/>
    <n v="0"/>
    <n v="0"/>
    <n v="195"/>
    <n v="0"/>
    <x v="0"/>
  </r>
  <r>
    <x v="5"/>
    <x v="0"/>
    <s v="WallaWalla B1"/>
    <n v="0"/>
    <n v="0"/>
    <n v="0"/>
    <n v="0"/>
    <n v="0"/>
    <s v="Div0"/>
    <n v="0"/>
    <n v="0"/>
    <n v="0"/>
    <n v="0"/>
    <n v="0"/>
    <n v="0"/>
    <x v="1"/>
  </r>
  <r>
    <x v="5"/>
    <x v="0"/>
    <s v="WyomingNE B1"/>
    <n v="0"/>
    <n v="0"/>
    <n v="0"/>
    <n v="0"/>
    <n v="0"/>
    <s v="Div0"/>
    <n v="0"/>
    <n v="0"/>
    <n v="0"/>
    <n v="0"/>
    <n v="0"/>
    <n v="0"/>
    <x v="0"/>
  </r>
  <r>
    <x v="5"/>
    <x v="0"/>
    <s v="WyomingNE B2"/>
    <n v="0"/>
    <n v="0"/>
    <n v="0"/>
    <n v="0"/>
    <n v="0"/>
    <s v="Div0"/>
    <n v="0"/>
    <n v="0"/>
    <n v="0"/>
    <n v="0"/>
    <n v="0"/>
    <n v="0"/>
    <x v="0"/>
  </r>
  <r>
    <x v="5"/>
    <x v="0"/>
    <s v="Utah South B4"/>
    <n v="0"/>
    <n v="0"/>
    <n v="0"/>
    <n v="0"/>
    <n v="0"/>
    <s v="Div0"/>
    <n v="0"/>
    <n v="0"/>
    <n v="0"/>
    <n v="0"/>
    <n v="0"/>
    <n v="0"/>
    <x v="0"/>
  </r>
  <r>
    <x v="5"/>
    <x v="0"/>
    <s v="Bridger B1"/>
    <n v="0"/>
    <n v="0"/>
    <n v="0"/>
    <n v="0"/>
    <n v="0"/>
    <s v="Div0"/>
    <n v="0"/>
    <n v="0"/>
    <n v="0"/>
    <n v="0"/>
    <n v="0"/>
    <n v="0"/>
    <x v="1"/>
  </r>
  <r>
    <x v="5"/>
    <x v="0"/>
    <s v="WyomingSW B1"/>
    <n v="0"/>
    <n v="0"/>
    <n v="0"/>
    <n v="0"/>
    <n v="0"/>
    <s v="Div0"/>
    <n v="0"/>
    <n v="0"/>
    <n v="0"/>
    <n v="0"/>
    <n v="0"/>
    <n v="0"/>
    <x v="0"/>
  </r>
  <r>
    <x v="5"/>
    <x v="0"/>
    <s v="WyomingSW B2"/>
    <n v="0"/>
    <n v="0"/>
    <n v="0"/>
    <n v="0"/>
    <n v="0"/>
    <s v="Div0"/>
    <n v="0"/>
    <n v="0"/>
    <n v="0"/>
    <n v="0"/>
    <n v="0"/>
    <n v="0"/>
    <x v="0"/>
  </r>
  <r>
    <x v="5"/>
    <x v="0"/>
    <s v="Utah South BR"/>
    <n v="0"/>
    <n v="0"/>
    <n v="0"/>
    <n v="0"/>
    <n v="0"/>
    <s v="Div0"/>
    <n v="0"/>
    <n v="0"/>
    <n v="0"/>
    <n v="0"/>
    <n v="0"/>
    <n v="0"/>
    <x v="0"/>
  </r>
  <r>
    <x v="5"/>
    <x v="0"/>
    <s v="Bridger BR"/>
    <n v="0"/>
    <n v="0"/>
    <n v="0"/>
    <n v="0"/>
    <n v="0"/>
    <s v="Div0"/>
    <n v="90.3"/>
    <n v="0"/>
    <n v="0"/>
    <n v="0"/>
    <n v="90.3"/>
    <n v="0"/>
    <x v="1"/>
  </r>
  <r>
    <x v="5"/>
    <x v="0"/>
    <s v="PortlandNC Log1"/>
    <n v="0"/>
    <n v="0"/>
    <n v="0"/>
    <n v="0"/>
    <n v="0"/>
    <s v="Div0"/>
    <n v="0"/>
    <n v="0"/>
    <n v="0"/>
    <n v="0"/>
    <n v="0"/>
    <n v="0"/>
    <x v="1"/>
  </r>
  <r>
    <x v="5"/>
    <x v="0"/>
    <s v="Aeolus_Wyoming Log1"/>
    <n v="0"/>
    <n v="0"/>
    <n v="0"/>
    <n v="0"/>
    <n v="0"/>
    <s v="Div0"/>
    <n v="0"/>
    <n v="0"/>
    <n v="0"/>
    <n v="322.5"/>
    <n v="322.5"/>
    <n v="0"/>
    <x v="0"/>
  </r>
  <r>
    <x v="5"/>
    <x v="1"/>
    <s v="Arizona"/>
    <n v="0"/>
    <n v="0"/>
    <n v="0"/>
    <n v="0"/>
    <n v="0"/>
    <s v="Div0"/>
    <n v="0"/>
    <n v="0"/>
    <n v="0"/>
    <n v="0"/>
    <n v="0"/>
    <n v="0"/>
    <x v="0"/>
  </r>
  <r>
    <x v="5"/>
    <x v="1"/>
    <s v="COB"/>
    <n v="0"/>
    <n v="0"/>
    <n v="0"/>
    <n v="0"/>
    <n v="0"/>
    <s v="Div0"/>
    <n v="45.6"/>
    <n v="0"/>
    <n v="0"/>
    <n v="0"/>
    <n v="45.6"/>
    <n v="0"/>
    <x v="1"/>
  </r>
  <r>
    <x v="5"/>
    <x v="1"/>
    <s v="Goshen"/>
    <n v="279"/>
    <n v="0"/>
    <n v="-11.6"/>
    <n v="34.799999999999997"/>
    <n v="34.799999999999997"/>
    <n v="13"/>
    <n v="51"/>
    <n v="0.3"/>
    <n v="0"/>
    <n v="250.9"/>
    <n v="0"/>
    <n v="0"/>
    <x v="0"/>
  </r>
  <r>
    <x v="5"/>
    <x v="1"/>
    <s v="Brady"/>
    <n v="0"/>
    <n v="0"/>
    <n v="0"/>
    <n v="0"/>
    <n v="0"/>
    <s v="Div0"/>
    <n v="0"/>
    <n v="0"/>
    <n v="0"/>
    <n v="90"/>
    <n v="90"/>
    <n v="0"/>
    <x v="0"/>
  </r>
  <r>
    <x v="5"/>
    <x v="1"/>
    <s v="Bridger West"/>
    <n v="0"/>
    <n v="0"/>
    <n v="0"/>
    <n v="0"/>
    <n v="0"/>
    <s v="Div0"/>
    <n v="0"/>
    <n v="0"/>
    <n v="0"/>
    <n v="1006.5"/>
    <n v="1006.5"/>
    <n v="0"/>
    <x v="1"/>
  </r>
  <r>
    <x v="5"/>
    <x v="1"/>
    <s v="Borah"/>
    <n v="0"/>
    <n v="0"/>
    <n v="0"/>
    <n v="0"/>
    <n v="0"/>
    <s v="Div0"/>
    <n v="0"/>
    <n v="0"/>
    <n v="0"/>
    <n v="1656.4"/>
    <n v="1656.4"/>
    <n v="0"/>
    <x v="1"/>
  </r>
  <r>
    <x v="5"/>
    <x v="1"/>
    <s v="Mid Columbia"/>
    <n v="0"/>
    <n v="0"/>
    <n v="0"/>
    <n v="0"/>
    <n v="0"/>
    <s v="Div0"/>
    <n v="64.099999999999994"/>
    <n v="0"/>
    <n v="0"/>
    <n v="340.4"/>
    <n v="404.5"/>
    <n v="0"/>
    <x v="1"/>
  </r>
  <r>
    <x v="5"/>
    <x v="1"/>
    <s v="Mona"/>
    <n v="0"/>
    <n v="0"/>
    <n v="0"/>
    <n v="0"/>
    <n v="25"/>
    <s v="Div0"/>
    <n v="0"/>
    <n v="0"/>
    <n v="0"/>
    <n v="25"/>
    <n v="0"/>
    <n v="0"/>
    <x v="0"/>
  </r>
  <r>
    <x v="5"/>
    <x v="1"/>
    <s v="Palo Verde"/>
    <n v="0"/>
    <n v="0"/>
    <n v="0"/>
    <n v="0"/>
    <n v="0"/>
    <s v="Div0"/>
    <n v="0"/>
    <n v="0"/>
    <n v="0"/>
    <n v="0"/>
    <n v="0"/>
    <n v="0"/>
    <x v="0"/>
  </r>
  <r>
    <x v="5"/>
    <x v="1"/>
    <s v="Utah North"/>
    <n v="4015.8"/>
    <n v="0"/>
    <n v="-189.5"/>
    <n v="689.1"/>
    <n v="689.1"/>
    <n v="18"/>
    <n v="2731"/>
    <n v="0.9"/>
    <n v="0"/>
    <n v="2904.8"/>
    <n v="1121.3"/>
    <n v="0"/>
    <x v="0"/>
  </r>
  <r>
    <x v="5"/>
    <x v="1"/>
    <s v="_4-Corners"/>
    <n v="0"/>
    <n v="0"/>
    <n v="0"/>
    <n v="0"/>
    <n v="0"/>
    <s v="Div0"/>
    <n v="0"/>
    <n v="0"/>
    <n v="0"/>
    <n v="0"/>
    <n v="0"/>
    <n v="0"/>
    <x v="0"/>
  </r>
  <r>
    <x v="5"/>
    <x v="1"/>
    <s v="Utah South"/>
    <n v="464.1"/>
    <n v="0"/>
    <n v="0"/>
    <n v="135.1"/>
    <n v="222.8"/>
    <n v="48"/>
    <n v="3335.5"/>
    <n v="-25.9"/>
    <n v="0"/>
    <n v="0"/>
    <n v="2622.7"/>
    <n v="0"/>
    <x v="0"/>
  </r>
  <r>
    <x v="5"/>
    <x v="1"/>
    <s v="Cholla"/>
    <n v="0"/>
    <n v="0"/>
    <n v="0"/>
    <n v="0"/>
    <n v="0"/>
    <s v="Div0"/>
    <n v="0"/>
    <n v="0"/>
    <n v="0"/>
    <n v="0"/>
    <n v="0"/>
    <n v="0"/>
    <x v="0"/>
  </r>
  <r>
    <x v="5"/>
    <x v="1"/>
    <s v="Colorado"/>
    <n v="0"/>
    <n v="0"/>
    <n v="0"/>
    <n v="0"/>
    <n v="148.4"/>
    <s v="Div0"/>
    <n v="240.4"/>
    <n v="0"/>
    <n v="0"/>
    <n v="0"/>
    <n v="92"/>
    <n v="0"/>
    <x v="0"/>
  </r>
  <r>
    <x v="5"/>
    <x v="1"/>
    <s v="Mead"/>
    <n v="0"/>
    <n v="0"/>
    <n v="0"/>
    <n v="0"/>
    <n v="0"/>
    <s v="Div0"/>
    <n v="0"/>
    <n v="0"/>
    <n v="0"/>
    <n v="0"/>
    <n v="0"/>
    <n v="0"/>
    <x v="0"/>
  </r>
  <r>
    <x v="5"/>
    <x v="1"/>
    <s v="Montana"/>
    <n v="0"/>
    <n v="0"/>
    <n v="0"/>
    <n v="0"/>
    <n v="0"/>
    <s v="Div0"/>
    <n v="150.6"/>
    <n v="0"/>
    <n v="0"/>
    <n v="0"/>
    <n v="150.6"/>
    <n v="0"/>
    <x v="1"/>
  </r>
  <r>
    <x v="5"/>
    <x v="1"/>
    <s v="Hermiston"/>
    <n v="0"/>
    <n v="0"/>
    <n v="0"/>
    <n v="0"/>
    <n v="0"/>
    <s v="Div0"/>
    <n v="240.1"/>
    <n v="0"/>
    <n v="0"/>
    <n v="0"/>
    <n v="240.1"/>
    <n v="0"/>
    <x v="1"/>
  </r>
  <r>
    <x v="5"/>
    <x v="1"/>
    <s v="Yakima"/>
    <n v="543.5"/>
    <n v="0"/>
    <n v="-26"/>
    <n v="67.3"/>
    <n v="67.3"/>
    <n v="13"/>
    <n v="0"/>
    <n v="0"/>
    <n v="0"/>
    <n v="584.79999999999995"/>
    <n v="0"/>
    <n v="0"/>
    <x v="1"/>
  </r>
  <r>
    <x v="5"/>
    <x v="1"/>
    <s v="WallaWalla"/>
    <n v="243.7"/>
    <n v="0"/>
    <n v="-9.9"/>
    <n v="30.4"/>
    <n v="30.4"/>
    <n v="13"/>
    <n v="75.3"/>
    <n v="-2.6"/>
    <n v="0"/>
    <n v="481"/>
    <n v="289.5"/>
    <n v="0"/>
    <x v="1"/>
  </r>
  <r>
    <x v="5"/>
    <x v="1"/>
    <s v="APS Transmission"/>
    <n v="0"/>
    <n v="0"/>
    <n v="0"/>
    <n v="0"/>
    <n v="0"/>
    <s v="Div0"/>
    <n v="0"/>
    <n v="0"/>
    <n v="0"/>
    <n v="0"/>
    <n v="0"/>
    <n v="0"/>
    <x v="0"/>
  </r>
  <r>
    <x v="5"/>
    <x v="1"/>
    <s v="Bridger East"/>
    <n v="0"/>
    <n v="0"/>
    <n v="0"/>
    <n v="0"/>
    <n v="0"/>
    <s v="Div0"/>
    <n v="0"/>
    <n v="0"/>
    <n v="0"/>
    <n v="0"/>
    <n v="0"/>
    <n v="0"/>
    <x v="0"/>
  </r>
  <r>
    <x v="5"/>
    <x v="1"/>
    <s v="WyomingNE"/>
    <n v="628.6"/>
    <n v="0"/>
    <n v="0"/>
    <n v="908.2"/>
    <n v="908.2"/>
    <n v="144.5"/>
    <n v="1582.4"/>
    <n v="0"/>
    <n v="0"/>
    <n v="0"/>
    <n v="45.6"/>
    <n v="0"/>
    <x v="0"/>
  </r>
  <r>
    <x v="5"/>
    <x v="1"/>
    <s v="WyomingSW"/>
    <n v="465.6"/>
    <n v="0"/>
    <n v="-51.2"/>
    <n v="53.9"/>
    <n v="53.9"/>
    <n v="13"/>
    <n v="41.7"/>
    <n v="0"/>
    <n v="0"/>
    <n v="426.5"/>
    <n v="0"/>
    <n v="0"/>
    <x v="0"/>
  </r>
  <r>
    <x v="5"/>
    <x v="1"/>
    <s v="Aeolus_Wyoming"/>
    <n v="0"/>
    <n v="0"/>
    <n v="0"/>
    <n v="0"/>
    <n v="0"/>
    <s v="Div0"/>
    <n v="0"/>
    <n v="0"/>
    <n v="0"/>
    <n v="45.6"/>
    <n v="45.6"/>
    <n v="0"/>
    <x v="0"/>
  </r>
  <r>
    <x v="5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5"/>
    <x v="1"/>
    <s v="SOregonCal"/>
    <n v="1485.5"/>
    <n v="0"/>
    <n v="-110.9"/>
    <n v="178.7"/>
    <n v="178.7"/>
    <n v="13"/>
    <n v="488.4"/>
    <n v="29"/>
    <n v="0"/>
    <n v="1445.7"/>
    <n v="409.7"/>
    <n v="0"/>
    <x v="1"/>
  </r>
  <r>
    <x v="5"/>
    <x v="1"/>
    <s v="PortlandNC"/>
    <n v="534.6"/>
    <n v="0"/>
    <n v="-22.2"/>
    <n v="66.599999999999994"/>
    <n v="66.599999999999994"/>
    <n v="13"/>
    <n v="600.20000000000005"/>
    <n v="-78"/>
    <n v="0"/>
    <n v="91.3"/>
    <n v="34.4"/>
    <n v="0"/>
    <x v="1"/>
  </r>
  <r>
    <x v="5"/>
    <x v="1"/>
    <s v="WillamValcc"/>
    <n v="410.9"/>
    <n v="0"/>
    <n v="-18.2"/>
    <n v="51"/>
    <n v="51"/>
    <n v="13"/>
    <n v="0"/>
    <n v="0"/>
    <n v="0"/>
    <n v="443.7"/>
    <n v="0"/>
    <n v="0"/>
    <x v="1"/>
  </r>
  <r>
    <x v="5"/>
    <x v="1"/>
    <s v="Bethel"/>
    <n v="0"/>
    <n v="0"/>
    <n v="0"/>
    <n v="0"/>
    <n v="0"/>
    <s v="Div0"/>
    <n v="0"/>
    <n v="0"/>
    <n v="0"/>
    <n v="0"/>
    <n v="0"/>
    <n v="0"/>
    <x v="1"/>
  </r>
  <r>
    <x v="5"/>
    <x v="1"/>
    <s v="Nevada - Oregon Border"/>
    <n v="0"/>
    <n v="0"/>
    <n v="0"/>
    <n v="0"/>
    <n v="0"/>
    <s v="Div0"/>
    <n v="0"/>
    <n v="0"/>
    <n v="0"/>
    <n v="0"/>
    <n v="0"/>
    <n v="0"/>
    <x v="1"/>
  </r>
  <r>
    <x v="5"/>
    <x v="1"/>
    <s v="Bridger"/>
    <n v="0"/>
    <n v="0"/>
    <n v="0"/>
    <n v="0"/>
    <n v="0"/>
    <s v="Div0"/>
    <n v="1061.3"/>
    <n v="0"/>
    <n v="0"/>
    <n v="45.6"/>
    <n v="1106.9000000000001"/>
    <n v="0"/>
    <x v="1"/>
  </r>
  <r>
    <x v="5"/>
    <x v="1"/>
    <s v="Hemingway"/>
    <n v="0"/>
    <n v="0"/>
    <n v="0"/>
    <n v="0"/>
    <n v="0"/>
    <s v="Div0"/>
    <n v="0"/>
    <n v="0"/>
    <n v="0"/>
    <n v="1068"/>
    <n v="1068"/>
    <n v="0"/>
    <x v="1"/>
  </r>
  <r>
    <x v="5"/>
    <x v="1"/>
    <s v="Midpoint Meridian"/>
    <n v="0"/>
    <n v="0"/>
    <n v="0"/>
    <n v="0"/>
    <n v="0"/>
    <s v="Div0"/>
    <n v="0"/>
    <n v="0"/>
    <n v="0"/>
    <n v="509.9"/>
    <n v="509.9"/>
    <n v="0"/>
    <x v="1"/>
  </r>
  <r>
    <x v="5"/>
    <x v="1"/>
    <s v="Craig Trans"/>
    <n v="0"/>
    <n v="0"/>
    <n v="0"/>
    <n v="0"/>
    <n v="67"/>
    <s v="Div0"/>
    <n v="0"/>
    <n v="0"/>
    <n v="0"/>
    <n v="67"/>
    <n v="0"/>
    <n v="0"/>
    <x v="0"/>
  </r>
  <r>
    <x v="5"/>
    <x v="1"/>
    <s v="BPA_NITS"/>
    <n v="330.8"/>
    <n v="0"/>
    <n v="-18.3"/>
    <n v="40.6"/>
    <n v="40.6"/>
    <n v="13"/>
    <n v="0"/>
    <n v="0"/>
    <n v="0"/>
    <n v="353.1"/>
    <n v="0"/>
    <n v="0"/>
    <x v="1"/>
  </r>
  <r>
    <x v="5"/>
    <x v="1"/>
    <s v="Utah South B1"/>
    <n v="0"/>
    <n v="0"/>
    <n v="0"/>
    <n v="0"/>
    <n v="74.8"/>
    <s v="Div0"/>
    <n v="74.8"/>
    <n v="0"/>
    <n v="0"/>
    <n v="0"/>
    <n v="0"/>
    <n v="0"/>
    <x v="0"/>
  </r>
  <r>
    <x v="5"/>
    <x v="1"/>
    <s v="Yakima B1"/>
    <n v="0"/>
    <n v="0"/>
    <n v="0"/>
    <n v="0"/>
    <n v="0"/>
    <s v="Div0"/>
    <n v="100.4"/>
    <n v="0"/>
    <n v="0"/>
    <n v="0"/>
    <n v="100.4"/>
    <n v="0"/>
    <x v="1"/>
  </r>
  <r>
    <x v="5"/>
    <x v="1"/>
    <s v="Yakima B4"/>
    <n v="0"/>
    <n v="0"/>
    <n v="0"/>
    <n v="0"/>
    <n v="0"/>
    <s v="Div0"/>
    <n v="0"/>
    <n v="0"/>
    <n v="0"/>
    <n v="0"/>
    <n v="0"/>
    <n v="0"/>
    <x v="1"/>
  </r>
  <r>
    <x v="5"/>
    <x v="1"/>
    <s v="Goshen B2"/>
    <n v="0"/>
    <n v="0"/>
    <n v="0"/>
    <n v="0"/>
    <n v="0"/>
    <s v="Div0"/>
    <n v="0"/>
    <n v="0"/>
    <n v="0"/>
    <n v="0"/>
    <n v="0"/>
    <n v="0"/>
    <x v="0"/>
  </r>
  <r>
    <x v="5"/>
    <x v="1"/>
    <s v="PortlandNC B1"/>
    <n v="0"/>
    <n v="0"/>
    <n v="0"/>
    <n v="0"/>
    <n v="0"/>
    <s v="Div0"/>
    <n v="0"/>
    <n v="0"/>
    <n v="0"/>
    <n v="0"/>
    <n v="0"/>
    <n v="0"/>
    <x v="1"/>
  </r>
  <r>
    <x v="5"/>
    <x v="1"/>
    <s v="PortlandNC B2"/>
    <n v="0"/>
    <n v="0"/>
    <n v="0"/>
    <n v="0"/>
    <n v="0"/>
    <s v="Div0"/>
    <n v="0"/>
    <n v="0"/>
    <n v="0"/>
    <n v="0"/>
    <n v="0"/>
    <n v="0"/>
    <x v="1"/>
  </r>
  <r>
    <x v="5"/>
    <x v="1"/>
    <s v="WillamValcc B1"/>
    <n v="0"/>
    <n v="0"/>
    <n v="0"/>
    <n v="0"/>
    <n v="0"/>
    <s v="Div0"/>
    <n v="0"/>
    <n v="0"/>
    <n v="0"/>
    <n v="0"/>
    <n v="0"/>
    <n v="0"/>
    <x v="1"/>
  </r>
  <r>
    <x v="5"/>
    <x v="1"/>
    <s v="WillamValcc B2"/>
    <n v="0"/>
    <n v="0"/>
    <n v="0"/>
    <n v="0"/>
    <n v="0"/>
    <s v="Div0"/>
    <n v="0"/>
    <n v="0"/>
    <n v="0"/>
    <n v="0"/>
    <n v="0"/>
    <n v="0"/>
    <x v="1"/>
  </r>
  <r>
    <x v="5"/>
    <x v="1"/>
    <s v="SOregonCal B2"/>
    <n v="0"/>
    <n v="0"/>
    <n v="0"/>
    <n v="0"/>
    <n v="0"/>
    <s v="Div0"/>
    <n v="0"/>
    <n v="0"/>
    <n v="0"/>
    <n v="0"/>
    <n v="0"/>
    <n v="0"/>
    <x v="1"/>
  </r>
  <r>
    <x v="5"/>
    <x v="1"/>
    <s v="Aeolus_Wyoming B1"/>
    <n v="0"/>
    <n v="0"/>
    <n v="0"/>
    <n v="0"/>
    <n v="739.2"/>
    <s v="Div0"/>
    <n v="739.2"/>
    <n v="0"/>
    <n v="0"/>
    <n v="0"/>
    <n v="0"/>
    <n v="0"/>
    <x v="0"/>
  </r>
  <r>
    <x v="5"/>
    <x v="1"/>
    <s v="Utah North B1"/>
    <n v="0"/>
    <n v="0"/>
    <n v="0"/>
    <n v="0"/>
    <n v="0"/>
    <s v="Div0"/>
    <n v="192.3"/>
    <n v="0"/>
    <n v="0"/>
    <n v="0"/>
    <n v="192.3"/>
    <n v="0"/>
    <x v="0"/>
  </r>
  <r>
    <x v="5"/>
    <x v="1"/>
    <s v="WallaWalla B1"/>
    <n v="0"/>
    <n v="0"/>
    <n v="0"/>
    <n v="0"/>
    <n v="0"/>
    <s v="Div0"/>
    <n v="0"/>
    <n v="0"/>
    <n v="0"/>
    <n v="0"/>
    <n v="0"/>
    <n v="0"/>
    <x v="1"/>
  </r>
  <r>
    <x v="5"/>
    <x v="1"/>
    <s v="WyomingNE B1"/>
    <n v="0"/>
    <n v="0"/>
    <n v="0"/>
    <n v="0"/>
    <n v="0"/>
    <s v="Div0"/>
    <n v="0"/>
    <n v="0"/>
    <n v="0"/>
    <n v="0"/>
    <n v="0"/>
    <n v="0"/>
    <x v="0"/>
  </r>
  <r>
    <x v="5"/>
    <x v="1"/>
    <s v="WyomingNE B2"/>
    <n v="0"/>
    <n v="0"/>
    <n v="0"/>
    <n v="0"/>
    <n v="0"/>
    <s v="Div0"/>
    <n v="0"/>
    <n v="0"/>
    <n v="0"/>
    <n v="0"/>
    <n v="0"/>
    <n v="0"/>
    <x v="0"/>
  </r>
  <r>
    <x v="5"/>
    <x v="1"/>
    <s v="Utah South B4"/>
    <n v="0"/>
    <n v="0"/>
    <n v="0"/>
    <n v="0"/>
    <n v="0"/>
    <s v="Div0"/>
    <n v="0"/>
    <n v="0"/>
    <n v="0"/>
    <n v="0"/>
    <n v="0"/>
    <n v="0"/>
    <x v="0"/>
  </r>
  <r>
    <x v="5"/>
    <x v="1"/>
    <s v="Bridger B1"/>
    <n v="0"/>
    <n v="0"/>
    <n v="0"/>
    <n v="0"/>
    <n v="0"/>
    <s v="Div0"/>
    <n v="0"/>
    <n v="0"/>
    <n v="0"/>
    <n v="0"/>
    <n v="0"/>
    <n v="0"/>
    <x v="1"/>
  </r>
  <r>
    <x v="5"/>
    <x v="1"/>
    <s v="WyomingSW B1"/>
    <n v="0"/>
    <n v="0"/>
    <n v="0"/>
    <n v="0"/>
    <n v="0"/>
    <s v="Div0"/>
    <n v="0"/>
    <n v="0"/>
    <n v="0"/>
    <n v="0"/>
    <n v="0"/>
    <n v="0"/>
    <x v="0"/>
  </r>
  <r>
    <x v="5"/>
    <x v="1"/>
    <s v="WyomingSW B2"/>
    <n v="0"/>
    <n v="0"/>
    <n v="0"/>
    <n v="0"/>
    <n v="0"/>
    <s v="Div0"/>
    <n v="0"/>
    <n v="0"/>
    <n v="0"/>
    <n v="0"/>
    <n v="0"/>
    <n v="0"/>
    <x v="0"/>
  </r>
  <r>
    <x v="5"/>
    <x v="1"/>
    <s v="Utah South BR"/>
    <n v="0"/>
    <n v="0"/>
    <n v="0"/>
    <n v="0"/>
    <n v="0"/>
    <s v="Div0"/>
    <n v="0"/>
    <n v="0"/>
    <n v="0"/>
    <n v="0"/>
    <n v="0"/>
    <n v="0"/>
    <x v="0"/>
  </r>
  <r>
    <x v="5"/>
    <x v="1"/>
    <s v="Bridger BR"/>
    <n v="0"/>
    <n v="0"/>
    <n v="0"/>
    <n v="0"/>
    <n v="0"/>
    <s v="Div0"/>
    <n v="93.1"/>
    <n v="0"/>
    <n v="0"/>
    <n v="0"/>
    <n v="93.1"/>
    <n v="0"/>
    <x v="1"/>
  </r>
  <r>
    <x v="5"/>
    <x v="1"/>
    <s v="PortlandNC Log1"/>
    <n v="0"/>
    <n v="0"/>
    <n v="0"/>
    <n v="0"/>
    <n v="0"/>
    <s v="Div0"/>
    <n v="0"/>
    <n v="0"/>
    <n v="0"/>
    <n v="0"/>
    <n v="0"/>
    <n v="0"/>
    <x v="1"/>
  </r>
  <r>
    <x v="5"/>
    <x v="1"/>
    <s v="Aeolus_Wyoming Log1"/>
    <n v="0"/>
    <n v="0"/>
    <n v="0"/>
    <n v="0"/>
    <n v="0"/>
    <s v="Div0"/>
    <n v="0"/>
    <n v="0"/>
    <n v="0"/>
    <n v="0"/>
    <n v="0"/>
    <n v="0"/>
    <x v="0"/>
  </r>
  <r>
    <x v="6"/>
    <x v="0"/>
    <s v="Arizona"/>
    <n v="0"/>
    <n v="0"/>
    <n v="0"/>
    <n v="0"/>
    <n v="0"/>
    <s v="Div0"/>
    <n v="0"/>
    <n v="0"/>
    <n v="0"/>
    <n v="0"/>
    <n v="0"/>
    <n v="0"/>
    <x v="0"/>
  </r>
  <r>
    <x v="6"/>
    <x v="0"/>
    <s v="COB"/>
    <n v="0"/>
    <n v="0"/>
    <n v="0"/>
    <n v="0"/>
    <n v="0"/>
    <s v="Div0"/>
    <n v="35.1"/>
    <n v="0"/>
    <n v="0"/>
    <n v="0"/>
    <n v="35.1"/>
    <n v="0"/>
    <x v="1"/>
  </r>
  <r>
    <x v="6"/>
    <x v="0"/>
    <s v="Goshen"/>
    <n v="516.1"/>
    <n v="0"/>
    <n v="-30.2"/>
    <n v="63.2"/>
    <n v="63.2"/>
    <n v="13"/>
    <n v="51"/>
    <n v="-1.2"/>
    <n v="180.2"/>
    <n v="461.2"/>
    <n v="142"/>
    <n v="0"/>
    <x v="0"/>
  </r>
  <r>
    <x v="6"/>
    <x v="0"/>
    <s v="Brady"/>
    <n v="0"/>
    <n v="0"/>
    <n v="0"/>
    <n v="0"/>
    <n v="0"/>
    <s v="Div0"/>
    <n v="0"/>
    <n v="0"/>
    <n v="0"/>
    <n v="100"/>
    <n v="100"/>
    <n v="0"/>
    <x v="0"/>
  </r>
  <r>
    <x v="6"/>
    <x v="0"/>
    <s v="Bridger West"/>
    <n v="0"/>
    <n v="0"/>
    <n v="0"/>
    <n v="0"/>
    <n v="0"/>
    <s v="Div0"/>
    <n v="0"/>
    <n v="0"/>
    <n v="0"/>
    <n v="1259"/>
    <n v="1259"/>
    <n v="0"/>
    <x v="1"/>
  </r>
  <r>
    <x v="6"/>
    <x v="0"/>
    <s v="Borah"/>
    <n v="0"/>
    <n v="0"/>
    <n v="0"/>
    <n v="0"/>
    <n v="0"/>
    <s v="Div0"/>
    <n v="0"/>
    <n v="0"/>
    <n v="0"/>
    <n v="1908.8"/>
    <n v="1908.8"/>
    <n v="0"/>
    <x v="1"/>
  </r>
  <r>
    <x v="6"/>
    <x v="0"/>
    <s v="Mid Columbia"/>
    <n v="0"/>
    <n v="0"/>
    <n v="0"/>
    <n v="0"/>
    <n v="0"/>
    <s v="Div0"/>
    <n v="63.3"/>
    <n v="0"/>
    <n v="0"/>
    <n v="354.4"/>
    <n v="417.6"/>
    <n v="0"/>
    <x v="1"/>
  </r>
  <r>
    <x v="6"/>
    <x v="0"/>
    <s v="Mona"/>
    <n v="0"/>
    <n v="0"/>
    <n v="0"/>
    <n v="0"/>
    <n v="0"/>
    <s v="Div0"/>
    <n v="0"/>
    <n v="0"/>
    <n v="0"/>
    <n v="25"/>
    <n v="25"/>
    <n v="0"/>
    <x v="0"/>
  </r>
  <r>
    <x v="6"/>
    <x v="0"/>
    <s v="Palo Verde"/>
    <n v="0"/>
    <n v="0"/>
    <n v="0"/>
    <n v="0"/>
    <n v="0"/>
    <s v="Div0"/>
    <n v="0"/>
    <n v="0"/>
    <n v="0"/>
    <n v="0"/>
    <n v="0"/>
    <n v="0"/>
    <x v="0"/>
  </r>
  <r>
    <x v="6"/>
    <x v="0"/>
    <s v="Utah North"/>
    <n v="5065.5"/>
    <n v="0"/>
    <n v="-304.10000000000002"/>
    <n v="619"/>
    <n v="619"/>
    <n v="13"/>
    <n v="2566.4"/>
    <n v="0.9"/>
    <n v="170.7"/>
    <n v="3483.9"/>
    <n v="841.5"/>
    <n v="0"/>
    <x v="0"/>
  </r>
  <r>
    <x v="6"/>
    <x v="0"/>
    <s v="_4-Corners"/>
    <n v="0"/>
    <n v="0"/>
    <n v="0"/>
    <n v="0"/>
    <n v="0"/>
    <s v="Div0"/>
    <n v="0"/>
    <n v="0"/>
    <n v="0"/>
    <n v="0"/>
    <n v="0"/>
    <n v="0"/>
    <x v="0"/>
  </r>
  <r>
    <x v="6"/>
    <x v="0"/>
    <s v="Utah South"/>
    <n v="596.5"/>
    <n v="0"/>
    <n v="0"/>
    <n v="77.5"/>
    <n v="77.5"/>
    <n v="13"/>
    <n v="3266.6"/>
    <n v="-27.1"/>
    <n v="0"/>
    <n v="481.7"/>
    <n v="3047.3"/>
    <n v="0"/>
    <x v="0"/>
  </r>
  <r>
    <x v="6"/>
    <x v="0"/>
    <s v="Cholla"/>
    <n v="0"/>
    <n v="0"/>
    <n v="0"/>
    <n v="0"/>
    <n v="0"/>
    <s v="Div0"/>
    <n v="0"/>
    <n v="0"/>
    <n v="0"/>
    <n v="0"/>
    <n v="0"/>
    <n v="0"/>
    <x v="0"/>
  </r>
  <r>
    <x v="6"/>
    <x v="0"/>
    <s v="Colorado"/>
    <n v="0"/>
    <n v="0"/>
    <n v="0"/>
    <n v="0"/>
    <n v="148.4"/>
    <s v="Div0"/>
    <n v="240.4"/>
    <n v="0"/>
    <n v="0"/>
    <n v="0"/>
    <n v="92"/>
    <n v="0"/>
    <x v="0"/>
  </r>
  <r>
    <x v="6"/>
    <x v="0"/>
    <s v="Mead"/>
    <n v="0"/>
    <n v="0"/>
    <n v="0"/>
    <n v="0"/>
    <n v="0"/>
    <s v="Div0"/>
    <n v="0"/>
    <n v="0"/>
    <n v="0"/>
    <n v="0"/>
    <n v="0"/>
    <n v="0"/>
    <x v="0"/>
  </r>
  <r>
    <x v="6"/>
    <x v="0"/>
    <s v="Montana"/>
    <n v="0"/>
    <n v="0"/>
    <n v="0"/>
    <n v="0"/>
    <n v="0"/>
    <s v="Div0"/>
    <n v="151.6"/>
    <n v="0"/>
    <n v="0"/>
    <n v="0"/>
    <n v="151.6"/>
    <n v="0"/>
    <x v="1"/>
  </r>
  <r>
    <x v="6"/>
    <x v="0"/>
    <s v="Hermiston"/>
    <n v="0"/>
    <n v="0"/>
    <n v="0"/>
    <n v="0"/>
    <n v="0"/>
    <s v="Div0"/>
    <n v="199"/>
    <n v="0"/>
    <n v="0"/>
    <n v="0"/>
    <n v="199"/>
    <n v="0"/>
    <x v="1"/>
  </r>
  <r>
    <x v="6"/>
    <x v="0"/>
    <s v="Yakima"/>
    <n v="568.70000000000005"/>
    <n v="0"/>
    <n v="-35.299999999999997"/>
    <n v="69.3"/>
    <n v="69.3"/>
    <n v="13"/>
    <n v="0"/>
    <n v="0"/>
    <n v="0"/>
    <n v="602.70000000000005"/>
    <n v="0"/>
    <n v="0"/>
    <x v="1"/>
  </r>
  <r>
    <x v="6"/>
    <x v="0"/>
    <s v="WallaWalla"/>
    <n v="295.8"/>
    <n v="0"/>
    <n v="-13.9"/>
    <n v="36.6"/>
    <n v="36.6"/>
    <n v="13"/>
    <n v="75.3"/>
    <n v="-2.6"/>
    <n v="0"/>
    <n v="405.9"/>
    <n v="160"/>
    <n v="0"/>
    <x v="1"/>
  </r>
  <r>
    <x v="6"/>
    <x v="0"/>
    <s v="APS Transmission"/>
    <n v="0"/>
    <n v="0"/>
    <n v="0"/>
    <n v="0"/>
    <n v="0"/>
    <s v="Div0"/>
    <n v="0"/>
    <n v="0"/>
    <n v="0"/>
    <n v="0"/>
    <n v="0"/>
    <n v="0"/>
    <x v="0"/>
  </r>
  <r>
    <x v="6"/>
    <x v="0"/>
    <s v="Bridger East"/>
    <n v="0"/>
    <n v="0"/>
    <n v="0"/>
    <n v="0"/>
    <n v="0"/>
    <s v="Div0"/>
    <n v="0"/>
    <n v="0"/>
    <n v="0"/>
    <n v="0"/>
    <n v="0"/>
    <n v="0"/>
    <x v="0"/>
  </r>
  <r>
    <x v="6"/>
    <x v="0"/>
    <s v="WyomingNE"/>
    <n v="627.1"/>
    <n v="0"/>
    <n v="0"/>
    <n v="345.8"/>
    <n v="381.3"/>
    <n v="60.8"/>
    <n v="1504.2"/>
    <n v="0"/>
    <n v="2.9"/>
    <n v="0"/>
    <n v="498.7"/>
    <n v="0"/>
    <x v="0"/>
  </r>
  <r>
    <x v="6"/>
    <x v="0"/>
    <s v="WyomingSW"/>
    <n v="449.6"/>
    <n v="0"/>
    <n v="-66.7"/>
    <n v="49.8"/>
    <n v="49.8"/>
    <n v="13"/>
    <n v="41.7"/>
    <n v="0"/>
    <n v="0"/>
    <n v="391"/>
    <n v="0"/>
    <n v="0"/>
    <x v="0"/>
  </r>
  <r>
    <x v="6"/>
    <x v="0"/>
    <s v="Aeolus_Wyoming"/>
    <n v="0"/>
    <n v="0"/>
    <n v="0"/>
    <n v="0"/>
    <n v="0"/>
    <s v="Div0"/>
    <n v="0"/>
    <n v="0"/>
    <n v="0"/>
    <n v="498.6"/>
    <n v="498.6"/>
    <n v="0"/>
    <x v="0"/>
  </r>
  <r>
    <x v="6"/>
    <x v="0"/>
    <s v="Chehalis"/>
    <n v="0"/>
    <n v="0"/>
    <n v="0"/>
    <n v="0"/>
    <n v="0"/>
    <s v="Div0"/>
    <n v="412"/>
    <n v="0"/>
    <n v="0"/>
    <n v="0"/>
    <n v="412"/>
    <n v="0"/>
    <x v="1"/>
  </r>
  <r>
    <x v="6"/>
    <x v="0"/>
    <s v="SOregonCal"/>
    <n v="1501.1"/>
    <n v="0"/>
    <n v="-106.1"/>
    <n v="181.4"/>
    <n v="181.4"/>
    <n v="13"/>
    <n v="588.5"/>
    <n v="39.5"/>
    <n v="0"/>
    <n v="1683.7"/>
    <n v="735.4"/>
    <n v="0"/>
    <x v="1"/>
  </r>
  <r>
    <x v="6"/>
    <x v="0"/>
    <s v="PortlandNC"/>
    <n v="498.8"/>
    <n v="0"/>
    <n v="-28.4"/>
    <n v="61.1"/>
    <n v="61.1"/>
    <n v="13"/>
    <n v="533.29999999999995"/>
    <n v="-78"/>
    <n v="0"/>
    <n v="116.6"/>
    <n v="40.4"/>
    <n v="0"/>
    <x v="1"/>
  </r>
  <r>
    <x v="6"/>
    <x v="0"/>
    <s v="WillamValcc"/>
    <n v="394.3"/>
    <n v="0"/>
    <n v="-9.6"/>
    <n v="50"/>
    <n v="50"/>
    <n v="13"/>
    <n v="0"/>
    <n v="0"/>
    <n v="0"/>
    <n v="459.4"/>
    <n v="24.6"/>
    <n v="0"/>
    <x v="1"/>
  </r>
  <r>
    <x v="6"/>
    <x v="0"/>
    <s v="Bethel"/>
    <n v="0"/>
    <n v="0"/>
    <n v="0"/>
    <n v="0"/>
    <n v="0"/>
    <s v="Div0"/>
    <n v="0"/>
    <n v="0"/>
    <n v="0"/>
    <n v="16.600000000000001"/>
    <n v="16.600000000000001"/>
    <n v="0"/>
    <x v="1"/>
  </r>
  <r>
    <x v="6"/>
    <x v="0"/>
    <s v="Nevada - Oregon Border"/>
    <n v="0"/>
    <n v="0"/>
    <n v="0"/>
    <n v="0"/>
    <n v="0"/>
    <s v="Div0"/>
    <n v="95.1"/>
    <n v="0"/>
    <n v="0"/>
    <n v="0"/>
    <n v="95.1"/>
    <n v="0"/>
    <x v="1"/>
  </r>
  <r>
    <x v="6"/>
    <x v="0"/>
    <s v="Bridger"/>
    <n v="0"/>
    <n v="0"/>
    <n v="0"/>
    <n v="0"/>
    <n v="0"/>
    <s v="Div0"/>
    <n v="1061.3"/>
    <n v="0"/>
    <n v="0"/>
    <n v="107.6"/>
    <n v="1168.9000000000001"/>
    <n v="0"/>
    <x v="1"/>
  </r>
  <r>
    <x v="6"/>
    <x v="0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6"/>
    <x v="0"/>
    <s v="Midpoint Meridian"/>
    <n v="0"/>
    <n v="0"/>
    <n v="0"/>
    <n v="0"/>
    <n v="0"/>
    <s v="Div0"/>
    <n v="0"/>
    <n v="0"/>
    <n v="0"/>
    <n v="492.7"/>
    <n v="492.7"/>
    <n v="0"/>
    <x v="1"/>
  </r>
  <r>
    <x v="6"/>
    <x v="0"/>
    <s v="Craig Trans"/>
    <n v="0"/>
    <n v="0"/>
    <n v="0"/>
    <n v="0"/>
    <n v="0"/>
    <s v="Div0"/>
    <n v="0"/>
    <n v="0"/>
    <n v="0"/>
    <n v="67"/>
    <n v="67"/>
    <n v="0"/>
    <x v="0"/>
  </r>
  <r>
    <x v="6"/>
    <x v="0"/>
    <s v="BPA_NITS"/>
    <n v="272"/>
    <n v="0"/>
    <n v="-13.6"/>
    <n v="33.6"/>
    <n v="33.6"/>
    <n v="13"/>
    <n v="0"/>
    <n v="0"/>
    <n v="0"/>
    <n v="291.89999999999998"/>
    <n v="0"/>
    <n v="0"/>
    <x v="1"/>
  </r>
  <r>
    <x v="6"/>
    <x v="0"/>
    <s v="Utah South B1"/>
    <n v="0"/>
    <n v="0"/>
    <n v="0"/>
    <n v="0"/>
    <n v="0"/>
    <s v="Div0"/>
    <n v="67.2"/>
    <n v="0"/>
    <n v="0"/>
    <n v="0"/>
    <n v="67.2"/>
    <n v="0"/>
    <x v="0"/>
  </r>
  <r>
    <x v="6"/>
    <x v="0"/>
    <s v="Yakima B1"/>
    <n v="0"/>
    <n v="0"/>
    <n v="0"/>
    <n v="0"/>
    <n v="0"/>
    <s v="Div0"/>
    <n v="105.1"/>
    <n v="0"/>
    <n v="0"/>
    <n v="0"/>
    <n v="105.1"/>
    <n v="0"/>
    <x v="1"/>
  </r>
  <r>
    <x v="6"/>
    <x v="0"/>
    <s v="Yakima B4"/>
    <n v="0"/>
    <n v="0"/>
    <n v="0"/>
    <n v="0"/>
    <n v="0"/>
    <s v="Div0"/>
    <n v="0"/>
    <n v="0"/>
    <n v="0"/>
    <n v="0"/>
    <n v="0"/>
    <n v="0"/>
    <x v="1"/>
  </r>
  <r>
    <x v="6"/>
    <x v="0"/>
    <s v="Goshen B2"/>
    <n v="0"/>
    <n v="0"/>
    <n v="0"/>
    <n v="0"/>
    <n v="0"/>
    <s v="Div0"/>
    <n v="0"/>
    <n v="0"/>
    <n v="0"/>
    <n v="0"/>
    <n v="0"/>
    <n v="0"/>
    <x v="0"/>
  </r>
  <r>
    <x v="6"/>
    <x v="0"/>
    <s v="PortlandNC B1"/>
    <n v="0"/>
    <n v="0"/>
    <n v="0"/>
    <n v="0"/>
    <n v="0"/>
    <s v="Div0"/>
    <n v="0"/>
    <n v="0"/>
    <n v="0"/>
    <n v="0"/>
    <n v="0"/>
    <n v="0"/>
    <x v="1"/>
  </r>
  <r>
    <x v="6"/>
    <x v="0"/>
    <s v="PortlandNC B2"/>
    <n v="0"/>
    <n v="0"/>
    <n v="0"/>
    <n v="0"/>
    <n v="0"/>
    <s v="Div0"/>
    <n v="0"/>
    <n v="0"/>
    <n v="0"/>
    <n v="0"/>
    <n v="0"/>
    <n v="0"/>
    <x v="1"/>
  </r>
  <r>
    <x v="6"/>
    <x v="0"/>
    <s v="WillamValcc B1"/>
    <n v="0"/>
    <n v="0"/>
    <n v="0"/>
    <n v="0"/>
    <n v="0"/>
    <s v="Div0"/>
    <n v="0"/>
    <n v="0"/>
    <n v="0"/>
    <n v="0"/>
    <n v="0"/>
    <n v="0"/>
    <x v="1"/>
  </r>
  <r>
    <x v="6"/>
    <x v="0"/>
    <s v="WillamValcc B2"/>
    <n v="0"/>
    <n v="0"/>
    <n v="0"/>
    <n v="0"/>
    <n v="0"/>
    <s v="Div0"/>
    <n v="0"/>
    <n v="0"/>
    <n v="0"/>
    <n v="0"/>
    <n v="0"/>
    <n v="0"/>
    <x v="1"/>
  </r>
  <r>
    <x v="6"/>
    <x v="0"/>
    <s v="SOregonCal B2"/>
    <n v="0"/>
    <n v="0"/>
    <n v="0"/>
    <n v="0"/>
    <n v="0"/>
    <s v="Div0"/>
    <n v="0"/>
    <n v="0"/>
    <n v="0"/>
    <n v="0"/>
    <n v="0"/>
    <n v="0"/>
    <x v="1"/>
  </r>
  <r>
    <x v="6"/>
    <x v="0"/>
    <s v="Aeolus_Wyoming B1"/>
    <n v="0"/>
    <n v="0"/>
    <n v="0"/>
    <n v="0"/>
    <n v="0"/>
    <s v="Div0"/>
    <n v="322.60000000000002"/>
    <n v="0"/>
    <n v="0"/>
    <n v="0"/>
    <n v="322.60000000000002"/>
    <n v="0"/>
    <x v="0"/>
  </r>
  <r>
    <x v="6"/>
    <x v="0"/>
    <s v="Utah North B1"/>
    <n v="0"/>
    <n v="0"/>
    <n v="0"/>
    <n v="0"/>
    <n v="0"/>
    <s v="Div0"/>
    <n v="195"/>
    <n v="0"/>
    <n v="0"/>
    <n v="0"/>
    <n v="195"/>
    <n v="0"/>
    <x v="0"/>
  </r>
  <r>
    <x v="6"/>
    <x v="0"/>
    <s v="WallaWalla B1"/>
    <n v="0"/>
    <n v="0"/>
    <n v="0"/>
    <n v="0"/>
    <n v="0"/>
    <s v="Div0"/>
    <n v="0"/>
    <n v="0"/>
    <n v="0"/>
    <n v="0"/>
    <n v="0"/>
    <n v="0"/>
    <x v="1"/>
  </r>
  <r>
    <x v="6"/>
    <x v="0"/>
    <s v="WyomingNE B1"/>
    <n v="0"/>
    <n v="0"/>
    <n v="0"/>
    <n v="0"/>
    <n v="0"/>
    <s v="Div0"/>
    <n v="0"/>
    <n v="0"/>
    <n v="0"/>
    <n v="0"/>
    <n v="0"/>
    <n v="0"/>
    <x v="0"/>
  </r>
  <r>
    <x v="6"/>
    <x v="0"/>
    <s v="WyomingNE B2"/>
    <n v="0"/>
    <n v="0"/>
    <n v="0"/>
    <n v="0"/>
    <n v="0"/>
    <s v="Div0"/>
    <n v="0"/>
    <n v="0"/>
    <n v="0"/>
    <n v="0"/>
    <n v="0"/>
    <n v="0"/>
    <x v="0"/>
  </r>
  <r>
    <x v="6"/>
    <x v="0"/>
    <s v="Utah South B4"/>
    <n v="0"/>
    <n v="0"/>
    <n v="0"/>
    <n v="0"/>
    <n v="0"/>
    <s v="Div0"/>
    <n v="0"/>
    <n v="0"/>
    <n v="0"/>
    <n v="0"/>
    <n v="0"/>
    <n v="0"/>
    <x v="0"/>
  </r>
  <r>
    <x v="6"/>
    <x v="0"/>
    <s v="Bridger B1"/>
    <n v="0"/>
    <n v="0"/>
    <n v="0"/>
    <n v="0"/>
    <n v="0"/>
    <s v="Div0"/>
    <n v="0"/>
    <n v="0"/>
    <n v="0"/>
    <n v="0"/>
    <n v="0"/>
    <n v="0"/>
    <x v="1"/>
  </r>
  <r>
    <x v="6"/>
    <x v="0"/>
    <s v="WyomingSW B1"/>
    <n v="0"/>
    <n v="0"/>
    <n v="0"/>
    <n v="0"/>
    <n v="0"/>
    <s v="Div0"/>
    <n v="0"/>
    <n v="0"/>
    <n v="0"/>
    <n v="0"/>
    <n v="0"/>
    <n v="0"/>
    <x v="0"/>
  </r>
  <r>
    <x v="6"/>
    <x v="0"/>
    <s v="WyomingSW B2"/>
    <n v="0"/>
    <n v="0"/>
    <n v="0"/>
    <n v="0"/>
    <n v="0"/>
    <s v="Div0"/>
    <n v="0"/>
    <n v="0"/>
    <n v="0"/>
    <n v="0"/>
    <n v="0"/>
    <n v="0"/>
    <x v="0"/>
  </r>
  <r>
    <x v="6"/>
    <x v="0"/>
    <s v="Utah South BR"/>
    <n v="0"/>
    <n v="0"/>
    <n v="0"/>
    <n v="0"/>
    <n v="0"/>
    <s v="Div0"/>
    <n v="0"/>
    <n v="0"/>
    <n v="0"/>
    <n v="0"/>
    <n v="0"/>
    <n v="0"/>
    <x v="0"/>
  </r>
  <r>
    <x v="6"/>
    <x v="0"/>
    <s v="Bridger BR"/>
    <n v="0"/>
    <n v="0"/>
    <n v="0"/>
    <n v="0"/>
    <n v="0"/>
    <s v="Div0"/>
    <n v="90.3"/>
    <n v="0"/>
    <n v="0"/>
    <n v="0"/>
    <n v="90.3"/>
    <n v="0"/>
    <x v="1"/>
  </r>
  <r>
    <x v="6"/>
    <x v="0"/>
    <s v="PortlandNC Log1"/>
    <n v="0"/>
    <n v="0"/>
    <n v="0"/>
    <n v="0"/>
    <n v="0"/>
    <s v="Div0"/>
    <n v="0"/>
    <n v="0"/>
    <n v="0"/>
    <n v="0"/>
    <n v="0"/>
    <n v="0"/>
    <x v="1"/>
  </r>
  <r>
    <x v="6"/>
    <x v="0"/>
    <s v="Aeolus_Wyoming Log1"/>
    <n v="0"/>
    <n v="0"/>
    <n v="0"/>
    <n v="0"/>
    <n v="0"/>
    <s v="Div0"/>
    <n v="0"/>
    <n v="0"/>
    <n v="0"/>
    <n v="322.5"/>
    <n v="322.5"/>
    <n v="0"/>
    <x v="0"/>
  </r>
  <r>
    <x v="6"/>
    <x v="1"/>
    <s v="Arizona"/>
    <n v="0"/>
    <n v="0"/>
    <n v="0"/>
    <n v="0"/>
    <n v="0"/>
    <s v="Div0"/>
    <n v="0"/>
    <n v="0"/>
    <n v="0"/>
    <n v="0"/>
    <n v="0"/>
    <n v="0"/>
    <x v="0"/>
  </r>
  <r>
    <x v="6"/>
    <x v="1"/>
    <s v="COB"/>
    <n v="0"/>
    <n v="0"/>
    <n v="0"/>
    <n v="0"/>
    <n v="0"/>
    <s v="Div0"/>
    <n v="52.3"/>
    <n v="0"/>
    <n v="0"/>
    <n v="0"/>
    <n v="52.3"/>
    <n v="0"/>
    <x v="1"/>
  </r>
  <r>
    <x v="6"/>
    <x v="1"/>
    <s v="Goshen"/>
    <n v="281.3"/>
    <n v="0"/>
    <n v="-13.7"/>
    <n v="34.799999999999997"/>
    <n v="34.799999999999997"/>
    <n v="13"/>
    <n v="51"/>
    <n v="0.3"/>
    <n v="0"/>
    <n v="251.2"/>
    <n v="0"/>
    <n v="0"/>
    <x v="0"/>
  </r>
  <r>
    <x v="6"/>
    <x v="1"/>
    <s v="Brady"/>
    <n v="0"/>
    <n v="0"/>
    <n v="0"/>
    <n v="0"/>
    <n v="0"/>
    <s v="Div0"/>
    <n v="0"/>
    <n v="0"/>
    <n v="0"/>
    <n v="0"/>
    <n v="0"/>
    <n v="0"/>
    <x v="0"/>
  </r>
  <r>
    <x v="6"/>
    <x v="1"/>
    <s v="Bridger West"/>
    <n v="0"/>
    <n v="0"/>
    <n v="0"/>
    <n v="0"/>
    <n v="0"/>
    <s v="Div0"/>
    <n v="0"/>
    <n v="0"/>
    <n v="0"/>
    <n v="1154.3"/>
    <n v="1154.3"/>
    <n v="0"/>
    <x v="1"/>
  </r>
  <r>
    <x v="6"/>
    <x v="1"/>
    <s v="Borah"/>
    <n v="0"/>
    <n v="0"/>
    <n v="0"/>
    <n v="0"/>
    <n v="0"/>
    <s v="Div0"/>
    <n v="0"/>
    <n v="0"/>
    <n v="0"/>
    <n v="1651.1"/>
    <n v="1651.1"/>
    <n v="0"/>
    <x v="1"/>
  </r>
  <r>
    <x v="6"/>
    <x v="1"/>
    <s v="Mid Columbia"/>
    <n v="0"/>
    <n v="0"/>
    <n v="0"/>
    <n v="0"/>
    <n v="0"/>
    <s v="Div0"/>
    <n v="64.099999999999994"/>
    <n v="0"/>
    <n v="0"/>
    <n v="340.5"/>
    <n v="404.6"/>
    <n v="0"/>
    <x v="1"/>
  </r>
  <r>
    <x v="6"/>
    <x v="1"/>
    <s v="Mona"/>
    <n v="0"/>
    <n v="0"/>
    <n v="0"/>
    <n v="0"/>
    <n v="0"/>
    <s v="Div0"/>
    <n v="0"/>
    <n v="0"/>
    <n v="0"/>
    <n v="25"/>
    <n v="25"/>
    <n v="0"/>
    <x v="0"/>
  </r>
  <r>
    <x v="6"/>
    <x v="1"/>
    <s v="Palo Verde"/>
    <n v="0"/>
    <n v="0"/>
    <n v="0"/>
    <n v="0"/>
    <n v="0"/>
    <s v="Div0"/>
    <n v="0"/>
    <n v="0"/>
    <n v="0"/>
    <n v="0"/>
    <n v="0"/>
    <n v="0"/>
    <x v="0"/>
  </r>
  <r>
    <x v="6"/>
    <x v="1"/>
    <s v="Utah North"/>
    <n v="4072.4"/>
    <n v="0"/>
    <n v="-218.8"/>
    <n v="501"/>
    <n v="501"/>
    <n v="13"/>
    <n v="2731"/>
    <n v="0.9"/>
    <n v="0"/>
    <n v="2389"/>
    <n v="766.4"/>
    <n v="0"/>
    <x v="0"/>
  </r>
  <r>
    <x v="6"/>
    <x v="1"/>
    <s v="_4-Corners"/>
    <n v="0"/>
    <n v="0"/>
    <n v="0"/>
    <n v="0"/>
    <n v="0"/>
    <s v="Div0"/>
    <n v="0"/>
    <n v="0"/>
    <n v="0"/>
    <n v="0"/>
    <n v="0"/>
    <n v="0"/>
    <x v="0"/>
  </r>
  <r>
    <x v="6"/>
    <x v="1"/>
    <s v="Utah South"/>
    <n v="469.4"/>
    <n v="0"/>
    <n v="0"/>
    <n v="668.4"/>
    <n v="668.4"/>
    <n v="142.4"/>
    <n v="3331.2"/>
    <n v="-27.4"/>
    <n v="0"/>
    <n v="99.8"/>
    <n v="2265.9"/>
    <n v="0"/>
    <x v="0"/>
  </r>
  <r>
    <x v="6"/>
    <x v="1"/>
    <s v="Cholla"/>
    <n v="0"/>
    <n v="0"/>
    <n v="0"/>
    <n v="0"/>
    <n v="0"/>
    <s v="Div0"/>
    <n v="0"/>
    <n v="0"/>
    <n v="0"/>
    <n v="0"/>
    <n v="0"/>
    <n v="0"/>
    <x v="0"/>
  </r>
  <r>
    <x v="6"/>
    <x v="1"/>
    <s v="Colorado"/>
    <n v="0"/>
    <n v="0"/>
    <n v="0"/>
    <n v="0"/>
    <n v="148.4"/>
    <s v="Div0"/>
    <n v="240.4"/>
    <n v="0"/>
    <n v="0"/>
    <n v="0"/>
    <n v="92"/>
    <n v="0"/>
    <x v="0"/>
  </r>
  <r>
    <x v="6"/>
    <x v="1"/>
    <s v="Mead"/>
    <n v="0"/>
    <n v="0"/>
    <n v="0"/>
    <n v="0"/>
    <n v="0"/>
    <s v="Div0"/>
    <n v="0"/>
    <n v="0"/>
    <n v="0"/>
    <n v="0"/>
    <n v="0"/>
    <n v="0"/>
    <x v="0"/>
  </r>
  <r>
    <x v="6"/>
    <x v="1"/>
    <s v="Montana"/>
    <n v="0"/>
    <n v="0"/>
    <n v="0"/>
    <n v="0"/>
    <n v="0"/>
    <s v="Div0"/>
    <n v="150.6"/>
    <n v="0"/>
    <n v="0"/>
    <n v="0"/>
    <n v="150.6"/>
    <n v="0"/>
    <x v="1"/>
  </r>
  <r>
    <x v="6"/>
    <x v="1"/>
    <s v="Hermiston"/>
    <n v="0"/>
    <n v="0"/>
    <n v="0"/>
    <n v="0"/>
    <n v="0"/>
    <s v="Div0"/>
    <n v="240.1"/>
    <n v="0"/>
    <n v="0"/>
    <n v="0"/>
    <n v="240.1"/>
    <n v="0"/>
    <x v="1"/>
  </r>
  <r>
    <x v="6"/>
    <x v="1"/>
    <s v="Yakima"/>
    <n v="547.70000000000005"/>
    <n v="0"/>
    <n v="-30"/>
    <n v="67.3"/>
    <n v="67.3"/>
    <n v="13"/>
    <n v="0"/>
    <n v="0"/>
    <n v="0"/>
    <n v="584.9"/>
    <n v="0"/>
    <n v="0"/>
    <x v="1"/>
  </r>
  <r>
    <x v="6"/>
    <x v="1"/>
    <s v="WallaWalla"/>
    <n v="245.4"/>
    <n v="0"/>
    <n v="-11.6"/>
    <n v="30.4"/>
    <n v="30.4"/>
    <n v="13"/>
    <n v="75.3"/>
    <n v="-2.6"/>
    <n v="0"/>
    <n v="481"/>
    <n v="289.5"/>
    <n v="0"/>
    <x v="1"/>
  </r>
  <r>
    <x v="6"/>
    <x v="1"/>
    <s v="APS Transmission"/>
    <n v="0"/>
    <n v="0"/>
    <n v="0"/>
    <n v="0"/>
    <n v="0"/>
    <s v="Div0"/>
    <n v="0"/>
    <n v="0"/>
    <n v="0"/>
    <n v="0"/>
    <n v="0"/>
    <n v="0"/>
    <x v="0"/>
  </r>
  <r>
    <x v="6"/>
    <x v="1"/>
    <s v="Bridger East"/>
    <n v="0"/>
    <n v="0"/>
    <n v="0"/>
    <n v="0"/>
    <n v="0"/>
    <s v="Div0"/>
    <n v="0"/>
    <n v="0"/>
    <n v="0"/>
    <n v="0"/>
    <n v="0"/>
    <n v="0"/>
    <x v="0"/>
  </r>
  <r>
    <x v="6"/>
    <x v="1"/>
    <s v="WyomingNE"/>
    <n v="628.20000000000005"/>
    <n v="0"/>
    <n v="0"/>
    <n v="657.8"/>
    <n v="657.8"/>
    <n v="104.7"/>
    <n v="1582.4"/>
    <n v="0"/>
    <n v="0"/>
    <n v="0"/>
    <n v="296.39999999999998"/>
    <n v="0"/>
    <x v="0"/>
  </r>
  <r>
    <x v="6"/>
    <x v="1"/>
    <s v="WyomingSW"/>
    <n v="467.3"/>
    <n v="0"/>
    <n v="-61"/>
    <n v="52.8"/>
    <n v="52.8"/>
    <n v="13"/>
    <n v="41.4"/>
    <n v="0"/>
    <n v="0"/>
    <n v="417.7"/>
    <n v="0"/>
    <n v="0"/>
    <x v="0"/>
  </r>
  <r>
    <x v="6"/>
    <x v="1"/>
    <s v="Aeolus_Wyoming"/>
    <n v="0"/>
    <n v="0"/>
    <n v="0"/>
    <n v="0"/>
    <n v="0"/>
    <s v="Div0"/>
    <n v="0"/>
    <n v="0"/>
    <n v="0"/>
    <n v="296.3"/>
    <n v="296.3"/>
    <n v="0"/>
    <x v="0"/>
  </r>
  <r>
    <x v="6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6"/>
    <x v="1"/>
    <s v="SOregonCal"/>
    <n v="1494.5"/>
    <n v="0"/>
    <n v="-123.1"/>
    <n v="178.3"/>
    <n v="178.3"/>
    <n v="13"/>
    <n v="488.5"/>
    <n v="29"/>
    <n v="0"/>
    <n v="1447.6"/>
    <n v="415.5"/>
    <n v="0"/>
    <x v="1"/>
  </r>
  <r>
    <x v="6"/>
    <x v="1"/>
    <s v="PortlandNC"/>
    <n v="540.9"/>
    <n v="0"/>
    <n v="-26"/>
    <n v="66.900000000000006"/>
    <n v="66.900000000000006"/>
    <n v="13"/>
    <n v="594.79999999999995"/>
    <n v="-78"/>
    <n v="0"/>
    <n v="91.5"/>
    <n v="26.6"/>
    <n v="0"/>
    <x v="1"/>
  </r>
  <r>
    <x v="6"/>
    <x v="1"/>
    <s v="WillamValcc"/>
    <n v="414.1"/>
    <n v="0"/>
    <n v="-23.5"/>
    <n v="50.8"/>
    <n v="50.8"/>
    <n v="13"/>
    <n v="0"/>
    <n v="0"/>
    <n v="0"/>
    <n v="449.4"/>
    <n v="8"/>
    <n v="0"/>
    <x v="1"/>
  </r>
  <r>
    <x v="6"/>
    <x v="1"/>
    <s v="Bethel"/>
    <n v="0"/>
    <n v="0"/>
    <n v="0"/>
    <n v="0"/>
    <n v="0"/>
    <s v="Div0"/>
    <n v="0"/>
    <n v="0"/>
    <n v="0"/>
    <n v="0"/>
    <n v="0"/>
    <n v="0"/>
    <x v="1"/>
  </r>
  <r>
    <x v="6"/>
    <x v="1"/>
    <s v="Nevada - Oregon Border"/>
    <n v="0"/>
    <n v="0"/>
    <n v="0"/>
    <n v="0"/>
    <n v="0"/>
    <s v="Div0"/>
    <n v="0"/>
    <n v="0"/>
    <n v="0"/>
    <n v="0"/>
    <n v="0"/>
    <n v="0"/>
    <x v="1"/>
  </r>
  <r>
    <x v="6"/>
    <x v="1"/>
    <s v="Bridger"/>
    <n v="0"/>
    <n v="0"/>
    <n v="0"/>
    <n v="0"/>
    <n v="0"/>
    <s v="Div0"/>
    <n v="1061.3"/>
    <n v="0"/>
    <n v="0"/>
    <n v="0"/>
    <n v="1061.3"/>
    <n v="0"/>
    <x v="1"/>
  </r>
  <r>
    <x v="6"/>
    <x v="1"/>
    <s v="Hemingway"/>
    <n v="0"/>
    <n v="0"/>
    <n v="0"/>
    <n v="0"/>
    <n v="0"/>
    <s v="Div0"/>
    <n v="0"/>
    <n v="0"/>
    <n v="0"/>
    <n v="1071.8"/>
    <n v="1071.8"/>
    <n v="0"/>
    <x v="1"/>
  </r>
  <r>
    <x v="6"/>
    <x v="1"/>
    <s v="Midpoint Meridian"/>
    <n v="0"/>
    <n v="0"/>
    <n v="0"/>
    <n v="0"/>
    <n v="0"/>
    <s v="Div0"/>
    <n v="0"/>
    <n v="0"/>
    <n v="0"/>
    <n v="509.9"/>
    <n v="509.9"/>
    <n v="0"/>
    <x v="1"/>
  </r>
  <r>
    <x v="6"/>
    <x v="1"/>
    <s v="Craig Trans"/>
    <n v="0"/>
    <n v="0"/>
    <n v="0"/>
    <n v="0"/>
    <n v="67"/>
    <s v="Div0"/>
    <n v="0"/>
    <n v="0"/>
    <n v="0"/>
    <n v="67"/>
    <n v="0"/>
    <n v="0"/>
    <x v="0"/>
  </r>
  <r>
    <x v="6"/>
    <x v="1"/>
    <s v="BPA_NITS"/>
    <n v="333"/>
    <n v="0"/>
    <n v="-21.3"/>
    <n v="40.5"/>
    <n v="40.5"/>
    <n v="13"/>
    <n v="0"/>
    <n v="0"/>
    <n v="0"/>
    <n v="352.2"/>
    <n v="0"/>
    <n v="0"/>
    <x v="1"/>
  </r>
  <r>
    <x v="6"/>
    <x v="1"/>
    <s v="Utah South B1"/>
    <n v="0"/>
    <n v="0"/>
    <n v="0"/>
    <n v="0"/>
    <n v="0"/>
    <s v="Div0"/>
    <n v="74.8"/>
    <n v="0"/>
    <n v="0"/>
    <n v="0"/>
    <n v="74.8"/>
    <n v="0"/>
    <x v="0"/>
  </r>
  <r>
    <x v="6"/>
    <x v="1"/>
    <s v="Yakima B1"/>
    <n v="0"/>
    <n v="0"/>
    <n v="0"/>
    <n v="0"/>
    <n v="0"/>
    <s v="Div0"/>
    <n v="100.4"/>
    <n v="0"/>
    <n v="0"/>
    <n v="0"/>
    <n v="100.4"/>
    <n v="0"/>
    <x v="1"/>
  </r>
  <r>
    <x v="6"/>
    <x v="1"/>
    <s v="Yakima B4"/>
    <n v="0"/>
    <n v="0"/>
    <n v="0"/>
    <n v="0"/>
    <n v="0"/>
    <s v="Div0"/>
    <n v="0"/>
    <n v="0"/>
    <n v="0"/>
    <n v="0"/>
    <n v="0"/>
    <n v="0"/>
    <x v="1"/>
  </r>
  <r>
    <x v="6"/>
    <x v="1"/>
    <s v="Goshen B2"/>
    <n v="0"/>
    <n v="0"/>
    <n v="0"/>
    <n v="0"/>
    <n v="0"/>
    <s v="Div0"/>
    <n v="0"/>
    <n v="0"/>
    <n v="0"/>
    <n v="0"/>
    <n v="0"/>
    <n v="0"/>
    <x v="0"/>
  </r>
  <r>
    <x v="6"/>
    <x v="1"/>
    <s v="PortlandNC B1"/>
    <n v="0"/>
    <n v="0"/>
    <n v="0"/>
    <n v="0"/>
    <n v="0"/>
    <s v="Div0"/>
    <n v="0"/>
    <n v="0"/>
    <n v="0"/>
    <n v="0"/>
    <n v="0"/>
    <n v="0"/>
    <x v="1"/>
  </r>
  <r>
    <x v="6"/>
    <x v="1"/>
    <s v="PortlandNC B2"/>
    <n v="0"/>
    <n v="0"/>
    <n v="0"/>
    <n v="0"/>
    <n v="0"/>
    <s v="Div0"/>
    <n v="0"/>
    <n v="0"/>
    <n v="0"/>
    <n v="0"/>
    <n v="0"/>
    <n v="0"/>
    <x v="1"/>
  </r>
  <r>
    <x v="6"/>
    <x v="1"/>
    <s v="WillamValcc B1"/>
    <n v="0"/>
    <n v="0"/>
    <n v="0"/>
    <n v="0"/>
    <n v="0"/>
    <s v="Div0"/>
    <n v="0"/>
    <n v="0"/>
    <n v="0"/>
    <n v="0"/>
    <n v="0"/>
    <n v="0"/>
    <x v="1"/>
  </r>
  <r>
    <x v="6"/>
    <x v="1"/>
    <s v="WillamValcc B2"/>
    <n v="0"/>
    <n v="0"/>
    <n v="0"/>
    <n v="0"/>
    <n v="0"/>
    <s v="Div0"/>
    <n v="0"/>
    <n v="0"/>
    <n v="0"/>
    <n v="0"/>
    <n v="0"/>
    <n v="0"/>
    <x v="1"/>
  </r>
  <r>
    <x v="6"/>
    <x v="1"/>
    <s v="SOregonCal B2"/>
    <n v="0"/>
    <n v="0"/>
    <n v="0"/>
    <n v="0"/>
    <n v="0"/>
    <s v="Div0"/>
    <n v="0"/>
    <n v="0"/>
    <n v="0"/>
    <n v="0"/>
    <n v="0"/>
    <n v="0"/>
    <x v="1"/>
  </r>
  <r>
    <x v="6"/>
    <x v="1"/>
    <s v="Aeolus_Wyoming B1"/>
    <n v="0"/>
    <n v="0"/>
    <n v="0"/>
    <n v="0"/>
    <n v="739.2"/>
    <s v="Div0"/>
    <n v="739.2"/>
    <n v="0"/>
    <n v="0"/>
    <n v="0"/>
    <n v="0"/>
    <n v="0"/>
    <x v="0"/>
  </r>
  <r>
    <x v="6"/>
    <x v="1"/>
    <s v="Utah North B1"/>
    <n v="0"/>
    <n v="0"/>
    <n v="0"/>
    <n v="0"/>
    <n v="69"/>
    <s v="Div0"/>
    <n v="192.3"/>
    <n v="0"/>
    <n v="0"/>
    <n v="0"/>
    <n v="123.3"/>
    <n v="0"/>
    <x v="0"/>
  </r>
  <r>
    <x v="6"/>
    <x v="1"/>
    <s v="WallaWalla B1"/>
    <n v="0"/>
    <n v="0"/>
    <n v="0"/>
    <n v="0"/>
    <n v="0"/>
    <s v="Div0"/>
    <n v="0"/>
    <n v="0"/>
    <n v="0"/>
    <n v="0"/>
    <n v="0"/>
    <n v="0"/>
    <x v="1"/>
  </r>
  <r>
    <x v="6"/>
    <x v="1"/>
    <s v="WyomingNE B1"/>
    <n v="0"/>
    <n v="0"/>
    <n v="0"/>
    <n v="0"/>
    <n v="0"/>
    <s v="Div0"/>
    <n v="0"/>
    <n v="0"/>
    <n v="0"/>
    <n v="0"/>
    <n v="0"/>
    <n v="0"/>
    <x v="0"/>
  </r>
  <r>
    <x v="6"/>
    <x v="1"/>
    <s v="WyomingNE B2"/>
    <n v="0"/>
    <n v="0"/>
    <n v="0"/>
    <n v="0"/>
    <n v="0"/>
    <s v="Div0"/>
    <n v="0"/>
    <n v="0"/>
    <n v="0"/>
    <n v="0"/>
    <n v="0"/>
    <n v="0"/>
    <x v="0"/>
  </r>
  <r>
    <x v="6"/>
    <x v="1"/>
    <s v="Utah South B4"/>
    <n v="0"/>
    <n v="0"/>
    <n v="0"/>
    <n v="0"/>
    <n v="0"/>
    <s v="Div0"/>
    <n v="0"/>
    <n v="0"/>
    <n v="0"/>
    <n v="0"/>
    <n v="0"/>
    <n v="0"/>
    <x v="0"/>
  </r>
  <r>
    <x v="6"/>
    <x v="1"/>
    <s v="Bridger B1"/>
    <n v="0"/>
    <n v="0"/>
    <n v="0"/>
    <n v="0"/>
    <n v="0"/>
    <s v="Div0"/>
    <n v="0"/>
    <n v="0"/>
    <n v="0"/>
    <n v="0"/>
    <n v="0"/>
    <n v="0"/>
    <x v="1"/>
  </r>
  <r>
    <x v="6"/>
    <x v="1"/>
    <s v="WyomingSW B1"/>
    <n v="0"/>
    <n v="0"/>
    <n v="0"/>
    <n v="0"/>
    <n v="0"/>
    <s v="Div0"/>
    <n v="0"/>
    <n v="0"/>
    <n v="0"/>
    <n v="0"/>
    <n v="0"/>
    <n v="0"/>
    <x v="0"/>
  </r>
  <r>
    <x v="6"/>
    <x v="1"/>
    <s v="WyomingSW B2"/>
    <n v="0"/>
    <n v="0"/>
    <n v="0"/>
    <n v="0"/>
    <n v="0"/>
    <s v="Div0"/>
    <n v="0"/>
    <n v="0"/>
    <n v="0"/>
    <n v="0"/>
    <n v="0"/>
    <n v="0"/>
    <x v="0"/>
  </r>
  <r>
    <x v="6"/>
    <x v="1"/>
    <s v="Utah South BR"/>
    <n v="0"/>
    <n v="0"/>
    <n v="0"/>
    <n v="0"/>
    <n v="0"/>
    <s v="Div0"/>
    <n v="0"/>
    <n v="0"/>
    <n v="0"/>
    <n v="0"/>
    <n v="0"/>
    <n v="0"/>
    <x v="0"/>
  </r>
  <r>
    <x v="6"/>
    <x v="1"/>
    <s v="Bridger BR"/>
    <n v="0"/>
    <n v="0"/>
    <n v="0"/>
    <n v="0"/>
    <n v="0"/>
    <s v="Div0"/>
    <n v="93.1"/>
    <n v="0"/>
    <n v="0"/>
    <n v="0"/>
    <n v="93.1"/>
    <n v="0"/>
    <x v="1"/>
  </r>
  <r>
    <x v="6"/>
    <x v="1"/>
    <s v="PortlandNC Log1"/>
    <n v="0"/>
    <n v="0"/>
    <n v="0"/>
    <n v="0"/>
    <n v="0"/>
    <s v="Div0"/>
    <n v="0"/>
    <n v="0"/>
    <n v="0"/>
    <n v="0"/>
    <n v="0"/>
    <n v="0"/>
    <x v="1"/>
  </r>
  <r>
    <x v="6"/>
    <x v="1"/>
    <s v="Aeolus_Wyoming Log1"/>
    <n v="0"/>
    <n v="0"/>
    <n v="0"/>
    <n v="0"/>
    <n v="0"/>
    <s v="Div0"/>
    <n v="0"/>
    <n v="0"/>
    <n v="0"/>
    <n v="0"/>
    <n v="0"/>
    <n v="0"/>
    <x v="0"/>
  </r>
  <r>
    <x v="7"/>
    <x v="0"/>
    <s v="Arizona"/>
    <n v="0"/>
    <n v="0"/>
    <n v="0"/>
    <n v="0"/>
    <n v="0"/>
    <s v="Div0"/>
    <n v="0"/>
    <n v="0"/>
    <n v="0"/>
    <n v="0"/>
    <n v="0"/>
    <n v="0"/>
    <x v="0"/>
  </r>
  <r>
    <x v="7"/>
    <x v="0"/>
    <s v="COB"/>
    <n v="0"/>
    <n v="0"/>
    <n v="0"/>
    <n v="0"/>
    <n v="0"/>
    <s v="Div0"/>
    <n v="0"/>
    <n v="0"/>
    <n v="0"/>
    <n v="0"/>
    <n v="0"/>
    <n v="0"/>
    <x v="1"/>
  </r>
  <r>
    <x v="7"/>
    <x v="0"/>
    <s v="Goshen"/>
    <n v="529.70000000000005"/>
    <n v="0"/>
    <n v="-34.200000000000003"/>
    <n v="64.400000000000006"/>
    <n v="64.400000000000006"/>
    <n v="13"/>
    <n v="35.799999999999997"/>
    <n v="-1.2"/>
    <n v="180.2"/>
    <n v="345.1"/>
    <n v="0"/>
    <n v="0"/>
    <x v="0"/>
  </r>
  <r>
    <x v="7"/>
    <x v="0"/>
    <s v="Brady"/>
    <n v="0"/>
    <n v="0"/>
    <n v="0"/>
    <n v="0"/>
    <n v="0"/>
    <s v="Div0"/>
    <n v="0"/>
    <n v="0"/>
    <n v="0"/>
    <n v="0"/>
    <n v="0"/>
    <n v="0"/>
    <x v="0"/>
  </r>
  <r>
    <x v="7"/>
    <x v="0"/>
    <s v="Bridger West"/>
    <n v="0"/>
    <n v="0"/>
    <n v="0"/>
    <n v="0"/>
    <n v="0"/>
    <s v="Div0"/>
    <n v="0"/>
    <n v="0"/>
    <n v="0"/>
    <n v="1358.5"/>
    <n v="1358.5"/>
    <n v="0"/>
    <x v="1"/>
  </r>
  <r>
    <x v="7"/>
    <x v="0"/>
    <s v="Borah"/>
    <n v="0"/>
    <n v="0"/>
    <n v="0"/>
    <n v="0"/>
    <n v="0"/>
    <s v="Div0"/>
    <n v="0"/>
    <n v="0"/>
    <n v="0"/>
    <n v="1669.5"/>
    <n v="1669.5"/>
    <n v="0"/>
    <x v="1"/>
  </r>
  <r>
    <x v="7"/>
    <x v="0"/>
    <s v="Mid Columbia"/>
    <n v="0"/>
    <n v="0"/>
    <n v="0"/>
    <n v="0"/>
    <n v="0"/>
    <s v="Div0"/>
    <n v="157.19999999999999"/>
    <n v="0"/>
    <n v="0"/>
    <n v="261.5"/>
    <n v="418.7"/>
    <n v="0"/>
    <x v="1"/>
  </r>
  <r>
    <x v="7"/>
    <x v="0"/>
    <s v="Mona"/>
    <n v="0"/>
    <n v="0"/>
    <n v="0"/>
    <n v="0"/>
    <n v="0"/>
    <s v="Div0"/>
    <n v="0"/>
    <n v="0"/>
    <n v="0"/>
    <n v="25"/>
    <n v="25"/>
    <n v="0"/>
    <x v="0"/>
  </r>
  <r>
    <x v="7"/>
    <x v="0"/>
    <s v="Palo Verde"/>
    <n v="0"/>
    <n v="0"/>
    <n v="0"/>
    <n v="0"/>
    <n v="0"/>
    <s v="Div0"/>
    <n v="0"/>
    <n v="0"/>
    <n v="0"/>
    <n v="0"/>
    <n v="0"/>
    <n v="0"/>
    <x v="0"/>
  </r>
  <r>
    <x v="7"/>
    <x v="0"/>
    <s v="Utah North"/>
    <n v="5049.6000000000004"/>
    <n v="0"/>
    <n v="-338.8"/>
    <n v="612.4"/>
    <n v="612.4"/>
    <n v="13"/>
    <n v="2376.1"/>
    <n v="0.9"/>
    <n v="175.6"/>
    <n v="3229.7"/>
    <n v="459.1"/>
    <n v="0"/>
    <x v="0"/>
  </r>
  <r>
    <x v="7"/>
    <x v="0"/>
    <s v="_4-Corners"/>
    <n v="0"/>
    <n v="0"/>
    <n v="0"/>
    <n v="0"/>
    <n v="0"/>
    <s v="Div0"/>
    <n v="0"/>
    <n v="0"/>
    <n v="0"/>
    <n v="0"/>
    <n v="0"/>
    <n v="0"/>
    <x v="0"/>
  </r>
  <r>
    <x v="7"/>
    <x v="0"/>
    <s v="Utah South"/>
    <n v="603.1"/>
    <n v="0"/>
    <n v="0"/>
    <n v="78.400000000000006"/>
    <n v="78.400000000000006"/>
    <n v="13"/>
    <n v="3262.4"/>
    <n v="-27.6"/>
    <n v="0"/>
    <n v="481.7"/>
    <n v="3035"/>
    <n v="0"/>
    <x v="0"/>
  </r>
  <r>
    <x v="7"/>
    <x v="0"/>
    <s v="Cholla"/>
    <n v="0"/>
    <n v="0"/>
    <n v="0"/>
    <n v="0"/>
    <n v="0"/>
    <s v="Div0"/>
    <n v="0"/>
    <n v="0"/>
    <n v="0"/>
    <n v="0"/>
    <n v="0"/>
    <n v="0"/>
    <x v="0"/>
  </r>
  <r>
    <x v="7"/>
    <x v="0"/>
    <s v="Colorado"/>
    <n v="0"/>
    <n v="0"/>
    <n v="0"/>
    <n v="0"/>
    <n v="66.099999999999994"/>
    <s v="Div0"/>
    <n v="158.1"/>
    <n v="0"/>
    <n v="0"/>
    <n v="0"/>
    <n v="92"/>
    <n v="0"/>
    <x v="0"/>
  </r>
  <r>
    <x v="7"/>
    <x v="0"/>
    <s v="Mead"/>
    <n v="0"/>
    <n v="0"/>
    <n v="0"/>
    <n v="0"/>
    <n v="0"/>
    <s v="Div0"/>
    <n v="0"/>
    <n v="0"/>
    <n v="0"/>
    <n v="0"/>
    <n v="0"/>
    <n v="0"/>
    <x v="0"/>
  </r>
  <r>
    <x v="7"/>
    <x v="0"/>
    <s v="Montana"/>
    <n v="0"/>
    <n v="0"/>
    <n v="0"/>
    <n v="0"/>
    <n v="0"/>
    <s v="Div0"/>
    <n v="151.6"/>
    <n v="0"/>
    <n v="0"/>
    <n v="0"/>
    <n v="151.6"/>
    <n v="0"/>
    <x v="1"/>
  </r>
  <r>
    <x v="7"/>
    <x v="0"/>
    <s v="Hermiston"/>
    <n v="0"/>
    <n v="0"/>
    <n v="0"/>
    <n v="0"/>
    <n v="0"/>
    <s v="Div0"/>
    <n v="199"/>
    <n v="0"/>
    <n v="0"/>
    <n v="0"/>
    <n v="199"/>
    <n v="0"/>
    <x v="1"/>
  </r>
  <r>
    <x v="7"/>
    <x v="0"/>
    <s v="Yakima"/>
    <n v="573.79999999999995"/>
    <n v="0"/>
    <n v="-39.6"/>
    <n v="69.5"/>
    <n v="69.5"/>
    <n v="13"/>
    <n v="0"/>
    <n v="0"/>
    <n v="0"/>
    <n v="603.79999999999995"/>
    <n v="0"/>
    <n v="0"/>
    <x v="1"/>
  </r>
  <r>
    <x v="7"/>
    <x v="0"/>
    <s v="WallaWalla"/>
    <n v="297.60000000000002"/>
    <n v="0"/>
    <n v="-15.7"/>
    <n v="36.700000000000003"/>
    <n v="36.700000000000003"/>
    <n v="13"/>
    <n v="75.3"/>
    <n v="-2.6"/>
    <n v="0"/>
    <n v="365"/>
    <n v="119.1"/>
    <n v="0"/>
    <x v="1"/>
  </r>
  <r>
    <x v="7"/>
    <x v="0"/>
    <s v="APS Transmission"/>
    <n v="0"/>
    <n v="0"/>
    <n v="0"/>
    <n v="0"/>
    <n v="0"/>
    <s v="Div0"/>
    <n v="0"/>
    <n v="0"/>
    <n v="0"/>
    <n v="0"/>
    <n v="0"/>
    <n v="0"/>
    <x v="0"/>
  </r>
  <r>
    <x v="7"/>
    <x v="0"/>
    <s v="Bridger East"/>
    <n v="0"/>
    <n v="0"/>
    <n v="0"/>
    <n v="0"/>
    <n v="0"/>
    <s v="Div0"/>
    <n v="0"/>
    <n v="0"/>
    <n v="0"/>
    <n v="0"/>
    <n v="0"/>
    <n v="0"/>
    <x v="0"/>
  </r>
  <r>
    <x v="7"/>
    <x v="0"/>
    <s v="WyomingNE"/>
    <n v="631.4"/>
    <n v="0"/>
    <n v="0"/>
    <n v="82.1"/>
    <n v="288.2"/>
    <n v="45.6"/>
    <n v="1504.2"/>
    <n v="0"/>
    <n v="2.9"/>
    <n v="0"/>
    <n v="587.4"/>
    <n v="0"/>
    <x v="0"/>
  </r>
  <r>
    <x v="7"/>
    <x v="0"/>
    <s v="WyomingSW"/>
    <n v="451.1"/>
    <n v="0"/>
    <n v="-78"/>
    <n v="48.5"/>
    <n v="48.5"/>
    <n v="13"/>
    <n v="41.4"/>
    <n v="0"/>
    <n v="0"/>
    <n v="380.2"/>
    <n v="0"/>
    <n v="0"/>
    <x v="0"/>
  </r>
  <r>
    <x v="7"/>
    <x v="0"/>
    <s v="Aeolus_Wyoming"/>
    <n v="0"/>
    <n v="0"/>
    <n v="0"/>
    <n v="0"/>
    <n v="0"/>
    <s v="Div0"/>
    <n v="0"/>
    <n v="0"/>
    <n v="0"/>
    <n v="587.4"/>
    <n v="587.4"/>
    <n v="0"/>
    <x v="0"/>
  </r>
  <r>
    <x v="7"/>
    <x v="0"/>
    <s v="Chehalis"/>
    <n v="0"/>
    <n v="0"/>
    <n v="0"/>
    <n v="0"/>
    <n v="0"/>
    <s v="Div0"/>
    <n v="412"/>
    <n v="0"/>
    <n v="0"/>
    <n v="0"/>
    <n v="412"/>
    <n v="0"/>
    <x v="1"/>
  </r>
  <r>
    <x v="7"/>
    <x v="0"/>
    <s v="SOregonCal"/>
    <n v="1506"/>
    <n v="0"/>
    <n v="-115.3"/>
    <n v="180.8"/>
    <n v="180.8"/>
    <n v="13"/>
    <n v="587.4"/>
    <n v="38.4"/>
    <n v="0"/>
    <n v="1362.1"/>
    <n v="416.3"/>
    <n v="0"/>
    <x v="1"/>
  </r>
  <r>
    <x v="7"/>
    <x v="0"/>
    <s v="PortlandNC"/>
    <n v="504.1"/>
    <n v="0"/>
    <n v="-32.700000000000003"/>
    <n v="61.3"/>
    <n v="61.3"/>
    <n v="13"/>
    <n v="534.20000000000005"/>
    <n v="-78"/>
    <n v="0"/>
    <n v="76.5"/>
    <n v="0"/>
    <n v="0"/>
    <x v="1"/>
  </r>
  <r>
    <x v="7"/>
    <x v="0"/>
    <s v="WillamValcc"/>
    <n v="397.4"/>
    <n v="0"/>
    <n v="-11.7"/>
    <n v="50.1"/>
    <n v="50.1"/>
    <n v="13"/>
    <n v="0"/>
    <n v="0"/>
    <n v="0"/>
    <n v="435.8"/>
    <n v="0"/>
    <n v="0"/>
    <x v="1"/>
  </r>
  <r>
    <x v="7"/>
    <x v="0"/>
    <s v="Bethel"/>
    <n v="0"/>
    <n v="0"/>
    <n v="0"/>
    <n v="0"/>
    <n v="0"/>
    <s v="Div0"/>
    <n v="0"/>
    <n v="0"/>
    <n v="0"/>
    <n v="0"/>
    <n v="0"/>
    <n v="0"/>
    <x v="1"/>
  </r>
  <r>
    <x v="7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7"/>
    <x v="0"/>
    <s v="Bridger"/>
    <n v="0"/>
    <n v="0"/>
    <n v="0"/>
    <n v="0"/>
    <n v="0"/>
    <s v="Div0"/>
    <n v="1061.3"/>
    <n v="0"/>
    <n v="0"/>
    <n v="207.1"/>
    <n v="1268.4000000000001"/>
    <n v="0"/>
    <x v="1"/>
  </r>
  <r>
    <x v="7"/>
    <x v="0"/>
    <s v="Hemingway"/>
    <n v="0"/>
    <n v="0"/>
    <n v="0"/>
    <n v="0"/>
    <n v="0"/>
    <s v="Div0"/>
    <n v="0"/>
    <n v="0"/>
    <n v="0"/>
    <n v="1005.8"/>
    <n v="1005.8"/>
    <n v="0"/>
    <x v="1"/>
  </r>
  <r>
    <x v="7"/>
    <x v="0"/>
    <s v="Midpoint Meridian"/>
    <n v="0"/>
    <n v="0"/>
    <n v="0"/>
    <n v="0"/>
    <n v="0"/>
    <s v="Div0"/>
    <n v="0"/>
    <n v="0"/>
    <n v="0"/>
    <n v="509.9"/>
    <n v="509.9"/>
    <n v="0"/>
    <x v="1"/>
  </r>
  <r>
    <x v="7"/>
    <x v="0"/>
    <s v="Craig Trans"/>
    <n v="0"/>
    <n v="0"/>
    <n v="0"/>
    <n v="0"/>
    <n v="0"/>
    <s v="Div0"/>
    <n v="0"/>
    <n v="0"/>
    <n v="0"/>
    <n v="67"/>
    <n v="67"/>
    <n v="0"/>
    <x v="0"/>
  </r>
  <r>
    <x v="7"/>
    <x v="0"/>
    <s v="BPA_NITS"/>
    <n v="273.89999999999998"/>
    <n v="0"/>
    <n v="-15.4"/>
    <n v="33.6"/>
    <n v="33.6"/>
    <n v="13"/>
    <n v="0"/>
    <n v="0"/>
    <n v="0"/>
    <n v="292.10000000000002"/>
    <n v="0"/>
    <n v="0"/>
    <x v="1"/>
  </r>
  <r>
    <x v="7"/>
    <x v="0"/>
    <s v="Utah South B1"/>
    <n v="0"/>
    <n v="0"/>
    <n v="0"/>
    <n v="0"/>
    <n v="0"/>
    <s v="Div0"/>
    <n v="67.2"/>
    <n v="0"/>
    <n v="0"/>
    <n v="0"/>
    <n v="67.2"/>
    <n v="0"/>
    <x v="0"/>
  </r>
  <r>
    <x v="7"/>
    <x v="0"/>
    <s v="Yakima B1"/>
    <n v="0"/>
    <n v="0"/>
    <n v="0"/>
    <n v="0"/>
    <n v="0"/>
    <s v="Div0"/>
    <n v="105.1"/>
    <n v="0"/>
    <n v="0"/>
    <n v="0"/>
    <n v="105.1"/>
    <n v="0"/>
    <x v="1"/>
  </r>
  <r>
    <x v="7"/>
    <x v="0"/>
    <s v="Yakima B4"/>
    <n v="0"/>
    <n v="0"/>
    <n v="0"/>
    <n v="0"/>
    <n v="0"/>
    <s v="Div0"/>
    <n v="0"/>
    <n v="0"/>
    <n v="0"/>
    <n v="0"/>
    <n v="0"/>
    <n v="0"/>
    <x v="1"/>
  </r>
  <r>
    <x v="7"/>
    <x v="0"/>
    <s v="Goshen B2"/>
    <n v="0"/>
    <n v="0"/>
    <n v="0"/>
    <n v="0"/>
    <n v="0"/>
    <s v="Div0"/>
    <n v="0"/>
    <n v="0"/>
    <n v="0"/>
    <n v="0"/>
    <n v="0"/>
    <n v="0"/>
    <x v="0"/>
  </r>
  <r>
    <x v="7"/>
    <x v="0"/>
    <s v="PortlandNC B1"/>
    <n v="0"/>
    <n v="0"/>
    <n v="0"/>
    <n v="0"/>
    <n v="0"/>
    <s v="Div0"/>
    <n v="0"/>
    <n v="0"/>
    <n v="0"/>
    <n v="0"/>
    <n v="0"/>
    <n v="0"/>
    <x v="1"/>
  </r>
  <r>
    <x v="7"/>
    <x v="0"/>
    <s v="PortlandNC B2"/>
    <n v="0"/>
    <n v="0"/>
    <n v="0"/>
    <n v="0"/>
    <n v="0"/>
    <s v="Div0"/>
    <n v="0"/>
    <n v="0"/>
    <n v="0"/>
    <n v="0"/>
    <n v="0"/>
    <n v="0"/>
    <x v="1"/>
  </r>
  <r>
    <x v="7"/>
    <x v="0"/>
    <s v="WillamValcc B1"/>
    <n v="0"/>
    <n v="0"/>
    <n v="0"/>
    <n v="0"/>
    <n v="0"/>
    <s v="Div0"/>
    <n v="0"/>
    <n v="0"/>
    <n v="0"/>
    <n v="0"/>
    <n v="0"/>
    <n v="0"/>
    <x v="1"/>
  </r>
  <r>
    <x v="7"/>
    <x v="0"/>
    <s v="WillamValcc B2"/>
    <n v="0"/>
    <n v="0"/>
    <n v="0"/>
    <n v="0"/>
    <n v="0"/>
    <s v="Div0"/>
    <n v="0"/>
    <n v="0"/>
    <n v="0"/>
    <n v="0"/>
    <n v="0"/>
    <n v="0"/>
    <x v="1"/>
  </r>
  <r>
    <x v="7"/>
    <x v="0"/>
    <s v="SOregonCal B2"/>
    <n v="0"/>
    <n v="0"/>
    <n v="0"/>
    <n v="0"/>
    <n v="0"/>
    <s v="Div0"/>
    <n v="0"/>
    <n v="0"/>
    <n v="0"/>
    <n v="0"/>
    <n v="0"/>
    <n v="0"/>
    <x v="1"/>
  </r>
  <r>
    <x v="7"/>
    <x v="0"/>
    <s v="Aeolus_Wyoming B1"/>
    <n v="0"/>
    <n v="0"/>
    <n v="0"/>
    <n v="0"/>
    <n v="0"/>
    <s v="Div0"/>
    <n v="322.60000000000002"/>
    <n v="0"/>
    <n v="0"/>
    <n v="0"/>
    <n v="322.60000000000002"/>
    <n v="0"/>
    <x v="0"/>
  </r>
  <r>
    <x v="7"/>
    <x v="0"/>
    <s v="Utah North B1"/>
    <n v="0"/>
    <n v="0"/>
    <n v="0"/>
    <n v="0"/>
    <n v="0"/>
    <s v="Div0"/>
    <n v="195"/>
    <n v="0"/>
    <n v="0"/>
    <n v="0"/>
    <n v="195"/>
    <n v="0"/>
    <x v="0"/>
  </r>
  <r>
    <x v="7"/>
    <x v="0"/>
    <s v="WallaWalla B1"/>
    <n v="0"/>
    <n v="0"/>
    <n v="0"/>
    <n v="0"/>
    <n v="0"/>
    <s v="Div0"/>
    <n v="0"/>
    <n v="0"/>
    <n v="0"/>
    <n v="0"/>
    <n v="0"/>
    <n v="0"/>
    <x v="1"/>
  </r>
  <r>
    <x v="7"/>
    <x v="0"/>
    <s v="WyomingNE B1"/>
    <n v="0"/>
    <n v="0"/>
    <n v="0"/>
    <n v="0"/>
    <n v="0"/>
    <s v="Div0"/>
    <n v="0"/>
    <n v="0"/>
    <n v="0"/>
    <n v="0"/>
    <n v="0"/>
    <n v="0"/>
    <x v="0"/>
  </r>
  <r>
    <x v="7"/>
    <x v="0"/>
    <s v="WyomingNE B2"/>
    <n v="0"/>
    <n v="0"/>
    <n v="0"/>
    <n v="0"/>
    <n v="0"/>
    <s v="Div0"/>
    <n v="0"/>
    <n v="0"/>
    <n v="0"/>
    <n v="0"/>
    <n v="0"/>
    <n v="0"/>
    <x v="0"/>
  </r>
  <r>
    <x v="7"/>
    <x v="0"/>
    <s v="Utah South B4"/>
    <n v="0"/>
    <n v="0"/>
    <n v="0"/>
    <n v="0"/>
    <n v="0"/>
    <s v="Div0"/>
    <n v="0"/>
    <n v="0"/>
    <n v="0"/>
    <n v="0"/>
    <n v="0"/>
    <n v="0"/>
    <x v="0"/>
  </r>
  <r>
    <x v="7"/>
    <x v="0"/>
    <s v="Bridger B1"/>
    <n v="0"/>
    <n v="0"/>
    <n v="0"/>
    <n v="0"/>
    <n v="0"/>
    <s v="Div0"/>
    <n v="0"/>
    <n v="0"/>
    <n v="0"/>
    <n v="0"/>
    <n v="0"/>
    <n v="0"/>
    <x v="1"/>
  </r>
  <r>
    <x v="7"/>
    <x v="0"/>
    <s v="WyomingSW B1"/>
    <n v="0"/>
    <n v="0"/>
    <n v="0"/>
    <n v="0"/>
    <n v="0"/>
    <s v="Div0"/>
    <n v="0"/>
    <n v="0"/>
    <n v="0"/>
    <n v="0"/>
    <n v="0"/>
    <n v="0"/>
    <x v="0"/>
  </r>
  <r>
    <x v="7"/>
    <x v="0"/>
    <s v="WyomingSW B2"/>
    <n v="0"/>
    <n v="0"/>
    <n v="0"/>
    <n v="0"/>
    <n v="0"/>
    <s v="Div0"/>
    <n v="0"/>
    <n v="0"/>
    <n v="0"/>
    <n v="0"/>
    <n v="0"/>
    <n v="0"/>
    <x v="0"/>
  </r>
  <r>
    <x v="7"/>
    <x v="0"/>
    <s v="Utah South BR"/>
    <n v="0"/>
    <n v="0"/>
    <n v="0"/>
    <n v="0"/>
    <n v="0"/>
    <s v="Div0"/>
    <n v="0"/>
    <n v="0"/>
    <n v="0"/>
    <n v="0"/>
    <n v="0"/>
    <n v="0"/>
    <x v="0"/>
  </r>
  <r>
    <x v="7"/>
    <x v="0"/>
    <s v="Bridger BR"/>
    <n v="0"/>
    <n v="0"/>
    <n v="0"/>
    <n v="0"/>
    <n v="0"/>
    <s v="Div0"/>
    <n v="90.3"/>
    <n v="0"/>
    <n v="0"/>
    <n v="0"/>
    <n v="90.3"/>
    <n v="0"/>
    <x v="1"/>
  </r>
  <r>
    <x v="7"/>
    <x v="0"/>
    <s v="PortlandNC Log1"/>
    <n v="0"/>
    <n v="0"/>
    <n v="0"/>
    <n v="0"/>
    <n v="0"/>
    <s v="Div0"/>
    <n v="0"/>
    <n v="0"/>
    <n v="0"/>
    <n v="0"/>
    <n v="0"/>
    <n v="0"/>
    <x v="1"/>
  </r>
  <r>
    <x v="7"/>
    <x v="0"/>
    <s v="Aeolus_Wyoming Log1"/>
    <n v="0"/>
    <n v="0"/>
    <n v="0"/>
    <n v="0"/>
    <n v="0"/>
    <s v="Div0"/>
    <n v="0"/>
    <n v="0"/>
    <n v="0"/>
    <n v="322.5"/>
    <n v="322.5"/>
    <n v="0"/>
    <x v="0"/>
  </r>
  <r>
    <x v="7"/>
    <x v="1"/>
    <s v="Arizona"/>
    <n v="0"/>
    <n v="0"/>
    <n v="0"/>
    <n v="0"/>
    <n v="0"/>
    <s v="Div0"/>
    <n v="0"/>
    <n v="0"/>
    <n v="0"/>
    <n v="0"/>
    <n v="0"/>
    <n v="0"/>
    <x v="0"/>
  </r>
  <r>
    <x v="7"/>
    <x v="1"/>
    <s v="COB"/>
    <n v="0"/>
    <n v="0"/>
    <n v="0"/>
    <n v="0"/>
    <n v="0"/>
    <s v="Div0"/>
    <n v="54.2"/>
    <n v="0"/>
    <n v="0"/>
    <n v="0"/>
    <n v="54.2"/>
    <n v="0"/>
    <x v="1"/>
  </r>
  <r>
    <x v="7"/>
    <x v="1"/>
    <s v="Goshen"/>
    <n v="283.3"/>
    <n v="0"/>
    <n v="-15.8"/>
    <n v="34.799999999999997"/>
    <n v="34.799999999999997"/>
    <n v="13"/>
    <n v="35.799999999999997"/>
    <n v="0.3"/>
    <n v="0"/>
    <n v="266.2"/>
    <n v="0"/>
    <n v="0"/>
    <x v="0"/>
  </r>
  <r>
    <x v="7"/>
    <x v="1"/>
    <s v="Brady"/>
    <n v="0"/>
    <n v="0"/>
    <n v="0"/>
    <n v="0"/>
    <n v="0"/>
    <s v="Div0"/>
    <n v="0"/>
    <n v="0"/>
    <n v="0"/>
    <n v="100"/>
    <n v="100"/>
    <n v="0"/>
    <x v="0"/>
  </r>
  <r>
    <x v="7"/>
    <x v="1"/>
    <s v="Bridger West"/>
    <n v="0"/>
    <n v="0"/>
    <n v="0"/>
    <n v="0"/>
    <n v="0"/>
    <s v="Div0"/>
    <n v="0"/>
    <n v="0"/>
    <n v="0"/>
    <n v="1449.1"/>
    <n v="1449.1"/>
    <n v="0"/>
    <x v="1"/>
  </r>
  <r>
    <x v="7"/>
    <x v="1"/>
    <s v="Borah"/>
    <n v="0"/>
    <n v="0"/>
    <n v="0"/>
    <n v="0"/>
    <n v="0"/>
    <s v="Div0"/>
    <n v="0"/>
    <n v="0"/>
    <n v="0"/>
    <n v="2098.9"/>
    <n v="2098.9"/>
    <n v="0"/>
    <x v="1"/>
  </r>
  <r>
    <x v="7"/>
    <x v="1"/>
    <s v="Mid Columbia"/>
    <n v="0"/>
    <n v="0"/>
    <n v="0"/>
    <n v="0"/>
    <n v="0"/>
    <s v="Div0"/>
    <n v="63.9"/>
    <n v="0"/>
    <n v="0"/>
    <n v="341.1"/>
    <n v="405"/>
    <n v="0"/>
    <x v="1"/>
  </r>
  <r>
    <x v="7"/>
    <x v="1"/>
    <s v="Mona"/>
    <n v="0"/>
    <n v="0"/>
    <n v="0"/>
    <n v="0"/>
    <n v="25"/>
    <s v="Div0"/>
    <n v="0"/>
    <n v="0"/>
    <n v="0"/>
    <n v="25"/>
    <n v="0"/>
    <n v="0"/>
    <x v="0"/>
  </r>
  <r>
    <x v="7"/>
    <x v="1"/>
    <s v="Palo Verde"/>
    <n v="0"/>
    <n v="0"/>
    <n v="0"/>
    <n v="0"/>
    <n v="0"/>
    <s v="Div0"/>
    <n v="0"/>
    <n v="0"/>
    <n v="0"/>
    <n v="0"/>
    <n v="0"/>
    <n v="0"/>
    <x v="0"/>
  </r>
  <r>
    <x v="7"/>
    <x v="1"/>
    <s v="Utah North"/>
    <n v="3982.4"/>
    <n v="0"/>
    <n v="-247.1"/>
    <n v="677.2"/>
    <n v="677.2"/>
    <n v="18.100000000000001"/>
    <n v="2565.5"/>
    <n v="0.9"/>
    <n v="0"/>
    <n v="3144"/>
    <n v="1298"/>
    <n v="0"/>
    <x v="0"/>
  </r>
  <r>
    <x v="7"/>
    <x v="1"/>
    <s v="_4-Corners"/>
    <n v="0"/>
    <n v="0"/>
    <n v="0"/>
    <n v="0"/>
    <n v="0"/>
    <s v="Div0"/>
    <n v="0"/>
    <n v="0"/>
    <n v="0"/>
    <n v="0"/>
    <n v="0"/>
    <n v="0"/>
    <x v="0"/>
  </r>
  <r>
    <x v="7"/>
    <x v="1"/>
    <s v="Utah South"/>
    <n v="475.6"/>
    <n v="0"/>
    <n v="0"/>
    <n v="240.3"/>
    <n v="240.3"/>
    <n v="50.5"/>
    <n v="3327"/>
    <n v="-27.6"/>
    <n v="0"/>
    <n v="24.9"/>
    <n v="2608.5"/>
    <n v="0"/>
    <x v="0"/>
  </r>
  <r>
    <x v="7"/>
    <x v="1"/>
    <s v="Cholla"/>
    <n v="0"/>
    <n v="0"/>
    <n v="0"/>
    <n v="0"/>
    <n v="0"/>
    <s v="Div0"/>
    <n v="0"/>
    <n v="0"/>
    <n v="0"/>
    <n v="0"/>
    <n v="0"/>
    <n v="0"/>
    <x v="0"/>
  </r>
  <r>
    <x v="7"/>
    <x v="1"/>
    <s v="Colorado"/>
    <n v="0"/>
    <n v="0"/>
    <n v="0"/>
    <n v="0"/>
    <n v="66.099999999999994"/>
    <s v="Div0"/>
    <n v="158.1"/>
    <n v="0"/>
    <n v="0"/>
    <n v="0"/>
    <n v="92"/>
    <n v="0"/>
    <x v="0"/>
  </r>
  <r>
    <x v="7"/>
    <x v="1"/>
    <s v="Mead"/>
    <n v="0"/>
    <n v="0"/>
    <n v="0"/>
    <n v="0"/>
    <n v="0"/>
    <s v="Div0"/>
    <n v="0"/>
    <n v="0"/>
    <n v="0"/>
    <n v="0"/>
    <n v="0"/>
    <n v="0"/>
    <x v="0"/>
  </r>
  <r>
    <x v="7"/>
    <x v="1"/>
    <s v="Montana"/>
    <n v="0"/>
    <n v="0"/>
    <n v="0"/>
    <n v="0"/>
    <n v="0"/>
    <s v="Div0"/>
    <n v="150.6"/>
    <n v="0"/>
    <n v="0"/>
    <n v="0"/>
    <n v="150.6"/>
    <n v="0"/>
    <x v="1"/>
  </r>
  <r>
    <x v="7"/>
    <x v="1"/>
    <s v="Hermiston"/>
    <n v="0"/>
    <n v="0"/>
    <n v="0"/>
    <n v="0"/>
    <n v="0"/>
    <s v="Div0"/>
    <n v="240.1"/>
    <n v="0"/>
    <n v="0"/>
    <n v="0"/>
    <n v="240.1"/>
    <n v="0"/>
    <x v="1"/>
  </r>
  <r>
    <x v="7"/>
    <x v="1"/>
    <s v="Yakima"/>
    <n v="551.9"/>
    <n v="0"/>
    <n v="-33.9"/>
    <n v="67.3"/>
    <n v="67.3"/>
    <n v="13"/>
    <n v="0"/>
    <n v="0"/>
    <n v="0"/>
    <n v="585.29999999999995"/>
    <n v="0"/>
    <n v="0"/>
    <x v="1"/>
  </r>
  <r>
    <x v="7"/>
    <x v="1"/>
    <s v="WallaWalla"/>
    <n v="247.2"/>
    <n v="0"/>
    <n v="-13.3"/>
    <n v="30.4"/>
    <n v="30.4"/>
    <n v="13"/>
    <n v="75.3"/>
    <n v="-2.6"/>
    <n v="0"/>
    <n v="365"/>
    <n v="173.3"/>
    <n v="0"/>
    <x v="1"/>
  </r>
  <r>
    <x v="7"/>
    <x v="1"/>
    <s v="APS Transmission"/>
    <n v="0"/>
    <n v="0"/>
    <n v="0"/>
    <n v="0"/>
    <n v="0"/>
    <s v="Div0"/>
    <n v="0"/>
    <n v="0"/>
    <n v="0"/>
    <n v="0"/>
    <n v="0"/>
    <n v="0"/>
    <x v="0"/>
  </r>
  <r>
    <x v="7"/>
    <x v="1"/>
    <s v="Bridger East"/>
    <n v="0"/>
    <n v="0"/>
    <n v="0"/>
    <n v="0"/>
    <n v="0"/>
    <s v="Div0"/>
    <n v="0"/>
    <n v="0"/>
    <n v="0"/>
    <n v="0"/>
    <n v="0"/>
    <n v="0"/>
    <x v="0"/>
  </r>
  <r>
    <x v="7"/>
    <x v="1"/>
    <s v="WyomingNE"/>
    <n v="631"/>
    <n v="0"/>
    <n v="0"/>
    <n v="645.4"/>
    <n v="645.4"/>
    <n v="102.3"/>
    <n v="1582.4"/>
    <n v="0"/>
    <n v="0"/>
    <n v="0"/>
    <n v="305.89999999999998"/>
    <n v="0"/>
    <x v="0"/>
  </r>
  <r>
    <x v="7"/>
    <x v="1"/>
    <s v="WyomingSW"/>
    <n v="471.6"/>
    <n v="0"/>
    <n v="-71.599999999999994"/>
    <n v="52"/>
    <n v="52"/>
    <n v="13"/>
    <n v="41.1"/>
    <n v="0"/>
    <n v="0"/>
    <n v="705.8"/>
    <n v="294.89999999999998"/>
    <n v="0"/>
    <x v="0"/>
  </r>
  <r>
    <x v="7"/>
    <x v="1"/>
    <s v="Aeolus_Wyoming"/>
    <n v="0"/>
    <n v="0"/>
    <n v="0"/>
    <n v="0"/>
    <n v="0"/>
    <s v="Div0"/>
    <n v="0"/>
    <n v="0"/>
    <n v="0"/>
    <n v="305.89999999999998"/>
    <n v="305.89999999999998"/>
    <n v="0"/>
    <x v="0"/>
  </r>
  <r>
    <x v="7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7"/>
    <x v="1"/>
    <s v="SOregonCal"/>
    <n v="1503.2"/>
    <n v="0"/>
    <n v="-134.80000000000001"/>
    <n v="177.9"/>
    <n v="177.9"/>
    <n v="13"/>
    <n v="489.5"/>
    <n v="25.9"/>
    <n v="0"/>
    <n v="1437.9"/>
    <n v="407"/>
    <n v="0"/>
    <x v="1"/>
  </r>
  <r>
    <x v="7"/>
    <x v="1"/>
    <s v="PortlandNC"/>
    <n v="547.9"/>
    <n v="0"/>
    <n v="-30"/>
    <n v="67.3"/>
    <n v="67.3"/>
    <n v="13"/>
    <n v="597.5"/>
    <n v="-78"/>
    <n v="0"/>
    <n v="100"/>
    <n v="34.200000000000003"/>
    <n v="0"/>
    <x v="1"/>
  </r>
  <r>
    <x v="7"/>
    <x v="1"/>
    <s v="WillamValcc"/>
    <n v="418"/>
    <n v="0"/>
    <n v="-28.7"/>
    <n v="50.6"/>
    <n v="50.6"/>
    <n v="13"/>
    <n v="0"/>
    <n v="0"/>
    <n v="0"/>
    <n v="448"/>
    <n v="8"/>
    <n v="0"/>
    <x v="1"/>
  </r>
  <r>
    <x v="7"/>
    <x v="1"/>
    <s v="Bethel"/>
    <n v="0"/>
    <n v="0"/>
    <n v="0"/>
    <n v="0"/>
    <n v="0"/>
    <s v="Div0"/>
    <n v="0"/>
    <n v="0"/>
    <n v="0"/>
    <n v="0"/>
    <n v="0"/>
    <n v="0"/>
    <x v="1"/>
  </r>
  <r>
    <x v="7"/>
    <x v="1"/>
    <s v="Nevada - Oregon Border"/>
    <n v="0"/>
    <n v="0"/>
    <n v="0"/>
    <n v="0"/>
    <n v="0"/>
    <s v="Div0"/>
    <n v="0"/>
    <n v="0"/>
    <n v="0"/>
    <n v="0"/>
    <n v="0"/>
    <n v="0"/>
    <x v="1"/>
  </r>
  <r>
    <x v="7"/>
    <x v="1"/>
    <s v="Bridger"/>
    <n v="0"/>
    <n v="0"/>
    <n v="0"/>
    <n v="0"/>
    <n v="0"/>
    <s v="Div0"/>
    <n v="1061.3"/>
    <n v="0"/>
    <n v="0"/>
    <n v="294.8"/>
    <n v="1356.1"/>
    <n v="0"/>
    <x v="1"/>
  </r>
  <r>
    <x v="7"/>
    <x v="1"/>
    <s v="Hemingway"/>
    <n v="0"/>
    <n v="0"/>
    <n v="0"/>
    <n v="0"/>
    <n v="0"/>
    <s v="Div0"/>
    <n v="0"/>
    <n v="0"/>
    <n v="0"/>
    <n v="1080.3"/>
    <n v="1080.3"/>
    <n v="0"/>
    <x v="1"/>
  </r>
  <r>
    <x v="7"/>
    <x v="1"/>
    <s v="Midpoint Meridian"/>
    <n v="0"/>
    <n v="0"/>
    <n v="0"/>
    <n v="0"/>
    <n v="0"/>
    <s v="Div0"/>
    <n v="0"/>
    <n v="0"/>
    <n v="0"/>
    <n v="489"/>
    <n v="489"/>
    <n v="0"/>
    <x v="1"/>
  </r>
  <r>
    <x v="7"/>
    <x v="1"/>
    <s v="Craig Trans"/>
    <n v="0"/>
    <n v="0"/>
    <n v="0"/>
    <n v="0"/>
    <n v="42"/>
    <s v="Div0"/>
    <n v="0"/>
    <n v="0"/>
    <n v="0"/>
    <n v="67"/>
    <n v="24.9"/>
    <n v="0"/>
    <x v="0"/>
  </r>
  <r>
    <x v="7"/>
    <x v="1"/>
    <s v="BPA_NITS"/>
    <n v="335.5"/>
    <n v="0"/>
    <n v="-24"/>
    <n v="40.5"/>
    <n v="40.5"/>
    <n v="13"/>
    <n v="0"/>
    <n v="0"/>
    <n v="0"/>
    <n v="352"/>
    <n v="0"/>
    <n v="0"/>
    <x v="1"/>
  </r>
  <r>
    <x v="7"/>
    <x v="1"/>
    <s v="Utah South B1"/>
    <n v="0"/>
    <n v="0"/>
    <n v="0"/>
    <n v="0"/>
    <n v="74.8"/>
    <s v="Div0"/>
    <n v="74.8"/>
    <n v="0"/>
    <n v="0"/>
    <n v="0"/>
    <n v="0"/>
    <n v="0"/>
    <x v="0"/>
  </r>
  <r>
    <x v="7"/>
    <x v="1"/>
    <s v="Yakima B1"/>
    <n v="0"/>
    <n v="0"/>
    <n v="0"/>
    <n v="0"/>
    <n v="0"/>
    <s v="Div0"/>
    <n v="100.4"/>
    <n v="0"/>
    <n v="0"/>
    <n v="0"/>
    <n v="100.4"/>
    <n v="0"/>
    <x v="1"/>
  </r>
  <r>
    <x v="7"/>
    <x v="1"/>
    <s v="Yakima B4"/>
    <n v="0"/>
    <n v="0"/>
    <n v="0"/>
    <n v="0"/>
    <n v="0"/>
    <s v="Div0"/>
    <n v="0"/>
    <n v="0"/>
    <n v="0"/>
    <n v="0"/>
    <n v="0"/>
    <n v="0"/>
    <x v="1"/>
  </r>
  <r>
    <x v="7"/>
    <x v="1"/>
    <s v="Goshen B2"/>
    <n v="0"/>
    <n v="0"/>
    <n v="0"/>
    <n v="0"/>
    <n v="0"/>
    <s v="Div0"/>
    <n v="0"/>
    <n v="0"/>
    <n v="0"/>
    <n v="0"/>
    <n v="0"/>
    <n v="0"/>
    <x v="0"/>
  </r>
  <r>
    <x v="7"/>
    <x v="1"/>
    <s v="PortlandNC B1"/>
    <n v="0"/>
    <n v="0"/>
    <n v="0"/>
    <n v="0"/>
    <n v="0"/>
    <s v="Div0"/>
    <n v="0"/>
    <n v="0"/>
    <n v="0"/>
    <n v="0"/>
    <n v="0"/>
    <n v="0"/>
    <x v="1"/>
  </r>
  <r>
    <x v="7"/>
    <x v="1"/>
    <s v="PortlandNC B2"/>
    <n v="0"/>
    <n v="0"/>
    <n v="0"/>
    <n v="0"/>
    <n v="0"/>
    <s v="Div0"/>
    <n v="0"/>
    <n v="0"/>
    <n v="0"/>
    <n v="0"/>
    <n v="0"/>
    <n v="0"/>
    <x v="1"/>
  </r>
  <r>
    <x v="7"/>
    <x v="1"/>
    <s v="WillamValcc B1"/>
    <n v="0"/>
    <n v="0"/>
    <n v="0"/>
    <n v="0"/>
    <n v="0"/>
    <s v="Div0"/>
    <n v="0"/>
    <n v="0"/>
    <n v="0"/>
    <n v="0"/>
    <n v="0"/>
    <n v="0"/>
    <x v="1"/>
  </r>
  <r>
    <x v="7"/>
    <x v="1"/>
    <s v="WillamValcc B2"/>
    <n v="0"/>
    <n v="0"/>
    <n v="0"/>
    <n v="0"/>
    <n v="0"/>
    <s v="Div0"/>
    <n v="0"/>
    <n v="0"/>
    <n v="0"/>
    <n v="0"/>
    <n v="0"/>
    <n v="0"/>
    <x v="1"/>
  </r>
  <r>
    <x v="7"/>
    <x v="1"/>
    <s v="SOregonCal B2"/>
    <n v="0"/>
    <n v="0"/>
    <n v="0"/>
    <n v="0"/>
    <n v="0"/>
    <s v="Div0"/>
    <n v="0"/>
    <n v="0"/>
    <n v="0"/>
    <n v="0"/>
    <n v="0"/>
    <n v="0"/>
    <x v="1"/>
  </r>
  <r>
    <x v="7"/>
    <x v="1"/>
    <s v="Aeolus_Wyoming B1"/>
    <n v="0"/>
    <n v="0"/>
    <n v="0"/>
    <n v="0"/>
    <n v="739.2"/>
    <s v="Div0"/>
    <n v="739.2"/>
    <n v="0"/>
    <n v="0"/>
    <n v="0"/>
    <n v="0"/>
    <n v="0"/>
    <x v="0"/>
  </r>
  <r>
    <x v="7"/>
    <x v="1"/>
    <s v="Utah North B1"/>
    <n v="0"/>
    <n v="0"/>
    <n v="0"/>
    <n v="0"/>
    <n v="192.3"/>
    <s v="Div0"/>
    <n v="192.3"/>
    <n v="0"/>
    <n v="0"/>
    <n v="0"/>
    <n v="0"/>
    <n v="0"/>
    <x v="0"/>
  </r>
  <r>
    <x v="7"/>
    <x v="1"/>
    <s v="WallaWalla B1"/>
    <n v="0"/>
    <n v="0"/>
    <n v="0"/>
    <n v="0"/>
    <n v="0"/>
    <s v="Div0"/>
    <n v="0"/>
    <n v="0"/>
    <n v="0"/>
    <n v="0"/>
    <n v="0"/>
    <n v="0"/>
    <x v="1"/>
  </r>
  <r>
    <x v="7"/>
    <x v="1"/>
    <s v="WyomingNE B1"/>
    <n v="0"/>
    <n v="0"/>
    <n v="0"/>
    <n v="0"/>
    <n v="0"/>
    <s v="Div0"/>
    <n v="0"/>
    <n v="0"/>
    <n v="0"/>
    <n v="0"/>
    <n v="0"/>
    <n v="0"/>
    <x v="0"/>
  </r>
  <r>
    <x v="7"/>
    <x v="1"/>
    <s v="WyomingNE B2"/>
    <n v="0"/>
    <n v="0"/>
    <n v="0"/>
    <n v="0"/>
    <n v="0"/>
    <s v="Div0"/>
    <n v="0"/>
    <n v="0"/>
    <n v="0"/>
    <n v="0"/>
    <n v="0"/>
    <n v="0"/>
    <x v="0"/>
  </r>
  <r>
    <x v="7"/>
    <x v="1"/>
    <s v="Utah South B4"/>
    <n v="0"/>
    <n v="0"/>
    <n v="0"/>
    <n v="0"/>
    <n v="0"/>
    <s v="Div0"/>
    <n v="0"/>
    <n v="0"/>
    <n v="0"/>
    <n v="0"/>
    <n v="0"/>
    <n v="0"/>
    <x v="0"/>
  </r>
  <r>
    <x v="7"/>
    <x v="1"/>
    <s v="Bridger B1"/>
    <n v="0"/>
    <n v="0"/>
    <n v="0"/>
    <n v="0"/>
    <n v="0"/>
    <s v="Div0"/>
    <n v="0"/>
    <n v="0"/>
    <n v="0"/>
    <n v="0"/>
    <n v="0"/>
    <n v="0"/>
    <x v="1"/>
  </r>
  <r>
    <x v="7"/>
    <x v="1"/>
    <s v="WyomingSW B1"/>
    <n v="0"/>
    <n v="0"/>
    <n v="0"/>
    <n v="0"/>
    <n v="0"/>
    <s v="Div0"/>
    <n v="0"/>
    <n v="0"/>
    <n v="0"/>
    <n v="0"/>
    <n v="0"/>
    <n v="0"/>
    <x v="0"/>
  </r>
  <r>
    <x v="7"/>
    <x v="1"/>
    <s v="WyomingSW B2"/>
    <n v="0"/>
    <n v="0"/>
    <n v="0"/>
    <n v="0"/>
    <n v="0"/>
    <s v="Div0"/>
    <n v="0"/>
    <n v="0"/>
    <n v="0"/>
    <n v="0"/>
    <n v="0"/>
    <n v="0"/>
    <x v="0"/>
  </r>
  <r>
    <x v="7"/>
    <x v="1"/>
    <s v="Utah South BR"/>
    <n v="0"/>
    <n v="0"/>
    <n v="0"/>
    <n v="0"/>
    <n v="0"/>
    <s v="Div0"/>
    <n v="0"/>
    <n v="0"/>
    <n v="0"/>
    <n v="0"/>
    <n v="0"/>
    <n v="0"/>
    <x v="0"/>
  </r>
  <r>
    <x v="7"/>
    <x v="1"/>
    <s v="Bridger BR"/>
    <n v="0"/>
    <n v="0"/>
    <n v="0"/>
    <n v="0"/>
    <n v="0"/>
    <s v="Div0"/>
    <n v="93.1"/>
    <n v="0"/>
    <n v="0"/>
    <n v="0"/>
    <n v="93.1"/>
    <n v="0"/>
    <x v="1"/>
  </r>
  <r>
    <x v="7"/>
    <x v="1"/>
    <s v="PortlandNC Log1"/>
    <n v="0"/>
    <n v="0"/>
    <n v="0"/>
    <n v="0"/>
    <n v="0"/>
    <s v="Div0"/>
    <n v="0"/>
    <n v="0"/>
    <n v="0"/>
    <n v="0"/>
    <n v="0"/>
    <n v="0"/>
    <x v="1"/>
  </r>
  <r>
    <x v="7"/>
    <x v="1"/>
    <s v="Aeolus_Wyoming Log1"/>
    <n v="0"/>
    <n v="0"/>
    <n v="0"/>
    <n v="0"/>
    <n v="0"/>
    <s v="Div0"/>
    <n v="0"/>
    <n v="0"/>
    <n v="0"/>
    <n v="0"/>
    <n v="0"/>
    <n v="0"/>
    <x v="0"/>
  </r>
  <r>
    <x v="8"/>
    <x v="0"/>
    <s v="Arizona"/>
    <n v="0"/>
    <n v="0"/>
    <n v="0"/>
    <n v="0"/>
    <n v="0"/>
    <s v="Div0"/>
    <n v="0"/>
    <n v="0"/>
    <n v="0"/>
    <n v="0"/>
    <n v="0"/>
    <n v="0"/>
    <x v="0"/>
  </r>
  <r>
    <x v="8"/>
    <x v="0"/>
    <s v="COB"/>
    <n v="0"/>
    <n v="0"/>
    <n v="0"/>
    <n v="0"/>
    <n v="0"/>
    <s v="Div0"/>
    <n v="0"/>
    <n v="0"/>
    <n v="0"/>
    <n v="0"/>
    <n v="0"/>
    <n v="0"/>
    <x v="1"/>
  </r>
  <r>
    <x v="8"/>
    <x v="0"/>
    <s v="Goshen"/>
    <n v="530.70000000000005"/>
    <n v="0"/>
    <n v="-38.200000000000003"/>
    <n v="64"/>
    <n v="64"/>
    <n v="13"/>
    <n v="35.799999999999997"/>
    <n v="-1.2"/>
    <n v="180.2"/>
    <n v="483.8"/>
    <n v="142"/>
    <n v="0"/>
    <x v="0"/>
  </r>
  <r>
    <x v="8"/>
    <x v="0"/>
    <s v="Brady"/>
    <n v="0"/>
    <n v="0"/>
    <n v="0"/>
    <n v="0"/>
    <n v="0"/>
    <s v="Div0"/>
    <n v="0"/>
    <n v="0"/>
    <n v="0"/>
    <n v="0"/>
    <n v="0"/>
    <n v="0"/>
    <x v="0"/>
  </r>
  <r>
    <x v="8"/>
    <x v="0"/>
    <s v="Bridger West"/>
    <n v="0"/>
    <n v="0"/>
    <n v="0"/>
    <n v="0"/>
    <n v="0"/>
    <s v="Div0"/>
    <n v="0"/>
    <n v="0"/>
    <n v="0"/>
    <n v="1327.3"/>
    <n v="1327.3"/>
    <n v="0"/>
    <x v="1"/>
  </r>
  <r>
    <x v="8"/>
    <x v="0"/>
    <s v="Borah"/>
    <n v="0"/>
    <n v="0"/>
    <n v="0"/>
    <n v="0"/>
    <n v="0"/>
    <s v="Div0"/>
    <n v="0"/>
    <n v="0"/>
    <n v="0"/>
    <n v="1778.7"/>
    <n v="1778.7"/>
    <n v="0"/>
    <x v="1"/>
  </r>
  <r>
    <x v="8"/>
    <x v="0"/>
    <s v="Mid Columbia"/>
    <n v="0"/>
    <n v="0"/>
    <n v="0"/>
    <n v="0"/>
    <n v="0"/>
    <s v="Div0"/>
    <n v="232.1"/>
    <n v="0"/>
    <n v="0"/>
    <n v="188.1"/>
    <n v="420.2"/>
    <n v="0"/>
    <x v="1"/>
  </r>
  <r>
    <x v="8"/>
    <x v="0"/>
    <s v="Mona"/>
    <n v="0"/>
    <n v="0"/>
    <n v="0"/>
    <n v="0"/>
    <n v="0"/>
    <s v="Div0"/>
    <n v="0"/>
    <n v="0"/>
    <n v="0"/>
    <n v="9.5"/>
    <n v="9.5"/>
    <n v="0"/>
    <x v="0"/>
  </r>
  <r>
    <x v="8"/>
    <x v="0"/>
    <s v="Palo Verde"/>
    <n v="0"/>
    <n v="0"/>
    <n v="0"/>
    <n v="0"/>
    <n v="0"/>
    <s v="Div0"/>
    <n v="0"/>
    <n v="0"/>
    <n v="0"/>
    <n v="0"/>
    <n v="0"/>
    <n v="0"/>
    <x v="0"/>
  </r>
  <r>
    <x v="8"/>
    <x v="0"/>
    <s v="Utah North"/>
    <n v="5087.8"/>
    <n v="0"/>
    <n v="-373.7"/>
    <n v="612.79999999999995"/>
    <n v="612.79999999999995"/>
    <n v="13"/>
    <n v="2375.4"/>
    <n v="0.9"/>
    <n v="175.6"/>
    <n v="3374.6"/>
    <n v="599.6"/>
    <n v="0"/>
    <x v="0"/>
  </r>
  <r>
    <x v="8"/>
    <x v="0"/>
    <s v="_4-Corners"/>
    <n v="0"/>
    <n v="0"/>
    <n v="0"/>
    <n v="0"/>
    <n v="0"/>
    <s v="Div0"/>
    <n v="0"/>
    <n v="0"/>
    <n v="0"/>
    <n v="0"/>
    <n v="0"/>
    <n v="0"/>
    <x v="0"/>
  </r>
  <r>
    <x v="8"/>
    <x v="0"/>
    <s v="Utah South"/>
    <n v="607.79999999999995"/>
    <n v="0"/>
    <n v="0"/>
    <n v="79"/>
    <n v="79"/>
    <n v="13"/>
    <n v="3258.2"/>
    <n v="-27.6"/>
    <n v="0"/>
    <n v="466.3"/>
    <n v="3010"/>
    <n v="0"/>
    <x v="0"/>
  </r>
  <r>
    <x v="8"/>
    <x v="0"/>
    <s v="Cholla"/>
    <n v="0"/>
    <n v="0"/>
    <n v="0"/>
    <n v="0"/>
    <n v="0"/>
    <s v="Div0"/>
    <n v="0"/>
    <n v="0"/>
    <n v="0"/>
    <n v="0"/>
    <n v="0"/>
    <n v="0"/>
    <x v="0"/>
  </r>
  <r>
    <x v="8"/>
    <x v="0"/>
    <s v="Colorado"/>
    <n v="0"/>
    <n v="0"/>
    <n v="0"/>
    <n v="0"/>
    <n v="0"/>
    <s v="Div0"/>
    <n v="76.5"/>
    <n v="0"/>
    <n v="0"/>
    <n v="0"/>
    <n v="76.5"/>
    <n v="0"/>
    <x v="0"/>
  </r>
  <r>
    <x v="8"/>
    <x v="0"/>
    <s v="Mead"/>
    <n v="0"/>
    <n v="0"/>
    <n v="0"/>
    <n v="0"/>
    <n v="0"/>
    <s v="Div0"/>
    <n v="0"/>
    <n v="0"/>
    <n v="0"/>
    <n v="0"/>
    <n v="0"/>
    <n v="0"/>
    <x v="0"/>
  </r>
  <r>
    <x v="8"/>
    <x v="0"/>
    <s v="Montana"/>
    <n v="0"/>
    <n v="0"/>
    <n v="0"/>
    <n v="0"/>
    <n v="0"/>
    <s v="Div0"/>
    <n v="151.6"/>
    <n v="0"/>
    <n v="0"/>
    <n v="0"/>
    <n v="151.6"/>
    <n v="0"/>
    <x v="1"/>
  </r>
  <r>
    <x v="8"/>
    <x v="0"/>
    <s v="Hermiston"/>
    <n v="0"/>
    <n v="0"/>
    <n v="0"/>
    <n v="0"/>
    <n v="0"/>
    <s v="Div0"/>
    <n v="199"/>
    <n v="0"/>
    <n v="0"/>
    <n v="0"/>
    <n v="199"/>
    <n v="0"/>
    <x v="1"/>
  </r>
  <r>
    <x v="8"/>
    <x v="0"/>
    <s v="Yakima"/>
    <n v="579.29999999999995"/>
    <n v="0"/>
    <n v="-43.7"/>
    <n v="69.599999999999994"/>
    <n v="69.599999999999994"/>
    <n v="13"/>
    <n v="0"/>
    <n v="0"/>
    <n v="0"/>
    <n v="605.29999999999995"/>
    <n v="0"/>
    <n v="0"/>
    <x v="1"/>
  </r>
  <r>
    <x v="8"/>
    <x v="0"/>
    <s v="WallaWalla"/>
    <n v="299.60000000000002"/>
    <n v="0"/>
    <n v="-17.5"/>
    <n v="36.700000000000003"/>
    <n v="36.700000000000003"/>
    <n v="13"/>
    <n v="75.3"/>
    <n v="-2.6"/>
    <n v="0"/>
    <n v="439.9"/>
    <n v="193.8"/>
    <n v="0"/>
    <x v="1"/>
  </r>
  <r>
    <x v="8"/>
    <x v="0"/>
    <s v="APS Transmission"/>
    <n v="0"/>
    <n v="0"/>
    <n v="0"/>
    <n v="0"/>
    <n v="0"/>
    <s v="Div0"/>
    <n v="0"/>
    <n v="0"/>
    <n v="0"/>
    <n v="0"/>
    <n v="0"/>
    <n v="0"/>
    <x v="0"/>
  </r>
  <r>
    <x v="8"/>
    <x v="0"/>
    <s v="Bridger East"/>
    <n v="0"/>
    <n v="0"/>
    <n v="0"/>
    <n v="0"/>
    <n v="0"/>
    <s v="Div0"/>
    <n v="0"/>
    <n v="0"/>
    <n v="0"/>
    <n v="0"/>
    <n v="0"/>
    <n v="0"/>
    <x v="0"/>
  </r>
  <r>
    <x v="8"/>
    <x v="0"/>
    <s v="WyomingNE"/>
    <n v="637.5"/>
    <n v="0"/>
    <n v="0"/>
    <n v="82.9"/>
    <n v="293.60000000000002"/>
    <n v="46"/>
    <n v="1504.2"/>
    <n v="0"/>
    <n v="2.9"/>
    <n v="0"/>
    <n v="576"/>
    <n v="0"/>
    <x v="0"/>
  </r>
  <r>
    <x v="8"/>
    <x v="0"/>
    <s v="WyomingSW"/>
    <n v="454.8"/>
    <n v="0"/>
    <n v="-89.1"/>
    <n v="47.5"/>
    <n v="47.5"/>
    <n v="13"/>
    <n v="41.1"/>
    <n v="0"/>
    <n v="0"/>
    <n v="400"/>
    <n v="27.9"/>
    <n v="0"/>
    <x v="0"/>
  </r>
  <r>
    <x v="8"/>
    <x v="0"/>
    <s v="Aeolus_Wyoming"/>
    <n v="0"/>
    <n v="0"/>
    <n v="0"/>
    <n v="0"/>
    <n v="0"/>
    <s v="Div0"/>
    <n v="0"/>
    <n v="0"/>
    <n v="0"/>
    <n v="576"/>
    <n v="576"/>
    <n v="0"/>
    <x v="0"/>
  </r>
  <r>
    <x v="8"/>
    <x v="0"/>
    <s v="Chehalis"/>
    <n v="0"/>
    <n v="0"/>
    <n v="0"/>
    <n v="0"/>
    <n v="0"/>
    <s v="Div0"/>
    <n v="412"/>
    <n v="0"/>
    <n v="0"/>
    <n v="0"/>
    <n v="412"/>
    <n v="0"/>
    <x v="1"/>
  </r>
  <r>
    <x v="8"/>
    <x v="0"/>
    <s v="SOregonCal"/>
    <n v="1510.8"/>
    <n v="0"/>
    <n v="-124.2"/>
    <n v="180.3"/>
    <n v="180.3"/>
    <n v="13"/>
    <n v="572.79999999999995"/>
    <n v="6.9"/>
    <n v="0"/>
    <n v="1267.5"/>
    <n v="280.39999999999998"/>
    <n v="0"/>
    <x v="1"/>
  </r>
  <r>
    <x v="8"/>
    <x v="0"/>
    <s v="PortlandNC"/>
    <n v="509.6"/>
    <n v="0"/>
    <n v="-36.9"/>
    <n v="61.5"/>
    <n v="61.5"/>
    <n v="13"/>
    <n v="535"/>
    <n v="-78"/>
    <n v="0"/>
    <n v="100"/>
    <n v="22.9"/>
    <n v="0"/>
    <x v="1"/>
  </r>
  <r>
    <x v="8"/>
    <x v="0"/>
    <s v="WillamValcc"/>
    <n v="400.6"/>
    <n v="0"/>
    <n v="-13.8"/>
    <n v="50.3"/>
    <n v="50.3"/>
    <n v="13"/>
    <n v="0"/>
    <n v="0"/>
    <n v="0"/>
    <n v="437.1"/>
    <n v="0"/>
    <n v="0"/>
    <x v="1"/>
  </r>
  <r>
    <x v="8"/>
    <x v="0"/>
    <s v="Bethel"/>
    <n v="0"/>
    <n v="0"/>
    <n v="0"/>
    <n v="0"/>
    <n v="0"/>
    <s v="Div0"/>
    <n v="0"/>
    <n v="0"/>
    <n v="0"/>
    <n v="0"/>
    <n v="0"/>
    <n v="0"/>
    <x v="1"/>
  </r>
  <r>
    <x v="8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8"/>
    <x v="0"/>
    <s v="Bridger"/>
    <n v="0"/>
    <n v="0"/>
    <n v="0"/>
    <n v="0"/>
    <n v="0"/>
    <s v="Div0"/>
    <n v="1061.3"/>
    <n v="0"/>
    <n v="0"/>
    <n v="575.9"/>
    <n v="1637.2"/>
    <n v="0"/>
    <x v="1"/>
  </r>
  <r>
    <x v="8"/>
    <x v="0"/>
    <s v="Hemingway"/>
    <n v="0"/>
    <n v="0"/>
    <n v="0"/>
    <n v="0"/>
    <n v="0"/>
    <s v="Div0"/>
    <n v="0"/>
    <n v="0"/>
    <n v="0"/>
    <n v="976.5"/>
    <n v="976.5"/>
    <n v="0"/>
    <x v="1"/>
  </r>
  <r>
    <x v="8"/>
    <x v="0"/>
    <s v="Midpoint Meridian"/>
    <n v="0"/>
    <n v="0"/>
    <n v="0"/>
    <n v="0"/>
    <n v="0"/>
    <s v="Div0"/>
    <n v="0"/>
    <n v="0"/>
    <n v="0"/>
    <n v="509.9"/>
    <n v="509.9"/>
    <n v="0"/>
    <x v="1"/>
  </r>
  <r>
    <x v="8"/>
    <x v="0"/>
    <s v="Craig Trans"/>
    <n v="0"/>
    <n v="0"/>
    <n v="0"/>
    <n v="0"/>
    <n v="0"/>
    <s v="Div0"/>
    <n v="0"/>
    <n v="0"/>
    <n v="0"/>
    <n v="67"/>
    <n v="67"/>
    <n v="0"/>
    <x v="0"/>
  </r>
  <r>
    <x v="8"/>
    <x v="0"/>
    <s v="BPA_NITS"/>
    <n v="275.89999999999998"/>
    <n v="0"/>
    <n v="-16.899999999999999"/>
    <n v="33.700000000000003"/>
    <n v="33.700000000000003"/>
    <n v="13"/>
    <n v="0"/>
    <n v="0"/>
    <n v="0"/>
    <n v="292.60000000000002"/>
    <n v="0"/>
    <n v="0"/>
    <x v="1"/>
  </r>
  <r>
    <x v="8"/>
    <x v="0"/>
    <s v="Utah South B1"/>
    <n v="0"/>
    <n v="0"/>
    <n v="0"/>
    <n v="0"/>
    <n v="0"/>
    <s v="Div0"/>
    <n v="67.2"/>
    <n v="0"/>
    <n v="0"/>
    <n v="0"/>
    <n v="67.2"/>
    <n v="0"/>
    <x v="0"/>
  </r>
  <r>
    <x v="8"/>
    <x v="0"/>
    <s v="Yakima B1"/>
    <n v="0"/>
    <n v="0"/>
    <n v="0"/>
    <n v="0"/>
    <n v="0"/>
    <s v="Div0"/>
    <n v="105.1"/>
    <n v="0"/>
    <n v="0"/>
    <n v="0"/>
    <n v="105.1"/>
    <n v="0"/>
    <x v="1"/>
  </r>
  <r>
    <x v="8"/>
    <x v="0"/>
    <s v="Yakima B4"/>
    <n v="0"/>
    <n v="0"/>
    <n v="0"/>
    <n v="0"/>
    <n v="0"/>
    <s v="Div0"/>
    <n v="0"/>
    <n v="0"/>
    <n v="0"/>
    <n v="0"/>
    <n v="0"/>
    <n v="0"/>
    <x v="1"/>
  </r>
  <r>
    <x v="8"/>
    <x v="0"/>
    <s v="Goshen B2"/>
    <n v="0"/>
    <n v="0"/>
    <n v="0"/>
    <n v="0"/>
    <n v="0"/>
    <s v="Div0"/>
    <n v="0"/>
    <n v="0"/>
    <n v="0"/>
    <n v="0"/>
    <n v="0"/>
    <n v="0"/>
    <x v="0"/>
  </r>
  <r>
    <x v="8"/>
    <x v="0"/>
    <s v="PortlandNC B1"/>
    <n v="0"/>
    <n v="0"/>
    <n v="0"/>
    <n v="0"/>
    <n v="0"/>
    <s v="Div0"/>
    <n v="0"/>
    <n v="0"/>
    <n v="0"/>
    <n v="0"/>
    <n v="0"/>
    <n v="0"/>
    <x v="1"/>
  </r>
  <r>
    <x v="8"/>
    <x v="0"/>
    <s v="PortlandNC B2"/>
    <n v="0"/>
    <n v="0"/>
    <n v="0"/>
    <n v="0"/>
    <n v="0"/>
    <s v="Div0"/>
    <n v="0"/>
    <n v="0"/>
    <n v="0"/>
    <n v="0"/>
    <n v="0"/>
    <n v="0"/>
    <x v="1"/>
  </r>
  <r>
    <x v="8"/>
    <x v="0"/>
    <s v="WillamValcc B1"/>
    <n v="0"/>
    <n v="0"/>
    <n v="0"/>
    <n v="0"/>
    <n v="0"/>
    <s v="Div0"/>
    <n v="0"/>
    <n v="0"/>
    <n v="0"/>
    <n v="0"/>
    <n v="0"/>
    <n v="0"/>
    <x v="1"/>
  </r>
  <r>
    <x v="8"/>
    <x v="0"/>
    <s v="WillamValcc B2"/>
    <n v="0"/>
    <n v="0"/>
    <n v="0"/>
    <n v="0"/>
    <n v="0"/>
    <s v="Div0"/>
    <n v="0"/>
    <n v="0"/>
    <n v="0"/>
    <n v="0"/>
    <n v="0"/>
    <n v="0"/>
    <x v="1"/>
  </r>
  <r>
    <x v="8"/>
    <x v="0"/>
    <s v="SOregonCal B2"/>
    <n v="0"/>
    <n v="0"/>
    <n v="0"/>
    <n v="0"/>
    <n v="0"/>
    <s v="Div0"/>
    <n v="0"/>
    <n v="0"/>
    <n v="0"/>
    <n v="0"/>
    <n v="0"/>
    <n v="0"/>
    <x v="1"/>
  </r>
  <r>
    <x v="8"/>
    <x v="0"/>
    <s v="Aeolus_Wyoming B1"/>
    <n v="0"/>
    <n v="0"/>
    <n v="0"/>
    <n v="0"/>
    <n v="0"/>
    <s v="Div0"/>
    <n v="322.60000000000002"/>
    <n v="0"/>
    <n v="0"/>
    <n v="0"/>
    <n v="322.60000000000002"/>
    <n v="0"/>
    <x v="0"/>
  </r>
  <r>
    <x v="8"/>
    <x v="0"/>
    <s v="Utah North B1"/>
    <n v="0"/>
    <n v="0"/>
    <n v="0"/>
    <n v="0"/>
    <n v="0"/>
    <s v="Div0"/>
    <n v="195"/>
    <n v="0"/>
    <n v="0"/>
    <n v="0"/>
    <n v="195"/>
    <n v="0"/>
    <x v="0"/>
  </r>
  <r>
    <x v="8"/>
    <x v="0"/>
    <s v="WallaWalla B1"/>
    <n v="0"/>
    <n v="0"/>
    <n v="0"/>
    <n v="0"/>
    <n v="0"/>
    <s v="Div0"/>
    <n v="0"/>
    <n v="0"/>
    <n v="0"/>
    <n v="0"/>
    <n v="0"/>
    <n v="0"/>
    <x v="1"/>
  </r>
  <r>
    <x v="8"/>
    <x v="0"/>
    <s v="WyomingNE B1"/>
    <n v="0"/>
    <n v="0"/>
    <n v="0"/>
    <n v="0"/>
    <n v="0"/>
    <s v="Div0"/>
    <n v="0"/>
    <n v="0"/>
    <n v="0"/>
    <n v="0"/>
    <n v="0"/>
    <n v="0"/>
    <x v="0"/>
  </r>
  <r>
    <x v="8"/>
    <x v="0"/>
    <s v="WyomingNE B2"/>
    <n v="0"/>
    <n v="0"/>
    <n v="0"/>
    <n v="0"/>
    <n v="0"/>
    <s v="Div0"/>
    <n v="0"/>
    <n v="0"/>
    <n v="0"/>
    <n v="0"/>
    <n v="0"/>
    <n v="0"/>
    <x v="0"/>
  </r>
  <r>
    <x v="8"/>
    <x v="0"/>
    <s v="Utah South B4"/>
    <n v="0"/>
    <n v="0"/>
    <n v="0"/>
    <n v="0"/>
    <n v="0"/>
    <s v="Div0"/>
    <n v="0"/>
    <n v="0"/>
    <n v="0"/>
    <n v="0"/>
    <n v="0"/>
    <n v="0"/>
    <x v="0"/>
  </r>
  <r>
    <x v="8"/>
    <x v="0"/>
    <s v="Bridger B1"/>
    <n v="0"/>
    <n v="0"/>
    <n v="0"/>
    <n v="0"/>
    <n v="0"/>
    <s v="Div0"/>
    <n v="0"/>
    <n v="0"/>
    <n v="0"/>
    <n v="0"/>
    <n v="0"/>
    <n v="0"/>
    <x v="1"/>
  </r>
  <r>
    <x v="8"/>
    <x v="0"/>
    <s v="WyomingSW B1"/>
    <n v="0"/>
    <n v="0"/>
    <n v="0"/>
    <n v="0"/>
    <n v="0"/>
    <s v="Div0"/>
    <n v="0"/>
    <n v="0"/>
    <n v="0"/>
    <n v="0"/>
    <n v="0"/>
    <n v="0"/>
    <x v="0"/>
  </r>
  <r>
    <x v="8"/>
    <x v="0"/>
    <s v="WyomingSW B2"/>
    <n v="0"/>
    <n v="0"/>
    <n v="0"/>
    <n v="0"/>
    <n v="0"/>
    <s v="Div0"/>
    <n v="0"/>
    <n v="0"/>
    <n v="0"/>
    <n v="0"/>
    <n v="0"/>
    <n v="0"/>
    <x v="0"/>
  </r>
  <r>
    <x v="8"/>
    <x v="0"/>
    <s v="Utah South BR"/>
    <n v="0"/>
    <n v="0"/>
    <n v="0"/>
    <n v="0"/>
    <n v="0"/>
    <s v="Div0"/>
    <n v="0"/>
    <n v="0"/>
    <n v="0"/>
    <n v="0"/>
    <n v="0"/>
    <n v="0"/>
    <x v="0"/>
  </r>
  <r>
    <x v="8"/>
    <x v="0"/>
    <s v="Bridger BR"/>
    <n v="0"/>
    <n v="0"/>
    <n v="0"/>
    <n v="0"/>
    <n v="0"/>
    <s v="Div0"/>
    <n v="90.3"/>
    <n v="0"/>
    <n v="0"/>
    <n v="0"/>
    <n v="90.3"/>
    <n v="0"/>
    <x v="1"/>
  </r>
  <r>
    <x v="8"/>
    <x v="0"/>
    <s v="PortlandNC Log1"/>
    <n v="0"/>
    <n v="0"/>
    <n v="0"/>
    <n v="0"/>
    <n v="0"/>
    <s v="Div0"/>
    <n v="0"/>
    <n v="0"/>
    <n v="0"/>
    <n v="0"/>
    <n v="0"/>
    <n v="0"/>
    <x v="1"/>
  </r>
  <r>
    <x v="8"/>
    <x v="0"/>
    <s v="Aeolus_Wyoming Log1"/>
    <n v="0"/>
    <n v="0"/>
    <n v="0"/>
    <n v="0"/>
    <n v="0"/>
    <s v="Div0"/>
    <n v="0"/>
    <n v="0"/>
    <n v="0"/>
    <n v="322.5"/>
    <n v="322.5"/>
    <n v="0"/>
    <x v="0"/>
  </r>
  <r>
    <x v="8"/>
    <x v="1"/>
    <s v="Arizona"/>
    <n v="0"/>
    <n v="0"/>
    <n v="0"/>
    <n v="0"/>
    <n v="0"/>
    <s v="Div0"/>
    <n v="0"/>
    <n v="0"/>
    <n v="0"/>
    <n v="0"/>
    <n v="0"/>
    <n v="0"/>
    <x v="0"/>
  </r>
  <r>
    <x v="8"/>
    <x v="1"/>
    <s v="COB"/>
    <n v="0"/>
    <n v="0"/>
    <n v="0"/>
    <n v="0"/>
    <n v="0"/>
    <s v="Div0"/>
    <n v="102.6"/>
    <n v="0"/>
    <n v="0"/>
    <n v="0"/>
    <n v="102.6"/>
    <n v="0"/>
    <x v="1"/>
  </r>
  <r>
    <x v="8"/>
    <x v="1"/>
    <s v="Goshen"/>
    <n v="285.10000000000002"/>
    <n v="0"/>
    <n v="-18"/>
    <n v="34.700000000000003"/>
    <n v="34.700000000000003"/>
    <n v="13"/>
    <n v="35.799999999999997"/>
    <n v="0.3"/>
    <n v="0"/>
    <n v="265.89999999999998"/>
    <n v="0"/>
    <n v="0"/>
    <x v="0"/>
  </r>
  <r>
    <x v="8"/>
    <x v="1"/>
    <s v="Brady"/>
    <n v="0"/>
    <n v="0"/>
    <n v="0"/>
    <n v="0"/>
    <n v="0"/>
    <s v="Div0"/>
    <n v="0"/>
    <n v="0"/>
    <n v="0"/>
    <n v="100"/>
    <n v="100"/>
    <n v="0"/>
    <x v="0"/>
  </r>
  <r>
    <x v="8"/>
    <x v="1"/>
    <s v="Bridger West"/>
    <n v="0"/>
    <n v="0"/>
    <n v="0"/>
    <n v="0"/>
    <n v="0"/>
    <s v="Div0"/>
    <n v="0"/>
    <n v="0"/>
    <n v="0"/>
    <n v="1011.7"/>
    <n v="1011.7"/>
    <n v="0"/>
    <x v="1"/>
  </r>
  <r>
    <x v="8"/>
    <x v="1"/>
    <s v="Borah"/>
    <n v="0"/>
    <n v="0"/>
    <n v="0"/>
    <n v="0"/>
    <n v="0"/>
    <s v="Div0"/>
    <n v="0"/>
    <n v="0"/>
    <n v="0"/>
    <n v="1661.6"/>
    <n v="1661.6"/>
    <n v="0"/>
    <x v="1"/>
  </r>
  <r>
    <x v="8"/>
    <x v="1"/>
    <s v="Mid Columbia"/>
    <n v="0"/>
    <n v="0"/>
    <n v="0"/>
    <n v="0"/>
    <n v="0"/>
    <s v="Div0"/>
    <n v="63.9"/>
    <n v="0"/>
    <n v="0"/>
    <n v="342.2"/>
    <n v="406.1"/>
    <n v="0"/>
    <x v="1"/>
  </r>
  <r>
    <x v="8"/>
    <x v="1"/>
    <s v="Mona"/>
    <n v="0"/>
    <n v="0"/>
    <n v="0"/>
    <n v="0"/>
    <n v="0"/>
    <s v="Div0"/>
    <n v="0"/>
    <n v="0"/>
    <n v="0"/>
    <n v="25"/>
    <n v="25"/>
    <n v="0"/>
    <x v="0"/>
  </r>
  <r>
    <x v="8"/>
    <x v="1"/>
    <s v="Palo Verde"/>
    <n v="0"/>
    <n v="0"/>
    <n v="0"/>
    <n v="0"/>
    <n v="0"/>
    <s v="Div0"/>
    <n v="0"/>
    <n v="0"/>
    <n v="0"/>
    <n v="0"/>
    <n v="0"/>
    <n v="0"/>
    <x v="0"/>
  </r>
  <r>
    <x v="8"/>
    <x v="1"/>
    <s v="Utah North"/>
    <n v="4008.6"/>
    <n v="0"/>
    <n v="-275.8"/>
    <n v="676.8"/>
    <n v="676.8"/>
    <n v="18.100000000000001"/>
    <n v="2565.5"/>
    <n v="0.9"/>
    <n v="0"/>
    <n v="3004.8"/>
    <n v="1161.5999999999999"/>
    <n v="0"/>
    <x v="0"/>
  </r>
  <r>
    <x v="8"/>
    <x v="1"/>
    <s v="_4-Corners"/>
    <n v="0"/>
    <n v="0"/>
    <n v="0"/>
    <n v="0"/>
    <n v="0"/>
    <s v="Div0"/>
    <n v="0"/>
    <n v="0"/>
    <n v="0"/>
    <n v="0"/>
    <n v="0"/>
    <n v="0"/>
    <x v="0"/>
  </r>
  <r>
    <x v="8"/>
    <x v="1"/>
    <s v="Utah South"/>
    <n v="476.6"/>
    <n v="0"/>
    <n v="0"/>
    <n v="234.9"/>
    <n v="234.9"/>
    <n v="49.3"/>
    <n v="3322.9"/>
    <n v="-27.6"/>
    <n v="0"/>
    <n v="321.39999999999998"/>
    <n v="2905.1"/>
    <n v="0"/>
    <x v="0"/>
  </r>
  <r>
    <x v="8"/>
    <x v="1"/>
    <s v="Cholla"/>
    <n v="0"/>
    <n v="0"/>
    <n v="0"/>
    <n v="0"/>
    <n v="0"/>
    <s v="Div0"/>
    <n v="0"/>
    <n v="0"/>
    <n v="0"/>
    <n v="0"/>
    <n v="0"/>
    <n v="0"/>
    <x v="0"/>
  </r>
  <r>
    <x v="8"/>
    <x v="1"/>
    <s v="Colorado"/>
    <n v="0"/>
    <n v="0"/>
    <n v="0"/>
    <n v="0"/>
    <n v="51.5"/>
    <s v="Div0"/>
    <n v="76.5"/>
    <n v="0"/>
    <n v="0"/>
    <n v="0"/>
    <n v="25"/>
    <n v="0"/>
    <x v="0"/>
  </r>
  <r>
    <x v="8"/>
    <x v="1"/>
    <s v="Mead"/>
    <n v="0"/>
    <n v="0"/>
    <n v="0"/>
    <n v="0"/>
    <n v="0"/>
    <s v="Div0"/>
    <n v="0"/>
    <n v="0"/>
    <n v="0"/>
    <n v="0"/>
    <n v="0"/>
    <n v="0"/>
    <x v="0"/>
  </r>
  <r>
    <x v="8"/>
    <x v="1"/>
    <s v="Montana"/>
    <n v="0"/>
    <n v="0"/>
    <n v="0"/>
    <n v="0"/>
    <n v="0"/>
    <s v="Div0"/>
    <n v="150.6"/>
    <n v="0"/>
    <n v="0"/>
    <n v="0"/>
    <n v="150.6"/>
    <n v="0"/>
    <x v="1"/>
  </r>
  <r>
    <x v="8"/>
    <x v="1"/>
    <s v="Hermiston"/>
    <n v="0"/>
    <n v="0"/>
    <n v="0"/>
    <n v="0"/>
    <n v="0"/>
    <s v="Div0"/>
    <n v="240.1"/>
    <n v="0"/>
    <n v="0"/>
    <n v="0"/>
    <n v="240.1"/>
    <n v="0"/>
    <x v="1"/>
  </r>
  <r>
    <x v="8"/>
    <x v="1"/>
    <s v="Yakima"/>
    <n v="556.79999999999995"/>
    <n v="0"/>
    <n v="-37.9"/>
    <n v="67.5"/>
    <n v="67.5"/>
    <n v="13"/>
    <n v="0"/>
    <n v="0"/>
    <n v="0"/>
    <n v="586.4"/>
    <n v="0"/>
    <n v="0"/>
    <x v="1"/>
  </r>
  <r>
    <x v="8"/>
    <x v="1"/>
    <s v="WallaWalla"/>
    <n v="249.3"/>
    <n v="0"/>
    <n v="-14.8"/>
    <n v="30.5"/>
    <n v="30.5"/>
    <n v="13"/>
    <n v="75.3"/>
    <n v="-2.6"/>
    <n v="0"/>
    <n v="352.3"/>
    <n v="160"/>
    <n v="0"/>
    <x v="1"/>
  </r>
  <r>
    <x v="8"/>
    <x v="1"/>
    <s v="APS Transmission"/>
    <n v="0"/>
    <n v="0"/>
    <n v="0"/>
    <n v="0"/>
    <n v="0"/>
    <s v="Div0"/>
    <n v="0"/>
    <n v="0"/>
    <n v="0"/>
    <n v="0"/>
    <n v="0"/>
    <n v="0"/>
    <x v="0"/>
  </r>
  <r>
    <x v="8"/>
    <x v="1"/>
    <s v="Bridger East"/>
    <n v="0"/>
    <n v="0"/>
    <n v="0"/>
    <n v="0"/>
    <n v="0"/>
    <s v="Div0"/>
    <n v="0"/>
    <n v="0"/>
    <n v="0"/>
    <n v="0"/>
    <n v="0"/>
    <n v="0"/>
    <x v="0"/>
  </r>
  <r>
    <x v="8"/>
    <x v="1"/>
    <s v="WyomingNE"/>
    <n v="637"/>
    <n v="0"/>
    <n v="0"/>
    <n v="945.4"/>
    <n v="945.4"/>
    <n v="148.4"/>
    <n v="1582.4"/>
    <n v="0"/>
    <n v="0"/>
    <n v="0.1"/>
    <n v="0"/>
    <n v="0"/>
    <x v="0"/>
  </r>
  <r>
    <x v="8"/>
    <x v="1"/>
    <s v="WyomingSW"/>
    <n v="477.6"/>
    <n v="0"/>
    <n v="-82.1"/>
    <n v="51.4"/>
    <n v="51.4"/>
    <n v="13"/>
    <n v="40.9"/>
    <n v="0"/>
    <n v="0"/>
    <n v="406.1"/>
    <n v="0.1"/>
    <n v="0"/>
    <x v="0"/>
  </r>
  <r>
    <x v="8"/>
    <x v="1"/>
    <s v="Aeolus_Wyoming"/>
    <n v="0"/>
    <n v="0"/>
    <n v="0"/>
    <n v="0"/>
    <n v="0"/>
    <s v="Div0"/>
    <n v="0"/>
    <n v="0"/>
    <n v="0"/>
    <n v="0.1"/>
    <n v="0.1"/>
    <n v="0"/>
    <x v="0"/>
  </r>
  <r>
    <x v="8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8"/>
    <x v="1"/>
    <s v="SOregonCal"/>
    <n v="1514.9"/>
    <n v="0"/>
    <n v="-146.4"/>
    <n v="177.9"/>
    <n v="177.9"/>
    <n v="13"/>
    <n v="482.9"/>
    <n v="-0.3"/>
    <n v="0"/>
    <n v="1483.7"/>
    <n v="419.9"/>
    <n v="0"/>
    <x v="1"/>
  </r>
  <r>
    <x v="8"/>
    <x v="1"/>
    <s v="PortlandNC"/>
    <n v="556.20000000000005"/>
    <n v="0"/>
    <n v="-34"/>
    <n v="67.900000000000006"/>
    <n v="67.900000000000006"/>
    <n v="13"/>
    <n v="590.1"/>
    <n v="-78"/>
    <n v="0"/>
    <n v="106.2"/>
    <n v="28.2"/>
    <n v="0"/>
    <x v="1"/>
  </r>
  <r>
    <x v="8"/>
    <x v="1"/>
    <s v="WillamValcc"/>
    <n v="422.7"/>
    <n v="0"/>
    <n v="-33.6"/>
    <n v="50.6"/>
    <n v="50.6"/>
    <n v="13"/>
    <n v="0"/>
    <n v="0"/>
    <n v="0"/>
    <n v="453.8"/>
    <n v="14.2"/>
    <n v="0"/>
    <x v="1"/>
  </r>
  <r>
    <x v="8"/>
    <x v="1"/>
    <s v="Bethel"/>
    <n v="0"/>
    <n v="0"/>
    <n v="0"/>
    <n v="0"/>
    <n v="0"/>
    <s v="Div0"/>
    <n v="0"/>
    <n v="0"/>
    <n v="0"/>
    <n v="6.2"/>
    <n v="6.2"/>
    <n v="0"/>
    <x v="1"/>
  </r>
  <r>
    <x v="8"/>
    <x v="1"/>
    <s v="Nevada - Oregon Border"/>
    <n v="0"/>
    <n v="0"/>
    <n v="0"/>
    <n v="0"/>
    <n v="0"/>
    <s v="Div0"/>
    <n v="0"/>
    <n v="0"/>
    <n v="0"/>
    <n v="0"/>
    <n v="0"/>
    <n v="0"/>
    <x v="1"/>
  </r>
  <r>
    <x v="8"/>
    <x v="1"/>
    <s v="Bridger"/>
    <n v="0"/>
    <n v="0"/>
    <n v="0"/>
    <n v="0"/>
    <n v="0"/>
    <s v="Div0"/>
    <n v="1061.3"/>
    <n v="0"/>
    <n v="0"/>
    <n v="0"/>
    <n v="1061.3"/>
    <n v="0"/>
    <x v="1"/>
  </r>
  <r>
    <x v="8"/>
    <x v="1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8"/>
    <x v="1"/>
    <s v="Midpoint Meridian"/>
    <n v="0"/>
    <n v="0"/>
    <n v="0"/>
    <n v="0"/>
    <n v="0"/>
    <s v="Div0"/>
    <n v="0"/>
    <n v="0"/>
    <n v="0"/>
    <n v="478.3"/>
    <n v="478.3"/>
    <n v="0"/>
    <x v="1"/>
  </r>
  <r>
    <x v="8"/>
    <x v="1"/>
    <s v="Craig Trans"/>
    <n v="0"/>
    <n v="0"/>
    <n v="0"/>
    <n v="0"/>
    <n v="0"/>
    <s v="Div0"/>
    <n v="0"/>
    <n v="0"/>
    <n v="0"/>
    <n v="0"/>
    <n v="0"/>
    <n v="0"/>
    <x v="0"/>
  </r>
  <r>
    <x v="8"/>
    <x v="1"/>
    <s v="BPA_NITS"/>
    <n v="338.7"/>
    <n v="0"/>
    <n v="-26.4"/>
    <n v="40.6"/>
    <n v="40.6"/>
    <n v="13"/>
    <n v="0"/>
    <n v="0"/>
    <n v="0"/>
    <n v="352.9"/>
    <n v="0"/>
    <n v="0"/>
    <x v="1"/>
  </r>
  <r>
    <x v="8"/>
    <x v="1"/>
    <s v="Utah South B1"/>
    <n v="0"/>
    <n v="0"/>
    <n v="0"/>
    <n v="0"/>
    <n v="0"/>
    <s v="Div0"/>
    <n v="74.8"/>
    <n v="0"/>
    <n v="0"/>
    <n v="0"/>
    <n v="74.8"/>
    <n v="0"/>
    <x v="0"/>
  </r>
  <r>
    <x v="8"/>
    <x v="1"/>
    <s v="Yakima B1"/>
    <n v="0"/>
    <n v="0"/>
    <n v="0"/>
    <n v="0"/>
    <n v="0"/>
    <s v="Div0"/>
    <n v="100.4"/>
    <n v="0"/>
    <n v="0"/>
    <n v="0"/>
    <n v="100.4"/>
    <n v="0"/>
    <x v="1"/>
  </r>
  <r>
    <x v="8"/>
    <x v="1"/>
    <s v="Yakima B4"/>
    <n v="0"/>
    <n v="0"/>
    <n v="0"/>
    <n v="0"/>
    <n v="0"/>
    <s v="Div0"/>
    <n v="0"/>
    <n v="0"/>
    <n v="0"/>
    <n v="0"/>
    <n v="0"/>
    <n v="0"/>
    <x v="1"/>
  </r>
  <r>
    <x v="8"/>
    <x v="1"/>
    <s v="Goshen B2"/>
    <n v="0"/>
    <n v="0"/>
    <n v="0"/>
    <n v="0"/>
    <n v="0"/>
    <s v="Div0"/>
    <n v="0"/>
    <n v="0"/>
    <n v="0"/>
    <n v="0"/>
    <n v="0"/>
    <n v="0"/>
    <x v="0"/>
  </r>
  <r>
    <x v="8"/>
    <x v="1"/>
    <s v="PortlandNC B1"/>
    <n v="0"/>
    <n v="0"/>
    <n v="0"/>
    <n v="0"/>
    <n v="0"/>
    <s v="Div0"/>
    <n v="0"/>
    <n v="0"/>
    <n v="0"/>
    <n v="0"/>
    <n v="0"/>
    <n v="0"/>
    <x v="1"/>
  </r>
  <r>
    <x v="8"/>
    <x v="1"/>
    <s v="PortlandNC B2"/>
    <n v="0"/>
    <n v="0"/>
    <n v="0"/>
    <n v="0"/>
    <n v="0"/>
    <s v="Div0"/>
    <n v="0"/>
    <n v="0"/>
    <n v="0"/>
    <n v="0"/>
    <n v="0"/>
    <n v="0"/>
    <x v="1"/>
  </r>
  <r>
    <x v="8"/>
    <x v="1"/>
    <s v="WillamValcc B1"/>
    <n v="0"/>
    <n v="0"/>
    <n v="0"/>
    <n v="0"/>
    <n v="0"/>
    <s v="Div0"/>
    <n v="0"/>
    <n v="0"/>
    <n v="0"/>
    <n v="0"/>
    <n v="0"/>
    <n v="0"/>
    <x v="1"/>
  </r>
  <r>
    <x v="8"/>
    <x v="1"/>
    <s v="WillamValcc B2"/>
    <n v="0"/>
    <n v="0"/>
    <n v="0"/>
    <n v="0"/>
    <n v="0"/>
    <s v="Div0"/>
    <n v="0"/>
    <n v="0"/>
    <n v="0"/>
    <n v="0"/>
    <n v="0"/>
    <n v="0"/>
    <x v="1"/>
  </r>
  <r>
    <x v="8"/>
    <x v="1"/>
    <s v="SOregonCal B2"/>
    <n v="0"/>
    <n v="0"/>
    <n v="0"/>
    <n v="0"/>
    <n v="0"/>
    <s v="Div0"/>
    <n v="0"/>
    <n v="0"/>
    <n v="0"/>
    <n v="0"/>
    <n v="0"/>
    <n v="0"/>
    <x v="1"/>
  </r>
  <r>
    <x v="8"/>
    <x v="1"/>
    <s v="Aeolus_Wyoming B1"/>
    <n v="0"/>
    <n v="0"/>
    <n v="0"/>
    <n v="0"/>
    <n v="517.6"/>
    <s v="Div0"/>
    <n v="739.2"/>
    <n v="0"/>
    <n v="0"/>
    <n v="0"/>
    <n v="221.6"/>
    <n v="0"/>
    <x v="0"/>
  </r>
  <r>
    <x v="8"/>
    <x v="1"/>
    <s v="Utah North B1"/>
    <n v="0"/>
    <n v="0"/>
    <n v="0"/>
    <n v="0"/>
    <n v="192.3"/>
    <s v="Div0"/>
    <n v="192.3"/>
    <n v="0"/>
    <n v="0"/>
    <n v="0"/>
    <n v="0"/>
    <n v="0"/>
    <x v="0"/>
  </r>
  <r>
    <x v="8"/>
    <x v="1"/>
    <s v="WallaWalla B1"/>
    <n v="0"/>
    <n v="0"/>
    <n v="0"/>
    <n v="0"/>
    <n v="0"/>
    <s v="Div0"/>
    <n v="0"/>
    <n v="0"/>
    <n v="0"/>
    <n v="0"/>
    <n v="0"/>
    <n v="0"/>
    <x v="1"/>
  </r>
  <r>
    <x v="8"/>
    <x v="1"/>
    <s v="WyomingNE B1"/>
    <n v="0"/>
    <n v="0"/>
    <n v="0"/>
    <n v="0"/>
    <n v="0"/>
    <s v="Div0"/>
    <n v="0"/>
    <n v="0"/>
    <n v="0"/>
    <n v="0"/>
    <n v="0"/>
    <n v="0"/>
    <x v="0"/>
  </r>
  <r>
    <x v="8"/>
    <x v="1"/>
    <s v="WyomingNE B2"/>
    <n v="0"/>
    <n v="0"/>
    <n v="0"/>
    <n v="0"/>
    <n v="0"/>
    <s v="Div0"/>
    <n v="0"/>
    <n v="0"/>
    <n v="0"/>
    <n v="0"/>
    <n v="0"/>
    <n v="0"/>
    <x v="0"/>
  </r>
  <r>
    <x v="8"/>
    <x v="1"/>
    <s v="Utah South B4"/>
    <n v="0"/>
    <n v="0"/>
    <n v="0"/>
    <n v="0"/>
    <n v="0"/>
    <s v="Div0"/>
    <n v="0"/>
    <n v="0"/>
    <n v="0"/>
    <n v="0"/>
    <n v="0"/>
    <n v="0"/>
    <x v="0"/>
  </r>
  <r>
    <x v="8"/>
    <x v="1"/>
    <s v="Bridger B1"/>
    <n v="0"/>
    <n v="0"/>
    <n v="0"/>
    <n v="0"/>
    <n v="0"/>
    <s v="Div0"/>
    <n v="0"/>
    <n v="0"/>
    <n v="0"/>
    <n v="0"/>
    <n v="0"/>
    <n v="0"/>
    <x v="1"/>
  </r>
  <r>
    <x v="8"/>
    <x v="1"/>
    <s v="WyomingSW B1"/>
    <n v="0"/>
    <n v="0"/>
    <n v="0"/>
    <n v="0"/>
    <n v="0"/>
    <s v="Div0"/>
    <n v="0"/>
    <n v="0"/>
    <n v="0"/>
    <n v="0"/>
    <n v="0"/>
    <n v="0"/>
    <x v="0"/>
  </r>
  <r>
    <x v="8"/>
    <x v="1"/>
    <s v="WyomingSW B2"/>
    <n v="0"/>
    <n v="0"/>
    <n v="0"/>
    <n v="0"/>
    <n v="0"/>
    <s v="Div0"/>
    <n v="0"/>
    <n v="0"/>
    <n v="0"/>
    <n v="0"/>
    <n v="0"/>
    <n v="0"/>
    <x v="0"/>
  </r>
  <r>
    <x v="8"/>
    <x v="1"/>
    <s v="Utah South BR"/>
    <n v="0"/>
    <n v="0"/>
    <n v="0"/>
    <n v="0"/>
    <n v="0"/>
    <s v="Div0"/>
    <n v="0"/>
    <n v="0"/>
    <n v="0"/>
    <n v="0"/>
    <n v="0"/>
    <n v="0"/>
    <x v="0"/>
  </r>
  <r>
    <x v="8"/>
    <x v="1"/>
    <s v="Bridger BR"/>
    <n v="0"/>
    <n v="0"/>
    <n v="0"/>
    <n v="0"/>
    <n v="0"/>
    <s v="Div0"/>
    <n v="93.1"/>
    <n v="0"/>
    <n v="0"/>
    <n v="0"/>
    <n v="93.1"/>
    <n v="0"/>
    <x v="1"/>
  </r>
  <r>
    <x v="8"/>
    <x v="1"/>
    <s v="PortlandNC Log1"/>
    <n v="0"/>
    <n v="0"/>
    <n v="0"/>
    <n v="0"/>
    <n v="0"/>
    <s v="Div0"/>
    <n v="0"/>
    <n v="0"/>
    <n v="0"/>
    <n v="0"/>
    <n v="0"/>
    <n v="0"/>
    <x v="1"/>
  </r>
  <r>
    <x v="8"/>
    <x v="1"/>
    <s v="Aeolus_Wyoming Log1"/>
    <n v="0"/>
    <n v="0"/>
    <n v="0"/>
    <n v="0"/>
    <n v="0"/>
    <s v="Div0"/>
    <n v="0"/>
    <n v="0"/>
    <n v="0"/>
    <n v="221.6"/>
    <n v="221.6"/>
    <n v="0"/>
    <x v="0"/>
  </r>
  <r>
    <x v="9"/>
    <x v="0"/>
    <s v="Arizona"/>
    <n v="0"/>
    <n v="0"/>
    <n v="0"/>
    <n v="0"/>
    <n v="0"/>
    <s v="Div0"/>
    <n v="0"/>
    <n v="0"/>
    <n v="0"/>
    <n v="0"/>
    <n v="0"/>
    <n v="0"/>
    <x v="0"/>
  </r>
  <r>
    <x v="9"/>
    <x v="0"/>
    <s v="COB"/>
    <n v="0"/>
    <n v="0"/>
    <n v="0"/>
    <n v="0"/>
    <n v="0"/>
    <s v="Div0"/>
    <n v="206"/>
    <n v="0"/>
    <n v="0"/>
    <n v="0"/>
    <n v="206"/>
    <n v="0"/>
    <x v="1"/>
  </r>
  <r>
    <x v="9"/>
    <x v="0"/>
    <s v="Goshen"/>
    <n v="529.4"/>
    <n v="0"/>
    <n v="-42.1"/>
    <n v="63.3"/>
    <n v="63.3"/>
    <n v="13"/>
    <n v="35.799999999999997"/>
    <n v="-1.2"/>
    <n v="180.2"/>
    <n v="335.8"/>
    <n v="0"/>
    <n v="0"/>
    <x v="0"/>
  </r>
  <r>
    <x v="9"/>
    <x v="0"/>
    <s v="Brady"/>
    <n v="0"/>
    <n v="0"/>
    <n v="0"/>
    <n v="0"/>
    <n v="0"/>
    <s v="Div0"/>
    <n v="0"/>
    <n v="0"/>
    <n v="0"/>
    <n v="0"/>
    <n v="0"/>
    <n v="0"/>
    <x v="0"/>
  </r>
  <r>
    <x v="9"/>
    <x v="0"/>
    <s v="Bridger West"/>
    <n v="0"/>
    <n v="0"/>
    <n v="0"/>
    <n v="0"/>
    <n v="0"/>
    <s v="Div0"/>
    <n v="0"/>
    <n v="0"/>
    <n v="0"/>
    <n v="941.5"/>
    <n v="941.5"/>
    <n v="0"/>
    <x v="1"/>
  </r>
  <r>
    <x v="9"/>
    <x v="0"/>
    <s v="Borah"/>
    <n v="0"/>
    <n v="0"/>
    <n v="0"/>
    <n v="0"/>
    <n v="0"/>
    <s v="Div0"/>
    <n v="0"/>
    <n v="0"/>
    <n v="0"/>
    <n v="941.4"/>
    <n v="941.4"/>
    <n v="0"/>
    <x v="1"/>
  </r>
  <r>
    <x v="9"/>
    <x v="0"/>
    <s v="Mid Columbia"/>
    <n v="0"/>
    <n v="0"/>
    <n v="0"/>
    <n v="0"/>
    <n v="0"/>
    <s v="Div0"/>
    <n v="861.4"/>
    <n v="0"/>
    <n v="0"/>
    <n v="0"/>
    <n v="861.4"/>
    <n v="0"/>
    <x v="1"/>
  </r>
  <r>
    <x v="9"/>
    <x v="0"/>
    <s v="Mona"/>
    <n v="0"/>
    <n v="0"/>
    <n v="0"/>
    <n v="0"/>
    <n v="0"/>
    <s v="Div0"/>
    <n v="90.2"/>
    <n v="0"/>
    <n v="0"/>
    <n v="25"/>
    <n v="115.2"/>
    <n v="0"/>
    <x v="0"/>
  </r>
  <r>
    <x v="9"/>
    <x v="0"/>
    <s v="Palo Verde"/>
    <n v="0"/>
    <n v="0"/>
    <n v="0"/>
    <n v="0"/>
    <n v="0"/>
    <s v="Div0"/>
    <n v="0"/>
    <n v="0"/>
    <n v="0"/>
    <n v="0"/>
    <n v="0"/>
    <n v="0"/>
    <x v="0"/>
  </r>
  <r>
    <x v="9"/>
    <x v="0"/>
    <s v="Utah North"/>
    <n v="5143.8"/>
    <n v="0"/>
    <n v="-407.2"/>
    <n v="687.3"/>
    <n v="687.3"/>
    <n v="14.5"/>
    <n v="2375.4"/>
    <n v="0.9"/>
    <n v="175.6"/>
    <n v="3233.2"/>
    <n v="361.2"/>
    <n v="0"/>
    <x v="0"/>
  </r>
  <r>
    <x v="9"/>
    <x v="0"/>
    <s v="_4-Corners"/>
    <n v="0"/>
    <n v="0"/>
    <n v="0"/>
    <n v="0"/>
    <n v="0"/>
    <s v="Div0"/>
    <n v="0"/>
    <n v="0"/>
    <n v="0"/>
    <n v="0"/>
    <n v="0"/>
    <n v="0"/>
    <x v="0"/>
  </r>
  <r>
    <x v="9"/>
    <x v="0"/>
    <s v="Utah South"/>
    <n v="616.29999999999995"/>
    <n v="0"/>
    <n v="0"/>
    <n v="80.099999999999994"/>
    <n v="80.099999999999994"/>
    <n v="13"/>
    <n v="3254"/>
    <n v="-27.6"/>
    <n v="0"/>
    <n v="556.4"/>
    <n v="3086.4"/>
    <n v="0"/>
    <x v="0"/>
  </r>
  <r>
    <x v="9"/>
    <x v="0"/>
    <s v="Cholla"/>
    <n v="0"/>
    <n v="0"/>
    <n v="0"/>
    <n v="0"/>
    <n v="0"/>
    <s v="Div0"/>
    <n v="0"/>
    <n v="0"/>
    <n v="0"/>
    <n v="0"/>
    <n v="0"/>
    <n v="0"/>
    <x v="0"/>
  </r>
  <r>
    <x v="9"/>
    <x v="0"/>
    <s v="Colorado"/>
    <n v="0"/>
    <n v="0"/>
    <n v="0"/>
    <n v="0"/>
    <n v="0"/>
    <s v="Div0"/>
    <n v="76.5"/>
    <n v="0"/>
    <n v="0"/>
    <n v="0"/>
    <n v="76.5"/>
    <n v="0"/>
    <x v="0"/>
  </r>
  <r>
    <x v="9"/>
    <x v="0"/>
    <s v="Mead"/>
    <n v="0"/>
    <n v="0"/>
    <n v="0"/>
    <n v="0"/>
    <n v="0"/>
    <s v="Div0"/>
    <n v="0"/>
    <n v="0"/>
    <n v="0"/>
    <n v="0"/>
    <n v="0"/>
    <n v="0"/>
    <x v="0"/>
  </r>
  <r>
    <x v="9"/>
    <x v="0"/>
    <s v="Montana"/>
    <n v="0"/>
    <n v="0"/>
    <n v="0"/>
    <n v="0"/>
    <n v="0"/>
    <s v="Div0"/>
    <n v="3.6"/>
    <n v="0"/>
    <n v="0"/>
    <n v="0"/>
    <n v="3.6"/>
    <n v="0"/>
    <x v="1"/>
  </r>
  <r>
    <x v="9"/>
    <x v="0"/>
    <s v="Hermiston"/>
    <n v="0"/>
    <n v="0"/>
    <n v="0"/>
    <n v="0"/>
    <n v="0"/>
    <s v="Div0"/>
    <n v="199"/>
    <n v="0"/>
    <n v="0"/>
    <n v="0"/>
    <n v="199"/>
    <n v="0"/>
    <x v="1"/>
  </r>
  <r>
    <x v="9"/>
    <x v="0"/>
    <s v="Yakima"/>
    <n v="584.70000000000005"/>
    <n v="0"/>
    <n v="-47.7"/>
    <n v="69.8"/>
    <n v="69.8"/>
    <n v="13"/>
    <n v="95.2"/>
    <n v="0"/>
    <n v="0"/>
    <n v="511.7"/>
    <n v="0"/>
    <n v="0"/>
    <x v="1"/>
  </r>
  <r>
    <x v="9"/>
    <x v="0"/>
    <s v="WallaWalla"/>
    <n v="301.5"/>
    <n v="0"/>
    <n v="-19.100000000000001"/>
    <n v="36.700000000000003"/>
    <n v="36.700000000000003"/>
    <n v="13"/>
    <n v="75.3"/>
    <n v="-2.6"/>
    <n v="0"/>
    <n v="246.3"/>
    <n v="0"/>
    <n v="0"/>
    <x v="1"/>
  </r>
  <r>
    <x v="9"/>
    <x v="0"/>
    <s v="APS Transmission"/>
    <n v="0"/>
    <n v="0"/>
    <n v="0"/>
    <n v="0"/>
    <n v="0"/>
    <s v="Div0"/>
    <n v="0"/>
    <n v="0"/>
    <n v="0"/>
    <n v="0"/>
    <n v="0"/>
    <n v="0"/>
    <x v="0"/>
  </r>
  <r>
    <x v="9"/>
    <x v="0"/>
    <s v="Bridger East"/>
    <n v="0"/>
    <n v="0"/>
    <n v="0"/>
    <n v="0"/>
    <n v="0"/>
    <s v="Div0"/>
    <n v="0"/>
    <n v="0"/>
    <n v="0"/>
    <n v="0"/>
    <n v="0"/>
    <n v="0"/>
    <x v="0"/>
  </r>
  <r>
    <x v="9"/>
    <x v="0"/>
    <s v="WyomingNE"/>
    <n v="640.29999999999995"/>
    <n v="0"/>
    <n v="0"/>
    <n v="83.2"/>
    <n v="83.2"/>
    <n v="13"/>
    <n v="749.2"/>
    <n v="0"/>
    <n v="2.9"/>
    <n v="0"/>
    <n v="28.6"/>
    <n v="0"/>
    <x v="0"/>
  </r>
  <r>
    <x v="9"/>
    <x v="0"/>
    <s v="WyomingSW"/>
    <n v="456.1"/>
    <n v="0"/>
    <n v="-100.1"/>
    <n v="46.3"/>
    <n v="46.3"/>
    <n v="13"/>
    <n v="40.9"/>
    <n v="0"/>
    <n v="0"/>
    <n v="361.5"/>
    <n v="0"/>
    <n v="0"/>
    <x v="0"/>
  </r>
  <r>
    <x v="9"/>
    <x v="0"/>
    <s v="Aeolus_Wyoming"/>
    <n v="0"/>
    <n v="0"/>
    <n v="0"/>
    <n v="0"/>
    <n v="0"/>
    <s v="Div0"/>
    <n v="0"/>
    <n v="0"/>
    <n v="0"/>
    <n v="28.6"/>
    <n v="28.6"/>
    <n v="0"/>
    <x v="0"/>
  </r>
  <r>
    <x v="9"/>
    <x v="0"/>
    <s v="Chehalis"/>
    <n v="0"/>
    <n v="0"/>
    <n v="0"/>
    <n v="0"/>
    <n v="0"/>
    <s v="Div0"/>
    <n v="412"/>
    <n v="0"/>
    <n v="0"/>
    <n v="0"/>
    <n v="412"/>
    <n v="0"/>
    <x v="1"/>
  </r>
  <r>
    <x v="9"/>
    <x v="0"/>
    <s v="SOregonCal"/>
    <n v="1516.5"/>
    <n v="0"/>
    <n v="-132.6"/>
    <n v="347"/>
    <n v="347"/>
    <n v="25.1"/>
    <n v="580.6"/>
    <n v="6.5"/>
    <n v="0"/>
    <n v="1223"/>
    <n v="79.3"/>
    <n v="0"/>
    <x v="1"/>
  </r>
  <r>
    <x v="9"/>
    <x v="0"/>
    <s v="PortlandNC"/>
    <n v="515"/>
    <n v="0"/>
    <n v="-41.3"/>
    <n v="61.6"/>
    <n v="61.6"/>
    <n v="13"/>
    <n v="535"/>
    <n v="-78"/>
    <n v="0"/>
    <n v="78.2"/>
    <n v="0"/>
    <n v="0"/>
    <x v="1"/>
  </r>
  <r>
    <x v="9"/>
    <x v="0"/>
    <s v="WillamValcc"/>
    <n v="403.7"/>
    <n v="0"/>
    <n v="-15.8"/>
    <n v="50.4"/>
    <n v="50.4"/>
    <n v="13"/>
    <n v="68"/>
    <n v="0"/>
    <n v="0"/>
    <n v="370.3"/>
    <n v="0"/>
    <n v="0"/>
    <x v="1"/>
  </r>
  <r>
    <x v="9"/>
    <x v="0"/>
    <s v="Bethel"/>
    <n v="0"/>
    <n v="0"/>
    <n v="0"/>
    <n v="0"/>
    <n v="0"/>
    <s v="Div0"/>
    <n v="0"/>
    <n v="0"/>
    <n v="0"/>
    <n v="0"/>
    <n v="0"/>
    <n v="0"/>
    <x v="1"/>
  </r>
  <r>
    <x v="9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9"/>
    <x v="0"/>
    <s v="Bridger"/>
    <n v="0"/>
    <n v="0"/>
    <n v="0"/>
    <n v="0"/>
    <n v="0"/>
    <s v="Div0"/>
    <n v="1061.3"/>
    <n v="0"/>
    <n v="0"/>
    <n v="0"/>
    <n v="1061.3"/>
    <n v="0"/>
    <x v="1"/>
  </r>
  <r>
    <x v="9"/>
    <x v="0"/>
    <s v="Hemingway"/>
    <n v="0"/>
    <n v="0"/>
    <n v="0"/>
    <n v="0"/>
    <n v="0"/>
    <s v="Div0"/>
    <n v="0"/>
    <n v="0"/>
    <n v="0"/>
    <n v="582.1"/>
    <n v="582.1"/>
    <n v="0"/>
    <x v="1"/>
  </r>
  <r>
    <x v="9"/>
    <x v="0"/>
    <s v="Midpoint Meridian"/>
    <n v="0"/>
    <n v="0"/>
    <n v="0"/>
    <n v="0"/>
    <n v="0"/>
    <s v="Div0"/>
    <n v="0"/>
    <n v="0"/>
    <n v="0"/>
    <n v="171.3"/>
    <n v="171.3"/>
    <n v="0"/>
    <x v="1"/>
  </r>
  <r>
    <x v="9"/>
    <x v="0"/>
    <s v="Craig Trans"/>
    <n v="0"/>
    <n v="0"/>
    <n v="0"/>
    <n v="0"/>
    <n v="0"/>
    <s v="Div0"/>
    <n v="0"/>
    <n v="0"/>
    <n v="0"/>
    <n v="51.5"/>
    <n v="51.5"/>
    <n v="0"/>
    <x v="0"/>
  </r>
  <r>
    <x v="9"/>
    <x v="0"/>
    <s v="BPA_NITS"/>
    <n v="277.7"/>
    <n v="0"/>
    <n v="-18.3"/>
    <n v="33.700000000000003"/>
    <n v="33.700000000000003"/>
    <n v="13"/>
    <n v="0"/>
    <n v="0"/>
    <n v="0"/>
    <n v="293.10000000000002"/>
    <n v="0"/>
    <n v="0"/>
    <x v="1"/>
  </r>
  <r>
    <x v="9"/>
    <x v="0"/>
    <s v="Utah South B1"/>
    <n v="0"/>
    <n v="0"/>
    <n v="0"/>
    <n v="0"/>
    <n v="0"/>
    <s v="Div0"/>
    <n v="67.2"/>
    <n v="0"/>
    <n v="0"/>
    <n v="0"/>
    <n v="67.2"/>
    <n v="0"/>
    <x v="0"/>
  </r>
  <r>
    <x v="9"/>
    <x v="0"/>
    <s v="Yakima B1"/>
    <n v="0"/>
    <n v="0"/>
    <n v="0"/>
    <n v="0"/>
    <n v="0"/>
    <s v="Div0"/>
    <n v="105.1"/>
    <n v="0"/>
    <n v="0"/>
    <n v="0"/>
    <n v="105.1"/>
    <n v="0"/>
    <x v="1"/>
  </r>
  <r>
    <x v="9"/>
    <x v="0"/>
    <s v="Yakima B4"/>
    <n v="0"/>
    <n v="0"/>
    <n v="0"/>
    <n v="0"/>
    <n v="0"/>
    <s v="Div0"/>
    <n v="0"/>
    <n v="0"/>
    <n v="0"/>
    <n v="0"/>
    <n v="0"/>
    <n v="0"/>
    <x v="1"/>
  </r>
  <r>
    <x v="9"/>
    <x v="0"/>
    <s v="Goshen B2"/>
    <n v="0"/>
    <n v="0"/>
    <n v="0"/>
    <n v="0"/>
    <n v="0"/>
    <s v="Div0"/>
    <n v="0"/>
    <n v="0"/>
    <n v="0"/>
    <n v="0"/>
    <n v="0"/>
    <n v="0"/>
    <x v="0"/>
  </r>
  <r>
    <x v="9"/>
    <x v="0"/>
    <s v="PortlandNC B1"/>
    <n v="0"/>
    <n v="0"/>
    <n v="0"/>
    <n v="0"/>
    <n v="0"/>
    <s v="Div0"/>
    <n v="0"/>
    <n v="0"/>
    <n v="0"/>
    <n v="0"/>
    <n v="0"/>
    <n v="0"/>
    <x v="1"/>
  </r>
  <r>
    <x v="9"/>
    <x v="0"/>
    <s v="PortlandNC B2"/>
    <n v="0"/>
    <n v="0"/>
    <n v="0"/>
    <n v="0"/>
    <n v="0"/>
    <s v="Div0"/>
    <n v="0"/>
    <n v="0"/>
    <n v="0"/>
    <n v="0"/>
    <n v="0"/>
    <n v="0"/>
    <x v="1"/>
  </r>
  <r>
    <x v="9"/>
    <x v="0"/>
    <s v="WillamValcc B1"/>
    <n v="0"/>
    <n v="0"/>
    <n v="0"/>
    <n v="0"/>
    <n v="0"/>
    <s v="Div0"/>
    <n v="0"/>
    <n v="0"/>
    <n v="0"/>
    <n v="0"/>
    <n v="0"/>
    <n v="0"/>
    <x v="1"/>
  </r>
  <r>
    <x v="9"/>
    <x v="0"/>
    <s v="WillamValcc B2"/>
    <n v="0"/>
    <n v="0"/>
    <n v="0"/>
    <n v="0"/>
    <n v="0"/>
    <s v="Div0"/>
    <n v="0"/>
    <n v="0"/>
    <n v="0"/>
    <n v="0"/>
    <n v="0"/>
    <n v="0"/>
    <x v="1"/>
  </r>
  <r>
    <x v="9"/>
    <x v="0"/>
    <s v="SOregonCal B2"/>
    <n v="0"/>
    <n v="0"/>
    <n v="0"/>
    <n v="0"/>
    <n v="0"/>
    <s v="Div0"/>
    <n v="0"/>
    <n v="0"/>
    <n v="0"/>
    <n v="0"/>
    <n v="0"/>
    <n v="0"/>
    <x v="1"/>
  </r>
  <r>
    <x v="9"/>
    <x v="0"/>
    <s v="Aeolus_Wyoming B1"/>
    <n v="0"/>
    <n v="0"/>
    <n v="0"/>
    <n v="0"/>
    <n v="0"/>
    <s v="Div0"/>
    <n v="322.60000000000002"/>
    <n v="0"/>
    <n v="0"/>
    <n v="0"/>
    <n v="322.60000000000002"/>
    <n v="0"/>
    <x v="0"/>
  </r>
  <r>
    <x v="9"/>
    <x v="0"/>
    <s v="Utah North B1"/>
    <n v="0"/>
    <n v="0"/>
    <n v="0"/>
    <n v="0"/>
    <n v="47.9"/>
    <s v="Div0"/>
    <n v="195"/>
    <n v="0"/>
    <n v="0"/>
    <n v="0"/>
    <n v="147.1"/>
    <n v="0"/>
    <x v="0"/>
  </r>
  <r>
    <x v="9"/>
    <x v="0"/>
    <s v="WallaWalla B1"/>
    <n v="0"/>
    <n v="0"/>
    <n v="0"/>
    <n v="0"/>
    <n v="0"/>
    <s v="Div0"/>
    <n v="0"/>
    <n v="0"/>
    <n v="0"/>
    <n v="0"/>
    <n v="0"/>
    <n v="0"/>
    <x v="1"/>
  </r>
  <r>
    <x v="9"/>
    <x v="0"/>
    <s v="WyomingNE B1"/>
    <n v="0"/>
    <n v="0"/>
    <n v="0"/>
    <n v="0"/>
    <n v="0"/>
    <s v="Div0"/>
    <n v="0"/>
    <n v="0"/>
    <n v="0"/>
    <n v="0"/>
    <n v="0"/>
    <n v="0"/>
    <x v="0"/>
  </r>
  <r>
    <x v="9"/>
    <x v="0"/>
    <s v="WyomingNE B2"/>
    <n v="0"/>
    <n v="0"/>
    <n v="0"/>
    <n v="0"/>
    <n v="0"/>
    <s v="Div0"/>
    <n v="0"/>
    <n v="0"/>
    <n v="0"/>
    <n v="0"/>
    <n v="0"/>
    <n v="0"/>
    <x v="0"/>
  </r>
  <r>
    <x v="9"/>
    <x v="0"/>
    <s v="Utah South B4"/>
    <n v="0"/>
    <n v="0"/>
    <n v="0"/>
    <n v="0"/>
    <n v="0"/>
    <s v="Div0"/>
    <n v="0"/>
    <n v="0"/>
    <n v="0"/>
    <n v="0"/>
    <n v="0"/>
    <n v="0"/>
    <x v="0"/>
  </r>
  <r>
    <x v="9"/>
    <x v="0"/>
    <s v="Bridger B1"/>
    <n v="0"/>
    <n v="0"/>
    <n v="0"/>
    <n v="0"/>
    <n v="0"/>
    <s v="Div0"/>
    <n v="0"/>
    <n v="0"/>
    <n v="0"/>
    <n v="0"/>
    <n v="0"/>
    <n v="0"/>
    <x v="1"/>
  </r>
  <r>
    <x v="9"/>
    <x v="0"/>
    <s v="WyomingSW B1"/>
    <n v="0"/>
    <n v="0"/>
    <n v="0"/>
    <n v="0"/>
    <n v="0"/>
    <s v="Div0"/>
    <n v="0"/>
    <n v="0"/>
    <n v="0"/>
    <n v="0"/>
    <n v="0"/>
    <n v="0"/>
    <x v="0"/>
  </r>
  <r>
    <x v="9"/>
    <x v="0"/>
    <s v="WyomingSW B2"/>
    <n v="0"/>
    <n v="0"/>
    <n v="0"/>
    <n v="0"/>
    <n v="0"/>
    <s v="Div0"/>
    <n v="0"/>
    <n v="0"/>
    <n v="0"/>
    <n v="0"/>
    <n v="0"/>
    <n v="0"/>
    <x v="0"/>
  </r>
  <r>
    <x v="9"/>
    <x v="0"/>
    <s v="Utah South BR"/>
    <n v="0"/>
    <n v="0"/>
    <n v="0"/>
    <n v="0"/>
    <n v="0"/>
    <s v="Div0"/>
    <n v="0"/>
    <n v="0"/>
    <n v="0"/>
    <n v="0"/>
    <n v="0"/>
    <n v="0"/>
    <x v="0"/>
  </r>
  <r>
    <x v="9"/>
    <x v="0"/>
    <s v="Bridger BR"/>
    <n v="0"/>
    <n v="0"/>
    <n v="0"/>
    <n v="0"/>
    <n v="90.3"/>
    <s v="Div0"/>
    <n v="90.3"/>
    <n v="0"/>
    <n v="0"/>
    <n v="0"/>
    <n v="0"/>
    <n v="0"/>
    <x v="1"/>
  </r>
  <r>
    <x v="9"/>
    <x v="0"/>
    <s v="PortlandNC Log1"/>
    <n v="0"/>
    <n v="0"/>
    <n v="0"/>
    <n v="0"/>
    <n v="0"/>
    <s v="Div0"/>
    <n v="0"/>
    <n v="0"/>
    <n v="0"/>
    <n v="0"/>
    <n v="0"/>
    <n v="0"/>
    <x v="1"/>
  </r>
  <r>
    <x v="9"/>
    <x v="0"/>
    <s v="Aeolus_Wyoming Log1"/>
    <n v="0"/>
    <n v="0"/>
    <n v="0"/>
    <n v="0"/>
    <n v="0"/>
    <s v="Div0"/>
    <n v="0"/>
    <n v="0"/>
    <n v="0"/>
    <n v="322.5"/>
    <n v="322.5"/>
    <n v="0"/>
    <x v="0"/>
  </r>
  <r>
    <x v="9"/>
    <x v="1"/>
    <s v="Arizona"/>
    <n v="0"/>
    <n v="0"/>
    <n v="0"/>
    <n v="0"/>
    <n v="0"/>
    <s v="Div0"/>
    <n v="0"/>
    <n v="0"/>
    <n v="0"/>
    <n v="0"/>
    <n v="0"/>
    <n v="0"/>
    <x v="0"/>
  </r>
  <r>
    <x v="9"/>
    <x v="1"/>
    <s v="COB"/>
    <n v="0"/>
    <n v="0"/>
    <n v="0"/>
    <n v="0"/>
    <n v="0"/>
    <s v="Div0"/>
    <n v="0"/>
    <n v="0"/>
    <n v="0"/>
    <n v="0"/>
    <n v="0"/>
    <n v="0"/>
    <x v="1"/>
  </r>
  <r>
    <x v="9"/>
    <x v="1"/>
    <s v="Goshen"/>
    <n v="287.5"/>
    <n v="0"/>
    <n v="-20.100000000000001"/>
    <n v="34.799999999999997"/>
    <n v="34.799999999999997"/>
    <n v="13"/>
    <n v="35.799999999999997"/>
    <n v="-0.5"/>
    <n v="0"/>
    <n v="266.89999999999998"/>
    <n v="0"/>
    <n v="0"/>
    <x v="0"/>
  </r>
  <r>
    <x v="9"/>
    <x v="1"/>
    <s v="Brady"/>
    <n v="0"/>
    <n v="0"/>
    <n v="0"/>
    <n v="0"/>
    <n v="0"/>
    <s v="Div0"/>
    <n v="0"/>
    <n v="0"/>
    <n v="0"/>
    <n v="100"/>
    <n v="100"/>
    <n v="0"/>
    <x v="0"/>
  </r>
  <r>
    <x v="9"/>
    <x v="1"/>
    <s v="Bridger West"/>
    <n v="0"/>
    <n v="0"/>
    <n v="0"/>
    <n v="0"/>
    <n v="0"/>
    <s v="Div0"/>
    <n v="0"/>
    <n v="0"/>
    <n v="0"/>
    <n v="1062.4000000000001"/>
    <n v="1062.4000000000001"/>
    <n v="0"/>
    <x v="1"/>
  </r>
  <r>
    <x v="9"/>
    <x v="1"/>
    <s v="Borah"/>
    <n v="0"/>
    <n v="0"/>
    <n v="0"/>
    <n v="0"/>
    <n v="0"/>
    <s v="Div0"/>
    <n v="0"/>
    <n v="0"/>
    <n v="0"/>
    <n v="1712.2"/>
    <n v="1712.2"/>
    <n v="0"/>
    <x v="1"/>
  </r>
  <r>
    <x v="9"/>
    <x v="1"/>
    <s v="Mid Columbia"/>
    <n v="0"/>
    <n v="0"/>
    <n v="0"/>
    <n v="0"/>
    <n v="0"/>
    <s v="Div0"/>
    <n v="302.39999999999998"/>
    <n v="0"/>
    <n v="0"/>
    <n v="187.6"/>
    <n v="489.9"/>
    <n v="0"/>
    <x v="1"/>
  </r>
  <r>
    <x v="9"/>
    <x v="1"/>
    <s v="Mona"/>
    <n v="0"/>
    <n v="0"/>
    <n v="0"/>
    <n v="0"/>
    <n v="0"/>
    <s v="Div0"/>
    <n v="0"/>
    <n v="0"/>
    <n v="0"/>
    <n v="25"/>
    <n v="25"/>
    <n v="0"/>
    <x v="0"/>
  </r>
  <r>
    <x v="9"/>
    <x v="1"/>
    <s v="Palo Verde"/>
    <n v="0"/>
    <n v="0"/>
    <n v="0"/>
    <n v="0"/>
    <n v="0"/>
    <s v="Div0"/>
    <n v="0"/>
    <n v="0"/>
    <n v="0"/>
    <n v="0"/>
    <n v="0"/>
    <n v="0"/>
    <x v="0"/>
  </r>
  <r>
    <x v="9"/>
    <x v="1"/>
    <s v="Utah North"/>
    <n v="4048"/>
    <n v="0"/>
    <n v="-303.39999999999998"/>
    <n v="1508.4"/>
    <n v="1508.4"/>
    <n v="40.299999999999997"/>
    <n v="2531"/>
    <n v="0.9"/>
    <n v="0"/>
    <n v="3714"/>
    <n v="992.9"/>
    <n v="0"/>
    <x v="0"/>
  </r>
  <r>
    <x v="9"/>
    <x v="1"/>
    <s v="_4-Corners"/>
    <n v="0"/>
    <n v="0"/>
    <n v="0"/>
    <n v="0"/>
    <n v="0"/>
    <s v="Div0"/>
    <n v="0"/>
    <n v="0"/>
    <n v="0"/>
    <n v="0"/>
    <n v="0"/>
    <n v="0"/>
    <x v="0"/>
  </r>
  <r>
    <x v="9"/>
    <x v="1"/>
    <s v="Utah South"/>
    <n v="482.2"/>
    <n v="0"/>
    <n v="0"/>
    <n v="62.7"/>
    <n v="62.7"/>
    <n v="13"/>
    <n v="3319"/>
    <n v="-27.6"/>
    <n v="0"/>
    <n v="675.4"/>
    <n v="3422"/>
    <n v="0"/>
    <x v="0"/>
  </r>
  <r>
    <x v="9"/>
    <x v="1"/>
    <s v="Cholla"/>
    <n v="0"/>
    <n v="0"/>
    <n v="0"/>
    <n v="0"/>
    <n v="0"/>
    <s v="Div0"/>
    <n v="0"/>
    <n v="0"/>
    <n v="0"/>
    <n v="0"/>
    <n v="0"/>
    <n v="0"/>
    <x v="0"/>
  </r>
  <r>
    <x v="9"/>
    <x v="1"/>
    <s v="Colorado"/>
    <n v="0"/>
    <n v="0"/>
    <n v="0"/>
    <n v="0"/>
    <n v="0"/>
    <s v="Div0"/>
    <n v="76.5"/>
    <n v="0"/>
    <n v="0"/>
    <n v="0"/>
    <n v="76.5"/>
    <n v="0"/>
    <x v="0"/>
  </r>
  <r>
    <x v="9"/>
    <x v="1"/>
    <s v="Mead"/>
    <n v="0"/>
    <n v="0"/>
    <n v="0"/>
    <n v="0"/>
    <n v="0"/>
    <s v="Div0"/>
    <n v="0"/>
    <n v="0"/>
    <n v="0"/>
    <n v="0"/>
    <n v="0"/>
    <n v="0"/>
    <x v="0"/>
  </r>
  <r>
    <x v="9"/>
    <x v="1"/>
    <s v="Montana"/>
    <n v="0"/>
    <n v="0"/>
    <n v="0"/>
    <n v="0"/>
    <n v="0"/>
    <s v="Div0"/>
    <n v="2.6"/>
    <n v="0"/>
    <n v="0"/>
    <n v="0"/>
    <n v="2.6"/>
    <n v="0"/>
    <x v="1"/>
  </r>
  <r>
    <x v="9"/>
    <x v="1"/>
    <s v="Hermiston"/>
    <n v="0"/>
    <n v="0"/>
    <n v="0"/>
    <n v="0"/>
    <n v="0"/>
    <s v="Div0"/>
    <n v="240.1"/>
    <n v="0"/>
    <n v="0"/>
    <n v="0"/>
    <n v="240.1"/>
    <n v="0"/>
    <x v="1"/>
  </r>
  <r>
    <x v="9"/>
    <x v="1"/>
    <s v="Yakima"/>
    <n v="561"/>
    <n v="0"/>
    <n v="-41.7"/>
    <n v="67.5"/>
    <n v="67.5"/>
    <n v="13"/>
    <n v="104"/>
    <n v="0"/>
    <n v="0"/>
    <n v="482.9"/>
    <n v="0"/>
    <n v="0"/>
    <x v="1"/>
  </r>
  <r>
    <x v="9"/>
    <x v="1"/>
    <s v="WallaWalla"/>
    <n v="251.2"/>
    <n v="0"/>
    <n v="-16.5"/>
    <n v="30.5"/>
    <n v="30.5"/>
    <n v="13"/>
    <n v="75.3"/>
    <n v="-2.6"/>
    <n v="0"/>
    <n v="234.2"/>
    <n v="41.6"/>
    <n v="0"/>
    <x v="1"/>
  </r>
  <r>
    <x v="9"/>
    <x v="1"/>
    <s v="APS Transmission"/>
    <n v="0"/>
    <n v="0"/>
    <n v="0"/>
    <n v="0"/>
    <n v="0"/>
    <s v="Div0"/>
    <n v="0"/>
    <n v="0"/>
    <n v="0"/>
    <n v="0"/>
    <n v="0"/>
    <n v="0"/>
    <x v="0"/>
  </r>
  <r>
    <x v="9"/>
    <x v="1"/>
    <s v="Bridger East"/>
    <n v="0"/>
    <n v="0"/>
    <n v="0"/>
    <n v="0"/>
    <n v="0"/>
    <s v="Div0"/>
    <n v="0"/>
    <n v="0"/>
    <n v="0"/>
    <n v="0"/>
    <n v="0"/>
    <n v="0"/>
    <x v="0"/>
  </r>
  <r>
    <x v="9"/>
    <x v="1"/>
    <s v="WyomingNE"/>
    <n v="637.5"/>
    <n v="0"/>
    <n v="0"/>
    <n v="82.9"/>
    <n v="82.9"/>
    <n v="13"/>
    <n v="827.4"/>
    <n v="0"/>
    <n v="0"/>
    <n v="0"/>
    <n v="107"/>
    <n v="0"/>
    <x v="0"/>
  </r>
  <r>
    <x v="9"/>
    <x v="1"/>
    <s v="WyomingSW"/>
    <n v="479.4"/>
    <n v="0"/>
    <n v="-92.4"/>
    <n v="50.3"/>
    <n v="50.3"/>
    <n v="13"/>
    <n v="40.6"/>
    <n v="0"/>
    <n v="0"/>
    <n v="396.8"/>
    <n v="0"/>
    <n v="0"/>
    <x v="0"/>
  </r>
  <r>
    <x v="9"/>
    <x v="1"/>
    <s v="Aeolus_Wyoming"/>
    <n v="0"/>
    <n v="0"/>
    <n v="0"/>
    <n v="0"/>
    <n v="0"/>
    <s v="Div0"/>
    <n v="0"/>
    <n v="0"/>
    <n v="0"/>
    <n v="210"/>
    <n v="210"/>
    <n v="0"/>
    <x v="0"/>
  </r>
  <r>
    <x v="9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9"/>
    <x v="1"/>
    <s v="SOregonCal"/>
    <n v="1525.5"/>
    <n v="0"/>
    <n v="-157.19999999999999"/>
    <n v="382.1"/>
    <n v="382.1"/>
    <n v="27.9"/>
    <n v="477.2"/>
    <n v="-0.3"/>
    <n v="0"/>
    <n v="1453.2"/>
    <n v="179.7"/>
    <n v="0"/>
    <x v="1"/>
  </r>
  <r>
    <x v="9"/>
    <x v="1"/>
    <s v="PortlandNC"/>
    <n v="564.1"/>
    <n v="0"/>
    <n v="-38.1"/>
    <n v="68.400000000000006"/>
    <n v="68.400000000000006"/>
    <n v="13"/>
    <n v="590.1"/>
    <n v="-78"/>
    <n v="0"/>
    <n v="100"/>
    <n v="17.600000000000001"/>
    <n v="0"/>
    <x v="1"/>
  </r>
  <r>
    <x v="9"/>
    <x v="1"/>
    <s v="WillamValcc"/>
    <n v="427.2"/>
    <n v="0"/>
    <n v="-38.200000000000003"/>
    <n v="50.6"/>
    <n v="50.6"/>
    <n v="13"/>
    <n v="74.3"/>
    <n v="0"/>
    <n v="0"/>
    <n v="365.3"/>
    <n v="0"/>
    <n v="0"/>
    <x v="1"/>
  </r>
  <r>
    <x v="9"/>
    <x v="1"/>
    <s v="Bethel"/>
    <n v="0"/>
    <n v="0"/>
    <n v="0"/>
    <n v="0"/>
    <n v="0"/>
    <s v="Div0"/>
    <n v="0"/>
    <n v="0"/>
    <n v="0"/>
    <n v="17.600000000000001"/>
    <n v="17.600000000000001"/>
    <n v="0"/>
    <x v="1"/>
  </r>
  <r>
    <x v="9"/>
    <x v="1"/>
    <s v="Nevada - Oregon Border"/>
    <n v="0"/>
    <n v="0"/>
    <n v="0"/>
    <n v="0"/>
    <n v="0"/>
    <s v="Div0"/>
    <n v="0"/>
    <n v="0"/>
    <n v="0"/>
    <n v="0"/>
    <n v="0"/>
    <n v="0"/>
    <x v="1"/>
  </r>
  <r>
    <x v="9"/>
    <x v="1"/>
    <s v="Bridger"/>
    <n v="0"/>
    <n v="0"/>
    <n v="0"/>
    <n v="0"/>
    <n v="0"/>
    <s v="Div0"/>
    <n v="1061.3"/>
    <n v="0"/>
    <n v="0"/>
    <n v="210"/>
    <n v="1271.3"/>
    <n v="0"/>
    <x v="1"/>
  </r>
  <r>
    <x v="9"/>
    <x v="1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9"/>
    <x v="1"/>
    <s v="Midpoint Meridian"/>
    <n v="0"/>
    <n v="0"/>
    <n v="0"/>
    <n v="0"/>
    <n v="0"/>
    <s v="Div0"/>
    <n v="0"/>
    <n v="0"/>
    <n v="0"/>
    <n v="503.2"/>
    <n v="503.2"/>
    <n v="0"/>
    <x v="1"/>
  </r>
  <r>
    <x v="9"/>
    <x v="1"/>
    <s v="Craig Trans"/>
    <n v="0"/>
    <n v="0"/>
    <n v="0"/>
    <n v="0"/>
    <n v="0"/>
    <s v="Div0"/>
    <n v="0"/>
    <n v="0"/>
    <n v="0"/>
    <n v="51.5"/>
    <n v="51.5"/>
    <n v="0"/>
    <x v="0"/>
  </r>
  <r>
    <x v="9"/>
    <x v="1"/>
    <s v="BPA_NITS"/>
    <n v="341.7"/>
    <n v="0"/>
    <n v="-28.6"/>
    <n v="40.700000000000003"/>
    <n v="40.700000000000003"/>
    <n v="13"/>
    <n v="0"/>
    <n v="0"/>
    <n v="0"/>
    <n v="353.8"/>
    <n v="0"/>
    <n v="0"/>
    <x v="1"/>
  </r>
  <r>
    <x v="9"/>
    <x v="1"/>
    <s v="Utah South B1"/>
    <n v="0"/>
    <n v="0"/>
    <n v="0"/>
    <n v="0"/>
    <n v="0"/>
    <s v="Div0"/>
    <n v="74.8"/>
    <n v="0"/>
    <n v="0"/>
    <n v="0"/>
    <n v="74.8"/>
    <n v="0"/>
    <x v="0"/>
  </r>
  <r>
    <x v="9"/>
    <x v="1"/>
    <s v="Yakima B1"/>
    <n v="0"/>
    <n v="0"/>
    <n v="0"/>
    <n v="0"/>
    <n v="0"/>
    <s v="Div0"/>
    <n v="100.4"/>
    <n v="0"/>
    <n v="0"/>
    <n v="0"/>
    <n v="100.4"/>
    <n v="0"/>
    <x v="1"/>
  </r>
  <r>
    <x v="9"/>
    <x v="1"/>
    <s v="Yakima B4"/>
    <n v="0"/>
    <n v="0"/>
    <n v="0"/>
    <n v="0"/>
    <n v="0"/>
    <s v="Div0"/>
    <n v="0"/>
    <n v="0"/>
    <n v="0"/>
    <n v="0"/>
    <n v="0"/>
    <n v="0"/>
    <x v="1"/>
  </r>
  <r>
    <x v="9"/>
    <x v="1"/>
    <s v="Goshen B2"/>
    <n v="0"/>
    <n v="0"/>
    <n v="0"/>
    <n v="0"/>
    <n v="0"/>
    <s v="Div0"/>
    <n v="0"/>
    <n v="0"/>
    <n v="0"/>
    <n v="0"/>
    <n v="0"/>
    <n v="0"/>
    <x v="0"/>
  </r>
  <r>
    <x v="9"/>
    <x v="1"/>
    <s v="PortlandNC B1"/>
    <n v="0"/>
    <n v="0"/>
    <n v="0"/>
    <n v="0"/>
    <n v="0"/>
    <s v="Div0"/>
    <n v="0"/>
    <n v="0"/>
    <n v="0"/>
    <n v="0"/>
    <n v="0"/>
    <n v="0"/>
    <x v="1"/>
  </r>
  <r>
    <x v="9"/>
    <x v="1"/>
    <s v="PortlandNC B2"/>
    <n v="0"/>
    <n v="0"/>
    <n v="0"/>
    <n v="0"/>
    <n v="0"/>
    <s v="Div0"/>
    <n v="0"/>
    <n v="0"/>
    <n v="0"/>
    <n v="0"/>
    <n v="0"/>
    <n v="0"/>
    <x v="1"/>
  </r>
  <r>
    <x v="9"/>
    <x v="1"/>
    <s v="WillamValcc B1"/>
    <n v="0"/>
    <n v="0"/>
    <n v="0"/>
    <n v="0"/>
    <n v="0"/>
    <s v="Div0"/>
    <n v="0"/>
    <n v="0"/>
    <n v="0"/>
    <n v="0"/>
    <n v="0"/>
    <n v="0"/>
    <x v="1"/>
  </r>
  <r>
    <x v="9"/>
    <x v="1"/>
    <s v="WillamValcc B2"/>
    <n v="0"/>
    <n v="0"/>
    <n v="0"/>
    <n v="0"/>
    <n v="0"/>
    <s v="Div0"/>
    <n v="0"/>
    <n v="0"/>
    <n v="0"/>
    <n v="0"/>
    <n v="0"/>
    <n v="0"/>
    <x v="1"/>
  </r>
  <r>
    <x v="9"/>
    <x v="1"/>
    <s v="SOregonCal B2"/>
    <n v="0"/>
    <n v="0"/>
    <n v="0"/>
    <n v="0"/>
    <n v="0"/>
    <s v="Div0"/>
    <n v="0"/>
    <n v="0"/>
    <n v="0"/>
    <n v="0"/>
    <n v="0"/>
    <n v="0"/>
    <x v="1"/>
  </r>
  <r>
    <x v="9"/>
    <x v="1"/>
    <s v="Aeolus_Wyoming B1"/>
    <n v="0"/>
    <n v="0"/>
    <n v="0"/>
    <n v="0"/>
    <n v="111.8"/>
    <s v="Div0"/>
    <n v="739.2"/>
    <n v="0"/>
    <n v="0"/>
    <n v="0"/>
    <n v="627.4"/>
    <n v="0"/>
    <x v="0"/>
  </r>
  <r>
    <x v="9"/>
    <x v="1"/>
    <s v="Utah North B1"/>
    <n v="0"/>
    <n v="0"/>
    <n v="0"/>
    <n v="0"/>
    <n v="0"/>
    <s v="Div0"/>
    <n v="192.3"/>
    <n v="0"/>
    <n v="0"/>
    <n v="0"/>
    <n v="192.3"/>
    <n v="0"/>
    <x v="0"/>
  </r>
  <r>
    <x v="9"/>
    <x v="1"/>
    <s v="WallaWalla B1"/>
    <n v="0"/>
    <n v="0"/>
    <n v="0"/>
    <n v="0"/>
    <n v="0"/>
    <s v="Div0"/>
    <n v="0"/>
    <n v="0"/>
    <n v="0"/>
    <n v="0"/>
    <n v="0"/>
    <n v="0"/>
    <x v="1"/>
  </r>
  <r>
    <x v="9"/>
    <x v="1"/>
    <s v="WyomingNE B1"/>
    <n v="0"/>
    <n v="0"/>
    <n v="0"/>
    <n v="0"/>
    <n v="0"/>
    <s v="Div0"/>
    <n v="0"/>
    <n v="0"/>
    <n v="0"/>
    <n v="0"/>
    <n v="0"/>
    <n v="0"/>
    <x v="0"/>
  </r>
  <r>
    <x v="9"/>
    <x v="1"/>
    <s v="WyomingNE B2"/>
    <n v="0"/>
    <n v="0"/>
    <n v="0"/>
    <n v="0"/>
    <n v="0"/>
    <s v="Div0"/>
    <n v="0"/>
    <n v="0"/>
    <n v="0"/>
    <n v="0"/>
    <n v="0"/>
    <n v="0"/>
    <x v="0"/>
  </r>
  <r>
    <x v="9"/>
    <x v="1"/>
    <s v="Utah South B4"/>
    <n v="0"/>
    <n v="0"/>
    <n v="0"/>
    <n v="0"/>
    <n v="0"/>
    <s v="Div0"/>
    <n v="0"/>
    <n v="0"/>
    <n v="0"/>
    <n v="0"/>
    <n v="0"/>
    <n v="0"/>
    <x v="0"/>
  </r>
  <r>
    <x v="9"/>
    <x v="1"/>
    <s v="Bridger B1"/>
    <n v="0"/>
    <n v="0"/>
    <n v="0"/>
    <n v="0"/>
    <n v="0"/>
    <s v="Div0"/>
    <n v="0"/>
    <n v="0"/>
    <n v="0"/>
    <n v="0"/>
    <n v="0"/>
    <n v="0"/>
    <x v="1"/>
  </r>
  <r>
    <x v="9"/>
    <x v="1"/>
    <s v="WyomingSW B1"/>
    <n v="0"/>
    <n v="0"/>
    <n v="0"/>
    <n v="0"/>
    <n v="0"/>
    <s v="Div0"/>
    <n v="0"/>
    <n v="0"/>
    <n v="0"/>
    <n v="0"/>
    <n v="0"/>
    <n v="0"/>
    <x v="0"/>
  </r>
  <r>
    <x v="9"/>
    <x v="1"/>
    <s v="WyomingSW B2"/>
    <n v="0"/>
    <n v="0"/>
    <n v="0"/>
    <n v="0"/>
    <n v="0"/>
    <s v="Div0"/>
    <n v="0"/>
    <n v="0"/>
    <n v="0"/>
    <n v="0"/>
    <n v="0"/>
    <n v="0"/>
    <x v="0"/>
  </r>
  <r>
    <x v="9"/>
    <x v="1"/>
    <s v="Utah South BR"/>
    <n v="0"/>
    <n v="0"/>
    <n v="0"/>
    <n v="0"/>
    <n v="0"/>
    <s v="Div0"/>
    <n v="0"/>
    <n v="0"/>
    <n v="0"/>
    <n v="0"/>
    <n v="0"/>
    <n v="0"/>
    <x v="0"/>
  </r>
  <r>
    <x v="9"/>
    <x v="1"/>
    <s v="Bridger BR"/>
    <n v="0"/>
    <n v="0"/>
    <n v="0"/>
    <n v="0"/>
    <n v="0"/>
    <s v="Div0"/>
    <n v="93.1"/>
    <n v="0"/>
    <n v="0"/>
    <n v="0"/>
    <n v="93.1"/>
    <n v="0"/>
    <x v="1"/>
  </r>
  <r>
    <x v="9"/>
    <x v="1"/>
    <s v="PortlandNC Log1"/>
    <n v="0"/>
    <n v="0"/>
    <n v="0"/>
    <n v="0"/>
    <n v="0"/>
    <s v="Div0"/>
    <n v="0"/>
    <n v="0"/>
    <n v="0"/>
    <n v="0"/>
    <n v="0"/>
    <n v="0"/>
    <x v="1"/>
  </r>
  <r>
    <x v="9"/>
    <x v="1"/>
    <s v="Aeolus_Wyoming Log1"/>
    <n v="0"/>
    <n v="0"/>
    <n v="0"/>
    <n v="0"/>
    <n v="0"/>
    <s v="Div0"/>
    <n v="0"/>
    <n v="0"/>
    <n v="0"/>
    <n v="627.29999999999995"/>
    <n v="627.29999999999995"/>
    <n v="0"/>
    <x v="0"/>
  </r>
  <r>
    <x v="10"/>
    <x v="0"/>
    <s v="Arizona"/>
    <n v="0"/>
    <n v="0"/>
    <n v="0"/>
    <n v="0"/>
    <n v="0"/>
    <s v="Div0"/>
    <n v="0"/>
    <n v="0"/>
    <n v="0"/>
    <n v="0"/>
    <n v="0"/>
    <n v="0"/>
    <x v="0"/>
  </r>
  <r>
    <x v="10"/>
    <x v="0"/>
    <s v="COB"/>
    <n v="0"/>
    <n v="0"/>
    <n v="0"/>
    <n v="0"/>
    <n v="0"/>
    <s v="Div0"/>
    <n v="206"/>
    <n v="0"/>
    <n v="0"/>
    <n v="0"/>
    <n v="206"/>
    <n v="0"/>
    <x v="1"/>
  </r>
  <r>
    <x v="10"/>
    <x v="0"/>
    <s v="Goshen"/>
    <n v="527.6"/>
    <n v="0"/>
    <n v="-45.9"/>
    <n v="62.6"/>
    <n v="62.6"/>
    <n v="13"/>
    <n v="35.799999999999997"/>
    <n v="-1.2"/>
    <n v="180.2"/>
    <n v="329.6"/>
    <n v="0"/>
    <n v="0"/>
    <x v="0"/>
  </r>
  <r>
    <x v="10"/>
    <x v="0"/>
    <s v="Brady"/>
    <n v="0"/>
    <n v="0"/>
    <n v="0"/>
    <n v="0"/>
    <n v="0"/>
    <s v="Div0"/>
    <n v="0"/>
    <n v="0"/>
    <n v="0"/>
    <n v="0"/>
    <n v="0"/>
    <n v="0"/>
    <x v="0"/>
  </r>
  <r>
    <x v="10"/>
    <x v="0"/>
    <s v="Bridger West"/>
    <n v="0"/>
    <n v="0"/>
    <n v="0"/>
    <n v="0"/>
    <n v="0"/>
    <s v="Div0"/>
    <n v="0"/>
    <n v="0"/>
    <n v="0"/>
    <n v="764"/>
    <n v="764"/>
    <n v="0"/>
    <x v="1"/>
  </r>
  <r>
    <x v="10"/>
    <x v="0"/>
    <s v="Borah"/>
    <n v="0"/>
    <n v="0"/>
    <n v="0"/>
    <n v="0"/>
    <n v="0"/>
    <s v="Div0"/>
    <n v="0"/>
    <n v="0"/>
    <n v="0"/>
    <n v="763.9"/>
    <n v="763.9"/>
    <n v="0"/>
    <x v="1"/>
  </r>
  <r>
    <x v="10"/>
    <x v="0"/>
    <s v="Mid Columbia"/>
    <n v="0"/>
    <n v="0"/>
    <n v="0"/>
    <n v="0"/>
    <n v="0"/>
    <s v="Div0"/>
    <n v="861.4"/>
    <n v="0"/>
    <n v="0"/>
    <n v="0"/>
    <n v="861.4"/>
    <n v="0"/>
    <x v="1"/>
  </r>
  <r>
    <x v="10"/>
    <x v="0"/>
    <s v="Mona"/>
    <n v="0"/>
    <n v="0"/>
    <n v="0"/>
    <n v="0"/>
    <n v="0"/>
    <s v="Div0"/>
    <n v="309"/>
    <n v="0"/>
    <n v="0"/>
    <n v="25"/>
    <n v="334"/>
    <n v="0"/>
    <x v="0"/>
  </r>
  <r>
    <x v="10"/>
    <x v="0"/>
    <s v="Palo Verde"/>
    <n v="0"/>
    <n v="0"/>
    <n v="0"/>
    <n v="0"/>
    <n v="0"/>
    <s v="Div0"/>
    <n v="0"/>
    <n v="0"/>
    <n v="0"/>
    <n v="0"/>
    <n v="0"/>
    <n v="0"/>
    <x v="0"/>
  </r>
  <r>
    <x v="10"/>
    <x v="0"/>
    <s v="Utah North"/>
    <n v="5191.1000000000004"/>
    <n v="0"/>
    <n v="-437.8"/>
    <n v="1072.3"/>
    <n v="1072.3"/>
    <n v="22.6"/>
    <n v="2370.9"/>
    <n v="0"/>
    <n v="260.7"/>
    <n v="3278.5"/>
    <n v="84.5"/>
    <n v="0"/>
    <x v="0"/>
  </r>
  <r>
    <x v="10"/>
    <x v="0"/>
    <s v="_4-Corners"/>
    <n v="0"/>
    <n v="0"/>
    <n v="0"/>
    <n v="0"/>
    <n v="0"/>
    <s v="Div0"/>
    <n v="0"/>
    <n v="0"/>
    <n v="0"/>
    <n v="0"/>
    <n v="0"/>
    <n v="0"/>
    <x v="0"/>
  </r>
  <r>
    <x v="10"/>
    <x v="0"/>
    <s v="Utah South"/>
    <n v="625"/>
    <n v="0"/>
    <n v="0"/>
    <n v="81.2"/>
    <n v="81.2"/>
    <n v="13"/>
    <n v="3249.9"/>
    <n v="-27.6"/>
    <n v="0"/>
    <n v="567.79999999999995"/>
    <n v="3083.8"/>
    <n v="0"/>
    <x v="0"/>
  </r>
  <r>
    <x v="10"/>
    <x v="0"/>
    <s v="Cholla"/>
    <n v="0"/>
    <n v="0"/>
    <n v="0"/>
    <n v="0"/>
    <n v="0"/>
    <s v="Div0"/>
    <n v="0"/>
    <n v="0"/>
    <n v="0"/>
    <n v="0"/>
    <n v="0"/>
    <n v="0"/>
    <x v="0"/>
  </r>
  <r>
    <x v="10"/>
    <x v="0"/>
    <s v="Colorado"/>
    <n v="0"/>
    <n v="0"/>
    <n v="0"/>
    <n v="0"/>
    <n v="0"/>
    <s v="Div0"/>
    <n v="76.5"/>
    <n v="0"/>
    <n v="0"/>
    <n v="0"/>
    <n v="76.5"/>
    <n v="0"/>
    <x v="0"/>
  </r>
  <r>
    <x v="10"/>
    <x v="0"/>
    <s v="Mead"/>
    <n v="0"/>
    <n v="0"/>
    <n v="0"/>
    <n v="0"/>
    <n v="0"/>
    <s v="Div0"/>
    <n v="0"/>
    <n v="0"/>
    <n v="0"/>
    <n v="0"/>
    <n v="0"/>
    <n v="0"/>
    <x v="0"/>
  </r>
  <r>
    <x v="10"/>
    <x v="0"/>
    <s v="Montana"/>
    <n v="0"/>
    <n v="0"/>
    <n v="0"/>
    <n v="0"/>
    <n v="0"/>
    <s v="Div0"/>
    <n v="3.6"/>
    <n v="0"/>
    <n v="0"/>
    <n v="0"/>
    <n v="3.6"/>
    <n v="0"/>
    <x v="1"/>
  </r>
  <r>
    <x v="10"/>
    <x v="0"/>
    <s v="Hermiston"/>
    <n v="0"/>
    <n v="0"/>
    <n v="0"/>
    <n v="0"/>
    <n v="0"/>
    <s v="Div0"/>
    <n v="199"/>
    <n v="0"/>
    <n v="0"/>
    <n v="0"/>
    <n v="199"/>
    <n v="0"/>
    <x v="1"/>
  </r>
  <r>
    <x v="10"/>
    <x v="0"/>
    <s v="Yakima"/>
    <n v="590.5"/>
    <n v="0"/>
    <n v="-51.2"/>
    <n v="70.099999999999994"/>
    <n v="70.099999999999994"/>
    <n v="13"/>
    <n v="95.2"/>
    <n v="0"/>
    <n v="1.8"/>
    <n v="512.4"/>
    <n v="0"/>
    <n v="0"/>
    <x v="1"/>
  </r>
  <r>
    <x v="10"/>
    <x v="0"/>
    <s v="WallaWalla"/>
    <n v="303.39999999999998"/>
    <n v="0"/>
    <n v="-20.7"/>
    <n v="36.799999999999997"/>
    <n v="36.799999999999997"/>
    <n v="13"/>
    <n v="127.7"/>
    <n v="-2.6"/>
    <n v="0"/>
    <n v="194.4"/>
    <n v="0"/>
    <n v="0"/>
    <x v="1"/>
  </r>
  <r>
    <x v="10"/>
    <x v="0"/>
    <s v="APS Transmission"/>
    <n v="0"/>
    <n v="0"/>
    <n v="0"/>
    <n v="0"/>
    <n v="0"/>
    <s v="Div0"/>
    <n v="0"/>
    <n v="0"/>
    <n v="0"/>
    <n v="0"/>
    <n v="0"/>
    <n v="0"/>
    <x v="0"/>
  </r>
  <r>
    <x v="10"/>
    <x v="0"/>
    <s v="Bridger East"/>
    <n v="0"/>
    <n v="0"/>
    <n v="0"/>
    <n v="0"/>
    <n v="0"/>
    <s v="Div0"/>
    <n v="0"/>
    <n v="0"/>
    <n v="0"/>
    <n v="0"/>
    <n v="0"/>
    <n v="0"/>
    <x v="0"/>
  </r>
  <r>
    <x v="10"/>
    <x v="0"/>
    <s v="WyomingNE"/>
    <n v="643.5"/>
    <n v="0"/>
    <n v="0"/>
    <n v="83.7"/>
    <n v="83.7"/>
    <n v="13"/>
    <n v="749.2"/>
    <n v="0"/>
    <n v="2.9"/>
    <n v="0"/>
    <n v="25"/>
    <n v="0"/>
    <x v="0"/>
  </r>
  <r>
    <x v="10"/>
    <x v="0"/>
    <s v="WyomingSW"/>
    <n v="457.8"/>
    <n v="0"/>
    <n v="-110.2"/>
    <n v="45.2"/>
    <n v="45.2"/>
    <n v="13"/>
    <n v="40.6"/>
    <n v="0"/>
    <n v="0"/>
    <n v="352.3"/>
    <n v="0"/>
    <n v="0"/>
    <x v="0"/>
  </r>
  <r>
    <x v="10"/>
    <x v="0"/>
    <s v="Aeolus_Wyoming"/>
    <n v="0"/>
    <n v="0"/>
    <n v="0"/>
    <n v="0"/>
    <n v="0"/>
    <s v="Div0"/>
    <n v="0"/>
    <n v="0"/>
    <n v="0"/>
    <n v="232.5"/>
    <n v="232.5"/>
    <n v="0"/>
    <x v="0"/>
  </r>
  <r>
    <x v="10"/>
    <x v="0"/>
    <s v="Chehalis"/>
    <n v="0"/>
    <n v="0"/>
    <n v="0"/>
    <n v="0"/>
    <n v="0"/>
    <s v="Div0"/>
    <n v="412"/>
    <n v="0"/>
    <n v="0"/>
    <n v="0"/>
    <n v="412"/>
    <n v="0"/>
    <x v="1"/>
  </r>
  <r>
    <x v="10"/>
    <x v="0"/>
    <s v="SOregonCal"/>
    <n v="1517.9"/>
    <n v="0"/>
    <n v="-140.30000000000001"/>
    <n v="499"/>
    <n v="499"/>
    <n v="36.200000000000003"/>
    <n v="764"/>
    <n v="7.1"/>
    <n v="0"/>
    <n v="1105.5"/>
    <n v="0"/>
    <n v="0"/>
    <x v="1"/>
  </r>
  <r>
    <x v="10"/>
    <x v="0"/>
    <s v="PortlandNC"/>
    <n v="520"/>
    <n v="0"/>
    <n v="-45.2"/>
    <n v="61.7"/>
    <n v="61.7"/>
    <n v="13"/>
    <n v="629.9"/>
    <n v="-78"/>
    <n v="0"/>
    <n v="0"/>
    <n v="15.3"/>
    <n v="0"/>
    <x v="1"/>
  </r>
  <r>
    <x v="10"/>
    <x v="0"/>
    <s v="WillamValcc"/>
    <n v="406.4"/>
    <n v="0"/>
    <n v="-17.5"/>
    <n v="50.6"/>
    <n v="50.6"/>
    <n v="13"/>
    <n v="108.8"/>
    <n v="0"/>
    <n v="7.3"/>
    <n v="323.3"/>
    <n v="0"/>
    <n v="0"/>
    <x v="1"/>
  </r>
  <r>
    <x v="10"/>
    <x v="0"/>
    <s v="Bethel"/>
    <n v="0"/>
    <n v="0"/>
    <n v="0"/>
    <n v="0"/>
    <n v="0"/>
    <s v="Div0"/>
    <n v="0"/>
    <n v="0"/>
    <n v="0"/>
    <n v="3.7"/>
    <n v="3.7"/>
    <n v="0"/>
    <x v="1"/>
  </r>
  <r>
    <x v="10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10"/>
    <x v="0"/>
    <s v="Bridger"/>
    <n v="0"/>
    <n v="0"/>
    <n v="0"/>
    <n v="0"/>
    <n v="0"/>
    <s v="Div0"/>
    <n v="702"/>
    <n v="0"/>
    <n v="0"/>
    <n v="0"/>
    <n v="702"/>
    <n v="0"/>
    <x v="1"/>
  </r>
  <r>
    <x v="10"/>
    <x v="0"/>
    <s v="Hemingway"/>
    <n v="0"/>
    <n v="0"/>
    <n v="0"/>
    <n v="0"/>
    <n v="0"/>
    <s v="Div0"/>
    <n v="0"/>
    <n v="0"/>
    <n v="0"/>
    <n v="249.7"/>
    <n v="249.7"/>
    <n v="0"/>
    <x v="1"/>
  </r>
  <r>
    <x v="10"/>
    <x v="0"/>
    <s v="Midpoint Meridian"/>
    <n v="0"/>
    <n v="0"/>
    <n v="0"/>
    <n v="0"/>
    <n v="0"/>
    <s v="Div0"/>
    <n v="0"/>
    <n v="0"/>
    <n v="0"/>
    <n v="269"/>
    <n v="269"/>
    <n v="0"/>
    <x v="1"/>
  </r>
  <r>
    <x v="10"/>
    <x v="0"/>
    <s v="Craig Trans"/>
    <n v="0"/>
    <n v="0"/>
    <n v="0"/>
    <n v="0"/>
    <n v="0"/>
    <s v="Div0"/>
    <n v="0"/>
    <n v="0"/>
    <n v="0"/>
    <n v="51.5"/>
    <n v="51.5"/>
    <n v="0"/>
    <x v="0"/>
  </r>
  <r>
    <x v="10"/>
    <x v="0"/>
    <s v="BPA_NITS"/>
    <n v="279.5"/>
    <n v="0"/>
    <n v="-19.5"/>
    <n v="33.799999999999997"/>
    <n v="33.799999999999997"/>
    <n v="13"/>
    <n v="0"/>
    <n v="0"/>
    <n v="0"/>
    <n v="293.8"/>
    <n v="0"/>
    <n v="0"/>
    <x v="1"/>
  </r>
  <r>
    <x v="10"/>
    <x v="0"/>
    <s v="Utah South B1"/>
    <n v="0"/>
    <n v="0"/>
    <n v="0"/>
    <n v="0"/>
    <n v="0"/>
    <s v="Div0"/>
    <n v="67.2"/>
    <n v="0"/>
    <n v="0"/>
    <n v="0"/>
    <n v="67.2"/>
    <n v="0"/>
    <x v="0"/>
  </r>
  <r>
    <x v="10"/>
    <x v="0"/>
    <s v="Yakima B1"/>
    <n v="0"/>
    <n v="0"/>
    <n v="0"/>
    <n v="0"/>
    <n v="0"/>
    <s v="Div0"/>
    <n v="110.5"/>
    <n v="0"/>
    <n v="0"/>
    <n v="0"/>
    <n v="110.5"/>
    <n v="0"/>
    <x v="1"/>
  </r>
  <r>
    <x v="10"/>
    <x v="0"/>
    <s v="Yakima B4"/>
    <n v="0"/>
    <n v="0"/>
    <n v="0"/>
    <n v="0"/>
    <n v="0"/>
    <s v="Div0"/>
    <n v="0"/>
    <n v="0"/>
    <n v="0"/>
    <n v="0"/>
    <n v="0"/>
    <n v="0"/>
    <x v="1"/>
  </r>
  <r>
    <x v="10"/>
    <x v="0"/>
    <s v="Goshen B2"/>
    <n v="0"/>
    <n v="0"/>
    <n v="0"/>
    <n v="0"/>
    <n v="0"/>
    <s v="Div0"/>
    <n v="0"/>
    <n v="0"/>
    <n v="0"/>
    <n v="0"/>
    <n v="0"/>
    <n v="0"/>
    <x v="0"/>
  </r>
  <r>
    <x v="10"/>
    <x v="0"/>
    <s v="PortlandNC B1"/>
    <n v="0"/>
    <n v="0"/>
    <n v="0"/>
    <n v="0"/>
    <n v="0"/>
    <s v="Div0"/>
    <n v="0"/>
    <n v="0"/>
    <n v="0"/>
    <n v="0"/>
    <n v="0"/>
    <n v="0"/>
    <x v="1"/>
  </r>
  <r>
    <x v="10"/>
    <x v="0"/>
    <s v="PortlandNC B2"/>
    <n v="0"/>
    <n v="0"/>
    <n v="0"/>
    <n v="0"/>
    <n v="0"/>
    <s v="Div0"/>
    <n v="0"/>
    <n v="0"/>
    <n v="0"/>
    <n v="0"/>
    <n v="0"/>
    <n v="0"/>
    <x v="1"/>
  </r>
  <r>
    <x v="10"/>
    <x v="0"/>
    <s v="WillamValcc B1"/>
    <n v="0"/>
    <n v="0"/>
    <n v="0"/>
    <n v="0"/>
    <n v="0"/>
    <s v="Div0"/>
    <n v="0"/>
    <n v="0"/>
    <n v="0"/>
    <n v="0"/>
    <n v="0"/>
    <n v="0"/>
    <x v="1"/>
  </r>
  <r>
    <x v="10"/>
    <x v="0"/>
    <s v="WillamValcc B2"/>
    <n v="0"/>
    <n v="0"/>
    <n v="0"/>
    <n v="0"/>
    <n v="0"/>
    <s v="Div0"/>
    <n v="0"/>
    <n v="0"/>
    <n v="0"/>
    <n v="0"/>
    <n v="0"/>
    <n v="0"/>
    <x v="1"/>
  </r>
  <r>
    <x v="10"/>
    <x v="0"/>
    <s v="SOregonCal B2"/>
    <n v="0"/>
    <n v="0"/>
    <n v="0"/>
    <n v="0"/>
    <n v="0"/>
    <s v="Div0"/>
    <n v="0"/>
    <n v="0"/>
    <n v="0"/>
    <n v="0"/>
    <n v="0"/>
    <n v="0"/>
    <x v="1"/>
  </r>
  <r>
    <x v="10"/>
    <x v="0"/>
    <s v="Aeolus_Wyoming B1"/>
    <n v="0"/>
    <n v="0"/>
    <n v="0"/>
    <n v="0"/>
    <n v="0"/>
    <s v="Div0"/>
    <n v="322.60000000000002"/>
    <n v="0"/>
    <n v="0"/>
    <n v="0"/>
    <n v="322.60000000000002"/>
    <n v="0"/>
    <x v="0"/>
  </r>
  <r>
    <x v="10"/>
    <x v="0"/>
    <s v="Utah North B1"/>
    <n v="0"/>
    <n v="0"/>
    <n v="0"/>
    <n v="0"/>
    <n v="0"/>
    <s v="Div0"/>
    <n v="195"/>
    <n v="0"/>
    <n v="0"/>
    <n v="0"/>
    <n v="195"/>
    <n v="0"/>
    <x v="0"/>
  </r>
  <r>
    <x v="10"/>
    <x v="0"/>
    <s v="WallaWalla B1"/>
    <n v="0"/>
    <n v="0"/>
    <n v="0"/>
    <n v="0"/>
    <n v="0"/>
    <s v="Div0"/>
    <n v="0"/>
    <n v="0"/>
    <n v="0"/>
    <n v="0"/>
    <n v="0"/>
    <n v="0"/>
    <x v="1"/>
  </r>
  <r>
    <x v="10"/>
    <x v="0"/>
    <s v="WyomingNE B1"/>
    <n v="0"/>
    <n v="0"/>
    <n v="0"/>
    <n v="0"/>
    <n v="0"/>
    <s v="Div0"/>
    <n v="0"/>
    <n v="0"/>
    <n v="0"/>
    <n v="0"/>
    <n v="0"/>
    <n v="0"/>
    <x v="0"/>
  </r>
  <r>
    <x v="10"/>
    <x v="0"/>
    <s v="WyomingNE B2"/>
    <n v="0"/>
    <n v="0"/>
    <n v="0"/>
    <n v="0"/>
    <n v="0"/>
    <s v="Div0"/>
    <n v="0"/>
    <n v="0"/>
    <n v="0"/>
    <n v="0"/>
    <n v="0"/>
    <n v="0"/>
    <x v="0"/>
  </r>
  <r>
    <x v="10"/>
    <x v="0"/>
    <s v="Utah South B4"/>
    <n v="0"/>
    <n v="0"/>
    <n v="0"/>
    <n v="0"/>
    <n v="0"/>
    <s v="Div0"/>
    <n v="0"/>
    <n v="0"/>
    <n v="0"/>
    <n v="0"/>
    <n v="0"/>
    <n v="0"/>
    <x v="0"/>
  </r>
  <r>
    <x v="10"/>
    <x v="0"/>
    <s v="Bridger B1"/>
    <n v="0"/>
    <n v="0"/>
    <n v="0"/>
    <n v="0"/>
    <n v="0"/>
    <s v="Div0"/>
    <n v="0"/>
    <n v="0"/>
    <n v="0"/>
    <n v="0"/>
    <n v="0"/>
    <n v="0"/>
    <x v="1"/>
  </r>
  <r>
    <x v="10"/>
    <x v="0"/>
    <s v="WyomingSW B1"/>
    <n v="0"/>
    <n v="0"/>
    <n v="0"/>
    <n v="0"/>
    <n v="0"/>
    <s v="Div0"/>
    <n v="0"/>
    <n v="0"/>
    <n v="0"/>
    <n v="0"/>
    <n v="0"/>
    <n v="0"/>
    <x v="0"/>
  </r>
  <r>
    <x v="10"/>
    <x v="0"/>
    <s v="WyomingSW B2"/>
    <n v="0"/>
    <n v="0"/>
    <n v="0"/>
    <n v="0"/>
    <n v="0"/>
    <s v="Div0"/>
    <n v="0"/>
    <n v="0"/>
    <n v="0"/>
    <n v="0"/>
    <n v="0"/>
    <n v="0"/>
    <x v="0"/>
  </r>
  <r>
    <x v="10"/>
    <x v="0"/>
    <s v="Utah South BR"/>
    <n v="0"/>
    <n v="0"/>
    <n v="0"/>
    <n v="0"/>
    <n v="0"/>
    <s v="Div0"/>
    <n v="0"/>
    <n v="0"/>
    <n v="0"/>
    <n v="0"/>
    <n v="0"/>
    <n v="0"/>
    <x v="0"/>
  </r>
  <r>
    <x v="10"/>
    <x v="0"/>
    <s v="Bridger BR"/>
    <n v="0"/>
    <n v="0"/>
    <n v="0"/>
    <n v="0"/>
    <n v="0"/>
    <s v="Div0"/>
    <n v="181.9"/>
    <n v="0"/>
    <n v="0"/>
    <n v="0"/>
    <n v="181.9"/>
    <n v="0"/>
    <x v="1"/>
  </r>
  <r>
    <x v="10"/>
    <x v="0"/>
    <s v="PortlandNC Log1"/>
    <n v="0"/>
    <n v="0"/>
    <n v="0"/>
    <n v="0"/>
    <n v="0"/>
    <s v="Div0"/>
    <n v="0"/>
    <n v="0"/>
    <n v="0"/>
    <n v="0"/>
    <n v="0"/>
    <n v="0"/>
    <x v="1"/>
  </r>
  <r>
    <x v="10"/>
    <x v="0"/>
    <s v="Aeolus_Wyoming Log1"/>
    <n v="0"/>
    <n v="0"/>
    <n v="0"/>
    <n v="0"/>
    <n v="0"/>
    <s v="Div0"/>
    <n v="0"/>
    <n v="0"/>
    <n v="0"/>
    <n v="322.5"/>
    <n v="322.5"/>
    <n v="0"/>
    <x v="0"/>
  </r>
  <r>
    <x v="10"/>
    <x v="1"/>
    <s v="Arizona"/>
    <n v="0"/>
    <n v="0"/>
    <n v="0"/>
    <n v="0"/>
    <n v="0"/>
    <s v="Div0"/>
    <n v="0"/>
    <n v="0"/>
    <n v="0"/>
    <n v="0"/>
    <n v="0"/>
    <n v="0"/>
    <x v="0"/>
  </r>
  <r>
    <x v="10"/>
    <x v="1"/>
    <s v="COB"/>
    <n v="0"/>
    <n v="0"/>
    <n v="0"/>
    <n v="0"/>
    <n v="0"/>
    <s v="Div0"/>
    <n v="26.7"/>
    <n v="0"/>
    <n v="0"/>
    <n v="0"/>
    <n v="26.7"/>
    <n v="0"/>
    <x v="1"/>
  </r>
  <r>
    <x v="10"/>
    <x v="1"/>
    <s v="Goshen"/>
    <n v="289.5"/>
    <n v="0"/>
    <n v="-22.1"/>
    <n v="34.799999999999997"/>
    <n v="34.799999999999997"/>
    <n v="13"/>
    <n v="35.799999999999997"/>
    <n v="-0.5"/>
    <n v="0"/>
    <n v="408.9"/>
    <n v="142"/>
    <n v="0"/>
    <x v="0"/>
  </r>
  <r>
    <x v="10"/>
    <x v="1"/>
    <s v="Brady"/>
    <n v="0"/>
    <n v="0"/>
    <n v="0"/>
    <n v="0"/>
    <n v="0"/>
    <s v="Div0"/>
    <n v="0"/>
    <n v="0"/>
    <n v="0"/>
    <n v="100"/>
    <n v="100"/>
    <n v="0"/>
    <x v="0"/>
  </r>
  <r>
    <x v="10"/>
    <x v="1"/>
    <s v="Bridger West"/>
    <n v="0"/>
    <n v="0"/>
    <n v="0"/>
    <n v="0"/>
    <n v="0"/>
    <s v="Div0"/>
    <n v="0"/>
    <n v="0"/>
    <n v="0"/>
    <n v="825"/>
    <n v="825"/>
    <n v="0"/>
    <x v="1"/>
  </r>
  <r>
    <x v="10"/>
    <x v="1"/>
    <s v="Borah"/>
    <n v="0"/>
    <n v="0"/>
    <n v="0"/>
    <n v="0"/>
    <n v="0"/>
    <s v="Div0"/>
    <n v="0"/>
    <n v="0"/>
    <n v="0"/>
    <n v="1474.9"/>
    <n v="1474.9"/>
    <n v="0"/>
    <x v="1"/>
  </r>
  <r>
    <x v="10"/>
    <x v="1"/>
    <s v="Mid Columbia"/>
    <n v="0"/>
    <n v="0"/>
    <n v="0"/>
    <n v="0"/>
    <n v="0"/>
    <s v="Div0"/>
    <n v="292.7"/>
    <n v="0"/>
    <n v="0"/>
    <n v="7.1"/>
    <n v="299.89999999999998"/>
    <n v="0"/>
    <x v="1"/>
  </r>
  <r>
    <x v="10"/>
    <x v="1"/>
    <s v="Mona"/>
    <n v="0"/>
    <n v="0"/>
    <n v="0"/>
    <n v="0"/>
    <n v="0"/>
    <s v="Div0"/>
    <n v="0"/>
    <n v="0"/>
    <n v="0"/>
    <n v="0"/>
    <n v="0"/>
    <n v="0"/>
    <x v="0"/>
  </r>
  <r>
    <x v="10"/>
    <x v="1"/>
    <s v="Palo Verde"/>
    <n v="0"/>
    <n v="0"/>
    <n v="0"/>
    <n v="0"/>
    <n v="0"/>
    <s v="Div0"/>
    <n v="0"/>
    <n v="0"/>
    <n v="0"/>
    <n v="0"/>
    <n v="0"/>
    <n v="0"/>
    <x v="0"/>
  </r>
  <r>
    <x v="10"/>
    <x v="1"/>
    <s v="Utah North"/>
    <n v="4085.3"/>
    <n v="0"/>
    <n v="-328.7"/>
    <n v="1244.5999999999999"/>
    <n v="1244.5999999999999"/>
    <n v="33.1"/>
    <n v="2551"/>
    <n v="0"/>
    <n v="0"/>
    <n v="3348.1"/>
    <n v="898"/>
    <n v="0"/>
    <x v="0"/>
  </r>
  <r>
    <x v="10"/>
    <x v="1"/>
    <s v="_4-Corners"/>
    <n v="0"/>
    <n v="0"/>
    <n v="0"/>
    <n v="0"/>
    <n v="0"/>
    <s v="Div0"/>
    <n v="0"/>
    <n v="0"/>
    <n v="0"/>
    <n v="0"/>
    <n v="0"/>
    <n v="0"/>
    <x v="0"/>
  </r>
  <r>
    <x v="10"/>
    <x v="1"/>
    <s v="Utah South"/>
    <n v="488.3"/>
    <n v="0"/>
    <n v="0"/>
    <n v="138.30000000000001"/>
    <n v="138.30000000000001"/>
    <n v="28.3"/>
    <n v="3314.7"/>
    <n v="-27.6"/>
    <n v="0"/>
    <n v="253.6"/>
    <n v="2914.1"/>
    <n v="0"/>
    <x v="0"/>
  </r>
  <r>
    <x v="10"/>
    <x v="1"/>
    <s v="Cholla"/>
    <n v="0"/>
    <n v="0"/>
    <n v="0"/>
    <n v="0"/>
    <n v="0"/>
    <s v="Div0"/>
    <n v="0"/>
    <n v="0"/>
    <n v="0"/>
    <n v="0"/>
    <n v="0"/>
    <n v="0"/>
    <x v="0"/>
  </r>
  <r>
    <x v="10"/>
    <x v="1"/>
    <s v="Colorado"/>
    <n v="0"/>
    <n v="0"/>
    <n v="0"/>
    <n v="0"/>
    <n v="76.5"/>
    <s v="Div0"/>
    <n v="76.5"/>
    <n v="0"/>
    <n v="0"/>
    <n v="0"/>
    <n v="0"/>
    <n v="0"/>
    <x v="0"/>
  </r>
  <r>
    <x v="10"/>
    <x v="1"/>
    <s v="Mead"/>
    <n v="0"/>
    <n v="0"/>
    <n v="0"/>
    <n v="0"/>
    <n v="0"/>
    <s v="Div0"/>
    <n v="0"/>
    <n v="0"/>
    <n v="0"/>
    <n v="0"/>
    <n v="0"/>
    <n v="0"/>
    <x v="0"/>
  </r>
  <r>
    <x v="10"/>
    <x v="1"/>
    <s v="Montana"/>
    <n v="0"/>
    <n v="0"/>
    <n v="0"/>
    <n v="0"/>
    <n v="0"/>
    <s v="Div0"/>
    <n v="2.6"/>
    <n v="0"/>
    <n v="0"/>
    <n v="0"/>
    <n v="2.6"/>
    <n v="0"/>
    <x v="1"/>
  </r>
  <r>
    <x v="10"/>
    <x v="1"/>
    <s v="Hermiston"/>
    <n v="0"/>
    <n v="0"/>
    <n v="0"/>
    <n v="0"/>
    <n v="0"/>
    <s v="Div0"/>
    <n v="240.1"/>
    <n v="0"/>
    <n v="0"/>
    <n v="0"/>
    <n v="240.1"/>
    <n v="0"/>
    <x v="1"/>
  </r>
  <r>
    <x v="10"/>
    <x v="1"/>
    <s v="Yakima"/>
    <n v="565.5"/>
    <n v="0"/>
    <n v="-45.1"/>
    <n v="67.599999999999994"/>
    <n v="67.599999999999994"/>
    <n v="13"/>
    <n v="104"/>
    <n v="0"/>
    <n v="0"/>
    <n v="484"/>
    <n v="0"/>
    <n v="0"/>
    <x v="1"/>
  </r>
  <r>
    <x v="10"/>
    <x v="1"/>
    <s v="WallaWalla"/>
    <n v="253.2"/>
    <n v="0"/>
    <n v="-17.899999999999999"/>
    <n v="30.6"/>
    <n v="30.6"/>
    <n v="13"/>
    <n v="133.9"/>
    <n v="-2.6"/>
    <n v="0"/>
    <n v="240.1"/>
    <n v="105.5"/>
    <n v="0"/>
    <x v="1"/>
  </r>
  <r>
    <x v="10"/>
    <x v="1"/>
    <s v="APS Transmission"/>
    <n v="0"/>
    <n v="0"/>
    <n v="0"/>
    <n v="0"/>
    <n v="0"/>
    <s v="Div0"/>
    <n v="0"/>
    <n v="0"/>
    <n v="0"/>
    <n v="0"/>
    <n v="0"/>
    <n v="0"/>
    <x v="0"/>
  </r>
  <r>
    <x v="10"/>
    <x v="1"/>
    <s v="Bridger East"/>
    <n v="0"/>
    <n v="0"/>
    <n v="0"/>
    <n v="0"/>
    <n v="0"/>
    <s v="Div0"/>
    <n v="0"/>
    <n v="0"/>
    <n v="0"/>
    <n v="0"/>
    <n v="0"/>
    <n v="0"/>
    <x v="0"/>
  </r>
  <r>
    <x v="10"/>
    <x v="1"/>
    <s v="WyomingNE"/>
    <n v="640.79999999999995"/>
    <n v="0"/>
    <n v="0"/>
    <n v="83.3"/>
    <n v="83.3"/>
    <n v="13"/>
    <n v="804"/>
    <n v="0"/>
    <n v="0"/>
    <n v="0"/>
    <n v="79.900000000000006"/>
    <n v="0"/>
    <x v="0"/>
  </r>
  <r>
    <x v="10"/>
    <x v="1"/>
    <s v="WyomingSW"/>
    <n v="483.4"/>
    <n v="0"/>
    <n v="-101.8"/>
    <n v="49.6"/>
    <n v="49.6"/>
    <n v="13"/>
    <n v="40.299999999999997"/>
    <n v="0"/>
    <n v="0"/>
    <n v="391"/>
    <n v="0"/>
    <n v="0"/>
    <x v="0"/>
  </r>
  <r>
    <x v="10"/>
    <x v="1"/>
    <s v="Aeolus_Wyoming"/>
    <n v="0"/>
    <n v="0"/>
    <n v="0"/>
    <n v="0"/>
    <n v="0"/>
    <s v="Div0"/>
    <n v="0"/>
    <n v="0"/>
    <n v="0"/>
    <n v="326.5"/>
    <n v="326.5"/>
    <n v="0"/>
    <x v="0"/>
  </r>
  <r>
    <x v="10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10"/>
    <x v="1"/>
    <s v="SOregonCal"/>
    <n v="1536.3"/>
    <n v="0"/>
    <n v="-167.3"/>
    <n v="434.8"/>
    <n v="434.8"/>
    <n v="31.8"/>
    <n v="684.5"/>
    <n v="2.9"/>
    <n v="0"/>
    <n v="1317.9"/>
    <n v="201.5"/>
    <n v="0"/>
    <x v="1"/>
  </r>
  <r>
    <x v="10"/>
    <x v="1"/>
    <s v="PortlandNC"/>
    <n v="572.20000000000005"/>
    <n v="0"/>
    <n v="-41.7"/>
    <n v="69"/>
    <n v="69"/>
    <n v="13"/>
    <n v="696.4"/>
    <n v="-78"/>
    <n v="0"/>
    <n v="12.2"/>
    <n v="31.2"/>
    <n v="0"/>
    <x v="1"/>
  </r>
  <r>
    <x v="10"/>
    <x v="1"/>
    <s v="WillamValcc"/>
    <n v="431.6"/>
    <n v="0"/>
    <n v="-42.5"/>
    <n v="50.6"/>
    <n v="50.6"/>
    <n v="13"/>
    <n v="118.8"/>
    <n v="0"/>
    <n v="0"/>
    <n v="321"/>
    <n v="0"/>
    <n v="0"/>
    <x v="1"/>
  </r>
  <r>
    <x v="10"/>
    <x v="1"/>
    <s v="Bethel"/>
    <n v="0"/>
    <n v="0"/>
    <n v="0"/>
    <n v="0"/>
    <n v="0"/>
    <s v="Div0"/>
    <n v="0"/>
    <n v="0"/>
    <n v="0"/>
    <n v="0"/>
    <n v="0"/>
    <n v="0"/>
    <x v="1"/>
  </r>
  <r>
    <x v="10"/>
    <x v="1"/>
    <s v="Nevada - Oregon Border"/>
    <n v="0"/>
    <n v="0"/>
    <n v="0"/>
    <n v="0"/>
    <n v="0"/>
    <s v="Div0"/>
    <n v="0"/>
    <n v="0"/>
    <n v="0"/>
    <n v="0"/>
    <n v="0"/>
    <n v="0"/>
    <x v="1"/>
  </r>
  <r>
    <x v="10"/>
    <x v="1"/>
    <s v="Bridger"/>
    <n v="0"/>
    <n v="0"/>
    <n v="0"/>
    <n v="0"/>
    <n v="0"/>
    <s v="Div0"/>
    <n v="702"/>
    <n v="0"/>
    <n v="0"/>
    <n v="0"/>
    <n v="702"/>
    <n v="0"/>
    <x v="1"/>
  </r>
  <r>
    <x v="10"/>
    <x v="1"/>
    <s v="Hemingway"/>
    <n v="0"/>
    <n v="0"/>
    <n v="0"/>
    <n v="0"/>
    <n v="0"/>
    <s v="Div0"/>
    <n v="0"/>
    <n v="0"/>
    <n v="0"/>
    <n v="944.8"/>
    <n v="944.8"/>
    <n v="0"/>
    <x v="1"/>
  </r>
  <r>
    <x v="10"/>
    <x v="1"/>
    <s v="Midpoint Meridian"/>
    <n v="0"/>
    <n v="0"/>
    <n v="0"/>
    <n v="0"/>
    <n v="0"/>
    <s v="Div0"/>
    <n v="0"/>
    <n v="0"/>
    <n v="0"/>
    <n v="269"/>
    <n v="269"/>
    <n v="0"/>
    <x v="1"/>
  </r>
  <r>
    <x v="10"/>
    <x v="1"/>
    <s v="Craig Trans"/>
    <n v="0"/>
    <n v="0"/>
    <n v="0"/>
    <n v="0"/>
    <n v="0"/>
    <s v="Div0"/>
    <n v="0"/>
    <n v="0"/>
    <n v="0"/>
    <n v="0"/>
    <n v="0"/>
    <n v="0"/>
    <x v="0"/>
  </r>
  <r>
    <x v="10"/>
    <x v="1"/>
    <s v="BPA_NITS"/>
    <n v="344.7"/>
    <n v="0"/>
    <n v="-30.5"/>
    <n v="40.9"/>
    <n v="40.9"/>
    <n v="13"/>
    <n v="0"/>
    <n v="0"/>
    <n v="0"/>
    <n v="355.1"/>
    <n v="0"/>
    <n v="0"/>
    <x v="1"/>
  </r>
  <r>
    <x v="10"/>
    <x v="1"/>
    <s v="Utah South B1"/>
    <n v="0"/>
    <n v="0"/>
    <n v="0"/>
    <n v="0"/>
    <n v="0"/>
    <s v="Div0"/>
    <n v="74.8"/>
    <n v="0"/>
    <n v="0"/>
    <n v="0"/>
    <n v="74.8"/>
    <n v="0"/>
    <x v="0"/>
  </r>
  <r>
    <x v="10"/>
    <x v="1"/>
    <s v="Yakima B1"/>
    <n v="0"/>
    <n v="0"/>
    <n v="0"/>
    <n v="0"/>
    <n v="0"/>
    <s v="Div0"/>
    <n v="104.2"/>
    <n v="0"/>
    <n v="0"/>
    <n v="0"/>
    <n v="104.2"/>
    <n v="0"/>
    <x v="1"/>
  </r>
  <r>
    <x v="10"/>
    <x v="1"/>
    <s v="Yakima B4"/>
    <n v="0"/>
    <n v="0"/>
    <n v="0"/>
    <n v="0"/>
    <n v="0"/>
    <s v="Div0"/>
    <n v="0"/>
    <n v="0"/>
    <n v="0"/>
    <n v="0"/>
    <n v="0"/>
    <n v="0"/>
    <x v="1"/>
  </r>
  <r>
    <x v="10"/>
    <x v="1"/>
    <s v="Goshen B2"/>
    <n v="0"/>
    <n v="0"/>
    <n v="0"/>
    <n v="0"/>
    <n v="0"/>
    <s v="Div0"/>
    <n v="0"/>
    <n v="0"/>
    <n v="0"/>
    <n v="0"/>
    <n v="0"/>
    <n v="0"/>
    <x v="0"/>
  </r>
  <r>
    <x v="10"/>
    <x v="1"/>
    <s v="PortlandNC B1"/>
    <n v="0"/>
    <n v="0"/>
    <n v="0"/>
    <n v="0"/>
    <n v="0"/>
    <s v="Div0"/>
    <n v="0"/>
    <n v="0"/>
    <n v="0"/>
    <n v="0"/>
    <n v="0"/>
    <n v="0"/>
    <x v="1"/>
  </r>
  <r>
    <x v="10"/>
    <x v="1"/>
    <s v="PortlandNC B2"/>
    <n v="0"/>
    <n v="0"/>
    <n v="0"/>
    <n v="0"/>
    <n v="0"/>
    <s v="Div0"/>
    <n v="0"/>
    <n v="0"/>
    <n v="0"/>
    <n v="0"/>
    <n v="0"/>
    <n v="0"/>
    <x v="1"/>
  </r>
  <r>
    <x v="10"/>
    <x v="1"/>
    <s v="WillamValcc B1"/>
    <n v="0"/>
    <n v="0"/>
    <n v="0"/>
    <n v="0"/>
    <n v="0"/>
    <s v="Div0"/>
    <n v="0"/>
    <n v="0"/>
    <n v="0"/>
    <n v="0"/>
    <n v="0"/>
    <n v="0"/>
    <x v="1"/>
  </r>
  <r>
    <x v="10"/>
    <x v="1"/>
    <s v="WillamValcc B2"/>
    <n v="0"/>
    <n v="0"/>
    <n v="0"/>
    <n v="0"/>
    <n v="0"/>
    <s v="Div0"/>
    <n v="0"/>
    <n v="0"/>
    <n v="0"/>
    <n v="0"/>
    <n v="0"/>
    <n v="0"/>
    <x v="1"/>
  </r>
  <r>
    <x v="10"/>
    <x v="1"/>
    <s v="SOregonCal B2"/>
    <n v="0"/>
    <n v="0"/>
    <n v="0"/>
    <n v="0"/>
    <n v="0"/>
    <s v="Div0"/>
    <n v="0"/>
    <n v="0"/>
    <n v="0"/>
    <n v="0"/>
    <n v="0"/>
    <n v="0"/>
    <x v="1"/>
  </r>
  <r>
    <x v="10"/>
    <x v="1"/>
    <s v="Aeolus_Wyoming B1"/>
    <n v="0"/>
    <n v="0"/>
    <n v="0"/>
    <n v="0"/>
    <n v="313.5"/>
    <s v="Div0"/>
    <n v="739.2"/>
    <n v="0"/>
    <n v="0"/>
    <n v="0"/>
    <n v="425.7"/>
    <n v="0"/>
    <x v="0"/>
  </r>
  <r>
    <x v="10"/>
    <x v="1"/>
    <s v="Utah North B1"/>
    <n v="0"/>
    <n v="0"/>
    <n v="0"/>
    <n v="0"/>
    <n v="0"/>
    <s v="Div0"/>
    <n v="192.3"/>
    <n v="0"/>
    <n v="0"/>
    <n v="0"/>
    <n v="192.3"/>
    <n v="0"/>
    <x v="0"/>
  </r>
  <r>
    <x v="10"/>
    <x v="1"/>
    <s v="WallaWalla B1"/>
    <n v="0"/>
    <n v="0"/>
    <n v="0"/>
    <n v="0"/>
    <n v="0"/>
    <s v="Div0"/>
    <n v="0"/>
    <n v="0"/>
    <n v="0"/>
    <n v="0"/>
    <n v="0"/>
    <n v="0"/>
    <x v="1"/>
  </r>
  <r>
    <x v="10"/>
    <x v="1"/>
    <s v="WyomingNE B1"/>
    <n v="0"/>
    <n v="0"/>
    <n v="0"/>
    <n v="0"/>
    <n v="0"/>
    <s v="Div0"/>
    <n v="0"/>
    <n v="0"/>
    <n v="0"/>
    <n v="0"/>
    <n v="0"/>
    <n v="0"/>
    <x v="0"/>
  </r>
  <r>
    <x v="10"/>
    <x v="1"/>
    <s v="WyomingNE B2"/>
    <n v="0"/>
    <n v="0"/>
    <n v="0"/>
    <n v="0"/>
    <n v="0"/>
    <s v="Div0"/>
    <n v="0"/>
    <n v="0"/>
    <n v="0"/>
    <n v="0"/>
    <n v="0"/>
    <n v="0"/>
    <x v="0"/>
  </r>
  <r>
    <x v="10"/>
    <x v="1"/>
    <s v="Utah South B4"/>
    <n v="0"/>
    <n v="0"/>
    <n v="0"/>
    <n v="0"/>
    <n v="0"/>
    <s v="Div0"/>
    <n v="0"/>
    <n v="0"/>
    <n v="0"/>
    <n v="0"/>
    <n v="0"/>
    <n v="0"/>
    <x v="0"/>
  </r>
  <r>
    <x v="10"/>
    <x v="1"/>
    <s v="Bridger B1"/>
    <n v="0"/>
    <n v="0"/>
    <n v="0"/>
    <n v="0"/>
    <n v="0"/>
    <s v="Div0"/>
    <n v="0"/>
    <n v="0"/>
    <n v="0"/>
    <n v="0"/>
    <n v="0"/>
    <n v="0"/>
    <x v="1"/>
  </r>
  <r>
    <x v="10"/>
    <x v="1"/>
    <s v="WyomingSW B1"/>
    <n v="0"/>
    <n v="0"/>
    <n v="0"/>
    <n v="0"/>
    <n v="0"/>
    <s v="Div0"/>
    <n v="0"/>
    <n v="0"/>
    <n v="0"/>
    <n v="0"/>
    <n v="0"/>
    <n v="0"/>
    <x v="0"/>
  </r>
  <r>
    <x v="10"/>
    <x v="1"/>
    <s v="WyomingSW B2"/>
    <n v="0"/>
    <n v="0"/>
    <n v="0"/>
    <n v="0"/>
    <n v="0"/>
    <s v="Div0"/>
    <n v="0"/>
    <n v="0"/>
    <n v="0"/>
    <n v="0"/>
    <n v="0"/>
    <n v="0"/>
    <x v="0"/>
  </r>
  <r>
    <x v="10"/>
    <x v="1"/>
    <s v="Utah South BR"/>
    <n v="0"/>
    <n v="0"/>
    <n v="0"/>
    <n v="0"/>
    <n v="0"/>
    <s v="Div0"/>
    <n v="0"/>
    <n v="0"/>
    <n v="0"/>
    <n v="0"/>
    <n v="0"/>
    <n v="0"/>
    <x v="0"/>
  </r>
  <r>
    <x v="10"/>
    <x v="1"/>
    <s v="Bridger BR"/>
    <n v="0"/>
    <n v="0"/>
    <n v="0"/>
    <n v="0"/>
    <n v="0"/>
    <s v="Div0"/>
    <n v="187.6"/>
    <n v="0"/>
    <n v="0"/>
    <n v="0"/>
    <n v="187.6"/>
    <n v="0"/>
    <x v="1"/>
  </r>
  <r>
    <x v="10"/>
    <x v="1"/>
    <s v="PortlandNC Log1"/>
    <n v="0"/>
    <n v="0"/>
    <n v="0"/>
    <n v="0"/>
    <n v="0"/>
    <s v="Div0"/>
    <n v="0"/>
    <n v="0"/>
    <n v="0"/>
    <n v="0"/>
    <n v="0"/>
    <n v="0"/>
    <x v="1"/>
  </r>
  <r>
    <x v="10"/>
    <x v="1"/>
    <s v="Aeolus_Wyoming Log1"/>
    <n v="0"/>
    <n v="0"/>
    <n v="0"/>
    <n v="0"/>
    <n v="0"/>
    <s v="Div0"/>
    <n v="0"/>
    <n v="0"/>
    <n v="0"/>
    <n v="425.6"/>
    <n v="425.6"/>
    <n v="0"/>
    <x v="0"/>
  </r>
  <r>
    <x v="11"/>
    <x v="0"/>
    <s v="Arizona"/>
    <n v="0"/>
    <n v="0"/>
    <n v="0"/>
    <n v="0"/>
    <n v="0"/>
    <s v="Div0"/>
    <n v="0"/>
    <n v="0"/>
    <n v="0"/>
    <n v="0"/>
    <n v="0"/>
    <n v="0"/>
    <x v="0"/>
  </r>
  <r>
    <x v="11"/>
    <x v="0"/>
    <s v="COB"/>
    <n v="0"/>
    <n v="0"/>
    <n v="0"/>
    <n v="0"/>
    <n v="0"/>
    <s v="Div0"/>
    <n v="206"/>
    <n v="0"/>
    <n v="0"/>
    <n v="0"/>
    <n v="206"/>
    <n v="0"/>
    <x v="1"/>
  </r>
  <r>
    <x v="11"/>
    <x v="0"/>
    <s v="Goshen"/>
    <n v="526.20000000000005"/>
    <n v="0"/>
    <n v="-49.4"/>
    <n v="62"/>
    <n v="62"/>
    <n v="13"/>
    <n v="35.799999999999997"/>
    <n v="-1.3"/>
    <n v="180.2"/>
    <n v="324.2"/>
    <n v="0"/>
    <n v="0"/>
    <x v="0"/>
  </r>
  <r>
    <x v="11"/>
    <x v="0"/>
    <s v="Brady"/>
    <n v="0"/>
    <n v="0"/>
    <n v="0"/>
    <n v="0"/>
    <n v="0"/>
    <s v="Div0"/>
    <n v="0"/>
    <n v="0"/>
    <n v="0"/>
    <n v="100"/>
    <n v="100"/>
    <n v="0"/>
    <x v="0"/>
  </r>
  <r>
    <x v="11"/>
    <x v="0"/>
    <s v="Bridger West"/>
    <n v="0"/>
    <n v="0"/>
    <n v="0"/>
    <n v="0"/>
    <n v="0"/>
    <s v="Div0"/>
    <n v="0"/>
    <n v="0"/>
    <n v="0"/>
    <n v="333.2"/>
    <n v="333.2"/>
    <n v="0"/>
    <x v="1"/>
  </r>
  <r>
    <x v="11"/>
    <x v="0"/>
    <s v="Borah"/>
    <n v="0"/>
    <n v="0"/>
    <n v="0"/>
    <n v="0"/>
    <n v="0"/>
    <s v="Div0"/>
    <n v="0"/>
    <n v="0"/>
    <n v="0"/>
    <n v="724.9"/>
    <n v="724.9"/>
    <n v="0"/>
    <x v="1"/>
  </r>
  <r>
    <x v="11"/>
    <x v="0"/>
    <s v="Mid Columbia"/>
    <n v="0"/>
    <n v="0"/>
    <n v="0"/>
    <n v="0"/>
    <n v="0"/>
    <s v="Div0"/>
    <n v="861.4"/>
    <n v="0"/>
    <n v="0"/>
    <n v="0"/>
    <n v="861.4"/>
    <n v="0"/>
    <x v="1"/>
  </r>
  <r>
    <x v="11"/>
    <x v="0"/>
    <s v="Mona"/>
    <n v="0"/>
    <n v="0"/>
    <n v="0"/>
    <n v="0"/>
    <n v="0"/>
    <s v="Div0"/>
    <n v="204.6"/>
    <n v="0"/>
    <n v="0"/>
    <n v="25"/>
    <n v="229.6"/>
    <n v="0"/>
    <x v="0"/>
  </r>
  <r>
    <x v="11"/>
    <x v="0"/>
    <s v="Palo Verde"/>
    <n v="0"/>
    <n v="0"/>
    <n v="0"/>
    <n v="0"/>
    <n v="0"/>
    <s v="Div0"/>
    <n v="0"/>
    <n v="0"/>
    <n v="0"/>
    <n v="0"/>
    <n v="0"/>
    <n v="0"/>
    <x v="0"/>
  </r>
  <r>
    <x v="11"/>
    <x v="0"/>
    <s v="Utah North"/>
    <n v="5240.6000000000004"/>
    <n v="0"/>
    <n v="-467.7"/>
    <n v="1074.9000000000001"/>
    <n v="1074.9000000000001"/>
    <n v="22.5"/>
    <n v="2457.3000000000002"/>
    <n v="0"/>
    <n v="266.39999999999998"/>
    <n v="3888.3"/>
    <n v="764.2"/>
    <n v="0"/>
    <x v="0"/>
  </r>
  <r>
    <x v="11"/>
    <x v="0"/>
    <s v="_4-Corners"/>
    <n v="0"/>
    <n v="0"/>
    <n v="0"/>
    <n v="0"/>
    <n v="0"/>
    <s v="Div0"/>
    <n v="0"/>
    <n v="0"/>
    <n v="0"/>
    <n v="0"/>
    <n v="0"/>
    <n v="0"/>
    <x v="0"/>
  </r>
  <r>
    <x v="11"/>
    <x v="0"/>
    <s v="Utah South"/>
    <n v="633.9"/>
    <n v="0"/>
    <n v="0"/>
    <n v="82.4"/>
    <n v="82.4"/>
    <n v="13"/>
    <n v="3245.8"/>
    <n v="-27.6"/>
    <n v="0"/>
    <n v="920.2"/>
    <n v="3422"/>
    <n v="0"/>
    <x v="0"/>
  </r>
  <r>
    <x v="11"/>
    <x v="0"/>
    <s v="Cholla"/>
    <n v="0"/>
    <n v="0"/>
    <n v="0"/>
    <n v="0"/>
    <n v="0"/>
    <s v="Div0"/>
    <n v="0"/>
    <n v="0"/>
    <n v="0"/>
    <n v="0"/>
    <n v="0"/>
    <n v="0"/>
    <x v="0"/>
  </r>
  <r>
    <x v="11"/>
    <x v="0"/>
    <s v="Colorado"/>
    <n v="0"/>
    <n v="0"/>
    <n v="0"/>
    <n v="0"/>
    <n v="0"/>
    <s v="Div0"/>
    <n v="76.5"/>
    <n v="0"/>
    <n v="0"/>
    <n v="0"/>
    <n v="76.5"/>
    <n v="0"/>
    <x v="0"/>
  </r>
  <r>
    <x v="11"/>
    <x v="0"/>
    <s v="Mead"/>
    <n v="0"/>
    <n v="0"/>
    <n v="0"/>
    <n v="0"/>
    <n v="0"/>
    <s v="Div0"/>
    <n v="0"/>
    <n v="0"/>
    <n v="0"/>
    <n v="0"/>
    <n v="0"/>
    <n v="0"/>
    <x v="0"/>
  </r>
  <r>
    <x v="11"/>
    <x v="0"/>
    <s v="Montana"/>
    <n v="0"/>
    <n v="0"/>
    <n v="0"/>
    <n v="0"/>
    <n v="0"/>
    <s v="Div0"/>
    <n v="3.6"/>
    <n v="0"/>
    <n v="0"/>
    <n v="0"/>
    <n v="3.6"/>
    <n v="0"/>
    <x v="1"/>
  </r>
  <r>
    <x v="11"/>
    <x v="0"/>
    <s v="Hermiston"/>
    <n v="0"/>
    <n v="0"/>
    <n v="0"/>
    <n v="0"/>
    <n v="0"/>
    <s v="Div0"/>
    <n v="199"/>
    <n v="0"/>
    <n v="0"/>
    <n v="0"/>
    <n v="199"/>
    <n v="0"/>
    <x v="1"/>
  </r>
  <r>
    <x v="11"/>
    <x v="0"/>
    <s v="Yakima"/>
    <n v="595.1"/>
    <n v="0"/>
    <n v="-54.7"/>
    <n v="70.3"/>
    <n v="70.3"/>
    <n v="13"/>
    <n v="95.2"/>
    <n v="0"/>
    <n v="1.8"/>
    <n v="513.70000000000005"/>
    <n v="0"/>
    <n v="0"/>
    <x v="1"/>
  </r>
  <r>
    <x v="11"/>
    <x v="0"/>
    <s v="WallaWalla"/>
    <n v="304.60000000000002"/>
    <n v="0"/>
    <n v="-22.1"/>
    <n v="36.700000000000003"/>
    <n v="36.700000000000003"/>
    <n v="13"/>
    <n v="127.7"/>
    <n v="-2.6"/>
    <n v="0"/>
    <n v="194.1"/>
    <n v="0"/>
    <n v="0"/>
    <x v="1"/>
  </r>
  <r>
    <x v="11"/>
    <x v="0"/>
    <s v="APS Transmission"/>
    <n v="0"/>
    <n v="0"/>
    <n v="0"/>
    <n v="0"/>
    <n v="0"/>
    <s v="Div0"/>
    <n v="0"/>
    <n v="0"/>
    <n v="0"/>
    <n v="0"/>
    <n v="0"/>
    <n v="0"/>
    <x v="0"/>
  </r>
  <r>
    <x v="11"/>
    <x v="0"/>
    <s v="Bridger East"/>
    <n v="0"/>
    <n v="0"/>
    <n v="0"/>
    <n v="0"/>
    <n v="0"/>
    <s v="Div0"/>
    <n v="0"/>
    <n v="0"/>
    <n v="0"/>
    <n v="0"/>
    <n v="0"/>
    <n v="0"/>
    <x v="0"/>
  </r>
  <r>
    <x v="11"/>
    <x v="0"/>
    <s v="WyomingNE"/>
    <n v="649.29999999999995"/>
    <n v="0"/>
    <n v="0"/>
    <n v="84.4"/>
    <n v="84.4"/>
    <n v="13"/>
    <n v="716.4"/>
    <n v="0"/>
    <n v="2.9"/>
    <n v="14.4"/>
    <n v="0"/>
    <n v="0"/>
    <x v="0"/>
  </r>
  <r>
    <x v="11"/>
    <x v="0"/>
    <s v="WyomingSW"/>
    <n v="461.3"/>
    <n v="0"/>
    <n v="-119.4"/>
    <n v="44.4"/>
    <n v="44.4"/>
    <n v="13"/>
    <n v="40.299999999999997"/>
    <n v="0"/>
    <n v="0"/>
    <n v="400"/>
    <n v="54"/>
    <n v="0"/>
    <x v="0"/>
  </r>
  <r>
    <x v="11"/>
    <x v="0"/>
    <s v="Aeolus_Wyoming"/>
    <n v="0"/>
    <n v="0"/>
    <n v="0"/>
    <n v="0"/>
    <n v="0"/>
    <s v="Div0"/>
    <n v="0"/>
    <n v="0"/>
    <n v="0"/>
    <n v="14.4"/>
    <n v="14.4"/>
    <n v="0"/>
    <x v="0"/>
  </r>
  <r>
    <x v="11"/>
    <x v="0"/>
    <s v="Chehalis"/>
    <n v="0"/>
    <n v="0"/>
    <n v="0"/>
    <n v="0"/>
    <n v="0"/>
    <s v="Div0"/>
    <n v="412"/>
    <n v="0"/>
    <n v="0"/>
    <n v="0"/>
    <n v="412"/>
    <n v="0"/>
    <x v="1"/>
  </r>
  <r>
    <x v="11"/>
    <x v="0"/>
    <s v="SOregonCal"/>
    <n v="1517.5"/>
    <n v="0"/>
    <n v="-147.4"/>
    <n v="530.79999999999995"/>
    <n v="530.79999999999995"/>
    <n v="38.700000000000003"/>
    <n v="763.2"/>
    <n v="3.1"/>
    <n v="0"/>
    <n v="1165.9000000000001"/>
    <n v="31.3"/>
    <n v="0"/>
    <x v="1"/>
  </r>
  <r>
    <x v="11"/>
    <x v="0"/>
    <s v="PortlandNC"/>
    <n v="523.70000000000005"/>
    <n v="0"/>
    <n v="-49.1"/>
    <n v="61.7"/>
    <n v="61.7"/>
    <n v="13"/>
    <n v="629.79999999999995"/>
    <n v="-78"/>
    <n v="0"/>
    <n v="0"/>
    <n v="15.5"/>
    <n v="0"/>
    <x v="1"/>
  </r>
  <r>
    <x v="11"/>
    <x v="0"/>
    <s v="WillamValcc"/>
    <n v="408.1"/>
    <n v="0"/>
    <n v="-19.2"/>
    <n v="50.6"/>
    <n v="50.6"/>
    <n v="13"/>
    <n v="108.8"/>
    <n v="0"/>
    <n v="7.3"/>
    <n v="323.3"/>
    <n v="0"/>
    <n v="0"/>
    <x v="1"/>
  </r>
  <r>
    <x v="11"/>
    <x v="0"/>
    <s v="Bethel"/>
    <n v="0"/>
    <n v="0"/>
    <n v="0"/>
    <n v="0"/>
    <n v="0"/>
    <s v="Div0"/>
    <n v="0"/>
    <n v="0"/>
    <n v="0"/>
    <n v="0"/>
    <n v="0"/>
    <n v="0"/>
    <x v="1"/>
  </r>
  <r>
    <x v="11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11"/>
    <x v="0"/>
    <s v="Bridger"/>
    <n v="0"/>
    <n v="0"/>
    <n v="0"/>
    <n v="0"/>
    <n v="136.19999999999999"/>
    <s v="Div0"/>
    <n v="702"/>
    <n v="0"/>
    <n v="0"/>
    <n v="0"/>
    <n v="565.70000000000005"/>
    <n v="0"/>
    <x v="1"/>
  </r>
  <r>
    <x v="11"/>
    <x v="0"/>
    <s v="Hemingway"/>
    <n v="0"/>
    <n v="0"/>
    <n v="0"/>
    <n v="0"/>
    <n v="0"/>
    <s v="Div0"/>
    <n v="0"/>
    <n v="0"/>
    <n v="0"/>
    <n v="424.7"/>
    <n v="424.7"/>
    <n v="0"/>
    <x v="1"/>
  </r>
  <r>
    <x v="11"/>
    <x v="0"/>
    <s v="Midpoint Meridian"/>
    <n v="0"/>
    <n v="0"/>
    <n v="0"/>
    <n v="0"/>
    <n v="0"/>
    <s v="Div0"/>
    <n v="0"/>
    <n v="0"/>
    <n v="0"/>
    <n v="124"/>
    <n v="124"/>
    <n v="0"/>
    <x v="1"/>
  </r>
  <r>
    <x v="11"/>
    <x v="0"/>
    <s v="Craig Trans"/>
    <n v="0"/>
    <n v="0"/>
    <n v="0"/>
    <n v="0"/>
    <n v="0"/>
    <s v="Div0"/>
    <n v="0"/>
    <n v="0"/>
    <n v="0"/>
    <n v="51.5"/>
    <n v="51.5"/>
    <n v="0"/>
    <x v="0"/>
  </r>
  <r>
    <x v="11"/>
    <x v="0"/>
    <s v="BPA_NITS"/>
    <n v="280.5"/>
    <n v="0"/>
    <n v="-20.5"/>
    <n v="33.799999999999997"/>
    <n v="33.799999999999997"/>
    <n v="13"/>
    <n v="0"/>
    <n v="0"/>
    <n v="0"/>
    <n v="293.8"/>
    <n v="0"/>
    <n v="0"/>
    <x v="1"/>
  </r>
  <r>
    <x v="11"/>
    <x v="0"/>
    <s v="Utah South B1"/>
    <n v="0"/>
    <n v="0"/>
    <n v="0"/>
    <n v="0"/>
    <n v="0"/>
    <s v="Div0"/>
    <n v="67.2"/>
    <n v="0"/>
    <n v="0"/>
    <n v="0"/>
    <n v="67.2"/>
    <n v="0"/>
    <x v="0"/>
  </r>
  <r>
    <x v="11"/>
    <x v="0"/>
    <s v="Yakima B1"/>
    <n v="0"/>
    <n v="0"/>
    <n v="0"/>
    <n v="0"/>
    <n v="0"/>
    <s v="Div0"/>
    <n v="110.5"/>
    <n v="0"/>
    <n v="0"/>
    <n v="0"/>
    <n v="110.5"/>
    <n v="0"/>
    <x v="1"/>
  </r>
  <r>
    <x v="11"/>
    <x v="0"/>
    <s v="Yakima B4"/>
    <n v="0"/>
    <n v="0"/>
    <n v="0"/>
    <n v="0"/>
    <n v="0"/>
    <s v="Div0"/>
    <n v="0"/>
    <n v="0"/>
    <n v="0"/>
    <n v="0"/>
    <n v="0"/>
    <n v="0"/>
    <x v="1"/>
  </r>
  <r>
    <x v="11"/>
    <x v="0"/>
    <s v="Goshen B2"/>
    <n v="0"/>
    <n v="0"/>
    <n v="0"/>
    <n v="0"/>
    <n v="0"/>
    <s v="Div0"/>
    <n v="117.8"/>
    <n v="0"/>
    <n v="0"/>
    <n v="0"/>
    <n v="117.8"/>
    <n v="0"/>
    <x v="0"/>
  </r>
  <r>
    <x v="11"/>
    <x v="0"/>
    <s v="PortlandNC B1"/>
    <n v="0"/>
    <n v="0"/>
    <n v="0"/>
    <n v="0"/>
    <n v="0"/>
    <s v="Div0"/>
    <n v="0"/>
    <n v="0"/>
    <n v="0"/>
    <n v="0"/>
    <n v="0"/>
    <n v="0"/>
    <x v="1"/>
  </r>
  <r>
    <x v="11"/>
    <x v="0"/>
    <s v="PortlandNC B2"/>
    <n v="0"/>
    <n v="0"/>
    <n v="0"/>
    <n v="0"/>
    <n v="0"/>
    <s v="Div0"/>
    <n v="0"/>
    <n v="0"/>
    <n v="0"/>
    <n v="0"/>
    <n v="0"/>
    <n v="0"/>
    <x v="1"/>
  </r>
  <r>
    <x v="11"/>
    <x v="0"/>
    <s v="WillamValcc B1"/>
    <n v="0"/>
    <n v="0"/>
    <n v="0"/>
    <n v="0"/>
    <n v="0"/>
    <s v="Div0"/>
    <n v="0"/>
    <n v="0"/>
    <n v="0"/>
    <n v="0"/>
    <n v="0"/>
    <n v="0"/>
    <x v="1"/>
  </r>
  <r>
    <x v="11"/>
    <x v="0"/>
    <s v="WillamValcc B2"/>
    <n v="0"/>
    <n v="0"/>
    <n v="0"/>
    <n v="0"/>
    <n v="0"/>
    <s v="Div0"/>
    <n v="0"/>
    <n v="0"/>
    <n v="0"/>
    <n v="0"/>
    <n v="0"/>
    <n v="0"/>
    <x v="1"/>
  </r>
  <r>
    <x v="11"/>
    <x v="0"/>
    <s v="SOregonCal B2"/>
    <n v="0"/>
    <n v="0"/>
    <n v="0"/>
    <n v="0"/>
    <n v="0"/>
    <s v="Div0"/>
    <n v="0"/>
    <n v="0"/>
    <n v="0"/>
    <n v="0"/>
    <n v="0"/>
    <n v="0"/>
    <x v="1"/>
  </r>
  <r>
    <x v="11"/>
    <x v="0"/>
    <s v="Aeolus_Wyoming B1"/>
    <n v="0"/>
    <n v="0"/>
    <n v="0"/>
    <n v="0"/>
    <n v="0"/>
    <s v="Div0"/>
    <n v="322.60000000000002"/>
    <n v="0"/>
    <n v="0"/>
    <n v="0"/>
    <n v="322.60000000000002"/>
    <n v="0"/>
    <x v="0"/>
  </r>
  <r>
    <x v="11"/>
    <x v="0"/>
    <s v="Utah North B1"/>
    <n v="0"/>
    <n v="0"/>
    <n v="0"/>
    <n v="0"/>
    <n v="0"/>
    <s v="Div0"/>
    <n v="195"/>
    <n v="0"/>
    <n v="0"/>
    <n v="0"/>
    <n v="195"/>
    <n v="0"/>
    <x v="0"/>
  </r>
  <r>
    <x v="11"/>
    <x v="0"/>
    <s v="WallaWalla B1"/>
    <n v="0"/>
    <n v="0"/>
    <n v="0"/>
    <n v="0"/>
    <n v="0"/>
    <s v="Div0"/>
    <n v="0"/>
    <n v="0"/>
    <n v="0"/>
    <n v="0"/>
    <n v="0"/>
    <n v="0"/>
    <x v="1"/>
  </r>
  <r>
    <x v="11"/>
    <x v="0"/>
    <s v="WyomingNE B1"/>
    <n v="0"/>
    <n v="0"/>
    <n v="0"/>
    <n v="0"/>
    <n v="0"/>
    <s v="Div0"/>
    <n v="0"/>
    <n v="0"/>
    <n v="0"/>
    <n v="0"/>
    <n v="0"/>
    <n v="0"/>
    <x v="0"/>
  </r>
  <r>
    <x v="11"/>
    <x v="0"/>
    <s v="WyomingNE B2"/>
    <n v="0"/>
    <n v="0"/>
    <n v="0"/>
    <n v="0"/>
    <n v="0"/>
    <s v="Div0"/>
    <n v="0"/>
    <n v="0"/>
    <n v="0"/>
    <n v="0"/>
    <n v="0"/>
    <n v="0"/>
    <x v="0"/>
  </r>
  <r>
    <x v="11"/>
    <x v="0"/>
    <s v="Utah South B4"/>
    <n v="0"/>
    <n v="0"/>
    <n v="0"/>
    <n v="0"/>
    <n v="0"/>
    <s v="Div0"/>
    <n v="125"/>
    <n v="0"/>
    <n v="0"/>
    <n v="0"/>
    <n v="125"/>
    <n v="0"/>
    <x v="0"/>
  </r>
  <r>
    <x v="11"/>
    <x v="0"/>
    <s v="Bridger B1"/>
    <n v="0"/>
    <n v="0"/>
    <n v="0"/>
    <n v="0"/>
    <n v="0"/>
    <s v="Div0"/>
    <n v="0"/>
    <n v="0"/>
    <n v="0"/>
    <n v="0"/>
    <n v="0"/>
    <n v="0"/>
    <x v="1"/>
  </r>
  <r>
    <x v="11"/>
    <x v="0"/>
    <s v="WyomingSW B1"/>
    <n v="0"/>
    <n v="0"/>
    <n v="0"/>
    <n v="0"/>
    <n v="0"/>
    <s v="Div0"/>
    <n v="0"/>
    <n v="0"/>
    <n v="0"/>
    <n v="0"/>
    <n v="0"/>
    <n v="0"/>
    <x v="0"/>
  </r>
  <r>
    <x v="11"/>
    <x v="0"/>
    <s v="WyomingSW B2"/>
    <n v="0"/>
    <n v="0"/>
    <n v="0"/>
    <n v="0"/>
    <n v="0"/>
    <s v="Div0"/>
    <n v="0"/>
    <n v="0"/>
    <n v="0"/>
    <n v="0"/>
    <n v="0"/>
    <n v="0"/>
    <x v="0"/>
  </r>
  <r>
    <x v="11"/>
    <x v="0"/>
    <s v="Utah South BR"/>
    <n v="0"/>
    <n v="0"/>
    <n v="0"/>
    <n v="0"/>
    <n v="0"/>
    <s v="Div0"/>
    <n v="0"/>
    <n v="0"/>
    <n v="0"/>
    <n v="0"/>
    <n v="0"/>
    <n v="0"/>
    <x v="0"/>
  </r>
  <r>
    <x v="11"/>
    <x v="0"/>
    <s v="Bridger BR"/>
    <n v="0"/>
    <n v="0"/>
    <n v="0"/>
    <n v="0"/>
    <n v="0"/>
    <s v="Div0"/>
    <n v="181.9"/>
    <n v="0"/>
    <n v="0"/>
    <n v="0"/>
    <n v="181.9"/>
    <n v="0"/>
    <x v="1"/>
  </r>
  <r>
    <x v="11"/>
    <x v="0"/>
    <s v="PortlandNC Log1"/>
    <n v="0"/>
    <n v="0"/>
    <n v="0"/>
    <n v="0"/>
    <n v="0"/>
    <s v="Div0"/>
    <n v="0"/>
    <n v="0"/>
    <n v="0"/>
    <n v="0"/>
    <n v="0"/>
    <n v="0"/>
    <x v="1"/>
  </r>
  <r>
    <x v="11"/>
    <x v="0"/>
    <s v="Aeolus_Wyoming Log1"/>
    <n v="0"/>
    <n v="0"/>
    <n v="0"/>
    <n v="0"/>
    <n v="0"/>
    <s v="Div0"/>
    <n v="0"/>
    <n v="0"/>
    <n v="0"/>
    <n v="322.5"/>
    <n v="322.5"/>
    <n v="0"/>
    <x v="0"/>
  </r>
  <r>
    <x v="11"/>
    <x v="1"/>
    <s v="Arizona"/>
    <n v="0"/>
    <n v="0"/>
    <n v="0"/>
    <n v="0"/>
    <n v="0"/>
    <s v="Div0"/>
    <n v="0"/>
    <n v="0"/>
    <n v="0"/>
    <n v="0"/>
    <n v="0"/>
    <n v="0"/>
    <x v="0"/>
  </r>
  <r>
    <x v="11"/>
    <x v="1"/>
    <s v="COB"/>
    <n v="0"/>
    <n v="0"/>
    <n v="0"/>
    <n v="0"/>
    <n v="0"/>
    <s v="Div0"/>
    <n v="218.8"/>
    <n v="0"/>
    <n v="0"/>
    <n v="0"/>
    <n v="218.8"/>
    <n v="0"/>
    <x v="1"/>
  </r>
  <r>
    <x v="11"/>
    <x v="1"/>
    <s v="Goshen"/>
    <n v="289.89999999999998"/>
    <n v="0"/>
    <n v="-24"/>
    <n v="34.6"/>
    <n v="34.6"/>
    <n v="13"/>
    <n v="35.799999999999997"/>
    <n v="-0.6"/>
    <n v="0"/>
    <n v="265.2"/>
    <n v="0"/>
    <n v="0"/>
    <x v="0"/>
  </r>
  <r>
    <x v="11"/>
    <x v="1"/>
    <s v="Brady"/>
    <n v="0"/>
    <n v="0"/>
    <n v="0"/>
    <n v="0"/>
    <n v="0"/>
    <s v="Div0"/>
    <n v="0"/>
    <n v="0"/>
    <n v="0"/>
    <n v="100"/>
    <n v="100"/>
    <n v="0"/>
    <x v="0"/>
  </r>
  <r>
    <x v="11"/>
    <x v="1"/>
    <s v="Bridger West"/>
    <n v="0"/>
    <n v="0"/>
    <n v="0"/>
    <n v="0"/>
    <n v="0"/>
    <s v="Div0"/>
    <n v="0"/>
    <n v="0"/>
    <n v="0"/>
    <n v="967.3"/>
    <n v="967.3"/>
    <n v="0"/>
    <x v="1"/>
  </r>
  <r>
    <x v="11"/>
    <x v="1"/>
    <s v="Borah"/>
    <n v="0"/>
    <n v="0"/>
    <n v="0"/>
    <n v="0"/>
    <n v="0"/>
    <s v="Div0"/>
    <n v="0"/>
    <n v="0"/>
    <n v="0"/>
    <n v="1401.4"/>
    <n v="1401.4"/>
    <n v="0"/>
    <x v="1"/>
  </r>
  <r>
    <x v="11"/>
    <x v="1"/>
    <s v="Mid Columbia"/>
    <n v="0"/>
    <n v="0"/>
    <n v="0"/>
    <n v="0"/>
    <n v="0"/>
    <s v="Div0"/>
    <n v="99.8"/>
    <n v="0"/>
    <n v="0"/>
    <n v="200.3"/>
    <n v="300.10000000000002"/>
    <n v="0"/>
    <x v="1"/>
  </r>
  <r>
    <x v="11"/>
    <x v="1"/>
    <s v="Mona"/>
    <n v="0"/>
    <n v="0"/>
    <n v="0"/>
    <n v="0"/>
    <n v="0"/>
    <s v="Div0"/>
    <n v="0"/>
    <n v="0"/>
    <n v="0"/>
    <n v="0"/>
    <n v="0"/>
    <n v="0"/>
    <x v="0"/>
  </r>
  <r>
    <x v="11"/>
    <x v="1"/>
    <s v="Palo Verde"/>
    <n v="0"/>
    <n v="0"/>
    <n v="0"/>
    <n v="0"/>
    <n v="0"/>
    <s v="Div0"/>
    <n v="0"/>
    <n v="0"/>
    <n v="0"/>
    <n v="0"/>
    <n v="0"/>
    <n v="0"/>
    <x v="0"/>
  </r>
  <r>
    <x v="11"/>
    <x v="1"/>
    <s v="Utah North"/>
    <n v="4099.3999999999996"/>
    <n v="0"/>
    <n v="-353.7"/>
    <n v="1353.7"/>
    <n v="1353.7"/>
    <n v="36.1"/>
    <n v="2688.4"/>
    <n v="0"/>
    <n v="0"/>
    <n v="3093.3"/>
    <n v="682.3"/>
    <n v="0"/>
    <x v="0"/>
  </r>
  <r>
    <x v="11"/>
    <x v="1"/>
    <s v="_4-Corners"/>
    <n v="0"/>
    <n v="0"/>
    <n v="0"/>
    <n v="0"/>
    <n v="0"/>
    <s v="Div0"/>
    <n v="0"/>
    <n v="0"/>
    <n v="0"/>
    <n v="0"/>
    <n v="0"/>
    <n v="0"/>
    <x v="0"/>
  </r>
  <r>
    <x v="11"/>
    <x v="1"/>
    <s v="Utah South"/>
    <n v="492.4"/>
    <n v="0"/>
    <n v="0"/>
    <n v="272.3"/>
    <n v="272.3"/>
    <n v="55.3"/>
    <n v="3310.6"/>
    <n v="-27.6"/>
    <n v="0"/>
    <n v="133.5"/>
    <n v="2651.7"/>
    <n v="0"/>
    <x v="0"/>
  </r>
  <r>
    <x v="11"/>
    <x v="1"/>
    <s v="Cholla"/>
    <n v="0"/>
    <n v="0"/>
    <n v="0"/>
    <n v="0"/>
    <n v="0"/>
    <s v="Div0"/>
    <n v="0"/>
    <n v="0"/>
    <n v="0"/>
    <n v="0"/>
    <n v="0"/>
    <n v="0"/>
    <x v="0"/>
  </r>
  <r>
    <x v="11"/>
    <x v="1"/>
    <s v="Colorado"/>
    <n v="0"/>
    <n v="0"/>
    <n v="0"/>
    <n v="0"/>
    <n v="76.5"/>
    <s v="Div0"/>
    <n v="76.5"/>
    <n v="0"/>
    <n v="0"/>
    <n v="0"/>
    <n v="0"/>
    <n v="0"/>
    <x v="0"/>
  </r>
  <r>
    <x v="11"/>
    <x v="1"/>
    <s v="Mead"/>
    <n v="0"/>
    <n v="0"/>
    <n v="0"/>
    <n v="0"/>
    <n v="0"/>
    <s v="Div0"/>
    <n v="0"/>
    <n v="0"/>
    <n v="0"/>
    <n v="0"/>
    <n v="0"/>
    <n v="0"/>
    <x v="0"/>
  </r>
  <r>
    <x v="11"/>
    <x v="1"/>
    <s v="Montana"/>
    <n v="0"/>
    <n v="0"/>
    <n v="0"/>
    <n v="0"/>
    <n v="0"/>
    <s v="Div0"/>
    <n v="2.6"/>
    <n v="0"/>
    <n v="0"/>
    <n v="0"/>
    <n v="2.6"/>
    <n v="0"/>
    <x v="1"/>
  </r>
  <r>
    <x v="11"/>
    <x v="1"/>
    <s v="Hermiston"/>
    <n v="0"/>
    <n v="0"/>
    <n v="0"/>
    <n v="0"/>
    <n v="0"/>
    <s v="Div0"/>
    <n v="240.1"/>
    <n v="0"/>
    <n v="0"/>
    <n v="0"/>
    <n v="240.1"/>
    <n v="0"/>
    <x v="1"/>
  </r>
  <r>
    <x v="11"/>
    <x v="1"/>
    <s v="Yakima"/>
    <n v="569.1"/>
    <n v="0"/>
    <n v="-48.5"/>
    <n v="67.7"/>
    <n v="67.7"/>
    <n v="13"/>
    <n v="104"/>
    <n v="0"/>
    <n v="0"/>
    <n v="484.3"/>
    <n v="0"/>
    <n v="0"/>
    <x v="1"/>
  </r>
  <r>
    <x v="11"/>
    <x v="1"/>
    <s v="WallaWalla"/>
    <n v="254.7"/>
    <n v="0"/>
    <n v="-19.399999999999999"/>
    <n v="30.6"/>
    <n v="30.6"/>
    <n v="13"/>
    <n v="133.9"/>
    <n v="-2.6"/>
    <n v="0"/>
    <n v="134.6"/>
    <n v="0"/>
    <n v="0"/>
    <x v="1"/>
  </r>
  <r>
    <x v="11"/>
    <x v="1"/>
    <s v="APS Transmission"/>
    <n v="0"/>
    <n v="0"/>
    <n v="0"/>
    <n v="0"/>
    <n v="0"/>
    <s v="Div0"/>
    <n v="0"/>
    <n v="0"/>
    <n v="0"/>
    <n v="0"/>
    <n v="0"/>
    <n v="0"/>
    <x v="0"/>
  </r>
  <r>
    <x v="11"/>
    <x v="1"/>
    <s v="Bridger East"/>
    <n v="0"/>
    <n v="0"/>
    <n v="0"/>
    <n v="0"/>
    <n v="0"/>
    <s v="Div0"/>
    <n v="0"/>
    <n v="0"/>
    <n v="0"/>
    <n v="0"/>
    <n v="0"/>
    <n v="0"/>
    <x v="0"/>
  </r>
  <r>
    <x v="11"/>
    <x v="1"/>
    <s v="WyomingNE"/>
    <n v="646.1"/>
    <n v="0"/>
    <n v="0"/>
    <n v="84"/>
    <n v="84"/>
    <n v="13"/>
    <n v="747.3"/>
    <n v="0"/>
    <n v="0"/>
    <n v="0"/>
    <n v="17.2"/>
    <n v="0"/>
    <x v="0"/>
  </r>
  <r>
    <x v="11"/>
    <x v="1"/>
    <s v="WyomingSW"/>
    <n v="489"/>
    <n v="0"/>
    <n v="-110.5"/>
    <n v="49.2"/>
    <n v="49.2"/>
    <n v="13"/>
    <n v="40"/>
    <n v="0"/>
    <n v="0"/>
    <n v="387.7"/>
    <n v="0"/>
    <n v="0"/>
    <x v="0"/>
  </r>
  <r>
    <x v="11"/>
    <x v="1"/>
    <s v="Aeolus_Wyoming"/>
    <n v="0"/>
    <n v="0"/>
    <n v="0"/>
    <n v="0"/>
    <n v="0"/>
    <s v="Div0"/>
    <n v="0"/>
    <n v="0"/>
    <n v="0"/>
    <n v="465.5"/>
    <n v="465.5"/>
    <n v="0"/>
    <x v="0"/>
  </r>
  <r>
    <x v="11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11"/>
    <x v="1"/>
    <s v="SOregonCal"/>
    <n v="1542.1"/>
    <n v="0"/>
    <n v="-176.6"/>
    <n v="505.5"/>
    <n v="505.5"/>
    <n v="37"/>
    <n v="684"/>
    <n v="2.9"/>
    <n v="0"/>
    <n v="1531.2"/>
    <n v="347"/>
    <n v="0"/>
    <x v="1"/>
  </r>
  <r>
    <x v="11"/>
    <x v="1"/>
    <s v="PortlandNC"/>
    <n v="578"/>
    <n v="0"/>
    <n v="-45.4"/>
    <n v="69.2"/>
    <n v="69.2"/>
    <n v="13"/>
    <n v="696.3"/>
    <n v="-78"/>
    <n v="0"/>
    <n v="29.8"/>
    <n v="46.3"/>
    <n v="0"/>
    <x v="1"/>
  </r>
  <r>
    <x v="11"/>
    <x v="1"/>
    <s v="WillamValcc"/>
    <n v="434.3"/>
    <n v="0"/>
    <n v="-46.4"/>
    <n v="50.4"/>
    <n v="50.4"/>
    <n v="13"/>
    <n v="118.8"/>
    <n v="0"/>
    <n v="0"/>
    <n v="327.60000000000002"/>
    <n v="8"/>
    <n v="0"/>
    <x v="1"/>
  </r>
  <r>
    <x v="11"/>
    <x v="1"/>
    <s v="Bethel"/>
    <n v="0"/>
    <n v="0"/>
    <n v="0"/>
    <n v="0"/>
    <n v="0"/>
    <s v="Div0"/>
    <n v="0"/>
    <n v="0"/>
    <n v="0"/>
    <n v="0"/>
    <n v="0"/>
    <n v="0"/>
    <x v="1"/>
  </r>
  <r>
    <x v="11"/>
    <x v="1"/>
    <s v="Nevada - Oregon Border"/>
    <n v="0"/>
    <n v="0"/>
    <n v="0"/>
    <n v="0"/>
    <n v="0"/>
    <s v="Div0"/>
    <n v="0"/>
    <n v="0"/>
    <n v="0"/>
    <n v="0"/>
    <n v="0"/>
    <n v="0"/>
    <x v="1"/>
  </r>
  <r>
    <x v="11"/>
    <x v="1"/>
    <s v="Bridger"/>
    <n v="0"/>
    <n v="0"/>
    <n v="0"/>
    <n v="0"/>
    <n v="0"/>
    <s v="Div0"/>
    <n v="702"/>
    <n v="0"/>
    <n v="0"/>
    <n v="77.8"/>
    <n v="779.8"/>
    <n v="0"/>
    <x v="1"/>
  </r>
  <r>
    <x v="11"/>
    <x v="1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11"/>
    <x v="1"/>
    <s v="Midpoint Meridian"/>
    <n v="0"/>
    <n v="0"/>
    <n v="0"/>
    <n v="0"/>
    <n v="0"/>
    <s v="Div0"/>
    <n v="0"/>
    <n v="0"/>
    <n v="0"/>
    <n v="194.2"/>
    <n v="194.2"/>
    <n v="0"/>
    <x v="1"/>
  </r>
  <r>
    <x v="11"/>
    <x v="1"/>
    <s v="Craig Trans"/>
    <n v="0"/>
    <n v="0"/>
    <n v="0"/>
    <n v="0"/>
    <n v="0"/>
    <s v="Div0"/>
    <n v="0"/>
    <n v="0"/>
    <n v="0"/>
    <n v="0"/>
    <n v="0"/>
    <n v="0"/>
    <x v="0"/>
  </r>
  <r>
    <x v="11"/>
    <x v="1"/>
    <s v="BPA_NITS"/>
    <n v="346.4"/>
    <n v="0"/>
    <n v="-32"/>
    <n v="40.9"/>
    <n v="40.9"/>
    <n v="13"/>
    <n v="0"/>
    <n v="0"/>
    <n v="0"/>
    <n v="355.3"/>
    <n v="0"/>
    <n v="0"/>
    <x v="1"/>
  </r>
  <r>
    <x v="11"/>
    <x v="1"/>
    <s v="Utah South B1"/>
    <n v="0"/>
    <n v="0"/>
    <n v="0"/>
    <n v="0"/>
    <n v="74.8"/>
    <s v="Div0"/>
    <n v="74.8"/>
    <n v="0"/>
    <n v="0"/>
    <n v="0"/>
    <n v="0"/>
    <n v="0"/>
    <x v="0"/>
  </r>
  <r>
    <x v="11"/>
    <x v="1"/>
    <s v="Yakima B1"/>
    <n v="0"/>
    <n v="0"/>
    <n v="0"/>
    <n v="0"/>
    <n v="0"/>
    <s v="Div0"/>
    <n v="104.2"/>
    <n v="0"/>
    <n v="0"/>
    <n v="0"/>
    <n v="104.2"/>
    <n v="0"/>
    <x v="1"/>
  </r>
  <r>
    <x v="11"/>
    <x v="1"/>
    <s v="Yakima B4"/>
    <n v="0"/>
    <n v="0"/>
    <n v="0"/>
    <n v="0"/>
    <n v="0"/>
    <s v="Div0"/>
    <n v="0"/>
    <n v="0"/>
    <n v="0"/>
    <n v="0"/>
    <n v="0"/>
    <n v="0"/>
    <x v="1"/>
  </r>
  <r>
    <x v="11"/>
    <x v="1"/>
    <s v="Goshen B2"/>
    <n v="0"/>
    <n v="0"/>
    <n v="0"/>
    <n v="0"/>
    <n v="0"/>
    <s v="Div0"/>
    <n v="149.5"/>
    <n v="0"/>
    <n v="0"/>
    <n v="0"/>
    <n v="149.5"/>
    <n v="0"/>
    <x v="0"/>
  </r>
  <r>
    <x v="11"/>
    <x v="1"/>
    <s v="PortlandNC B1"/>
    <n v="0"/>
    <n v="0"/>
    <n v="0"/>
    <n v="0"/>
    <n v="0"/>
    <s v="Div0"/>
    <n v="0"/>
    <n v="0"/>
    <n v="0"/>
    <n v="0"/>
    <n v="0"/>
    <n v="0"/>
    <x v="1"/>
  </r>
  <r>
    <x v="11"/>
    <x v="1"/>
    <s v="PortlandNC B2"/>
    <n v="0"/>
    <n v="0"/>
    <n v="0"/>
    <n v="0"/>
    <n v="0"/>
    <s v="Div0"/>
    <n v="0"/>
    <n v="0"/>
    <n v="0"/>
    <n v="0"/>
    <n v="0"/>
    <n v="0"/>
    <x v="1"/>
  </r>
  <r>
    <x v="11"/>
    <x v="1"/>
    <s v="WillamValcc B1"/>
    <n v="0"/>
    <n v="0"/>
    <n v="0"/>
    <n v="0"/>
    <n v="0"/>
    <s v="Div0"/>
    <n v="0"/>
    <n v="0"/>
    <n v="0"/>
    <n v="0"/>
    <n v="0"/>
    <n v="0"/>
    <x v="1"/>
  </r>
  <r>
    <x v="11"/>
    <x v="1"/>
    <s v="WillamValcc B2"/>
    <n v="0"/>
    <n v="0"/>
    <n v="0"/>
    <n v="0"/>
    <n v="0"/>
    <s v="Div0"/>
    <n v="0"/>
    <n v="0"/>
    <n v="0"/>
    <n v="0"/>
    <n v="0"/>
    <n v="0"/>
    <x v="1"/>
  </r>
  <r>
    <x v="11"/>
    <x v="1"/>
    <s v="SOregonCal B2"/>
    <n v="0"/>
    <n v="0"/>
    <n v="0"/>
    <n v="0"/>
    <n v="0"/>
    <s v="Div0"/>
    <n v="0"/>
    <n v="0"/>
    <n v="0"/>
    <n v="0"/>
    <n v="0"/>
    <n v="0"/>
    <x v="1"/>
  </r>
  <r>
    <x v="11"/>
    <x v="1"/>
    <s v="Aeolus_Wyoming B1"/>
    <n v="0"/>
    <n v="0"/>
    <n v="0"/>
    <n v="0"/>
    <n v="290.8"/>
    <s v="Div0"/>
    <n v="739.2"/>
    <n v="0"/>
    <n v="0"/>
    <n v="0"/>
    <n v="448.4"/>
    <n v="0"/>
    <x v="0"/>
  </r>
  <r>
    <x v="11"/>
    <x v="1"/>
    <s v="Utah North B1"/>
    <n v="0"/>
    <n v="0"/>
    <n v="0"/>
    <n v="0"/>
    <n v="0"/>
    <s v="Div0"/>
    <n v="192.3"/>
    <n v="0"/>
    <n v="0"/>
    <n v="0"/>
    <n v="192.3"/>
    <n v="0"/>
    <x v="0"/>
  </r>
  <r>
    <x v="11"/>
    <x v="1"/>
    <s v="WallaWalla B1"/>
    <n v="0"/>
    <n v="0"/>
    <n v="0"/>
    <n v="0"/>
    <n v="0"/>
    <s v="Div0"/>
    <n v="0"/>
    <n v="0"/>
    <n v="0"/>
    <n v="0"/>
    <n v="0"/>
    <n v="0"/>
    <x v="1"/>
  </r>
  <r>
    <x v="11"/>
    <x v="1"/>
    <s v="WyomingNE B1"/>
    <n v="0"/>
    <n v="0"/>
    <n v="0"/>
    <n v="0"/>
    <n v="0"/>
    <s v="Div0"/>
    <n v="0"/>
    <n v="0"/>
    <n v="0"/>
    <n v="0"/>
    <n v="0"/>
    <n v="0"/>
    <x v="0"/>
  </r>
  <r>
    <x v="11"/>
    <x v="1"/>
    <s v="WyomingNE B2"/>
    <n v="0"/>
    <n v="0"/>
    <n v="0"/>
    <n v="0"/>
    <n v="0"/>
    <s v="Div0"/>
    <n v="0"/>
    <n v="0"/>
    <n v="0"/>
    <n v="0"/>
    <n v="0"/>
    <n v="0"/>
    <x v="0"/>
  </r>
  <r>
    <x v="11"/>
    <x v="1"/>
    <s v="Utah South B4"/>
    <n v="0"/>
    <n v="0"/>
    <n v="0"/>
    <n v="0"/>
    <n v="0"/>
    <s v="Div0"/>
    <n v="133.5"/>
    <n v="0"/>
    <n v="0"/>
    <n v="0"/>
    <n v="133.5"/>
    <n v="0"/>
    <x v="0"/>
  </r>
  <r>
    <x v="11"/>
    <x v="1"/>
    <s v="Bridger B1"/>
    <n v="0"/>
    <n v="0"/>
    <n v="0"/>
    <n v="0"/>
    <n v="0"/>
    <s v="Div0"/>
    <n v="0"/>
    <n v="0"/>
    <n v="0"/>
    <n v="0"/>
    <n v="0"/>
    <n v="0"/>
    <x v="1"/>
  </r>
  <r>
    <x v="11"/>
    <x v="1"/>
    <s v="WyomingSW B1"/>
    <n v="0"/>
    <n v="0"/>
    <n v="0"/>
    <n v="0"/>
    <n v="0"/>
    <s v="Div0"/>
    <n v="0"/>
    <n v="0"/>
    <n v="0"/>
    <n v="0"/>
    <n v="0"/>
    <n v="0"/>
    <x v="0"/>
  </r>
  <r>
    <x v="11"/>
    <x v="1"/>
    <s v="WyomingSW B2"/>
    <n v="0"/>
    <n v="0"/>
    <n v="0"/>
    <n v="0"/>
    <n v="0"/>
    <s v="Div0"/>
    <n v="0"/>
    <n v="0"/>
    <n v="0"/>
    <n v="0"/>
    <n v="0"/>
    <n v="0"/>
    <x v="0"/>
  </r>
  <r>
    <x v="11"/>
    <x v="1"/>
    <s v="Utah South BR"/>
    <n v="0"/>
    <n v="0"/>
    <n v="0"/>
    <n v="0"/>
    <n v="0"/>
    <s v="Div0"/>
    <n v="0"/>
    <n v="0"/>
    <n v="0"/>
    <n v="0"/>
    <n v="0"/>
    <n v="0"/>
    <x v="0"/>
  </r>
  <r>
    <x v="11"/>
    <x v="1"/>
    <s v="Bridger BR"/>
    <n v="0"/>
    <n v="0"/>
    <n v="0"/>
    <n v="0"/>
    <n v="0"/>
    <s v="Div0"/>
    <n v="187.6"/>
    <n v="0"/>
    <n v="0"/>
    <n v="0"/>
    <n v="187.6"/>
    <n v="0"/>
    <x v="1"/>
  </r>
  <r>
    <x v="11"/>
    <x v="1"/>
    <s v="PortlandNC Log1"/>
    <n v="0"/>
    <n v="0"/>
    <n v="0"/>
    <n v="0"/>
    <n v="0"/>
    <s v="Div0"/>
    <n v="0"/>
    <n v="0"/>
    <n v="0"/>
    <n v="0"/>
    <n v="0"/>
    <n v="0"/>
    <x v="1"/>
  </r>
  <r>
    <x v="11"/>
    <x v="1"/>
    <s v="Aeolus_Wyoming Log1"/>
    <n v="0"/>
    <n v="0"/>
    <n v="0"/>
    <n v="0"/>
    <n v="0"/>
    <s v="Div0"/>
    <n v="0"/>
    <n v="0"/>
    <n v="0"/>
    <n v="448.4"/>
    <n v="448.4"/>
    <n v="0"/>
    <x v="0"/>
  </r>
  <r>
    <x v="12"/>
    <x v="0"/>
    <s v="Arizona"/>
    <n v="0"/>
    <n v="0"/>
    <n v="0"/>
    <n v="0"/>
    <n v="0"/>
    <s v="Div0"/>
    <n v="0"/>
    <n v="0"/>
    <n v="0"/>
    <n v="0"/>
    <n v="0"/>
    <n v="0"/>
    <x v="0"/>
  </r>
  <r>
    <x v="12"/>
    <x v="0"/>
    <s v="COB"/>
    <n v="0"/>
    <n v="0"/>
    <n v="0"/>
    <n v="0"/>
    <n v="0"/>
    <s v="Div0"/>
    <n v="206"/>
    <n v="0"/>
    <n v="0"/>
    <n v="0"/>
    <n v="206"/>
    <n v="0"/>
    <x v="1"/>
  </r>
  <r>
    <x v="12"/>
    <x v="0"/>
    <s v="Goshen"/>
    <n v="513.9"/>
    <n v="0"/>
    <n v="-52.7"/>
    <n v="60"/>
    <n v="60"/>
    <n v="13"/>
    <n v="63"/>
    <n v="-1.2"/>
    <n v="180.2"/>
    <n v="421.2"/>
    <n v="142"/>
    <n v="0"/>
    <x v="0"/>
  </r>
  <r>
    <x v="12"/>
    <x v="0"/>
    <s v="Brady"/>
    <n v="0"/>
    <n v="0"/>
    <n v="0"/>
    <n v="0"/>
    <n v="0"/>
    <s v="Div0"/>
    <n v="0"/>
    <n v="0"/>
    <n v="0"/>
    <n v="100"/>
    <n v="100"/>
    <n v="0"/>
    <x v="0"/>
  </r>
  <r>
    <x v="12"/>
    <x v="0"/>
    <s v="Bridger West"/>
    <n v="0"/>
    <n v="0"/>
    <n v="0"/>
    <n v="0"/>
    <n v="0"/>
    <s v="Div0"/>
    <n v="0"/>
    <n v="0"/>
    <n v="0"/>
    <n v="9.5"/>
    <n v="9.5"/>
    <n v="0"/>
    <x v="1"/>
  </r>
  <r>
    <x v="12"/>
    <x v="0"/>
    <s v="Borah"/>
    <n v="0"/>
    <n v="0"/>
    <n v="0"/>
    <n v="0"/>
    <n v="0"/>
    <s v="Div0"/>
    <n v="0"/>
    <n v="0"/>
    <n v="0"/>
    <n v="630.4"/>
    <n v="630.4"/>
    <n v="0"/>
    <x v="1"/>
  </r>
  <r>
    <x v="12"/>
    <x v="0"/>
    <s v="Mid Columbia"/>
    <n v="0"/>
    <n v="0"/>
    <n v="0"/>
    <n v="0"/>
    <n v="0"/>
    <s v="Div0"/>
    <n v="861.4"/>
    <n v="0"/>
    <n v="0"/>
    <n v="0"/>
    <n v="861.4"/>
    <n v="0"/>
    <x v="1"/>
  </r>
  <r>
    <x v="12"/>
    <x v="0"/>
    <s v="Mona"/>
    <n v="0"/>
    <n v="0"/>
    <n v="0"/>
    <n v="0"/>
    <n v="0"/>
    <s v="Div0"/>
    <n v="179"/>
    <n v="0"/>
    <n v="0"/>
    <n v="0"/>
    <n v="179"/>
    <n v="0"/>
    <x v="0"/>
  </r>
  <r>
    <x v="12"/>
    <x v="0"/>
    <s v="Palo Verde"/>
    <n v="0"/>
    <n v="0"/>
    <n v="0"/>
    <n v="0"/>
    <n v="0"/>
    <s v="Div0"/>
    <n v="0"/>
    <n v="0"/>
    <n v="0"/>
    <n v="0"/>
    <n v="0"/>
    <n v="0"/>
    <x v="0"/>
  </r>
  <r>
    <x v="12"/>
    <x v="0"/>
    <s v="Utah North"/>
    <n v="5294.6"/>
    <n v="0"/>
    <n v="-495.6"/>
    <n v="768.3"/>
    <n v="768.3"/>
    <n v="16"/>
    <n v="2457.3000000000002"/>
    <n v="0"/>
    <n v="266.39999999999998"/>
    <n v="3712.6"/>
    <n v="869"/>
    <n v="0"/>
    <x v="0"/>
  </r>
  <r>
    <x v="12"/>
    <x v="0"/>
    <s v="_4-Corners"/>
    <n v="0"/>
    <n v="0"/>
    <n v="0"/>
    <n v="0"/>
    <n v="0"/>
    <s v="Div0"/>
    <n v="0"/>
    <n v="0"/>
    <n v="0"/>
    <n v="0"/>
    <n v="0"/>
    <n v="0"/>
    <x v="0"/>
  </r>
  <r>
    <x v="12"/>
    <x v="0"/>
    <s v="Utah South"/>
    <n v="643.9"/>
    <n v="0"/>
    <n v="0"/>
    <n v="83.7"/>
    <n v="83.7"/>
    <n v="13"/>
    <n v="3241.7"/>
    <n v="-27.6"/>
    <n v="0"/>
    <n v="371.2"/>
    <n v="2857.6"/>
    <n v="0"/>
    <x v="0"/>
  </r>
  <r>
    <x v="12"/>
    <x v="0"/>
    <s v="Cholla"/>
    <n v="0"/>
    <n v="0"/>
    <n v="0"/>
    <n v="0"/>
    <n v="0"/>
    <s v="Div0"/>
    <n v="0"/>
    <n v="0"/>
    <n v="0"/>
    <n v="0"/>
    <n v="0"/>
    <n v="0"/>
    <x v="0"/>
  </r>
  <r>
    <x v="12"/>
    <x v="0"/>
    <s v="Colorado"/>
    <n v="0"/>
    <n v="0"/>
    <n v="0"/>
    <n v="0"/>
    <n v="0"/>
    <s v="Div0"/>
    <n v="0"/>
    <n v="0"/>
    <n v="0"/>
    <n v="0"/>
    <n v="0"/>
    <n v="0"/>
    <x v="0"/>
  </r>
  <r>
    <x v="12"/>
    <x v="0"/>
    <s v="Mead"/>
    <n v="0"/>
    <n v="0"/>
    <n v="0"/>
    <n v="0"/>
    <n v="0"/>
    <s v="Div0"/>
    <n v="0"/>
    <n v="0"/>
    <n v="0"/>
    <n v="0"/>
    <n v="0"/>
    <n v="0"/>
    <x v="0"/>
  </r>
  <r>
    <x v="12"/>
    <x v="0"/>
    <s v="Montana"/>
    <n v="0"/>
    <n v="0"/>
    <n v="0"/>
    <n v="0"/>
    <n v="0"/>
    <s v="Div0"/>
    <n v="3.6"/>
    <n v="0"/>
    <n v="0"/>
    <n v="0"/>
    <n v="3.6"/>
    <n v="0"/>
    <x v="1"/>
  </r>
  <r>
    <x v="12"/>
    <x v="0"/>
    <s v="Hermiston"/>
    <n v="0"/>
    <n v="0"/>
    <n v="0"/>
    <n v="0"/>
    <n v="0"/>
    <s v="Div0"/>
    <n v="199"/>
    <n v="0"/>
    <n v="0"/>
    <n v="0"/>
    <n v="199"/>
    <n v="0"/>
    <x v="1"/>
  </r>
  <r>
    <x v="12"/>
    <x v="0"/>
    <s v="Yakima"/>
    <n v="601.4"/>
    <n v="0"/>
    <n v="-57.9"/>
    <n v="70.7"/>
    <n v="70.7"/>
    <n v="13"/>
    <n v="95.2"/>
    <n v="0"/>
    <n v="1.8"/>
    <n v="517.20000000000005"/>
    <n v="0"/>
    <n v="0"/>
    <x v="1"/>
  </r>
  <r>
    <x v="12"/>
    <x v="0"/>
    <s v="WallaWalla"/>
    <n v="306.39999999999998"/>
    <n v="0"/>
    <n v="-23.5"/>
    <n v="36.799999999999997"/>
    <n v="36.799999999999997"/>
    <n v="13"/>
    <n v="127.7"/>
    <n v="-2.6"/>
    <n v="0"/>
    <n v="325.7"/>
    <n v="131.1"/>
    <n v="0"/>
    <x v="1"/>
  </r>
  <r>
    <x v="12"/>
    <x v="0"/>
    <s v="APS Transmission"/>
    <n v="0"/>
    <n v="0"/>
    <n v="0"/>
    <n v="0"/>
    <n v="0"/>
    <s v="Div0"/>
    <n v="0"/>
    <n v="0"/>
    <n v="0"/>
    <n v="0"/>
    <n v="0"/>
    <n v="0"/>
    <x v="0"/>
  </r>
  <r>
    <x v="12"/>
    <x v="0"/>
    <s v="Bridger East"/>
    <n v="0"/>
    <n v="0"/>
    <n v="0"/>
    <n v="0"/>
    <n v="0"/>
    <s v="Div0"/>
    <n v="0"/>
    <n v="0"/>
    <n v="0"/>
    <n v="0"/>
    <n v="0"/>
    <n v="0"/>
    <x v="0"/>
  </r>
  <r>
    <x v="12"/>
    <x v="0"/>
    <s v="WyomingNE"/>
    <n v="650.9"/>
    <n v="0"/>
    <n v="0"/>
    <n v="84.6"/>
    <n v="84.6"/>
    <n v="13"/>
    <n v="669.1"/>
    <n v="0"/>
    <n v="2.9"/>
    <n v="63.5"/>
    <n v="0"/>
    <n v="0"/>
    <x v="0"/>
  </r>
  <r>
    <x v="12"/>
    <x v="0"/>
    <s v="WyomingSW"/>
    <n v="461.9"/>
    <n v="0"/>
    <n v="-127.6"/>
    <n v="43.5"/>
    <n v="43.5"/>
    <n v="13"/>
    <n v="40"/>
    <n v="0"/>
    <n v="0"/>
    <n v="638.29999999999995"/>
    <n v="300.60000000000002"/>
    <n v="0"/>
    <x v="0"/>
  </r>
  <r>
    <x v="12"/>
    <x v="0"/>
    <s v="Aeolus_Wyoming"/>
    <n v="0"/>
    <n v="0"/>
    <n v="0"/>
    <n v="0"/>
    <n v="0"/>
    <s v="Div0"/>
    <n v="0"/>
    <n v="0"/>
    <n v="0"/>
    <n v="701.9"/>
    <n v="701.9"/>
    <n v="0"/>
    <x v="0"/>
  </r>
  <r>
    <x v="12"/>
    <x v="0"/>
    <s v="Chehalis"/>
    <n v="0"/>
    <n v="0"/>
    <n v="0"/>
    <n v="0"/>
    <n v="0"/>
    <s v="Div0"/>
    <n v="412"/>
    <n v="0"/>
    <n v="0"/>
    <n v="0"/>
    <n v="412"/>
    <n v="0"/>
    <x v="1"/>
  </r>
  <r>
    <x v="12"/>
    <x v="0"/>
    <s v="SOregonCal"/>
    <n v="1516.2"/>
    <n v="0"/>
    <n v="-154.19999999999999"/>
    <n v="341.9"/>
    <n v="341.9"/>
    <n v="25.1"/>
    <n v="762.1"/>
    <n v="3.1"/>
    <n v="0"/>
    <n v="1066.5"/>
    <n v="127.9"/>
    <n v="0"/>
    <x v="1"/>
  </r>
  <r>
    <x v="12"/>
    <x v="0"/>
    <s v="PortlandNC"/>
    <n v="527.5"/>
    <n v="0"/>
    <n v="-52.9"/>
    <n v="61.7"/>
    <n v="61.7"/>
    <n v="13"/>
    <n v="629.70000000000005"/>
    <n v="-78"/>
    <n v="0"/>
    <n v="0"/>
    <n v="15.4"/>
    <n v="0"/>
    <x v="1"/>
  </r>
  <r>
    <x v="12"/>
    <x v="0"/>
    <s v="WillamValcc"/>
    <n v="409.8"/>
    <n v="0"/>
    <n v="-20.7"/>
    <n v="50.6"/>
    <n v="50.6"/>
    <n v="13"/>
    <n v="108.8"/>
    <n v="0"/>
    <n v="7.3"/>
    <n v="323.5"/>
    <n v="0"/>
    <n v="0"/>
    <x v="1"/>
  </r>
  <r>
    <x v="12"/>
    <x v="0"/>
    <s v="Bethel"/>
    <n v="0"/>
    <n v="0"/>
    <n v="0"/>
    <n v="0"/>
    <n v="0"/>
    <s v="Div0"/>
    <n v="0"/>
    <n v="0"/>
    <n v="0"/>
    <n v="0"/>
    <n v="0"/>
    <n v="0"/>
    <x v="1"/>
  </r>
  <r>
    <x v="12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12"/>
    <x v="0"/>
    <s v="Bridger"/>
    <n v="0"/>
    <n v="0"/>
    <n v="0"/>
    <n v="0"/>
    <n v="0"/>
    <s v="Div0"/>
    <n v="702"/>
    <n v="0"/>
    <n v="0"/>
    <n v="0"/>
    <n v="702"/>
    <n v="0"/>
    <x v="1"/>
  </r>
  <r>
    <x v="12"/>
    <x v="0"/>
    <s v="Hemingway"/>
    <n v="0"/>
    <n v="0"/>
    <n v="0"/>
    <n v="0"/>
    <n v="0"/>
    <s v="Div0"/>
    <n v="0"/>
    <n v="0"/>
    <n v="0"/>
    <n v="271.39999999999998"/>
    <n v="271.39999999999998"/>
    <n v="0"/>
    <x v="1"/>
  </r>
  <r>
    <x v="12"/>
    <x v="0"/>
    <s v="Midpoint Meridian"/>
    <n v="0"/>
    <n v="0"/>
    <n v="0"/>
    <n v="0"/>
    <n v="0"/>
    <s v="Div0"/>
    <n v="0"/>
    <n v="0"/>
    <n v="0"/>
    <n v="85.7"/>
    <n v="85.7"/>
    <n v="0"/>
    <x v="1"/>
  </r>
  <r>
    <x v="12"/>
    <x v="0"/>
    <s v="Craig Trans"/>
    <n v="0"/>
    <n v="0"/>
    <n v="0"/>
    <n v="0"/>
    <n v="0"/>
    <s v="Div0"/>
    <n v="0"/>
    <n v="0"/>
    <n v="0"/>
    <n v="0"/>
    <n v="0"/>
    <n v="0"/>
    <x v="0"/>
  </r>
  <r>
    <x v="12"/>
    <x v="0"/>
    <s v="BPA_NITS"/>
    <n v="281.8"/>
    <n v="0"/>
    <n v="-21.5"/>
    <n v="33.799999999999997"/>
    <n v="33.799999999999997"/>
    <n v="13"/>
    <n v="0"/>
    <n v="0"/>
    <n v="0"/>
    <n v="294.10000000000002"/>
    <n v="0"/>
    <n v="0"/>
    <x v="1"/>
  </r>
  <r>
    <x v="12"/>
    <x v="0"/>
    <s v="Utah South B1"/>
    <n v="0"/>
    <n v="0"/>
    <n v="0"/>
    <n v="0"/>
    <n v="0"/>
    <s v="Div0"/>
    <n v="67.2"/>
    <n v="0"/>
    <n v="0"/>
    <n v="0"/>
    <n v="67.2"/>
    <n v="0"/>
    <x v="0"/>
  </r>
  <r>
    <x v="12"/>
    <x v="0"/>
    <s v="Yakima B1"/>
    <n v="0"/>
    <n v="0"/>
    <n v="0"/>
    <n v="0"/>
    <n v="0"/>
    <s v="Div0"/>
    <n v="110.5"/>
    <n v="0"/>
    <n v="0"/>
    <n v="0"/>
    <n v="110.5"/>
    <n v="0"/>
    <x v="1"/>
  </r>
  <r>
    <x v="12"/>
    <x v="0"/>
    <s v="Yakima B4"/>
    <n v="0"/>
    <n v="0"/>
    <n v="0"/>
    <n v="0"/>
    <n v="0"/>
    <s v="Div0"/>
    <n v="0"/>
    <n v="0"/>
    <n v="0"/>
    <n v="0"/>
    <n v="0"/>
    <n v="0"/>
    <x v="1"/>
  </r>
  <r>
    <x v="12"/>
    <x v="0"/>
    <s v="Goshen B2"/>
    <n v="0"/>
    <n v="0"/>
    <n v="0"/>
    <n v="0"/>
    <n v="0"/>
    <s v="Div0"/>
    <n v="117.8"/>
    <n v="0"/>
    <n v="0"/>
    <n v="0"/>
    <n v="117.8"/>
    <n v="0"/>
    <x v="0"/>
  </r>
  <r>
    <x v="12"/>
    <x v="0"/>
    <s v="PortlandNC B1"/>
    <n v="0"/>
    <n v="0"/>
    <n v="0"/>
    <n v="0"/>
    <n v="0"/>
    <s v="Div0"/>
    <n v="0"/>
    <n v="0"/>
    <n v="0"/>
    <n v="0"/>
    <n v="0"/>
    <n v="0"/>
    <x v="1"/>
  </r>
  <r>
    <x v="12"/>
    <x v="0"/>
    <s v="PortlandNC B2"/>
    <n v="0"/>
    <n v="0"/>
    <n v="0"/>
    <n v="0"/>
    <n v="0"/>
    <s v="Div0"/>
    <n v="0"/>
    <n v="0"/>
    <n v="0"/>
    <n v="0"/>
    <n v="0"/>
    <n v="0"/>
    <x v="1"/>
  </r>
  <r>
    <x v="12"/>
    <x v="0"/>
    <s v="WillamValcc B1"/>
    <n v="0"/>
    <n v="0"/>
    <n v="0"/>
    <n v="0"/>
    <n v="0"/>
    <s v="Div0"/>
    <n v="0"/>
    <n v="0"/>
    <n v="0"/>
    <n v="0"/>
    <n v="0"/>
    <n v="0"/>
    <x v="1"/>
  </r>
  <r>
    <x v="12"/>
    <x v="0"/>
    <s v="WillamValcc B2"/>
    <n v="0"/>
    <n v="0"/>
    <n v="0"/>
    <n v="0"/>
    <n v="0"/>
    <s v="Div0"/>
    <n v="0"/>
    <n v="0"/>
    <n v="0"/>
    <n v="0"/>
    <n v="0"/>
    <n v="0"/>
    <x v="1"/>
  </r>
  <r>
    <x v="12"/>
    <x v="0"/>
    <s v="SOregonCal B2"/>
    <n v="0"/>
    <n v="0"/>
    <n v="0"/>
    <n v="0"/>
    <n v="0"/>
    <s v="Div0"/>
    <n v="0"/>
    <n v="0"/>
    <n v="0"/>
    <n v="0"/>
    <n v="0"/>
    <n v="0"/>
    <x v="1"/>
  </r>
  <r>
    <x v="12"/>
    <x v="0"/>
    <s v="Aeolus_Wyoming B1"/>
    <n v="0"/>
    <n v="0"/>
    <n v="0"/>
    <n v="0"/>
    <n v="322.60000000000002"/>
    <s v="Div0"/>
    <n v="322.60000000000002"/>
    <n v="0"/>
    <n v="0"/>
    <n v="0"/>
    <n v="0"/>
    <n v="0"/>
    <x v="0"/>
  </r>
  <r>
    <x v="12"/>
    <x v="0"/>
    <s v="Utah North B1"/>
    <n v="0"/>
    <n v="0"/>
    <n v="0"/>
    <n v="0"/>
    <n v="0"/>
    <s v="Div0"/>
    <n v="195"/>
    <n v="0"/>
    <n v="0"/>
    <n v="0"/>
    <n v="195"/>
    <n v="0"/>
    <x v="0"/>
  </r>
  <r>
    <x v="12"/>
    <x v="0"/>
    <s v="WallaWalla B1"/>
    <n v="0"/>
    <n v="0"/>
    <n v="0"/>
    <n v="0"/>
    <n v="0"/>
    <s v="Div0"/>
    <n v="0"/>
    <n v="0"/>
    <n v="0"/>
    <n v="0"/>
    <n v="0"/>
    <n v="0"/>
    <x v="1"/>
  </r>
  <r>
    <x v="12"/>
    <x v="0"/>
    <s v="WyomingNE B1"/>
    <n v="0"/>
    <n v="0"/>
    <n v="0"/>
    <n v="0"/>
    <n v="0"/>
    <s v="Div0"/>
    <n v="0"/>
    <n v="0"/>
    <n v="0"/>
    <n v="0"/>
    <n v="0"/>
    <n v="0"/>
    <x v="0"/>
  </r>
  <r>
    <x v="12"/>
    <x v="0"/>
    <s v="WyomingNE B2"/>
    <n v="0"/>
    <n v="0"/>
    <n v="0"/>
    <n v="0"/>
    <n v="0"/>
    <s v="Div0"/>
    <n v="0"/>
    <n v="0"/>
    <n v="0"/>
    <n v="0"/>
    <n v="0"/>
    <n v="0"/>
    <x v="0"/>
  </r>
  <r>
    <x v="12"/>
    <x v="0"/>
    <s v="Utah South B4"/>
    <n v="0"/>
    <n v="0"/>
    <n v="0"/>
    <n v="0"/>
    <n v="0"/>
    <s v="Div0"/>
    <n v="125"/>
    <n v="0"/>
    <n v="0"/>
    <n v="0"/>
    <n v="125"/>
    <n v="0"/>
    <x v="0"/>
  </r>
  <r>
    <x v="12"/>
    <x v="0"/>
    <s v="Bridger B1"/>
    <n v="0"/>
    <n v="0"/>
    <n v="0"/>
    <n v="0"/>
    <n v="0"/>
    <s v="Div0"/>
    <n v="0"/>
    <n v="0"/>
    <n v="0"/>
    <n v="0"/>
    <n v="0"/>
    <n v="0"/>
    <x v="1"/>
  </r>
  <r>
    <x v="12"/>
    <x v="0"/>
    <s v="WyomingSW B1"/>
    <n v="0"/>
    <n v="0"/>
    <n v="0"/>
    <n v="0"/>
    <n v="0"/>
    <s v="Div0"/>
    <n v="0"/>
    <n v="0"/>
    <n v="0"/>
    <n v="0"/>
    <n v="0"/>
    <n v="0"/>
    <x v="0"/>
  </r>
  <r>
    <x v="12"/>
    <x v="0"/>
    <s v="WyomingSW B2"/>
    <n v="0"/>
    <n v="0"/>
    <n v="0"/>
    <n v="0"/>
    <n v="0"/>
    <s v="Div0"/>
    <n v="0"/>
    <n v="0"/>
    <n v="0"/>
    <n v="0"/>
    <n v="0"/>
    <n v="0"/>
    <x v="0"/>
  </r>
  <r>
    <x v="12"/>
    <x v="0"/>
    <s v="Utah South BR"/>
    <n v="0"/>
    <n v="0"/>
    <n v="0"/>
    <n v="0"/>
    <n v="0"/>
    <s v="Div0"/>
    <n v="0"/>
    <n v="0"/>
    <n v="0"/>
    <n v="0"/>
    <n v="0"/>
    <n v="0"/>
    <x v="0"/>
  </r>
  <r>
    <x v="12"/>
    <x v="0"/>
    <s v="Bridger BR"/>
    <n v="0"/>
    <n v="0"/>
    <n v="0"/>
    <n v="0"/>
    <n v="172.4"/>
    <s v="Div0"/>
    <n v="181.9"/>
    <n v="0"/>
    <n v="0"/>
    <n v="0"/>
    <n v="9.5"/>
    <n v="0"/>
    <x v="1"/>
  </r>
  <r>
    <x v="12"/>
    <x v="0"/>
    <s v="PortlandNC Log1"/>
    <n v="0"/>
    <n v="0"/>
    <n v="0"/>
    <n v="0"/>
    <n v="0"/>
    <s v="Div0"/>
    <n v="0"/>
    <n v="0"/>
    <n v="0"/>
    <n v="0"/>
    <n v="0"/>
    <n v="0"/>
    <x v="1"/>
  </r>
  <r>
    <x v="12"/>
    <x v="0"/>
    <s v="Aeolus_Wyoming Log1"/>
    <n v="0"/>
    <n v="0"/>
    <n v="0"/>
    <n v="0"/>
    <n v="0"/>
    <s v="Div0"/>
    <n v="0"/>
    <n v="0"/>
    <n v="0"/>
    <n v="0"/>
    <n v="0"/>
    <n v="0"/>
    <x v="0"/>
  </r>
  <r>
    <x v="12"/>
    <x v="1"/>
    <s v="Arizona"/>
    <n v="0"/>
    <n v="0"/>
    <n v="0"/>
    <n v="0"/>
    <n v="0"/>
    <s v="Div0"/>
    <n v="0"/>
    <n v="0"/>
    <n v="0"/>
    <n v="0"/>
    <n v="0"/>
    <n v="0"/>
    <x v="0"/>
  </r>
  <r>
    <x v="12"/>
    <x v="1"/>
    <s v="COB"/>
    <n v="0"/>
    <n v="0"/>
    <n v="0"/>
    <n v="0"/>
    <n v="0"/>
    <s v="Div0"/>
    <n v="245"/>
    <n v="0"/>
    <n v="0"/>
    <n v="0"/>
    <n v="245"/>
    <n v="0"/>
    <x v="1"/>
  </r>
  <r>
    <x v="12"/>
    <x v="1"/>
    <s v="Goshen"/>
    <n v="291.89999999999998"/>
    <n v="0"/>
    <n v="-25.9"/>
    <n v="34.6"/>
    <n v="34.6"/>
    <n v="13"/>
    <n v="65.5"/>
    <n v="-0.6"/>
    <n v="0"/>
    <n v="235.6"/>
    <n v="0"/>
    <n v="0"/>
    <x v="0"/>
  </r>
  <r>
    <x v="12"/>
    <x v="1"/>
    <s v="Brady"/>
    <n v="0"/>
    <n v="0"/>
    <n v="0"/>
    <n v="0"/>
    <n v="0"/>
    <s v="Div0"/>
    <n v="0"/>
    <n v="0"/>
    <n v="0"/>
    <n v="0"/>
    <n v="0"/>
    <n v="0"/>
    <x v="0"/>
  </r>
  <r>
    <x v="12"/>
    <x v="1"/>
    <s v="Bridger West"/>
    <n v="0"/>
    <n v="0"/>
    <n v="0"/>
    <n v="0"/>
    <n v="0"/>
    <s v="Div0"/>
    <n v="0"/>
    <n v="0"/>
    <n v="0"/>
    <n v="889.5"/>
    <n v="889.5"/>
    <n v="0"/>
    <x v="1"/>
  </r>
  <r>
    <x v="12"/>
    <x v="1"/>
    <s v="Borah"/>
    <n v="0"/>
    <n v="0"/>
    <n v="0"/>
    <n v="0"/>
    <n v="0"/>
    <s v="Div0"/>
    <n v="0"/>
    <n v="0"/>
    <n v="0"/>
    <n v="1465.8"/>
    <n v="1465.8"/>
    <n v="0"/>
    <x v="1"/>
  </r>
  <r>
    <x v="12"/>
    <x v="1"/>
    <s v="Mid Columbia"/>
    <n v="0"/>
    <n v="0"/>
    <n v="0"/>
    <n v="0"/>
    <n v="0"/>
    <s v="Div0"/>
    <n v="102.8"/>
    <n v="0"/>
    <n v="0"/>
    <n v="198.8"/>
    <n v="301.7"/>
    <n v="0"/>
    <x v="1"/>
  </r>
  <r>
    <x v="12"/>
    <x v="1"/>
    <s v="Mona"/>
    <n v="0"/>
    <n v="0"/>
    <n v="0"/>
    <n v="0"/>
    <n v="0"/>
    <s v="Div0"/>
    <n v="0"/>
    <n v="0"/>
    <n v="0"/>
    <n v="0"/>
    <n v="0"/>
    <n v="0"/>
    <x v="0"/>
  </r>
  <r>
    <x v="12"/>
    <x v="1"/>
    <s v="Palo Verde"/>
    <n v="0"/>
    <n v="0"/>
    <n v="0"/>
    <n v="0"/>
    <n v="0"/>
    <s v="Div0"/>
    <n v="0"/>
    <n v="0"/>
    <n v="0"/>
    <n v="0"/>
    <n v="0"/>
    <n v="0"/>
    <x v="0"/>
  </r>
  <r>
    <x v="12"/>
    <x v="1"/>
    <s v="Utah North"/>
    <n v="4137.5"/>
    <n v="0"/>
    <n v="-377.1"/>
    <n v="1525.2"/>
    <n v="1525.2"/>
    <n v="40.6"/>
    <n v="2688.4"/>
    <n v="0"/>
    <n v="0"/>
    <n v="3753.2"/>
    <n v="1156.0999999999999"/>
    <n v="0"/>
    <x v="0"/>
  </r>
  <r>
    <x v="12"/>
    <x v="1"/>
    <s v="_4-Corners"/>
    <n v="0"/>
    <n v="0"/>
    <n v="0"/>
    <n v="0"/>
    <n v="0"/>
    <s v="Div0"/>
    <n v="0"/>
    <n v="0"/>
    <n v="0"/>
    <n v="0"/>
    <n v="0"/>
    <n v="0"/>
    <x v="0"/>
  </r>
  <r>
    <x v="12"/>
    <x v="1"/>
    <s v="Utah South"/>
    <n v="498.3"/>
    <n v="0"/>
    <n v="0"/>
    <n v="370.9"/>
    <n v="370.9"/>
    <n v="74.400000000000006"/>
    <n v="3306.5"/>
    <n v="-27.6"/>
    <n v="0"/>
    <n v="1012.3"/>
    <n v="3422"/>
    <n v="0"/>
    <x v="0"/>
  </r>
  <r>
    <x v="12"/>
    <x v="1"/>
    <s v="Cholla"/>
    <n v="0"/>
    <n v="0"/>
    <n v="0"/>
    <n v="0"/>
    <n v="0"/>
    <s v="Div0"/>
    <n v="0"/>
    <n v="0"/>
    <n v="0"/>
    <n v="0"/>
    <n v="0"/>
    <n v="0"/>
    <x v="0"/>
  </r>
  <r>
    <x v="12"/>
    <x v="1"/>
    <s v="Colorado"/>
    <n v="0"/>
    <n v="0"/>
    <n v="0"/>
    <n v="0"/>
    <n v="0"/>
    <s v="Div0"/>
    <n v="0"/>
    <n v="0"/>
    <n v="0"/>
    <n v="0"/>
    <n v="0"/>
    <n v="0"/>
    <x v="0"/>
  </r>
  <r>
    <x v="12"/>
    <x v="1"/>
    <s v="Mead"/>
    <n v="0"/>
    <n v="0"/>
    <n v="0"/>
    <n v="0"/>
    <n v="0"/>
    <s v="Div0"/>
    <n v="0"/>
    <n v="0"/>
    <n v="0"/>
    <n v="0"/>
    <n v="0"/>
    <n v="0"/>
    <x v="0"/>
  </r>
  <r>
    <x v="12"/>
    <x v="1"/>
    <s v="Montana"/>
    <n v="0"/>
    <n v="0"/>
    <n v="0"/>
    <n v="0"/>
    <n v="0"/>
    <s v="Div0"/>
    <n v="2.6"/>
    <n v="0"/>
    <n v="0"/>
    <n v="0"/>
    <n v="2.6"/>
    <n v="0"/>
    <x v="1"/>
  </r>
  <r>
    <x v="12"/>
    <x v="1"/>
    <s v="Hermiston"/>
    <n v="0"/>
    <n v="0"/>
    <n v="0"/>
    <n v="0"/>
    <n v="0"/>
    <s v="Div0"/>
    <n v="240.1"/>
    <n v="0"/>
    <n v="0"/>
    <n v="0"/>
    <n v="240.1"/>
    <n v="0"/>
    <x v="1"/>
  </r>
  <r>
    <x v="12"/>
    <x v="1"/>
    <s v="Yakima"/>
    <n v="573.6"/>
    <n v="0"/>
    <n v="-51.6"/>
    <n v="67.900000000000006"/>
    <n v="67.900000000000006"/>
    <n v="13"/>
    <n v="104"/>
    <n v="0"/>
    <n v="0"/>
    <n v="485.9"/>
    <n v="0"/>
    <n v="0"/>
    <x v="1"/>
  </r>
  <r>
    <x v="12"/>
    <x v="1"/>
    <s v="WallaWalla"/>
    <n v="256.5"/>
    <n v="0"/>
    <n v="-20.7"/>
    <n v="30.7"/>
    <n v="30.7"/>
    <n v="13"/>
    <n v="133.9"/>
    <n v="-2.6"/>
    <n v="0"/>
    <n v="605"/>
    <n v="469.9"/>
    <n v="0"/>
    <x v="1"/>
  </r>
  <r>
    <x v="12"/>
    <x v="1"/>
    <s v="APS Transmission"/>
    <n v="0"/>
    <n v="0"/>
    <n v="0"/>
    <n v="0"/>
    <n v="0"/>
    <s v="Div0"/>
    <n v="0"/>
    <n v="0"/>
    <n v="0"/>
    <n v="0"/>
    <n v="0"/>
    <n v="0"/>
    <x v="0"/>
  </r>
  <r>
    <x v="12"/>
    <x v="1"/>
    <s v="Bridger East"/>
    <n v="0"/>
    <n v="0"/>
    <n v="0"/>
    <n v="0"/>
    <n v="0"/>
    <s v="Div0"/>
    <n v="0"/>
    <n v="0"/>
    <n v="0"/>
    <n v="0"/>
    <n v="0"/>
    <n v="0"/>
    <x v="0"/>
  </r>
  <r>
    <x v="12"/>
    <x v="1"/>
    <s v="WyomingNE"/>
    <n v="647.4"/>
    <n v="0"/>
    <n v="0"/>
    <n v="84.2"/>
    <n v="84.2"/>
    <n v="13"/>
    <n v="747.3"/>
    <n v="0"/>
    <n v="0"/>
    <n v="0"/>
    <n v="15.7"/>
    <n v="0"/>
    <x v="0"/>
  </r>
  <r>
    <x v="12"/>
    <x v="1"/>
    <s v="WyomingSW"/>
    <n v="491.6"/>
    <n v="0"/>
    <n v="-118.2"/>
    <n v="48.5"/>
    <n v="48.5"/>
    <n v="13"/>
    <n v="39.700000000000003"/>
    <n v="0"/>
    <n v="0"/>
    <n v="382.2"/>
    <n v="0"/>
    <n v="0"/>
    <x v="0"/>
  </r>
  <r>
    <x v="12"/>
    <x v="1"/>
    <s v="Aeolus_Wyoming"/>
    <n v="0"/>
    <n v="0"/>
    <n v="0"/>
    <n v="0"/>
    <n v="0"/>
    <s v="Div0"/>
    <n v="0"/>
    <n v="0"/>
    <n v="0"/>
    <n v="15.7"/>
    <n v="15.7"/>
    <n v="0"/>
    <x v="0"/>
  </r>
  <r>
    <x v="12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12"/>
    <x v="1"/>
    <s v="SOregonCal"/>
    <n v="1549.5"/>
    <n v="0"/>
    <n v="-185.5"/>
    <n v="600.29999999999995"/>
    <n v="600.29999999999995"/>
    <n v="44"/>
    <n v="657.7"/>
    <n v="2.9"/>
    <n v="0"/>
    <n v="1498.2"/>
    <n v="194.4"/>
    <n v="0"/>
    <x v="1"/>
  </r>
  <r>
    <x v="12"/>
    <x v="1"/>
    <s v="PortlandNC"/>
    <n v="583.79999999999995"/>
    <n v="0"/>
    <n v="-49"/>
    <n v="69.5"/>
    <n v="69.5"/>
    <n v="13"/>
    <n v="696.3"/>
    <n v="-78"/>
    <n v="0"/>
    <n v="24.9"/>
    <n v="38.9"/>
    <n v="0"/>
    <x v="1"/>
  </r>
  <r>
    <x v="12"/>
    <x v="1"/>
    <s v="WillamValcc"/>
    <n v="437"/>
    <n v="0"/>
    <n v="-50.1"/>
    <n v="50.3"/>
    <n v="50.3"/>
    <n v="13"/>
    <n v="118.8"/>
    <n v="0"/>
    <n v="0"/>
    <n v="318.39999999999998"/>
    <n v="0"/>
    <n v="0"/>
    <x v="1"/>
  </r>
  <r>
    <x v="12"/>
    <x v="1"/>
    <s v="Bethel"/>
    <n v="0"/>
    <n v="0"/>
    <n v="0"/>
    <n v="0"/>
    <n v="0"/>
    <s v="Div0"/>
    <n v="0"/>
    <n v="0"/>
    <n v="0"/>
    <n v="0"/>
    <n v="0"/>
    <n v="0"/>
    <x v="1"/>
  </r>
  <r>
    <x v="12"/>
    <x v="1"/>
    <s v="Nevada - Oregon Border"/>
    <n v="0"/>
    <n v="0"/>
    <n v="0"/>
    <n v="0"/>
    <n v="0"/>
    <s v="Div0"/>
    <n v="0"/>
    <n v="0"/>
    <n v="0"/>
    <n v="0"/>
    <n v="0"/>
    <n v="0"/>
    <x v="1"/>
  </r>
  <r>
    <x v="12"/>
    <x v="1"/>
    <s v="Bridger"/>
    <n v="0"/>
    <n v="0"/>
    <n v="0"/>
    <n v="0"/>
    <n v="0"/>
    <s v="Div0"/>
    <n v="702"/>
    <n v="0"/>
    <n v="0"/>
    <n v="0"/>
    <n v="702"/>
    <n v="0"/>
    <x v="1"/>
  </r>
  <r>
    <x v="12"/>
    <x v="1"/>
    <s v="Hemingway"/>
    <n v="0"/>
    <n v="0"/>
    <n v="0"/>
    <n v="0"/>
    <n v="0"/>
    <s v="Div0"/>
    <n v="0"/>
    <n v="0"/>
    <n v="0"/>
    <n v="868.1"/>
    <n v="868.1"/>
    <n v="0"/>
    <x v="1"/>
  </r>
  <r>
    <x v="12"/>
    <x v="1"/>
    <s v="Midpoint Meridian"/>
    <n v="0"/>
    <n v="0"/>
    <n v="0"/>
    <n v="0"/>
    <n v="0"/>
    <s v="Div0"/>
    <n v="0"/>
    <n v="0"/>
    <n v="0"/>
    <n v="509.9"/>
    <n v="509.9"/>
    <n v="0"/>
    <x v="1"/>
  </r>
  <r>
    <x v="12"/>
    <x v="1"/>
    <s v="Craig Trans"/>
    <n v="0"/>
    <n v="0"/>
    <n v="0"/>
    <n v="0"/>
    <n v="0"/>
    <s v="Div0"/>
    <n v="0"/>
    <n v="0"/>
    <n v="0"/>
    <n v="0"/>
    <n v="0"/>
    <n v="0"/>
    <x v="0"/>
  </r>
  <r>
    <x v="12"/>
    <x v="1"/>
    <s v="BPA_NITS"/>
    <n v="348.2"/>
    <n v="0"/>
    <n v="-33.6"/>
    <n v="40.9"/>
    <n v="40.9"/>
    <n v="13"/>
    <n v="0"/>
    <n v="0"/>
    <n v="0"/>
    <n v="355.5"/>
    <n v="0"/>
    <n v="0"/>
    <x v="1"/>
  </r>
  <r>
    <x v="12"/>
    <x v="1"/>
    <s v="Utah South B1"/>
    <n v="0"/>
    <n v="0"/>
    <n v="0"/>
    <n v="0"/>
    <n v="0"/>
    <s v="Div0"/>
    <n v="74.8"/>
    <n v="0"/>
    <n v="0"/>
    <n v="0"/>
    <n v="74.8"/>
    <n v="0"/>
    <x v="0"/>
  </r>
  <r>
    <x v="12"/>
    <x v="1"/>
    <s v="Yakima B1"/>
    <n v="0"/>
    <n v="0"/>
    <n v="0"/>
    <n v="0"/>
    <n v="0"/>
    <s v="Div0"/>
    <n v="104.2"/>
    <n v="0"/>
    <n v="0"/>
    <n v="0"/>
    <n v="104.2"/>
    <n v="0"/>
    <x v="1"/>
  </r>
  <r>
    <x v="12"/>
    <x v="1"/>
    <s v="Yakima B4"/>
    <n v="0"/>
    <n v="0"/>
    <n v="0"/>
    <n v="0"/>
    <n v="0"/>
    <s v="Div0"/>
    <n v="0"/>
    <n v="0"/>
    <n v="0"/>
    <n v="0"/>
    <n v="0"/>
    <n v="0"/>
    <x v="1"/>
  </r>
  <r>
    <x v="12"/>
    <x v="1"/>
    <s v="Goshen B2"/>
    <n v="0"/>
    <n v="0"/>
    <n v="0"/>
    <n v="0"/>
    <n v="0"/>
    <s v="Div0"/>
    <n v="149.5"/>
    <n v="0"/>
    <n v="0"/>
    <n v="0"/>
    <n v="149.5"/>
    <n v="0"/>
    <x v="0"/>
  </r>
  <r>
    <x v="12"/>
    <x v="1"/>
    <s v="PortlandNC B1"/>
    <n v="0"/>
    <n v="0"/>
    <n v="0"/>
    <n v="0"/>
    <n v="0"/>
    <s v="Div0"/>
    <n v="0"/>
    <n v="0"/>
    <n v="0"/>
    <n v="0"/>
    <n v="0"/>
    <n v="0"/>
    <x v="1"/>
  </r>
  <r>
    <x v="12"/>
    <x v="1"/>
    <s v="PortlandNC B2"/>
    <n v="0"/>
    <n v="0"/>
    <n v="0"/>
    <n v="0"/>
    <n v="0"/>
    <s v="Div0"/>
    <n v="0"/>
    <n v="0"/>
    <n v="0"/>
    <n v="0"/>
    <n v="0"/>
    <n v="0"/>
    <x v="1"/>
  </r>
  <r>
    <x v="12"/>
    <x v="1"/>
    <s v="WillamValcc B1"/>
    <n v="0"/>
    <n v="0"/>
    <n v="0"/>
    <n v="0"/>
    <n v="0"/>
    <s v="Div0"/>
    <n v="0"/>
    <n v="0"/>
    <n v="0"/>
    <n v="0"/>
    <n v="0"/>
    <n v="0"/>
    <x v="1"/>
  </r>
  <r>
    <x v="12"/>
    <x v="1"/>
    <s v="WillamValcc B2"/>
    <n v="0"/>
    <n v="0"/>
    <n v="0"/>
    <n v="0"/>
    <n v="0"/>
    <s v="Div0"/>
    <n v="0"/>
    <n v="0"/>
    <n v="0"/>
    <n v="0"/>
    <n v="0"/>
    <n v="0"/>
    <x v="1"/>
  </r>
  <r>
    <x v="12"/>
    <x v="1"/>
    <s v="SOregonCal B2"/>
    <n v="0"/>
    <n v="0"/>
    <n v="0"/>
    <n v="0"/>
    <n v="0"/>
    <s v="Div0"/>
    <n v="0"/>
    <n v="0"/>
    <n v="0"/>
    <n v="0"/>
    <n v="0"/>
    <n v="0"/>
    <x v="1"/>
  </r>
  <r>
    <x v="12"/>
    <x v="1"/>
    <s v="Aeolus_Wyoming B1"/>
    <n v="0"/>
    <n v="0"/>
    <n v="0"/>
    <n v="0"/>
    <n v="0"/>
    <s v="Div0"/>
    <n v="739.2"/>
    <n v="0"/>
    <n v="0"/>
    <n v="0"/>
    <n v="739.2"/>
    <n v="0"/>
    <x v="0"/>
  </r>
  <r>
    <x v="12"/>
    <x v="1"/>
    <s v="Utah North B1"/>
    <n v="0"/>
    <n v="0"/>
    <n v="0"/>
    <n v="0"/>
    <n v="10.3"/>
    <s v="Div0"/>
    <n v="192.3"/>
    <n v="0"/>
    <n v="0"/>
    <n v="0"/>
    <n v="182.1"/>
    <n v="0"/>
    <x v="0"/>
  </r>
  <r>
    <x v="12"/>
    <x v="1"/>
    <s v="WallaWalla B1"/>
    <n v="0"/>
    <n v="0"/>
    <n v="0"/>
    <n v="0"/>
    <n v="0"/>
    <s v="Div0"/>
    <n v="0"/>
    <n v="0"/>
    <n v="0"/>
    <n v="0"/>
    <n v="0"/>
    <n v="0"/>
    <x v="1"/>
  </r>
  <r>
    <x v="12"/>
    <x v="1"/>
    <s v="WyomingNE B1"/>
    <n v="0"/>
    <n v="0"/>
    <n v="0"/>
    <n v="0"/>
    <n v="0"/>
    <s v="Div0"/>
    <n v="0"/>
    <n v="0"/>
    <n v="0"/>
    <n v="0"/>
    <n v="0"/>
    <n v="0"/>
    <x v="0"/>
  </r>
  <r>
    <x v="12"/>
    <x v="1"/>
    <s v="WyomingNE B2"/>
    <n v="0"/>
    <n v="0"/>
    <n v="0"/>
    <n v="0"/>
    <n v="0"/>
    <s v="Div0"/>
    <n v="0"/>
    <n v="0"/>
    <n v="0"/>
    <n v="0"/>
    <n v="0"/>
    <n v="0"/>
    <x v="0"/>
  </r>
  <r>
    <x v="12"/>
    <x v="1"/>
    <s v="Utah South B4"/>
    <n v="0"/>
    <n v="0"/>
    <n v="0"/>
    <n v="0"/>
    <n v="0"/>
    <s v="Div0"/>
    <n v="133.5"/>
    <n v="0"/>
    <n v="0"/>
    <n v="0"/>
    <n v="133.5"/>
    <n v="0"/>
    <x v="0"/>
  </r>
  <r>
    <x v="12"/>
    <x v="1"/>
    <s v="Bridger B1"/>
    <n v="0"/>
    <n v="0"/>
    <n v="0"/>
    <n v="0"/>
    <n v="0"/>
    <s v="Div0"/>
    <n v="0"/>
    <n v="0"/>
    <n v="0"/>
    <n v="0"/>
    <n v="0"/>
    <n v="0"/>
    <x v="1"/>
  </r>
  <r>
    <x v="12"/>
    <x v="1"/>
    <s v="WyomingSW B1"/>
    <n v="0"/>
    <n v="0"/>
    <n v="0"/>
    <n v="0"/>
    <n v="0"/>
    <s v="Div0"/>
    <n v="0"/>
    <n v="0"/>
    <n v="0"/>
    <n v="0"/>
    <n v="0"/>
    <n v="0"/>
    <x v="0"/>
  </r>
  <r>
    <x v="12"/>
    <x v="1"/>
    <s v="WyomingSW B2"/>
    <n v="0"/>
    <n v="0"/>
    <n v="0"/>
    <n v="0"/>
    <n v="0"/>
    <s v="Div0"/>
    <n v="0"/>
    <n v="0"/>
    <n v="0"/>
    <n v="0"/>
    <n v="0"/>
    <n v="0"/>
    <x v="0"/>
  </r>
  <r>
    <x v="12"/>
    <x v="1"/>
    <s v="Utah South BR"/>
    <n v="0"/>
    <n v="0"/>
    <n v="0"/>
    <n v="0"/>
    <n v="0"/>
    <s v="Div0"/>
    <n v="0"/>
    <n v="0"/>
    <n v="0"/>
    <n v="0"/>
    <n v="0"/>
    <n v="0"/>
    <x v="0"/>
  </r>
  <r>
    <x v="12"/>
    <x v="1"/>
    <s v="Bridger BR"/>
    <n v="0"/>
    <n v="0"/>
    <n v="0"/>
    <n v="0"/>
    <n v="0"/>
    <s v="Div0"/>
    <n v="187.6"/>
    <n v="0"/>
    <n v="0"/>
    <n v="0"/>
    <n v="187.6"/>
    <n v="0"/>
    <x v="1"/>
  </r>
  <r>
    <x v="12"/>
    <x v="1"/>
    <s v="PortlandNC Log1"/>
    <n v="0"/>
    <n v="0"/>
    <n v="0"/>
    <n v="0"/>
    <n v="0"/>
    <s v="Div0"/>
    <n v="0"/>
    <n v="0"/>
    <n v="0"/>
    <n v="0"/>
    <n v="0"/>
    <n v="0"/>
    <x v="1"/>
  </r>
  <r>
    <x v="12"/>
    <x v="1"/>
    <s v="Aeolus_Wyoming Log1"/>
    <n v="0"/>
    <n v="0"/>
    <n v="0"/>
    <n v="0"/>
    <n v="0"/>
    <s v="Div0"/>
    <n v="0"/>
    <n v="0"/>
    <n v="0"/>
    <n v="739.1"/>
    <n v="739.1"/>
    <n v="0"/>
    <x v="0"/>
  </r>
  <r>
    <x v="13"/>
    <x v="0"/>
    <s v="Arizona"/>
    <n v="0"/>
    <n v="0"/>
    <n v="0"/>
    <n v="0"/>
    <n v="0"/>
    <s v="Div0"/>
    <n v="0"/>
    <n v="0"/>
    <n v="0"/>
    <n v="0"/>
    <n v="0"/>
    <n v="0"/>
    <x v="0"/>
  </r>
  <r>
    <x v="13"/>
    <x v="0"/>
    <s v="COB"/>
    <n v="0"/>
    <n v="0"/>
    <n v="0"/>
    <n v="0"/>
    <n v="0"/>
    <s v="Div0"/>
    <n v="206"/>
    <n v="0"/>
    <n v="0"/>
    <n v="0"/>
    <n v="206"/>
    <n v="0"/>
    <x v="1"/>
  </r>
  <r>
    <x v="13"/>
    <x v="0"/>
    <s v="Goshen"/>
    <n v="524"/>
    <n v="0"/>
    <n v="-56"/>
    <n v="60.8"/>
    <n v="60.8"/>
    <n v="13"/>
    <n v="52.3"/>
    <n v="-1.4"/>
    <n v="184.2"/>
    <n v="293.60000000000002"/>
    <n v="0"/>
    <n v="0"/>
    <x v="0"/>
  </r>
  <r>
    <x v="13"/>
    <x v="0"/>
    <s v="Brady"/>
    <n v="0"/>
    <n v="0"/>
    <n v="0"/>
    <n v="0"/>
    <n v="0"/>
    <s v="Div0"/>
    <n v="0"/>
    <n v="0"/>
    <n v="0"/>
    <n v="100"/>
    <n v="100"/>
    <n v="0"/>
    <x v="0"/>
  </r>
  <r>
    <x v="13"/>
    <x v="0"/>
    <s v="Bridger West"/>
    <n v="0"/>
    <n v="0"/>
    <n v="0"/>
    <n v="0"/>
    <n v="0"/>
    <s v="Div0"/>
    <n v="0"/>
    <n v="0"/>
    <n v="0"/>
    <n v="737.2"/>
    <n v="737.2"/>
    <n v="0"/>
    <x v="1"/>
  </r>
  <r>
    <x v="13"/>
    <x v="0"/>
    <s v="Borah"/>
    <n v="0"/>
    <n v="0"/>
    <n v="0"/>
    <n v="0"/>
    <n v="0"/>
    <s v="Div0"/>
    <n v="0"/>
    <n v="0"/>
    <n v="0"/>
    <n v="737.2"/>
    <n v="737.2"/>
    <n v="0"/>
    <x v="1"/>
  </r>
  <r>
    <x v="13"/>
    <x v="0"/>
    <s v="Mid Columbia"/>
    <n v="0"/>
    <n v="0"/>
    <n v="0"/>
    <n v="0"/>
    <n v="0"/>
    <s v="Div0"/>
    <n v="861.4"/>
    <n v="0"/>
    <n v="0"/>
    <n v="15.2"/>
    <n v="876.7"/>
    <n v="0"/>
    <x v="1"/>
  </r>
  <r>
    <x v="13"/>
    <x v="0"/>
    <s v="Mona"/>
    <n v="0"/>
    <n v="0"/>
    <n v="0"/>
    <n v="0"/>
    <n v="159.6"/>
    <s v="Div0"/>
    <n v="212.5"/>
    <n v="0"/>
    <n v="0"/>
    <n v="0"/>
    <n v="52.9"/>
    <n v="0"/>
    <x v="0"/>
  </r>
  <r>
    <x v="13"/>
    <x v="0"/>
    <s v="Palo Verde"/>
    <n v="0"/>
    <n v="0"/>
    <n v="0"/>
    <n v="0"/>
    <n v="0"/>
    <s v="Div0"/>
    <n v="0"/>
    <n v="0"/>
    <n v="0"/>
    <n v="0"/>
    <n v="0"/>
    <n v="0"/>
    <x v="0"/>
  </r>
  <r>
    <x v="13"/>
    <x v="0"/>
    <s v="Utah North"/>
    <n v="5345.3"/>
    <n v="0"/>
    <n v="-523.1"/>
    <n v="961.1"/>
    <n v="961.1"/>
    <n v="19.899999999999999"/>
    <n v="2457.3000000000002"/>
    <n v="0"/>
    <n v="271.10000000000002"/>
    <n v="3154.9"/>
    <n v="100"/>
    <n v="0"/>
    <x v="0"/>
  </r>
  <r>
    <x v="13"/>
    <x v="0"/>
    <s v="_4-Corners"/>
    <n v="0"/>
    <n v="0"/>
    <n v="0"/>
    <n v="0"/>
    <n v="0"/>
    <s v="Div0"/>
    <n v="0"/>
    <n v="0"/>
    <n v="0"/>
    <n v="0"/>
    <n v="0"/>
    <n v="0"/>
    <x v="0"/>
  </r>
  <r>
    <x v="13"/>
    <x v="0"/>
    <s v="Utah South"/>
    <n v="653.1"/>
    <n v="0"/>
    <n v="0"/>
    <n v="84.9"/>
    <n v="84.9"/>
    <n v="13"/>
    <n v="3237.6"/>
    <n v="-27.7"/>
    <n v="0"/>
    <n v="245.2"/>
    <n v="2717.1"/>
    <n v="0"/>
    <x v="0"/>
  </r>
  <r>
    <x v="13"/>
    <x v="0"/>
    <s v="Cholla"/>
    <n v="0"/>
    <n v="0"/>
    <n v="0"/>
    <n v="0"/>
    <n v="0"/>
    <s v="Div0"/>
    <n v="0"/>
    <n v="0"/>
    <n v="0"/>
    <n v="0"/>
    <n v="0"/>
    <n v="0"/>
    <x v="0"/>
  </r>
  <r>
    <x v="13"/>
    <x v="0"/>
    <s v="Colorado"/>
    <n v="0"/>
    <n v="0"/>
    <n v="0"/>
    <n v="0"/>
    <n v="0"/>
    <s v="Div0"/>
    <n v="0"/>
    <n v="0"/>
    <n v="0"/>
    <n v="0"/>
    <n v="0"/>
    <n v="0"/>
    <x v="0"/>
  </r>
  <r>
    <x v="13"/>
    <x v="0"/>
    <s v="Mead"/>
    <n v="0"/>
    <n v="0"/>
    <n v="0"/>
    <n v="0"/>
    <n v="0"/>
    <s v="Div0"/>
    <n v="0"/>
    <n v="0"/>
    <n v="0"/>
    <n v="0"/>
    <n v="0"/>
    <n v="0"/>
    <x v="0"/>
  </r>
  <r>
    <x v="13"/>
    <x v="0"/>
    <s v="Montana"/>
    <n v="0"/>
    <n v="0"/>
    <n v="0"/>
    <n v="0"/>
    <n v="0"/>
    <s v="Div0"/>
    <n v="3.6"/>
    <n v="0"/>
    <n v="0"/>
    <n v="0"/>
    <n v="3.6"/>
    <n v="0"/>
    <x v="1"/>
  </r>
  <r>
    <x v="13"/>
    <x v="0"/>
    <s v="Hermiston"/>
    <n v="0"/>
    <n v="0"/>
    <n v="0"/>
    <n v="0"/>
    <n v="0"/>
    <s v="Div0"/>
    <n v="199"/>
    <n v="0"/>
    <n v="0"/>
    <n v="0"/>
    <n v="199"/>
    <n v="0"/>
    <x v="1"/>
  </r>
  <r>
    <x v="13"/>
    <x v="0"/>
    <s v="Yakima"/>
    <n v="605.70000000000005"/>
    <n v="0"/>
    <n v="-60.9"/>
    <n v="70.8"/>
    <n v="70.8"/>
    <n v="13"/>
    <n v="95.2"/>
    <n v="0"/>
    <n v="1.8"/>
    <n v="518.6"/>
    <n v="0"/>
    <n v="0"/>
    <x v="1"/>
  </r>
  <r>
    <x v="13"/>
    <x v="0"/>
    <s v="WallaWalla"/>
    <n v="306.8"/>
    <n v="0"/>
    <n v="-24.8"/>
    <n v="36.700000000000003"/>
    <n v="36.700000000000003"/>
    <n v="13"/>
    <n v="182.1"/>
    <n v="-2.6"/>
    <n v="0"/>
    <n v="174.5"/>
    <n v="35.299999999999997"/>
    <n v="0"/>
    <x v="1"/>
  </r>
  <r>
    <x v="13"/>
    <x v="0"/>
    <s v="APS Transmission"/>
    <n v="0"/>
    <n v="0"/>
    <n v="0"/>
    <n v="0"/>
    <n v="0"/>
    <s v="Div0"/>
    <n v="0"/>
    <n v="0"/>
    <n v="0"/>
    <n v="0"/>
    <n v="0"/>
    <n v="0"/>
    <x v="0"/>
  </r>
  <r>
    <x v="13"/>
    <x v="0"/>
    <s v="Bridger East"/>
    <n v="0"/>
    <n v="0"/>
    <n v="0"/>
    <n v="0"/>
    <n v="0"/>
    <s v="Div0"/>
    <n v="0"/>
    <n v="0"/>
    <n v="0"/>
    <n v="0"/>
    <n v="0"/>
    <n v="0"/>
    <x v="0"/>
  </r>
  <r>
    <x v="13"/>
    <x v="0"/>
    <s v="WyomingNE"/>
    <n v="655.20000000000005"/>
    <n v="0"/>
    <n v="0"/>
    <n v="85.2"/>
    <n v="85.2"/>
    <n v="13"/>
    <n v="669.1"/>
    <n v="0"/>
    <n v="2.9"/>
    <n v="68.3"/>
    <n v="0"/>
    <n v="0"/>
    <x v="0"/>
  </r>
  <r>
    <x v="13"/>
    <x v="0"/>
    <s v="WyomingSW"/>
    <n v="464.3"/>
    <n v="0"/>
    <n v="-135.30000000000001"/>
    <n v="42.8"/>
    <n v="42.8"/>
    <n v="13"/>
    <n v="39.700000000000003"/>
    <n v="0"/>
    <n v="0"/>
    <n v="332.1"/>
    <n v="0"/>
    <n v="0"/>
    <x v="0"/>
  </r>
  <r>
    <x v="13"/>
    <x v="0"/>
    <s v="Aeolus_Wyoming"/>
    <n v="0"/>
    <n v="0"/>
    <n v="0"/>
    <n v="0"/>
    <n v="0"/>
    <s v="Div0"/>
    <n v="0"/>
    <n v="0"/>
    <n v="0"/>
    <n v="253.9"/>
    <n v="253.9"/>
    <n v="0"/>
    <x v="0"/>
  </r>
  <r>
    <x v="13"/>
    <x v="0"/>
    <s v="Chehalis"/>
    <n v="0"/>
    <n v="0"/>
    <n v="0"/>
    <n v="0"/>
    <n v="0"/>
    <s v="Div0"/>
    <n v="412"/>
    <n v="0"/>
    <n v="0"/>
    <n v="0"/>
    <n v="412"/>
    <n v="0"/>
    <x v="1"/>
  </r>
  <r>
    <x v="13"/>
    <x v="0"/>
    <s v="SOregonCal"/>
    <n v="1508.5"/>
    <n v="0"/>
    <n v="-160.6"/>
    <n v="527.6"/>
    <n v="527.6"/>
    <n v="39.1"/>
    <n v="790.4"/>
    <n v="1.9"/>
    <n v="0"/>
    <n v="1084.3"/>
    <n v="1.1000000000000001"/>
    <n v="0"/>
    <x v="1"/>
  </r>
  <r>
    <x v="13"/>
    <x v="0"/>
    <s v="PortlandNC"/>
    <n v="527.9"/>
    <n v="0"/>
    <n v="-56.9"/>
    <n v="61.2"/>
    <n v="61.2"/>
    <n v="13"/>
    <n v="625.5"/>
    <n v="-78"/>
    <n v="0"/>
    <n v="0"/>
    <n v="15.2"/>
    <n v="0"/>
    <x v="1"/>
  </r>
  <r>
    <x v="13"/>
    <x v="0"/>
    <s v="WillamValcc"/>
    <n v="408.8"/>
    <n v="0"/>
    <n v="-22.3"/>
    <n v="50.3"/>
    <n v="50.3"/>
    <n v="13"/>
    <n v="108.8"/>
    <n v="0"/>
    <n v="7.3"/>
    <n v="320.7"/>
    <n v="0"/>
    <n v="0"/>
    <x v="1"/>
  </r>
  <r>
    <x v="13"/>
    <x v="0"/>
    <s v="Bethel"/>
    <n v="0"/>
    <n v="0"/>
    <n v="0"/>
    <n v="0"/>
    <n v="0"/>
    <s v="Div0"/>
    <n v="0"/>
    <n v="0"/>
    <n v="0"/>
    <n v="0"/>
    <n v="0"/>
    <n v="0"/>
    <x v="1"/>
  </r>
  <r>
    <x v="13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13"/>
    <x v="0"/>
    <s v="Bridger"/>
    <n v="0"/>
    <n v="0"/>
    <n v="0"/>
    <n v="0"/>
    <n v="0"/>
    <s v="Div0"/>
    <n v="702"/>
    <n v="0"/>
    <n v="0"/>
    <n v="0"/>
    <n v="702"/>
    <n v="0"/>
    <x v="1"/>
  </r>
  <r>
    <x v="13"/>
    <x v="0"/>
    <s v="Hemingway"/>
    <n v="0"/>
    <n v="0"/>
    <n v="0"/>
    <n v="0"/>
    <n v="0"/>
    <s v="Div0"/>
    <n v="0"/>
    <n v="0"/>
    <n v="0"/>
    <n v="0"/>
    <n v="0"/>
    <n v="0"/>
    <x v="1"/>
  </r>
  <r>
    <x v="13"/>
    <x v="0"/>
    <s v="Midpoint Meridian"/>
    <n v="0"/>
    <n v="0"/>
    <n v="0"/>
    <n v="0"/>
    <n v="0"/>
    <s v="Div0"/>
    <n v="0"/>
    <n v="0"/>
    <n v="0"/>
    <n v="443.5"/>
    <n v="443.5"/>
    <n v="0"/>
    <x v="1"/>
  </r>
  <r>
    <x v="13"/>
    <x v="0"/>
    <s v="Craig Trans"/>
    <n v="0"/>
    <n v="0"/>
    <n v="0"/>
    <n v="0"/>
    <n v="0"/>
    <s v="Div0"/>
    <n v="0"/>
    <n v="0"/>
    <n v="0"/>
    <n v="0"/>
    <n v="0"/>
    <n v="0"/>
    <x v="0"/>
  </r>
  <r>
    <x v="13"/>
    <x v="0"/>
    <s v="BPA_NITS"/>
    <n v="281.3"/>
    <n v="0"/>
    <n v="-22.5"/>
    <n v="33.6"/>
    <n v="33.6"/>
    <n v="13"/>
    <n v="0"/>
    <n v="0"/>
    <n v="0"/>
    <n v="292.39999999999998"/>
    <n v="0"/>
    <n v="0"/>
    <x v="1"/>
  </r>
  <r>
    <x v="13"/>
    <x v="0"/>
    <s v="Utah South B1"/>
    <n v="0"/>
    <n v="0"/>
    <n v="0"/>
    <n v="0"/>
    <n v="0"/>
    <s v="Div0"/>
    <n v="67.2"/>
    <n v="0"/>
    <n v="0"/>
    <n v="0"/>
    <n v="67.2"/>
    <n v="0"/>
    <x v="0"/>
  </r>
  <r>
    <x v="13"/>
    <x v="0"/>
    <s v="Yakima B1"/>
    <n v="0"/>
    <n v="0"/>
    <n v="0"/>
    <n v="0"/>
    <n v="0"/>
    <s v="Div0"/>
    <n v="110.5"/>
    <n v="0"/>
    <n v="0"/>
    <n v="0"/>
    <n v="110.5"/>
    <n v="0"/>
    <x v="1"/>
  </r>
  <r>
    <x v="13"/>
    <x v="0"/>
    <s v="Yakima B4"/>
    <n v="0"/>
    <n v="0"/>
    <n v="0"/>
    <n v="0"/>
    <n v="0"/>
    <s v="Div0"/>
    <n v="0"/>
    <n v="0"/>
    <n v="0"/>
    <n v="0"/>
    <n v="0"/>
    <n v="0"/>
    <x v="1"/>
  </r>
  <r>
    <x v="13"/>
    <x v="0"/>
    <s v="Goshen B2"/>
    <n v="0"/>
    <n v="0"/>
    <n v="0"/>
    <n v="0"/>
    <n v="0"/>
    <s v="Div0"/>
    <n v="143.1"/>
    <n v="0"/>
    <n v="0"/>
    <n v="0"/>
    <n v="143.1"/>
    <n v="0"/>
    <x v="0"/>
  </r>
  <r>
    <x v="13"/>
    <x v="0"/>
    <s v="PortlandNC B1"/>
    <n v="0"/>
    <n v="0"/>
    <n v="0"/>
    <n v="0"/>
    <n v="0"/>
    <s v="Div0"/>
    <n v="0"/>
    <n v="0"/>
    <n v="0"/>
    <n v="0"/>
    <n v="0"/>
    <n v="0"/>
    <x v="1"/>
  </r>
  <r>
    <x v="13"/>
    <x v="0"/>
    <s v="PortlandNC B2"/>
    <n v="0"/>
    <n v="0"/>
    <n v="0"/>
    <n v="0"/>
    <n v="0"/>
    <s v="Div0"/>
    <n v="0"/>
    <n v="0"/>
    <n v="0"/>
    <n v="0"/>
    <n v="0"/>
    <n v="0"/>
    <x v="1"/>
  </r>
  <r>
    <x v="13"/>
    <x v="0"/>
    <s v="WillamValcc B1"/>
    <n v="0"/>
    <n v="0"/>
    <n v="0"/>
    <n v="0"/>
    <n v="0"/>
    <s v="Div0"/>
    <n v="0"/>
    <n v="0"/>
    <n v="0"/>
    <n v="0"/>
    <n v="0"/>
    <n v="0"/>
    <x v="1"/>
  </r>
  <r>
    <x v="13"/>
    <x v="0"/>
    <s v="WillamValcc B2"/>
    <n v="0"/>
    <n v="0"/>
    <n v="0"/>
    <n v="0"/>
    <n v="0"/>
    <s v="Div0"/>
    <n v="0"/>
    <n v="0"/>
    <n v="0"/>
    <n v="0"/>
    <n v="0"/>
    <n v="0"/>
    <x v="1"/>
  </r>
  <r>
    <x v="13"/>
    <x v="0"/>
    <s v="SOregonCal B2"/>
    <n v="0"/>
    <n v="0"/>
    <n v="0"/>
    <n v="0"/>
    <n v="0"/>
    <s v="Div0"/>
    <n v="0"/>
    <n v="0"/>
    <n v="0"/>
    <n v="0"/>
    <n v="0"/>
    <n v="0"/>
    <x v="1"/>
  </r>
  <r>
    <x v="13"/>
    <x v="0"/>
    <s v="Aeolus_Wyoming B1"/>
    <n v="0"/>
    <n v="0"/>
    <n v="0"/>
    <n v="0"/>
    <n v="68.599999999999994"/>
    <s v="Div0"/>
    <n v="322.60000000000002"/>
    <n v="0"/>
    <n v="0"/>
    <n v="0"/>
    <n v="253.9"/>
    <n v="0"/>
    <x v="0"/>
  </r>
  <r>
    <x v="13"/>
    <x v="0"/>
    <s v="Utah North B1"/>
    <n v="0"/>
    <n v="0"/>
    <n v="0"/>
    <n v="0"/>
    <n v="0"/>
    <s v="Div0"/>
    <n v="195"/>
    <n v="0"/>
    <n v="0"/>
    <n v="0"/>
    <n v="195"/>
    <n v="0"/>
    <x v="0"/>
  </r>
  <r>
    <x v="13"/>
    <x v="0"/>
    <s v="WallaWalla B1"/>
    <n v="0"/>
    <n v="0"/>
    <n v="0"/>
    <n v="0"/>
    <n v="0"/>
    <s v="Div0"/>
    <n v="0"/>
    <n v="0"/>
    <n v="0"/>
    <n v="0"/>
    <n v="0"/>
    <n v="0"/>
    <x v="1"/>
  </r>
  <r>
    <x v="13"/>
    <x v="0"/>
    <s v="WyomingNE B1"/>
    <n v="0"/>
    <n v="0"/>
    <n v="0"/>
    <n v="0"/>
    <n v="0"/>
    <s v="Div0"/>
    <n v="0"/>
    <n v="0"/>
    <n v="0"/>
    <n v="0"/>
    <n v="0"/>
    <n v="0"/>
    <x v="0"/>
  </r>
  <r>
    <x v="13"/>
    <x v="0"/>
    <s v="WyomingNE B2"/>
    <n v="0"/>
    <n v="0"/>
    <n v="0"/>
    <n v="0"/>
    <n v="0"/>
    <s v="Div0"/>
    <n v="0"/>
    <n v="0"/>
    <n v="0"/>
    <n v="0"/>
    <n v="0"/>
    <n v="0"/>
    <x v="0"/>
  </r>
  <r>
    <x v="13"/>
    <x v="0"/>
    <s v="Utah South B4"/>
    <n v="0"/>
    <n v="0"/>
    <n v="0"/>
    <n v="0"/>
    <n v="0"/>
    <s v="Div0"/>
    <n v="125"/>
    <n v="0"/>
    <n v="0"/>
    <n v="0"/>
    <n v="125"/>
    <n v="0"/>
    <x v="0"/>
  </r>
  <r>
    <x v="13"/>
    <x v="0"/>
    <s v="Bridger B1"/>
    <n v="0"/>
    <n v="0"/>
    <n v="0"/>
    <n v="0"/>
    <n v="0"/>
    <s v="Div0"/>
    <n v="0"/>
    <n v="0"/>
    <n v="0"/>
    <n v="0"/>
    <n v="0"/>
    <n v="0"/>
    <x v="1"/>
  </r>
  <r>
    <x v="13"/>
    <x v="0"/>
    <s v="WyomingSW B1"/>
    <n v="0"/>
    <n v="0"/>
    <n v="0"/>
    <n v="0"/>
    <n v="0"/>
    <s v="Div0"/>
    <n v="0"/>
    <n v="0"/>
    <n v="0"/>
    <n v="0"/>
    <n v="0"/>
    <n v="0"/>
    <x v="0"/>
  </r>
  <r>
    <x v="13"/>
    <x v="0"/>
    <s v="WyomingSW B2"/>
    <n v="0"/>
    <n v="0"/>
    <n v="0"/>
    <n v="0"/>
    <n v="0"/>
    <s v="Div0"/>
    <n v="0"/>
    <n v="0"/>
    <n v="0"/>
    <n v="0"/>
    <n v="0"/>
    <n v="0"/>
    <x v="0"/>
  </r>
  <r>
    <x v="13"/>
    <x v="0"/>
    <s v="Utah South BR"/>
    <n v="0"/>
    <n v="0"/>
    <n v="0"/>
    <n v="0"/>
    <n v="0"/>
    <s v="Div0"/>
    <n v="0"/>
    <n v="0"/>
    <n v="0"/>
    <n v="0"/>
    <n v="0"/>
    <n v="0"/>
    <x v="0"/>
  </r>
  <r>
    <x v="13"/>
    <x v="0"/>
    <s v="Bridger BR"/>
    <n v="0"/>
    <n v="0"/>
    <n v="0"/>
    <n v="0"/>
    <n v="0"/>
    <s v="Div0"/>
    <n v="181.9"/>
    <n v="0"/>
    <n v="0"/>
    <n v="0"/>
    <n v="181.9"/>
    <n v="0"/>
    <x v="1"/>
  </r>
  <r>
    <x v="13"/>
    <x v="0"/>
    <s v="PortlandNC Log1"/>
    <n v="0"/>
    <n v="0"/>
    <n v="0"/>
    <n v="0"/>
    <n v="0"/>
    <s v="Div0"/>
    <n v="0"/>
    <n v="0"/>
    <n v="0"/>
    <n v="0"/>
    <n v="0"/>
    <n v="0"/>
    <x v="1"/>
  </r>
  <r>
    <x v="13"/>
    <x v="0"/>
    <s v="Aeolus_Wyoming Log1"/>
    <n v="0"/>
    <n v="0"/>
    <n v="0"/>
    <n v="0"/>
    <n v="0"/>
    <s v="Div0"/>
    <n v="0"/>
    <n v="0"/>
    <n v="0"/>
    <n v="253.9"/>
    <n v="253.9"/>
    <n v="0"/>
    <x v="0"/>
  </r>
  <r>
    <x v="13"/>
    <x v="1"/>
    <s v="Arizona"/>
    <n v="0"/>
    <n v="0"/>
    <n v="0"/>
    <n v="0"/>
    <n v="0"/>
    <s v="Div0"/>
    <n v="0"/>
    <n v="0"/>
    <n v="0"/>
    <n v="0"/>
    <n v="0"/>
    <n v="0"/>
    <x v="0"/>
  </r>
  <r>
    <x v="13"/>
    <x v="1"/>
    <s v="COB"/>
    <n v="0"/>
    <n v="0"/>
    <n v="0"/>
    <n v="0"/>
    <n v="0"/>
    <s v="Div0"/>
    <n v="251.5"/>
    <n v="0"/>
    <n v="0"/>
    <n v="0"/>
    <n v="251.5"/>
    <n v="0"/>
    <x v="1"/>
  </r>
  <r>
    <x v="13"/>
    <x v="1"/>
    <s v="Goshen"/>
    <n v="293.5"/>
    <n v="0"/>
    <n v="-27.8"/>
    <n v="211.4"/>
    <n v="211.4"/>
    <n v="79.5"/>
    <n v="54.8"/>
    <n v="-0.6"/>
    <n v="0"/>
    <n v="422.9"/>
    <n v="0"/>
    <n v="0"/>
    <x v="0"/>
  </r>
  <r>
    <x v="13"/>
    <x v="1"/>
    <s v="Brady"/>
    <n v="0"/>
    <n v="0"/>
    <n v="0"/>
    <n v="0"/>
    <n v="0"/>
    <s v="Div0"/>
    <n v="0"/>
    <n v="0"/>
    <n v="0"/>
    <n v="84.7"/>
    <n v="84.7"/>
    <n v="0"/>
    <x v="0"/>
  </r>
  <r>
    <x v="13"/>
    <x v="1"/>
    <s v="Bridger West"/>
    <n v="0"/>
    <n v="0"/>
    <n v="0"/>
    <n v="0"/>
    <n v="0"/>
    <s v="Div0"/>
    <n v="0"/>
    <n v="0"/>
    <n v="0"/>
    <n v="964.5"/>
    <n v="964.5"/>
    <n v="0"/>
    <x v="1"/>
  </r>
  <r>
    <x v="13"/>
    <x v="1"/>
    <s v="Borah"/>
    <n v="0"/>
    <n v="0"/>
    <n v="0"/>
    <n v="0"/>
    <n v="0"/>
    <s v="Div0"/>
    <n v="0"/>
    <n v="0"/>
    <n v="0"/>
    <n v="1614.4"/>
    <n v="1614.4"/>
    <n v="0"/>
    <x v="1"/>
  </r>
  <r>
    <x v="13"/>
    <x v="1"/>
    <s v="Mid Columbia"/>
    <n v="0"/>
    <n v="0"/>
    <n v="0"/>
    <n v="0"/>
    <n v="0"/>
    <s v="Div0"/>
    <n v="114"/>
    <n v="0"/>
    <n v="0"/>
    <n v="265.3"/>
    <n v="379.3"/>
    <n v="0"/>
    <x v="1"/>
  </r>
  <r>
    <x v="13"/>
    <x v="1"/>
    <s v="Mona"/>
    <n v="0"/>
    <n v="0"/>
    <n v="0"/>
    <n v="0"/>
    <n v="0"/>
    <s v="Div0"/>
    <n v="0"/>
    <n v="0"/>
    <n v="0"/>
    <n v="0"/>
    <n v="0"/>
    <n v="0"/>
    <x v="0"/>
  </r>
  <r>
    <x v="13"/>
    <x v="1"/>
    <s v="Palo Verde"/>
    <n v="0"/>
    <n v="0"/>
    <n v="0"/>
    <n v="0"/>
    <n v="0"/>
    <s v="Div0"/>
    <n v="0"/>
    <n v="0"/>
    <n v="0"/>
    <n v="0"/>
    <n v="0"/>
    <n v="0"/>
    <x v="0"/>
  </r>
  <r>
    <x v="13"/>
    <x v="1"/>
    <s v="Utah North"/>
    <n v="4163.3999999999996"/>
    <n v="0"/>
    <n v="-400.3"/>
    <n v="1710"/>
    <n v="1710"/>
    <n v="45.4"/>
    <n v="2688.4"/>
    <n v="0"/>
    <n v="0"/>
    <n v="3876.7"/>
    <n v="1092"/>
    <n v="0"/>
    <x v="0"/>
  </r>
  <r>
    <x v="13"/>
    <x v="1"/>
    <s v="_4-Corners"/>
    <n v="0"/>
    <n v="0"/>
    <n v="0"/>
    <n v="0"/>
    <n v="0"/>
    <s v="Div0"/>
    <n v="0"/>
    <n v="0"/>
    <n v="0"/>
    <n v="0"/>
    <n v="0"/>
    <n v="0"/>
    <x v="0"/>
  </r>
  <r>
    <x v="13"/>
    <x v="1"/>
    <s v="Utah South"/>
    <n v="504.2"/>
    <n v="0"/>
    <n v="0"/>
    <n v="65.5"/>
    <n v="65.5"/>
    <n v="13"/>
    <n v="3302.5"/>
    <n v="-27.6"/>
    <n v="0"/>
    <n v="716.9"/>
    <n v="3422"/>
    <n v="0"/>
    <x v="0"/>
  </r>
  <r>
    <x v="13"/>
    <x v="1"/>
    <s v="Cholla"/>
    <n v="0"/>
    <n v="0"/>
    <n v="0"/>
    <n v="0"/>
    <n v="0"/>
    <s v="Div0"/>
    <n v="0"/>
    <n v="0"/>
    <n v="0"/>
    <n v="0"/>
    <n v="0"/>
    <n v="0"/>
    <x v="0"/>
  </r>
  <r>
    <x v="13"/>
    <x v="1"/>
    <s v="Colorado"/>
    <n v="0"/>
    <n v="0"/>
    <n v="0"/>
    <n v="0"/>
    <n v="0"/>
    <s v="Div0"/>
    <n v="0"/>
    <n v="0"/>
    <n v="0"/>
    <n v="0"/>
    <n v="0"/>
    <n v="0"/>
    <x v="0"/>
  </r>
  <r>
    <x v="13"/>
    <x v="1"/>
    <s v="Mead"/>
    <n v="0"/>
    <n v="0"/>
    <n v="0"/>
    <n v="0"/>
    <n v="0"/>
    <s v="Div0"/>
    <n v="0"/>
    <n v="0"/>
    <n v="0"/>
    <n v="0"/>
    <n v="0"/>
    <n v="0"/>
    <x v="0"/>
  </r>
  <r>
    <x v="13"/>
    <x v="1"/>
    <s v="Montana"/>
    <n v="0"/>
    <n v="0"/>
    <n v="0"/>
    <n v="0"/>
    <n v="0"/>
    <s v="Div0"/>
    <n v="2.6"/>
    <n v="0"/>
    <n v="0"/>
    <n v="0"/>
    <n v="2.6"/>
    <n v="0"/>
    <x v="1"/>
  </r>
  <r>
    <x v="13"/>
    <x v="1"/>
    <s v="Hermiston"/>
    <n v="0"/>
    <n v="0"/>
    <n v="0"/>
    <n v="0"/>
    <n v="0"/>
    <s v="Div0"/>
    <n v="240.1"/>
    <n v="0"/>
    <n v="0"/>
    <n v="0"/>
    <n v="240.1"/>
    <n v="0"/>
    <x v="1"/>
  </r>
  <r>
    <x v="13"/>
    <x v="1"/>
    <s v="Yakima"/>
    <n v="578.1"/>
    <n v="0"/>
    <n v="-54.5"/>
    <n v="68.099999999999994"/>
    <n v="68.099999999999994"/>
    <n v="13"/>
    <n v="104"/>
    <n v="0"/>
    <n v="0"/>
    <n v="487.7"/>
    <n v="0"/>
    <n v="0"/>
    <x v="1"/>
  </r>
  <r>
    <x v="13"/>
    <x v="1"/>
    <s v="WallaWalla"/>
    <n v="258.60000000000002"/>
    <n v="0"/>
    <n v="-22"/>
    <n v="30.8"/>
    <n v="30.8"/>
    <n v="13"/>
    <n v="193.3"/>
    <n v="-2.6"/>
    <n v="0"/>
    <n v="240.1"/>
    <n v="163.4"/>
    <n v="0"/>
    <x v="1"/>
  </r>
  <r>
    <x v="13"/>
    <x v="1"/>
    <s v="APS Transmission"/>
    <n v="0"/>
    <n v="0"/>
    <n v="0"/>
    <n v="0"/>
    <n v="0"/>
    <s v="Div0"/>
    <n v="0"/>
    <n v="0"/>
    <n v="0"/>
    <n v="0"/>
    <n v="0"/>
    <n v="0"/>
    <x v="0"/>
  </r>
  <r>
    <x v="13"/>
    <x v="1"/>
    <s v="Bridger East"/>
    <n v="0"/>
    <n v="0"/>
    <n v="0"/>
    <n v="0"/>
    <n v="0"/>
    <s v="Div0"/>
    <n v="0"/>
    <n v="0"/>
    <n v="0"/>
    <n v="0"/>
    <n v="0"/>
    <n v="0"/>
    <x v="0"/>
  </r>
  <r>
    <x v="13"/>
    <x v="1"/>
    <s v="WyomingNE"/>
    <n v="649.4"/>
    <n v="0"/>
    <n v="0"/>
    <n v="84.4"/>
    <n v="84.4"/>
    <n v="13"/>
    <n v="747.3"/>
    <n v="0"/>
    <n v="0"/>
    <n v="0"/>
    <n v="13.4"/>
    <n v="0"/>
    <x v="0"/>
  </r>
  <r>
    <x v="13"/>
    <x v="1"/>
    <s v="WyomingSW"/>
    <n v="494.7"/>
    <n v="0"/>
    <n v="-125.3"/>
    <n v="48"/>
    <n v="48"/>
    <n v="13"/>
    <n v="39.4"/>
    <n v="0"/>
    <n v="0"/>
    <n v="378.1"/>
    <n v="0"/>
    <n v="0"/>
    <x v="0"/>
  </r>
  <r>
    <x v="13"/>
    <x v="1"/>
    <s v="Aeolus_Wyoming"/>
    <n v="0"/>
    <n v="0"/>
    <n v="0"/>
    <n v="0"/>
    <n v="0"/>
    <s v="Div0"/>
    <n v="0"/>
    <n v="0"/>
    <n v="0"/>
    <n v="243.8"/>
    <n v="243.8"/>
    <n v="0"/>
    <x v="0"/>
  </r>
  <r>
    <x v="13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13"/>
    <x v="1"/>
    <s v="SOregonCal"/>
    <n v="1558.6"/>
    <n v="0"/>
    <n v="-193.8"/>
    <n v="681.4"/>
    <n v="681.4"/>
    <n v="49.9"/>
    <n v="716.3"/>
    <n v="0.9"/>
    <n v="0"/>
    <n v="1445.5"/>
    <n v="116.5"/>
    <n v="0"/>
    <x v="1"/>
  </r>
  <r>
    <x v="13"/>
    <x v="1"/>
    <s v="PortlandNC"/>
    <n v="591.5"/>
    <n v="0"/>
    <n v="-52.8"/>
    <n v="70"/>
    <n v="70"/>
    <n v="13"/>
    <n v="692"/>
    <n v="-78"/>
    <n v="0"/>
    <n v="100"/>
    <n v="105.3"/>
    <n v="0"/>
    <x v="1"/>
  </r>
  <r>
    <x v="13"/>
    <x v="1"/>
    <s v="WillamValcc"/>
    <n v="441"/>
    <n v="0"/>
    <n v="-53.7"/>
    <n v="50.4"/>
    <n v="50.4"/>
    <n v="13"/>
    <n v="118.8"/>
    <n v="0"/>
    <n v="0"/>
    <n v="318.89999999999998"/>
    <n v="0"/>
    <n v="0"/>
    <x v="1"/>
  </r>
  <r>
    <x v="13"/>
    <x v="1"/>
    <s v="Bethel"/>
    <n v="0"/>
    <n v="0"/>
    <n v="0"/>
    <n v="0"/>
    <n v="0"/>
    <s v="Div0"/>
    <n v="0"/>
    <n v="0"/>
    <n v="0"/>
    <n v="0"/>
    <n v="0"/>
    <n v="0"/>
    <x v="1"/>
  </r>
  <r>
    <x v="13"/>
    <x v="1"/>
    <s v="Nevada - Oregon Border"/>
    <n v="0"/>
    <n v="0"/>
    <n v="0"/>
    <n v="0"/>
    <n v="0"/>
    <s v="Div0"/>
    <n v="0"/>
    <n v="0"/>
    <n v="0"/>
    <n v="0"/>
    <n v="0"/>
    <n v="0"/>
    <x v="1"/>
  </r>
  <r>
    <x v="13"/>
    <x v="1"/>
    <s v="Bridger"/>
    <n v="0"/>
    <n v="0"/>
    <n v="0"/>
    <n v="0"/>
    <n v="0"/>
    <s v="Div0"/>
    <n v="702"/>
    <n v="0"/>
    <n v="0"/>
    <n v="75"/>
    <n v="777"/>
    <n v="0"/>
    <x v="1"/>
  </r>
  <r>
    <x v="13"/>
    <x v="1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13"/>
    <x v="1"/>
    <s v="Midpoint Meridian"/>
    <n v="0"/>
    <n v="0"/>
    <n v="0"/>
    <n v="0"/>
    <n v="0"/>
    <s v="Div0"/>
    <n v="0"/>
    <n v="0"/>
    <n v="0"/>
    <n v="249.4"/>
    <n v="249.4"/>
    <n v="0"/>
    <x v="1"/>
  </r>
  <r>
    <x v="13"/>
    <x v="1"/>
    <s v="Craig Trans"/>
    <n v="0"/>
    <n v="0"/>
    <n v="0"/>
    <n v="0"/>
    <n v="0"/>
    <s v="Div0"/>
    <n v="0"/>
    <n v="0"/>
    <n v="0"/>
    <n v="0"/>
    <n v="0"/>
    <n v="0"/>
    <x v="0"/>
  </r>
  <r>
    <x v="13"/>
    <x v="1"/>
    <s v="BPA_NITS"/>
    <n v="350.9"/>
    <n v="0"/>
    <n v="-35.1"/>
    <n v="41"/>
    <n v="41"/>
    <n v="13"/>
    <n v="0"/>
    <n v="0"/>
    <n v="0"/>
    <n v="356.8"/>
    <n v="0"/>
    <n v="0"/>
    <x v="1"/>
  </r>
  <r>
    <x v="13"/>
    <x v="1"/>
    <s v="Utah South B1"/>
    <n v="0"/>
    <n v="0"/>
    <n v="0"/>
    <n v="0"/>
    <n v="0"/>
    <s v="Div0"/>
    <n v="74.8"/>
    <n v="0"/>
    <n v="0"/>
    <n v="0"/>
    <n v="74.8"/>
    <n v="0"/>
    <x v="0"/>
  </r>
  <r>
    <x v="13"/>
    <x v="1"/>
    <s v="Yakima B1"/>
    <n v="0"/>
    <n v="0"/>
    <n v="0"/>
    <n v="0"/>
    <n v="0"/>
    <s v="Div0"/>
    <n v="104.2"/>
    <n v="0"/>
    <n v="0"/>
    <n v="0"/>
    <n v="104.2"/>
    <n v="0"/>
    <x v="1"/>
  </r>
  <r>
    <x v="13"/>
    <x v="1"/>
    <s v="Yakima B4"/>
    <n v="0"/>
    <n v="0"/>
    <n v="0"/>
    <n v="0"/>
    <n v="0"/>
    <s v="Div0"/>
    <n v="0"/>
    <n v="0"/>
    <n v="0"/>
    <n v="0"/>
    <n v="0"/>
    <n v="0"/>
    <x v="1"/>
  </r>
  <r>
    <x v="13"/>
    <x v="1"/>
    <s v="Goshen B2"/>
    <n v="0"/>
    <n v="0"/>
    <n v="0"/>
    <n v="0"/>
    <n v="0"/>
    <s v="Div0"/>
    <n v="178.1"/>
    <n v="0"/>
    <n v="0"/>
    <n v="0"/>
    <n v="178.1"/>
    <n v="0"/>
    <x v="0"/>
  </r>
  <r>
    <x v="13"/>
    <x v="1"/>
    <s v="PortlandNC B1"/>
    <n v="0"/>
    <n v="0"/>
    <n v="0"/>
    <n v="0"/>
    <n v="0"/>
    <s v="Div0"/>
    <n v="0"/>
    <n v="0"/>
    <n v="0"/>
    <n v="0"/>
    <n v="0"/>
    <n v="0"/>
    <x v="1"/>
  </r>
  <r>
    <x v="13"/>
    <x v="1"/>
    <s v="PortlandNC B2"/>
    <n v="0"/>
    <n v="0"/>
    <n v="0"/>
    <n v="0"/>
    <n v="0"/>
    <s v="Div0"/>
    <n v="0"/>
    <n v="0"/>
    <n v="0"/>
    <n v="0"/>
    <n v="0"/>
    <n v="0"/>
    <x v="1"/>
  </r>
  <r>
    <x v="13"/>
    <x v="1"/>
    <s v="WillamValcc B1"/>
    <n v="0"/>
    <n v="0"/>
    <n v="0"/>
    <n v="0"/>
    <n v="0"/>
    <s v="Div0"/>
    <n v="0"/>
    <n v="0"/>
    <n v="0"/>
    <n v="0"/>
    <n v="0"/>
    <n v="0"/>
    <x v="1"/>
  </r>
  <r>
    <x v="13"/>
    <x v="1"/>
    <s v="WillamValcc B2"/>
    <n v="0"/>
    <n v="0"/>
    <n v="0"/>
    <n v="0"/>
    <n v="0"/>
    <s v="Div0"/>
    <n v="0"/>
    <n v="0"/>
    <n v="0"/>
    <n v="0"/>
    <n v="0"/>
    <n v="0"/>
    <x v="1"/>
  </r>
  <r>
    <x v="13"/>
    <x v="1"/>
    <s v="SOregonCal B2"/>
    <n v="0"/>
    <n v="0"/>
    <n v="0"/>
    <n v="0"/>
    <n v="0"/>
    <s v="Div0"/>
    <n v="0"/>
    <n v="0"/>
    <n v="0"/>
    <n v="0"/>
    <n v="0"/>
    <n v="0"/>
    <x v="1"/>
  </r>
  <r>
    <x v="13"/>
    <x v="1"/>
    <s v="Aeolus_Wyoming B1"/>
    <n v="0"/>
    <n v="0"/>
    <n v="0"/>
    <n v="0"/>
    <n v="0"/>
    <s v="Div0"/>
    <n v="739.2"/>
    <n v="0"/>
    <n v="0"/>
    <n v="0"/>
    <n v="739.2"/>
    <n v="0"/>
    <x v="0"/>
  </r>
  <r>
    <x v="13"/>
    <x v="1"/>
    <s v="Utah North B1"/>
    <n v="0"/>
    <n v="0"/>
    <n v="0"/>
    <n v="0"/>
    <n v="0"/>
    <s v="Div0"/>
    <n v="192.3"/>
    <n v="0"/>
    <n v="0"/>
    <n v="0"/>
    <n v="192.3"/>
    <n v="0"/>
    <x v="0"/>
  </r>
  <r>
    <x v="13"/>
    <x v="1"/>
    <s v="WallaWalla B1"/>
    <n v="0"/>
    <n v="0"/>
    <n v="0"/>
    <n v="0"/>
    <n v="0"/>
    <s v="Div0"/>
    <n v="0"/>
    <n v="0"/>
    <n v="0"/>
    <n v="0"/>
    <n v="0"/>
    <n v="0"/>
    <x v="1"/>
  </r>
  <r>
    <x v="13"/>
    <x v="1"/>
    <s v="WyomingNE B1"/>
    <n v="0"/>
    <n v="0"/>
    <n v="0"/>
    <n v="0"/>
    <n v="0"/>
    <s v="Div0"/>
    <n v="0"/>
    <n v="0"/>
    <n v="0"/>
    <n v="0"/>
    <n v="0"/>
    <n v="0"/>
    <x v="0"/>
  </r>
  <r>
    <x v="13"/>
    <x v="1"/>
    <s v="WyomingNE B2"/>
    <n v="0"/>
    <n v="0"/>
    <n v="0"/>
    <n v="0"/>
    <n v="0"/>
    <s v="Div0"/>
    <n v="0"/>
    <n v="0"/>
    <n v="0"/>
    <n v="0"/>
    <n v="0"/>
    <n v="0"/>
    <x v="0"/>
  </r>
  <r>
    <x v="13"/>
    <x v="1"/>
    <s v="Utah South B4"/>
    <n v="0"/>
    <n v="0"/>
    <n v="0"/>
    <n v="0"/>
    <n v="0"/>
    <s v="Div0"/>
    <n v="133.5"/>
    <n v="0"/>
    <n v="0"/>
    <n v="0"/>
    <n v="133.5"/>
    <n v="0"/>
    <x v="0"/>
  </r>
  <r>
    <x v="13"/>
    <x v="1"/>
    <s v="Bridger B1"/>
    <n v="0"/>
    <n v="0"/>
    <n v="0"/>
    <n v="0"/>
    <n v="0"/>
    <s v="Div0"/>
    <n v="0"/>
    <n v="0"/>
    <n v="0"/>
    <n v="0"/>
    <n v="0"/>
    <n v="0"/>
    <x v="1"/>
  </r>
  <r>
    <x v="13"/>
    <x v="1"/>
    <s v="WyomingSW B1"/>
    <n v="0"/>
    <n v="0"/>
    <n v="0"/>
    <n v="0"/>
    <n v="0"/>
    <s v="Div0"/>
    <n v="0"/>
    <n v="0"/>
    <n v="0"/>
    <n v="0"/>
    <n v="0"/>
    <n v="0"/>
    <x v="0"/>
  </r>
  <r>
    <x v="13"/>
    <x v="1"/>
    <s v="WyomingSW B2"/>
    <n v="0"/>
    <n v="0"/>
    <n v="0"/>
    <n v="0"/>
    <n v="0"/>
    <s v="Div0"/>
    <n v="0"/>
    <n v="0"/>
    <n v="0"/>
    <n v="0"/>
    <n v="0"/>
    <n v="0"/>
    <x v="0"/>
  </r>
  <r>
    <x v="13"/>
    <x v="1"/>
    <s v="Utah South BR"/>
    <n v="0"/>
    <n v="0"/>
    <n v="0"/>
    <n v="0"/>
    <n v="0"/>
    <s v="Div0"/>
    <n v="0"/>
    <n v="0"/>
    <n v="0"/>
    <n v="0"/>
    <n v="0"/>
    <n v="0"/>
    <x v="0"/>
  </r>
  <r>
    <x v="13"/>
    <x v="1"/>
    <s v="Bridger BR"/>
    <n v="0"/>
    <n v="0"/>
    <n v="0"/>
    <n v="0"/>
    <n v="0"/>
    <s v="Div0"/>
    <n v="187.6"/>
    <n v="0"/>
    <n v="0"/>
    <n v="0"/>
    <n v="187.6"/>
    <n v="0"/>
    <x v="1"/>
  </r>
  <r>
    <x v="13"/>
    <x v="1"/>
    <s v="PortlandNC Log1"/>
    <n v="0"/>
    <n v="0"/>
    <n v="0"/>
    <n v="0"/>
    <n v="0"/>
    <s v="Div0"/>
    <n v="0"/>
    <n v="0"/>
    <n v="0"/>
    <n v="0"/>
    <n v="0"/>
    <n v="0"/>
    <x v="1"/>
  </r>
  <r>
    <x v="13"/>
    <x v="1"/>
    <s v="Aeolus_Wyoming Log1"/>
    <n v="0"/>
    <n v="0"/>
    <n v="0"/>
    <n v="0"/>
    <n v="0"/>
    <s v="Div0"/>
    <n v="0"/>
    <n v="0"/>
    <n v="0"/>
    <n v="739.1"/>
    <n v="739.1"/>
    <n v="0"/>
    <x v="0"/>
  </r>
  <r>
    <x v="14"/>
    <x v="0"/>
    <s v="Arizona"/>
    <n v="0"/>
    <n v="0"/>
    <n v="0"/>
    <n v="0"/>
    <n v="0"/>
    <s v="Div0"/>
    <n v="0"/>
    <n v="0"/>
    <n v="0"/>
    <n v="0"/>
    <n v="0"/>
    <n v="0"/>
    <x v="0"/>
  </r>
  <r>
    <x v="14"/>
    <x v="0"/>
    <s v="COB"/>
    <n v="0"/>
    <n v="0"/>
    <n v="0"/>
    <n v="0"/>
    <n v="0"/>
    <s v="Div0"/>
    <n v="206"/>
    <n v="0"/>
    <n v="0"/>
    <n v="0"/>
    <n v="206"/>
    <n v="0"/>
    <x v="1"/>
  </r>
  <r>
    <x v="14"/>
    <x v="0"/>
    <s v="Goshen"/>
    <n v="522.29999999999995"/>
    <n v="0"/>
    <n v="-59"/>
    <n v="60.2"/>
    <n v="60.2"/>
    <n v="13"/>
    <n v="27.2"/>
    <n v="-1.4"/>
    <n v="184.2"/>
    <n v="313.5"/>
    <n v="0"/>
    <n v="0"/>
    <x v="0"/>
  </r>
  <r>
    <x v="14"/>
    <x v="0"/>
    <s v="Brady"/>
    <n v="0"/>
    <n v="0"/>
    <n v="0"/>
    <n v="0"/>
    <n v="0"/>
    <s v="Div0"/>
    <n v="0"/>
    <n v="0"/>
    <n v="0"/>
    <n v="0"/>
    <n v="0"/>
    <n v="0"/>
    <x v="0"/>
  </r>
  <r>
    <x v="14"/>
    <x v="0"/>
    <s v="Bridger West"/>
    <n v="0"/>
    <n v="0"/>
    <n v="0"/>
    <n v="0"/>
    <n v="0"/>
    <s v="Div0"/>
    <n v="0"/>
    <n v="0"/>
    <n v="0"/>
    <n v="482.5"/>
    <n v="482.5"/>
    <n v="0"/>
    <x v="1"/>
  </r>
  <r>
    <x v="14"/>
    <x v="0"/>
    <s v="Borah"/>
    <n v="0"/>
    <n v="0"/>
    <n v="0"/>
    <n v="0"/>
    <n v="0"/>
    <s v="Div0"/>
    <n v="0"/>
    <n v="0"/>
    <n v="0"/>
    <n v="482.4"/>
    <n v="482.4"/>
    <n v="0"/>
    <x v="1"/>
  </r>
  <r>
    <x v="14"/>
    <x v="0"/>
    <s v="Mid Columbia"/>
    <n v="0"/>
    <n v="0"/>
    <n v="0"/>
    <n v="0"/>
    <n v="0"/>
    <s v="Div0"/>
    <n v="861.4"/>
    <n v="0"/>
    <n v="0"/>
    <n v="0"/>
    <n v="861.4"/>
    <n v="0"/>
    <x v="1"/>
  </r>
  <r>
    <x v="14"/>
    <x v="0"/>
    <s v="Mona"/>
    <n v="0"/>
    <n v="0"/>
    <n v="0"/>
    <n v="0"/>
    <n v="0"/>
    <s v="Div0"/>
    <n v="306.60000000000002"/>
    <n v="0"/>
    <n v="0"/>
    <n v="0"/>
    <n v="306.60000000000002"/>
    <n v="0"/>
    <x v="0"/>
  </r>
  <r>
    <x v="14"/>
    <x v="0"/>
    <s v="Palo Verde"/>
    <n v="0"/>
    <n v="0"/>
    <n v="0"/>
    <n v="0"/>
    <n v="0"/>
    <s v="Div0"/>
    <n v="0"/>
    <n v="0"/>
    <n v="0"/>
    <n v="0"/>
    <n v="0"/>
    <n v="0"/>
    <x v="0"/>
  </r>
  <r>
    <x v="14"/>
    <x v="0"/>
    <s v="Utah North"/>
    <n v="5380.4"/>
    <n v="0"/>
    <n v="-548.6"/>
    <n v="1006.5"/>
    <n v="1006.5"/>
    <n v="20.8"/>
    <n v="2086.6"/>
    <n v="0"/>
    <n v="271.10000000000002"/>
    <n v="3542.3"/>
    <n v="61.8"/>
    <n v="0"/>
    <x v="0"/>
  </r>
  <r>
    <x v="14"/>
    <x v="0"/>
    <s v="_4-Corners"/>
    <n v="0"/>
    <n v="0"/>
    <n v="0"/>
    <n v="0"/>
    <n v="0"/>
    <s v="Div0"/>
    <n v="0"/>
    <n v="0"/>
    <n v="0"/>
    <n v="0"/>
    <n v="0"/>
    <n v="0"/>
    <x v="0"/>
  </r>
  <r>
    <x v="14"/>
    <x v="0"/>
    <s v="Utah South"/>
    <n v="660.6"/>
    <n v="0"/>
    <n v="0"/>
    <n v="85.9"/>
    <n v="85.9"/>
    <n v="13"/>
    <n v="3233.6"/>
    <n v="-27.7"/>
    <n v="0"/>
    <n v="745.1"/>
    <n v="3204.5"/>
    <n v="0"/>
    <x v="0"/>
  </r>
  <r>
    <x v="14"/>
    <x v="0"/>
    <s v="Cholla"/>
    <n v="0"/>
    <n v="0"/>
    <n v="0"/>
    <n v="0"/>
    <n v="0"/>
    <s v="Div0"/>
    <n v="0"/>
    <n v="0"/>
    <n v="0"/>
    <n v="0"/>
    <n v="0"/>
    <n v="0"/>
    <x v="0"/>
  </r>
  <r>
    <x v="14"/>
    <x v="0"/>
    <s v="Colorado"/>
    <n v="0"/>
    <n v="0"/>
    <n v="0"/>
    <n v="0"/>
    <n v="0"/>
    <s v="Div0"/>
    <n v="0"/>
    <n v="0"/>
    <n v="0"/>
    <n v="0"/>
    <n v="0"/>
    <n v="0"/>
    <x v="0"/>
  </r>
  <r>
    <x v="14"/>
    <x v="0"/>
    <s v="Mead"/>
    <n v="0"/>
    <n v="0"/>
    <n v="0"/>
    <n v="0"/>
    <n v="0"/>
    <s v="Div0"/>
    <n v="0"/>
    <n v="0"/>
    <n v="0"/>
    <n v="0"/>
    <n v="0"/>
    <n v="0"/>
    <x v="0"/>
  </r>
  <r>
    <x v="14"/>
    <x v="0"/>
    <s v="Montana"/>
    <n v="0"/>
    <n v="0"/>
    <n v="0"/>
    <n v="0"/>
    <n v="0"/>
    <s v="Div0"/>
    <n v="3.6"/>
    <n v="0"/>
    <n v="0"/>
    <n v="0"/>
    <n v="3.6"/>
    <n v="0"/>
    <x v="1"/>
  </r>
  <r>
    <x v="14"/>
    <x v="0"/>
    <s v="Hermiston"/>
    <n v="0"/>
    <n v="0"/>
    <n v="0"/>
    <n v="0"/>
    <n v="0"/>
    <s v="Div0"/>
    <n v="199"/>
    <n v="0"/>
    <n v="0"/>
    <n v="0"/>
    <n v="199"/>
    <n v="0"/>
    <x v="1"/>
  </r>
  <r>
    <x v="14"/>
    <x v="0"/>
    <s v="Yakima"/>
    <n v="610.4"/>
    <n v="0"/>
    <n v="-63.7"/>
    <n v="71.099999999999994"/>
    <n v="71.099999999999994"/>
    <n v="13"/>
    <n v="95.2"/>
    <n v="0"/>
    <n v="1.8"/>
    <n v="520.70000000000005"/>
    <n v="0"/>
    <n v="0"/>
    <x v="1"/>
  </r>
  <r>
    <x v="14"/>
    <x v="0"/>
    <s v="WallaWalla"/>
    <n v="307.2"/>
    <n v="0"/>
    <n v="-26"/>
    <n v="36.6"/>
    <n v="36.6"/>
    <n v="13"/>
    <n v="182.1"/>
    <n v="-2.6"/>
    <n v="0"/>
    <n v="199"/>
    <n v="60.8"/>
    <n v="0"/>
    <x v="1"/>
  </r>
  <r>
    <x v="14"/>
    <x v="0"/>
    <s v="APS Transmission"/>
    <n v="0"/>
    <n v="0"/>
    <n v="0"/>
    <n v="0"/>
    <n v="0"/>
    <s v="Div0"/>
    <n v="0"/>
    <n v="0"/>
    <n v="0"/>
    <n v="0"/>
    <n v="0"/>
    <n v="0"/>
    <x v="0"/>
  </r>
  <r>
    <x v="14"/>
    <x v="0"/>
    <s v="Bridger East"/>
    <n v="0"/>
    <n v="0"/>
    <n v="0"/>
    <n v="0"/>
    <n v="0"/>
    <s v="Div0"/>
    <n v="0"/>
    <n v="0"/>
    <n v="0"/>
    <n v="0"/>
    <n v="0"/>
    <n v="0"/>
    <x v="0"/>
  </r>
  <r>
    <x v="14"/>
    <x v="0"/>
    <s v="WyomingNE"/>
    <n v="659.9"/>
    <n v="0"/>
    <n v="0"/>
    <n v="85.8"/>
    <n v="85.8"/>
    <n v="13"/>
    <n v="669.1"/>
    <n v="0"/>
    <n v="2.9"/>
    <n v="73.599999999999994"/>
    <n v="0"/>
    <n v="0"/>
    <x v="0"/>
  </r>
  <r>
    <x v="14"/>
    <x v="0"/>
    <s v="WyomingSW"/>
    <n v="467"/>
    <n v="0"/>
    <n v="-142.19999999999999"/>
    <n v="42.2"/>
    <n v="42.2"/>
    <n v="13"/>
    <n v="39.4"/>
    <n v="0"/>
    <n v="0"/>
    <n v="327.60000000000002"/>
    <n v="0"/>
    <n v="0"/>
    <x v="0"/>
  </r>
  <r>
    <x v="14"/>
    <x v="0"/>
    <s v="Aeolus_Wyoming"/>
    <n v="0"/>
    <n v="0"/>
    <n v="0"/>
    <n v="0"/>
    <n v="0"/>
    <s v="Div0"/>
    <n v="0"/>
    <n v="0"/>
    <n v="0"/>
    <n v="401.3"/>
    <n v="401.3"/>
    <n v="0"/>
    <x v="0"/>
  </r>
  <r>
    <x v="14"/>
    <x v="0"/>
    <s v="Chehalis"/>
    <n v="0"/>
    <n v="0"/>
    <n v="0"/>
    <n v="0"/>
    <n v="0"/>
    <s v="Div0"/>
    <n v="412"/>
    <n v="0"/>
    <n v="0"/>
    <n v="0"/>
    <n v="412"/>
    <n v="0"/>
    <x v="1"/>
  </r>
  <r>
    <x v="14"/>
    <x v="0"/>
    <s v="SOregonCal"/>
    <n v="1498"/>
    <n v="0"/>
    <n v="-166"/>
    <n v="466"/>
    <n v="466"/>
    <n v="35"/>
    <n v="789.7"/>
    <n v="1.1000000000000001"/>
    <n v="0"/>
    <n v="1007.2"/>
    <n v="0"/>
    <n v="0"/>
    <x v="1"/>
  </r>
  <r>
    <x v="14"/>
    <x v="0"/>
    <s v="PortlandNC"/>
    <n v="527.20000000000005"/>
    <n v="0"/>
    <n v="-60.3"/>
    <n v="60.7"/>
    <n v="60.7"/>
    <n v="13"/>
    <n v="625.4"/>
    <n v="-78"/>
    <n v="0"/>
    <n v="0"/>
    <n v="19.8"/>
    <n v="0"/>
    <x v="1"/>
  </r>
  <r>
    <x v="14"/>
    <x v="0"/>
    <s v="WillamValcc"/>
    <n v="407"/>
    <n v="0"/>
    <n v="-23.6"/>
    <n v="49.9"/>
    <n v="49.9"/>
    <n v="13"/>
    <n v="108.8"/>
    <n v="0"/>
    <n v="7.3"/>
    <n v="317.2"/>
    <n v="0"/>
    <n v="0"/>
    <x v="1"/>
  </r>
  <r>
    <x v="14"/>
    <x v="0"/>
    <s v="Bethel"/>
    <n v="0"/>
    <n v="0"/>
    <n v="0"/>
    <n v="0"/>
    <n v="0"/>
    <s v="Div0"/>
    <n v="0"/>
    <n v="0"/>
    <n v="0"/>
    <n v="19.8"/>
    <n v="19.8"/>
    <n v="0"/>
    <x v="1"/>
  </r>
  <r>
    <x v="14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14"/>
    <x v="0"/>
    <s v="Bridger"/>
    <n v="0"/>
    <n v="0"/>
    <n v="0"/>
    <n v="0"/>
    <n v="0"/>
    <s v="Div0"/>
    <n v="702"/>
    <n v="0"/>
    <n v="0"/>
    <n v="0"/>
    <n v="702"/>
    <n v="0"/>
    <x v="1"/>
  </r>
  <r>
    <x v="14"/>
    <x v="0"/>
    <s v="Hemingway"/>
    <n v="0"/>
    <n v="0"/>
    <n v="0"/>
    <n v="0"/>
    <n v="0"/>
    <s v="Div0"/>
    <n v="0"/>
    <n v="0"/>
    <n v="0"/>
    <n v="0"/>
    <n v="0"/>
    <n v="0"/>
    <x v="1"/>
  </r>
  <r>
    <x v="14"/>
    <x v="0"/>
    <s v="Midpoint Meridian"/>
    <n v="0"/>
    <n v="0"/>
    <n v="0"/>
    <n v="0"/>
    <n v="0"/>
    <s v="Div0"/>
    <n v="0"/>
    <n v="0"/>
    <n v="0"/>
    <n v="230.7"/>
    <n v="230.7"/>
    <n v="0"/>
    <x v="1"/>
  </r>
  <r>
    <x v="14"/>
    <x v="0"/>
    <s v="Craig Trans"/>
    <n v="0"/>
    <n v="0"/>
    <n v="0"/>
    <n v="0"/>
    <n v="0"/>
    <s v="Div0"/>
    <n v="0"/>
    <n v="0"/>
    <n v="0"/>
    <n v="0"/>
    <n v="0"/>
    <n v="0"/>
    <x v="0"/>
  </r>
  <r>
    <x v="14"/>
    <x v="0"/>
    <s v="BPA_NITS"/>
    <n v="280.39999999999998"/>
    <n v="0"/>
    <n v="-23.4"/>
    <n v="33.4"/>
    <n v="33.4"/>
    <n v="13"/>
    <n v="0"/>
    <n v="0"/>
    <n v="0"/>
    <n v="290.3"/>
    <n v="0"/>
    <n v="0"/>
    <x v="1"/>
  </r>
  <r>
    <x v="14"/>
    <x v="0"/>
    <s v="Utah South B1"/>
    <n v="0"/>
    <n v="0"/>
    <n v="0"/>
    <n v="0"/>
    <n v="0"/>
    <s v="Div0"/>
    <n v="67.2"/>
    <n v="0"/>
    <n v="0"/>
    <n v="0"/>
    <n v="67.2"/>
    <n v="0"/>
    <x v="0"/>
  </r>
  <r>
    <x v="14"/>
    <x v="0"/>
    <s v="Yakima B1"/>
    <n v="0"/>
    <n v="0"/>
    <n v="0"/>
    <n v="0"/>
    <n v="0"/>
    <s v="Div0"/>
    <n v="110.5"/>
    <n v="0"/>
    <n v="0"/>
    <n v="0"/>
    <n v="110.5"/>
    <n v="0"/>
    <x v="1"/>
  </r>
  <r>
    <x v="14"/>
    <x v="0"/>
    <s v="Yakima B4"/>
    <n v="0"/>
    <n v="0"/>
    <n v="0"/>
    <n v="0"/>
    <n v="0"/>
    <s v="Div0"/>
    <n v="0"/>
    <n v="0"/>
    <n v="0"/>
    <n v="0"/>
    <n v="0"/>
    <n v="0"/>
    <x v="1"/>
  </r>
  <r>
    <x v="14"/>
    <x v="0"/>
    <s v="Goshen B2"/>
    <n v="0"/>
    <n v="0"/>
    <n v="0"/>
    <n v="0"/>
    <n v="0"/>
    <s v="Div0"/>
    <n v="143.1"/>
    <n v="0"/>
    <n v="0"/>
    <n v="0"/>
    <n v="143.1"/>
    <n v="0"/>
    <x v="0"/>
  </r>
  <r>
    <x v="14"/>
    <x v="0"/>
    <s v="PortlandNC B1"/>
    <n v="0"/>
    <n v="0"/>
    <n v="0"/>
    <n v="0"/>
    <n v="0"/>
    <s v="Div0"/>
    <n v="0"/>
    <n v="0"/>
    <n v="0"/>
    <n v="0"/>
    <n v="0"/>
    <n v="0"/>
    <x v="1"/>
  </r>
  <r>
    <x v="14"/>
    <x v="0"/>
    <s v="PortlandNC B2"/>
    <n v="0"/>
    <n v="0"/>
    <n v="0"/>
    <n v="0"/>
    <n v="0"/>
    <s v="Div0"/>
    <n v="0"/>
    <n v="0"/>
    <n v="0"/>
    <n v="0"/>
    <n v="0"/>
    <n v="0"/>
    <x v="1"/>
  </r>
  <r>
    <x v="14"/>
    <x v="0"/>
    <s v="WillamValcc B1"/>
    <n v="0"/>
    <n v="0"/>
    <n v="0"/>
    <n v="0"/>
    <n v="0"/>
    <s v="Div0"/>
    <n v="0"/>
    <n v="0"/>
    <n v="0"/>
    <n v="0"/>
    <n v="0"/>
    <n v="0"/>
    <x v="1"/>
  </r>
  <r>
    <x v="14"/>
    <x v="0"/>
    <s v="WillamValcc B2"/>
    <n v="0"/>
    <n v="0"/>
    <n v="0"/>
    <n v="0"/>
    <n v="0"/>
    <s v="Div0"/>
    <n v="0"/>
    <n v="0"/>
    <n v="0"/>
    <n v="0"/>
    <n v="0"/>
    <n v="0"/>
    <x v="1"/>
  </r>
  <r>
    <x v="14"/>
    <x v="0"/>
    <s v="SOregonCal B2"/>
    <n v="0"/>
    <n v="0"/>
    <n v="0"/>
    <n v="0"/>
    <n v="0"/>
    <s v="Div0"/>
    <n v="127.8"/>
    <n v="0"/>
    <n v="0"/>
    <n v="0"/>
    <n v="127.8"/>
    <n v="0"/>
    <x v="1"/>
  </r>
  <r>
    <x v="14"/>
    <x v="0"/>
    <s v="Aeolus_Wyoming B1"/>
    <n v="0"/>
    <n v="0"/>
    <n v="0"/>
    <n v="0"/>
    <n v="76.3"/>
    <s v="Div0"/>
    <n v="322.60000000000002"/>
    <n v="0"/>
    <n v="0"/>
    <n v="0"/>
    <n v="246.3"/>
    <n v="0"/>
    <x v="0"/>
  </r>
  <r>
    <x v="14"/>
    <x v="0"/>
    <s v="Utah North B1"/>
    <n v="0"/>
    <n v="0"/>
    <n v="0"/>
    <n v="0"/>
    <n v="0"/>
    <s v="Div0"/>
    <n v="195"/>
    <n v="0"/>
    <n v="0"/>
    <n v="0"/>
    <n v="195"/>
    <n v="0"/>
    <x v="0"/>
  </r>
  <r>
    <x v="14"/>
    <x v="0"/>
    <s v="WallaWalla B1"/>
    <n v="0"/>
    <n v="0"/>
    <n v="0"/>
    <n v="0"/>
    <n v="0"/>
    <s v="Div0"/>
    <n v="0"/>
    <n v="0"/>
    <n v="0"/>
    <n v="0"/>
    <n v="0"/>
    <n v="0"/>
    <x v="1"/>
  </r>
  <r>
    <x v="14"/>
    <x v="0"/>
    <s v="WyomingNE B1"/>
    <n v="0"/>
    <n v="0"/>
    <n v="0"/>
    <n v="0"/>
    <n v="0"/>
    <s v="Div0"/>
    <n v="0"/>
    <n v="0"/>
    <n v="0"/>
    <n v="0"/>
    <n v="0"/>
    <n v="0"/>
    <x v="0"/>
  </r>
  <r>
    <x v="14"/>
    <x v="0"/>
    <s v="WyomingNE B2"/>
    <n v="0"/>
    <n v="0"/>
    <n v="0"/>
    <n v="0"/>
    <n v="0"/>
    <s v="Div0"/>
    <n v="0"/>
    <n v="0"/>
    <n v="0"/>
    <n v="0"/>
    <n v="0"/>
    <n v="0"/>
    <x v="0"/>
  </r>
  <r>
    <x v="14"/>
    <x v="0"/>
    <s v="Utah South B4"/>
    <n v="0"/>
    <n v="0"/>
    <n v="0"/>
    <n v="0"/>
    <n v="0"/>
    <s v="Div0"/>
    <n v="125"/>
    <n v="0"/>
    <n v="0"/>
    <n v="0"/>
    <n v="125"/>
    <n v="0"/>
    <x v="0"/>
  </r>
  <r>
    <x v="14"/>
    <x v="0"/>
    <s v="Bridger B1"/>
    <n v="0"/>
    <n v="0"/>
    <n v="0"/>
    <n v="0"/>
    <n v="0"/>
    <s v="Div0"/>
    <n v="0"/>
    <n v="0"/>
    <n v="0"/>
    <n v="0"/>
    <n v="0"/>
    <n v="0"/>
    <x v="1"/>
  </r>
  <r>
    <x v="14"/>
    <x v="0"/>
    <s v="WyomingSW B1"/>
    <n v="0"/>
    <n v="0"/>
    <n v="0"/>
    <n v="0"/>
    <n v="0"/>
    <s v="Div0"/>
    <n v="0"/>
    <n v="0"/>
    <n v="0"/>
    <n v="0"/>
    <n v="0"/>
    <n v="0"/>
    <x v="0"/>
  </r>
  <r>
    <x v="14"/>
    <x v="0"/>
    <s v="WyomingSW B2"/>
    <n v="0"/>
    <n v="0"/>
    <n v="0"/>
    <n v="0"/>
    <n v="0"/>
    <s v="Div0"/>
    <n v="0"/>
    <n v="0"/>
    <n v="0"/>
    <n v="0"/>
    <n v="0"/>
    <n v="0"/>
    <x v="0"/>
  </r>
  <r>
    <x v="14"/>
    <x v="0"/>
    <s v="Utah South BR"/>
    <n v="0"/>
    <n v="0"/>
    <n v="0"/>
    <n v="0"/>
    <n v="0"/>
    <s v="Div0"/>
    <n v="0"/>
    <n v="0"/>
    <n v="0"/>
    <n v="0"/>
    <n v="0"/>
    <n v="0"/>
    <x v="0"/>
  </r>
  <r>
    <x v="14"/>
    <x v="0"/>
    <s v="Bridger BR"/>
    <n v="0"/>
    <n v="0"/>
    <n v="0"/>
    <n v="0"/>
    <n v="0"/>
    <s v="Div0"/>
    <n v="181.9"/>
    <n v="0"/>
    <n v="0"/>
    <n v="0"/>
    <n v="181.9"/>
    <n v="0"/>
    <x v="1"/>
  </r>
  <r>
    <x v="14"/>
    <x v="0"/>
    <s v="PortlandNC Log1"/>
    <n v="0"/>
    <n v="0"/>
    <n v="0"/>
    <n v="0"/>
    <n v="0"/>
    <s v="Div0"/>
    <n v="0"/>
    <n v="0"/>
    <n v="0"/>
    <n v="0"/>
    <n v="0"/>
    <n v="0"/>
    <x v="1"/>
  </r>
  <r>
    <x v="14"/>
    <x v="0"/>
    <s v="Aeolus_Wyoming Log1"/>
    <n v="0"/>
    <n v="0"/>
    <n v="0"/>
    <n v="0"/>
    <n v="0"/>
    <s v="Div0"/>
    <n v="0"/>
    <n v="0"/>
    <n v="0"/>
    <n v="246.3"/>
    <n v="246.3"/>
    <n v="0"/>
    <x v="0"/>
  </r>
  <r>
    <x v="14"/>
    <x v="1"/>
    <s v="Arizona"/>
    <n v="0"/>
    <n v="0"/>
    <n v="0"/>
    <n v="0"/>
    <n v="0"/>
    <s v="Div0"/>
    <n v="0"/>
    <n v="0"/>
    <n v="0"/>
    <n v="0"/>
    <n v="0"/>
    <n v="0"/>
    <x v="0"/>
  </r>
  <r>
    <x v="14"/>
    <x v="1"/>
    <s v="COB"/>
    <n v="0"/>
    <n v="0"/>
    <n v="0"/>
    <n v="0"/>
    <n v="0"/>
    <s v="Div0"/>
    <n v="132.6"/>
    <n v="0"/>
    <n v="0"/>
    <n v="0"/>
    <n v="132.6"/>
    <n v="0"/>
    <x v="1"/>
  </r>
  <r>
    <x v="14"/>
    <x v="1"/>
    <s v="Goshen"/>
    <n v="295.89999999999998"/>
    <n v="0"/>
    <n v="-29.5"/>
    <n v="34.6"/>
    <n v="34.6"/>
    <n v="13"/>
    <n v="29.7"/>
    <n v="-0.9"/>
    <n v="0"/>
    <n v="272.2"/>
    <n v="0"/>
    <n v="0"/>
    <x v="0"/>
  </r>
  <r>
    <x v="14"/>
    <x v="1"/>
    <s v="Brady"/>
    <n v="0"/>
    <n v="0"/>
    <n v="0"/>
    <n v="0"/>
    <n v="0"/>
    <s v="Div0"/>
    <n v="0"/>
    <n v="0"/>
    <n v="0"/>
    <n v="0"/>
    <n v="0"/>
    <n v="0"/>
    <x v="0"/>
  </r>
  <r>
    <x v="14"/>
    <x v="1"/>
    <s v="Bridger West"/>
    <n v="0"/>
    <n v="0"/>
    <n v="0"/>
    <n v="0"/>
    <n v="0"/>
    <s v="Div0"/>
    <n v="0"/>
    <n v="0"/>
    <n v="0"/>
    <n v="889.5"/>
    <n v="889.5"/>
    <n v="0"/>
    <x v="1"/>
  </r>
  <r>
    <x v="14"/>
    <x v="1"/>
    <s v="Borah"/>
    <n v="0"/>
    <n v="0"/>
    <n v="0"/>
    <n v="0"/>
    <n v="0"/>
    <s v="Div0"/>
    <n v="0"/>
    <n v="0"/>
    <n v="0"/>
    <n v="1466.9"/>
    <n v="1466.9"/>
    <n v="0"/>
    <x v="1"/>
  </r>
  <r>
    <x v="14"/>
    <x v="1"/>
    <s v="Mid Columbia"/>
    <n v="0"/>
    <n v="0"/>
    <n v="0"/>
    <n v="0"/>
    <n v="0"/>
    <s v="Div0"/>
    <n v="128.5"/>
    <n v="0"/>
    <n v="0"/>
    <n v="178.1"/>
    <n v="306.60000000000002"/>
    <n v="0"/>
    <x v="1"/>
  </r>
  <r>
    <x v="14"/>
    <x v="1"/>
    <s v="Mona"/>
    <n v="0"/>
    <n v="0"/>
    <n v="0"/>
    <n v="0"/>
    <n v="0"/>
    <s v="Div0"/>
    <n v="0"/>
    <n v="0"/>
    <n v="0"/>
    <n v="0"/>
    <n v="0"/>
    <n v="0"/>
    <x v="0"/>
  </r>
  <r>
    <x v="14"/>
    <x v="1"/>
    <s v="Palo Verde"/>
    <n v="0"/>
    <n v="0"/>
    <n v="0"/>
    <n v="0"/>
    <n v="0"/>
    <s v="Div0"/>
    <n v="0"/>
    <n v="0"/>
    <n v="0"/>
    <n v="0"/>
    <n v="0"/>
    <n v="0"/>
    <x v="0"/>
  </r>
  <r>
    <x v="14"/>
    <x v="1"/>
    <s v="Utah North"/>
    <n v="4209.6000000000004"/>
    <n v="0"/>
    <n v="-421.8"/>
    <n v="1268.2"/>
    <n v="1268.2"/>
    <n v="33.5"/>
    <n v="2298.9"/>
    <n v="0"/>
    <n v="0"/>
    <n v="3712.1"/>
    <n v="955"/>
    <n v="0"/>
    <x v="0"/>
  </r>
  <r>
    <x v="14"/>
    <x v="1"/>
    <s v="_4-Corners"/>
    <n v="0"/>
    <n v="0"/>
    <n v="0"/>
    <n v="0"/>
    <n v="0"/>
    <s v="Div0"/>
    <n v="0"/>
    <n v="0"/>
    <n v="0"/>
    <n v="0"/>
    <n v="0"/>
    <n v="0"/>
    <x v="0"/>
  </r>
  <r>
    <x v="14"/>
    <x v="1"/>
    <s v="Utah South"/>
    <n v="510.9"/>
    <n v="0"/>
    <n v="0"/>
    <n v="200"/>
    <n v="200"/>
    <n v="39.1"/>
    <n v="3298.5"/>
    <n v="-27.6"/>
    <n v="0"/>
    <n v="862"/>
    <n v="3422"/>
    <n v="0"/>
    <x v="0"/>
  </r>
  <r>
    <x v="14"/>
    <x v="1"/>
    <s v="Cholla"/>
    <n v="0"/>
    <n v="0"/>
    <n v="0"/>
    <n v="0"/>
    <n v="0"/>
    <s v="Div0"/>
    <n v="0"/>
    <n v="0"/>
    <n v="0"/>
    <n v="0"/>
    <n v="0"/>
    <n v="0"/>
    <x v="0"/>
  </r>
  <r>
    <x v="14"/>
    <x v="1"/>
    <s v="Colorado"/>
    <n v="0"/>
    <n v="0"/>
    <n v="0"/>
    <n v="0"/>
    <n v="0"/>
    <s v="Div0"/>
    <n v="0"/>
    <n v="0"/>
    <n v="0"/>
    <n v="0"/>
    <n v="0"/>
    <n v="0"/>
    <x v="0"/>
  </r>
  <r>
    <x v="14"/>
    <x v="1"/>
    <s v="Mead"/>
    <n v="0"/>
    <n v="0"/>
    <n v="0"/>
    <n v="0"/>
    <n v="0"/>
    <s v="Div0"/>
    <n v="0"/>
    <n v="0"/>
    <n v="0"/>
    <n v="0"/>
    <n v="0"/>
    <n v="0"/>
    <x v="0"/>
  </r>
  <r>
    <x v="14"/>
    <x v="1"/>
    <s v="Montana"/>
    <n v="0"/>
    <n v="0"/>
    <n v="0"/>
    <n v="0"/>
    <n v="0"/>
    <s v="Div0"/>
    <n v="2.6"/>
    <n v="0"/>
    <n v="0"/>
    <n v="0"/>
    <n v="2.6"/>
    <n v="0"/>
    <x v="1"/>
  </r>
  <r>
    <x v="14"/>
    <x v="1"/>
    <s v="Hermiston"/>
    <n v="0"/>
    <n v="0"/>
    <n v="0"/>
    <n v="0"/>
    <n v="0"/>
    <s v="Div0"/>
    <n v="240.1"/>
    <n v="0"/>
    <n v="0"/>
    <n v="0"/>
    <n v="240.1"/>
    <n v="0"/>
    <x v="1"/>
  </r>
  <r>
    <x v="14"/>
    <x v="1"/>
    <s v="Yakima"/>
    <n v="583"/>
    <n v="0"/>
    <n v="-57.3"/>
    <n v="68.3"/>
    <n v="68.3"/>
    <n v="13"/>
    <n v="104"/>
    <n v="0"/>
    <n v="0"/>
    <n v="490.1"/>
    <n v="0"/>
    <n v="0"/>
    <x v="1"/>
  </r>
  <r>
    <x v="14"/>
    <x v="1"/>
    <s v="WallaWalla"/>
    <n v="260.8"/>
    <n v="0"/>
    <n v="-23.1"/>
    <n v="30.9"/>
    <n v="30.9"/>
    <n v="13"/>
    <n v="193.3"/>
    <n v="-2.6"/>
    <n v="0"/>
    <n v="344.7"/>
    <n v="266.89999999999998"/>
    <n v="0"/>
    <x v="1"/>
  </r>
  <r>
    <x v="14"/>
    <x v="1"/>
    <s v="APS Transmission"/>
    <n v="0"/>
    <n v="0"/>
    <n v="0"/>
    <n v="0"/>
    <n v="0"/>
    <s v="Div0"/>
    <n v="0"/>
    <n v="0"/>
    <n v="0"/>
    <n v="0"/>
    <n v="0"/>
    <n v="0"/>
    <x v="0"/>
  </r>
  <r>
    <x v="14"/>
    <x v="1"/>
    <s v="Bridger East"/>
    <n v="0"/>
    <n v="0"/>
    <n v="0"/>
    <n v="0"/>
    <n v="0"/>
    <s v="Div0"/>
    <n v="0"/>
    <n v="0"/>
    <n v="0"/>
    <n v="0"/>
    <n v="0"/>
    <n v="0"/>
    <x v="0"/>
  </r>
  <r>
    <x v="14"/>
    <x v="1"/>
    <s v="WyomingNE"/>
    <n v="654.6"/>
    <n v="0"/>
    <n v="0"/>
    <n v="85.1"/>
    <n v="92.6"/>
    <n v="14.1"/>
    <n v="747.3"/>
    <n v="0"/>
    <n v="0"/>
    <n v="0"/>
    <n v="0"/>
    <n v="0"/>
    <x v="0"/>
  </r>
  <r>
    <x v="14"/>
    <x v="1"/>
    <s v="WyomingSW"/>
    <n v="500.4"/>
    <n v="0"/>
    <n v="-131.69999999999999"/>
    <n v="47.9"/>
    <n v="47.9"/>
    <n v="13"/>
    <n v="39.200000000000003"/>
    <n v="0"/>
    <n v="0"/>
    <n v="377.4"/>
    <n v="0"/>
    <n v="0"/>
    <x v="0"/>
  </r>
  <r>
    <x v="14"/>
    <x v="1"/>
    <s v="Aeolus_Wyoming"/>
    <n v="0"/>
    <n v="0"/>
    <n v="0"/>
    <n v="0"/>
    <n v="0"/>
    <s v="Div0"/>
    <n v="0"/>
    <n v="0"/>
    <n v="0"/>
    <n v="0"/>
    <n v="0"/>
    <n v="0"/>
    <x v="0"/>
  </r>
  <r>
    <x v="14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14"/>
    <x v="1"/>
    <s v="SOregonCal"/>
    <n v="1569.9"/>
    <n v="0"/>
    <n v="-200.7"/>
    <n v="537.4"/>
    <n v="537.4"/>
    <n v="39.299999999999997"/>
    <n v="715.6"/>
    <n v="0.9"/>
    <n v="0"/>
    <n v="1507"/>
    <n v="317"/>
    <n v="0"/>
    <x v="1"/>
  </r>
  <r>
    <x v="14"/>
    <x v="1"/>
    <s v="PortlandNC"/>
    <n v="599.70000000000005"/>
    <n v="0"/>
    <n v="-56"/>
    <n v="70.7"/>
    <n v="70.7"/>
    <n v="13"/>
    <n v="691.9"/>
    <n v="-78"/>
    <n v="0"/>
    <n v="100"/>
    <n v="99.5"/>
    <n v="0"/>
    <x v="1"/>
  </r>
  <r>
    <x v="14"/>
    <x v="1"/>
    <s v="WillamValcc"/>
    <n v="445.5"/>
    <n v="0"/>
    <n v="-56.8"/>
    <n v="50.5"/>
    <n v="50.5"/>
    <n v="13"/>
    <n v="118.8"/>
    <n v="0"/>
    <n v="0"/>
    <n v="320.39999999999998"/>
    <n v="0"/>
    <n v="0"/>
    <x v="1"/>
  </r>
  <r>
    <x v="14"/>
    <x v="1"/>
    <s v="Bethel"/>
    <n v="0"/>
    <n v="0"/>
    <n v="0"/>
    <n v="0"/>
    <n v="0"/>
    <s v="Div0"/>
    <n v="0"/>
    <n v="0"/>
    <n v="0"/>
    <n v="0"/>
    <n v="0"/>
    <n v="0"/>
    <x v="1"/>
  </r>
  <r>
    <x v="14"/>
    <x v="1"/>
    <s v="Nevada - Oregon Border"/>
    <n v="0"/>
    <n v="0"/>
    <n v="0"/>
    <n v="0"/>
    <n v="0"/>
    <s v="Div0"/>
    <n v="0"/>
    <n v="0"/>
    <n v="0"/>
    <n v="0"/>
    <n v="0"/>
    <n v="0"/>
    <x v="1"/>
  </r>
  <r>
    <x v="14"/>
    <x v="1"/>
    <s v="Bridger"/>
    <n v="0"/>
    <n v="0"/>
    <n v="0"/>
    <n v="0"/>
    <n v="0"/>
    <s v="Div0"/>
    <n v="702"/>
    <n v="0"/>
    <n v="0"/>
    <n v="0"/>
    <n v="702"/>
    <n v="0"/>
    <x v="1"/>
  </r>
  <r>
    <x v="14"/>
    <x v="1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14"/>
    <x v="1"/>
    <s v="Midpoint Meridian"/>
    <n v="0"/>
    <n v="0"/>
    <n v="0"/>
    <n v="0"/>
    <n v="0"/>
    <s v="Div0"/>
    <n v="0"/>
    <n v="0"/>
    <n v="0"/>
    <n v="104.7"/>
    <n v="104.7"/>
    <n v="0"/>
    <x v="1"/>
  </r>
  <r>
    <x v="14"/>
    <x v="1"/>
    <s v="Craig Trans"/>
    <n v="0"/>
    <n v="0"/>
    <n v="0"/>
    <n v="0"/>
    <n v="0"/>
    <s v="Div0"/>
    <n v="0"/>
    <n v="0"/>
    <n v="0"/>
    <n v="0"/>
    <n v="0"/>
    <n v="0"/>
    <x v="0"/>
  </r>
  <r>
    <x v="14"/>
    <x v="1"/>
    <s v="BPA_NITS"/>
    <n v="353.8"/>
    <n v="0"/>
    <n v="-36.6"/>
    <n v="41.2"/>
    <n v="41.2"/>
    <n v="13"/>
    <n v="0"/>
    <n v="0"/>
    <n v="0"/>
    <n v="358.5"/>
    <n v="0"/>
    <n v="0"/>
    <x v="1"/>
  </r>
  <r>
    <x v="14"/>
    <x v="1"/>
    <s v="Utah South B1"/>
    <n v="0"/>
    <n v="0"/>
    <n v="0"/>
    <n v="0"/>
    <n v="0"/>
    <s v="Div0"/>
    <n v="74.8"/>
    <n v="0"/>
    <n v="0"/>
    <n v="0"/>
    <n v="74.8"/>
    <n v="0"/>
    <x v="0"/>
  </r>
  <r>
    <x v="14"/>
    <x v="1"/>
    <s v="Yakima B1"/>
    <n v="0"/>
    <n v="0"/>
    <n v="0"/>
    <n v="0"/>
    <n v="0"/>
    <s v="Div0"/>
    <n v="104.2"/>
    <n v="0"/>
    <n v="0"/>
    <n v="0"/>
    <n v="104.2"/>
    <n v="0"/>
    <x v="1"/>
  </r>
  <r>
    <x v="14"/>
    <x v="1"/>
    <s v="Yakima B4"/>
    <n v="0"/>
    <n v="0"/>
    <n v="0"/>
    <n v="0"/>
    <n v="0"/>
    <s v="Div0"/>
    <n v="0"/>
    <n v="0"/>
    <n v="0"/>
    <n v="0"/>
    <n v="0"/>
    <n v="0"/>
    <x v="1"/>
  </r>
  <r>
    <x v="14"/>
    <x v="1"/>
    <s v="Goshen B2"/>
    <n v="0"/>
    <n v="0"/>
    <n v="0"/>
    <n v="0"/>
    <n v="0"/>
    <s v="Div0"/>
    <n v="178.1"/>
    <n v="0"/>
    <n v="0"/>
    <n v="0"/>
    <n v="178.1"/>
    <n v="0"/>
    <x v="0"/>
  </r>
  <r>
    <x v="14"/>
    <x v="1"/>
    <s v="PortlandNC B1"/>
    <n v="0"/>
    <n v="0"/>
    <n v="0"/>
    <n v="0"/>
    <n v="0"/>
    <s v="Div0"/>
    <n v="0"/>
    <n v="0"/>
    <n v="0"/>
    <n v="0"/>
    <n v="0"/>
    <n v="0"/>
    <x v="1"/>
  </r>
  <r>
    <x v="14"/>
    <x v="1"/>
    <s v="PortlandNC B2"/>
    <n v="0"/>
    <n v="0"/>
    <n v="0"/>
    <n v="0"/>
    <n v="0"/>
    <s v="Div0"/>
    <n v="0"/>
    <n v="0"/>
    <n v="0"/>
    <n v="0"/>
    <n v="0"/>
    <n v="0"/>
    <x v="1"/>
  </r>
  <r>
    <x v="14"/>
    <x v="1"/>
    <s v="WillamValcc B1"/>
    <n v="0"/>
    <n v="0"/>
    <n v="0"/>
    <n v="0"/>
    <n v="0"/>
    <s v="Div0"/>
    <n v="0"/>
    <n v="0"/>
    <n v="0"/>
    <n v="0"/>
    <n v="0"/>
    <n v="0"/>
    <x v="1"/>
  </r>
  <r>
    <x v="14"/>
    <x v="1"/>
    <s v="WillamValcc B2"/>
    <n v="0"/>
    <n v="0"/>
    <n v="0"/>
    <n v="0"/>
    <n v="0"/>
    <s v="Div0"/>
    <n v="0"/>
    <n v="0"/>
    <n v="0"/>
    <n v="0"/>
    <n v="0"/>
    <n v="0"/>
    <x v="1"/>
  </r>
  <r>
    <x v="14"/>
    <x v="1"/>
    <s v="SOregonCal B2"/>
    <n v="0"/>
    <n v="0"/>
    <n v="0"/>
    <n v="0"/>
    <n v="0"/>
    <s v="Div0"/>
    <n v="122.6"/>
    <n v="0"/>
    <n v="0"/>
    <n v="0"/>
    <n v="122.6"/>
    <n v="0"/>
    <x v="1"/>
  </r>
  <r>
    <x v="14"/>
    <x v="1"/>
    <s v="Aeolus_Wyoming B1"/>
    <n v="0"/>
    <n v="0"/>
    <n v="0"/>
    <n v="0"/>
    <n v="85.3"/>
    <s v="Div0"/>
    <n v="739.2"/>
    <n v="0"/>
    <n v="0"/>
    <n v="0"/>
    <n v="653.9"/>
    <n v="0"/>
    <x v="0"/>
  </r>
  <r>
    <x v="14"/>
    <x v="1"/>
    <s v="Utah North B1"/>
    <n v="0"/>
    <n v="0"/>
    <n v="0"/>
    <n v="0"/>
    <n v="80"/>
    <s v="Div0"/>
    <n v="192.3"/>
    <n v="0"/>
    <n v="0"/>
    <n v="0"/>
    <n v="112.4"/>
    <n v="0"/>
    <x v="0"/>
  </r>
  <r>
    <x v="14"/>
    <x v="1"/>
    <s v="WallaWalla B1"/>
    <n v="0"/>
    <n v="0"/>
    <n v="0"/>
    <n v="0"/>
    <n v="0"/>
    <s v="Div0"/>
    <n v="0"/>
    <n v="0"/>
    <n v="0"/>
    <n v="0"/>
    <n v="0"/>
    <n v="0"/>
    <x v="1"/>
  </r>
  <r>
    <x v="14"/>
    <x v="1"/>
    <s v="WyomingNE B1"/>
    <n v="0"/>
    <n v="0"/>
    <n v="0"/>
    <n v="0"/>
    <n v="0"/>
    <s v="Div0"/>
    <n v="0"/>
    <n v="0"/>
    <n v="0"/>
    <n v="0"/>
    <n v="0"/>
    <n v="0"/>
    <x v="0"/>
  </r>
  <r>
    <x v="14"/>
    <x v="1"/>
    <s v="WyomingNE B2"/>
    <n v="0"/>
    <n v="0"/>
    <n v="0"/>
    <n v="0"/>
    <n v="0"/>
    <s v="Div0"/>
    <n v="0"/>
    <n v="0"/>
    <n v="0"/>
    <n v="0"/>
    <n v="0"/>
    <n v="0"/>
    <x v="0"/>
  </r>
  <r>
    <x v="14"/>
    <x v="1"/>
    <s v="Utah South B4"/>
    <n v="0"/>
    <n v="0"/>
    <n v="0"/>
    <n v="0"/>
    <n v="0"/>
    <s v="Div0"/>
    <n v="133.5"/>
    <n v="0"/>
    <n v="0"/>
    <n v="0"/>
    <n v="133.5"/>
    <n v="0"/>
    <x v="0"/>
  </r>
  <r>
    <x v="14"/>
    <x v="1"/>
    <s v="Bridger B1"/>
    <n v="0"/>
    <n v="0"/>
    <n v="0"/>
    <n v="0"/>
    <n v="0"/>
    <s v="Div0"/>
    <n v="0"/>
    <n v="0"/>
    <n v="0"/>
    <n v="0"/>
    <n v="0"/>
    <n v="0"/>
    <x v="1"/>
  </r>
  <r>
    <x v="14"/>
    <x v="1"/>
    <s v="WyomingSW B1"/>
    <n v="0"/>
    <n v="0"/>
    <n v="0"/>
    <n v="0"/>
    <n v="0"/>
    <s v="Div0"/>
    <n v="0"/>
    <n v="0"/>
    <n v="0"/>
    <n v="0"/>
    <n v="0"/>
    <n v="0"/>
    <x v="0"/>
  </r>
  <r>
    <x v="14"/>
    <x v="1"/>
    <s v="WyomingSW B2"/>
    <n v="0"/>
    <n v="0"/>
    <n v="0"/>
    <n v="0"/>
    <n v="0"/>
    <s v="Div0"/>
    <n v="0"/>
    <n v="0"/>
    <n v="0"/>
    <n v="0"/>
    <n v="0"/>
    <n v="0"/>
    <x v="0"/>
  </r>
  <r>
    <x v="14"/>
    <x v="1"/>
    <s v="Utah South BR"/>
    <n v="0"/>
    <n v="0"/>
    <n v="0"/>
    <n v="0"/>
    <n v="0"/>
    <s v="Div0"/>
    <n v="0"/>
    <n v="0"/>
    <n v="0"/>
    <n v="0"/>
    <n v="0"/>
    <n v="0"/>
    <x v="0"/>
  </r>
  <r>
    <x v="14"/>
    <x v="1"/>
    <s v="Bridger BR"/>
    <n v="0"/>
    <n v="0"/>
    <n v="0"/>
    <n v="0"/>
    <n v="0"/>
    <s v="Div0"/>
    <n v="187.6"/>
    <n v="0"/>
    <n v="0"/>
    <n v="0"/>
    <n v="187.6"/>
    <n v="0"/>
    <x v="1"/>
  </r>
  <r>
    <x v="14"/>
    <x v="1"/>
    <s v="PortlandNC Log1"/>
    <n v="0"/>
    <n v="0"/>
    <n v="0"/>
    <n v="0"/>
    <n v="0"/>
    <s v="Div0"/>
    <n v="0"/>
    <n v="0"/>
    <n v="0"/>
    <n v="0"/>
    <n v="0"/>
    <n v="0"/>
    <x v="1"/>
  </r>
  <r>
    <x v="14"/>
    <x v="1"/>
    <s v="Aeolus_Wyoming Log1"/>
    <n v="0"/>
    <n v="0"/>
    <n v="0"/>
    <n v="0"/>
    <n v="0"/>
    <s v="Div0"/>
    <n v="0"/>
    <n v="0"/>
    <n v="0"/>
    <n v="653.79999999999995"/>
    <n v="653.79999999999995"/>
    <n v="0"/>
    <x v="0"/>
  </r>
  <r>
    <x v="15"/>
    <x v="0"/>
    <s v="Arizona"/>
    <n v="0"/>
    <n v="0"/>
    <n v="0"/>
    <n v="0"/>
    <n v="0"/>
    <s v="Div0"/>
    <n v="0"/>
    <n v="0"/>
    <n v="0"/>
    <n v="0"/>
    <n v="0"/>
    <n v="0"/>
    <x v="0"/>
  </r>
  <r>
    <x v="15"/>
    <x v="0"/>
    <s v="COB"/>
    <n v="0"/>
    <n v="0"/>
    <n v="0"/>
    <n v="0"/>
    <n v="0"/>
    <s v="Div0"/>
    <n v="206"/>
    <n v="0"/>
    <n v="0"/>
    <n v="0"/>
    <n v="206"/>
    <n v="0"/>
    <x v="1"/>
  </r>
  <r>
    <x v="15"/>
    <x v="0"/>
    <s v="Goshen"/>
    <n v="545.4"/>
    <n v="0"/>
    <n v="-61.4"/>
    <n v="62.9"/>
    <n v="62.9"/>
    <n v="13"/>
    <n v="27.2"/>
    <n v="-1.7"/>
    <n v="184.2"/>
    <n v="479.2"/>
    <n v="142"/>
    <n v="0"/>
    <x v="0"/>
  </r>
  <r>
    <x v="15"/>
    <x v="0"/>
    <s v="Brady"/>
    <n v="0"/>
    <n v="0"/>
    <n v="0"/>
    <n v="0"/>
    <n v="0"/>
    <s v="Div0"/>
    <n v="0"/>
    <n v="0"/>
    <n v="0"/>
    <n v="0"/>
    <n v="0"/>
    <n v="0"/>
    <x v="0"/>
  </r>
  <r>
    <x v="15"/>
    <x v="0"/>
    <s v="Bridger West"/>
    <n v="0"/>
    <n v="0"/>
    <n v="0"/>
    <n v="0"/>
    <n v="0"/>
    <s v="Div0"/>
    <n v="0"/>
    <n v="0"/>
    <n v="0"/>
    <n v="0"/>
    <n v="0"/>
    <n v="0"/>
    <x v="1"/>
  </r>
  <r>
    <x v="15"/>
    <x v="0"/>
    <s v="Borah"/>
    <n v="0"/>
    <n v="0"/>
    <n v="0"/>
    <n v="0"/>
    <n v="0"/>
    <s v="Div0"/>
    <n v="0"/>
    <n v="0"/>
    <n v="0"/>
    <n v="389.1"/>
    <n v="389.1"/>
    <n v="0"/>
    <x v="1"/>
  </r>
  <r>
    <x v="15"/>
    <x v="0"/>
    <s v="Mid Columbia"/>
    <n v="0"/>
    <n v="0"/>
    <n v="0"/>
    <n v="0"/>
    <n v="0"/>
    <s v="Div0"/>
    <n v="861.4"/>
    <n v="0"/>
    <n v="0"/>
    <n v="0"/>
    <n v="861.4"/>
    <n v="0"/>
    <x v="1"/>
  </r>
  <r>
    <x v="15"/>
    <x v="0"/>
    <s v="Mona"/>
    <n v="0"/>
    <n v="0"/>
    <n v="0"/>
    <n v="0"/>
    <n v="0"/>
    <s v="Div0"/>
    <n v="309"/>
    <n v="0"/>
    <n v="0"/>
    <n v="0"/>
    <n v="309"/>
    <n v="0"/>
    <x v="0"/>
  </r>
  <r>
    <x v="15"/>
    <x v="0"/>
    <s v="Palo Verde"/>
    <n v="0"/>
    <n v="0"/>
    <n v="0"/>
    <n v="0"/>
    <n v="0"/>
    <s v="Div0"/>
    <n v="0"/>
    <n v="0"/>
    <n v="0"/>
    <n v="0"/>
    <n v="0"/>
    <n v="0"/>
    <x v="0"/>
  </r>
  <r>
    <x v="15"/>
    <x v="0"/>
    <s v="Utah North"/>
    <n v="5376.7"/>
    <n v="0"/>
    <n v="-567.70000000000005"/>
    <n v="773.3"/>
    <n v="773.3"/>
    <n v="16.100000000000001"/>
    <n v="2067.8000000000002"/>
    <n v="0"/>
    <n v="271.10000000000002"/>
    <n v="3780.6"/>
    <n v="537.1"/>
    <n v="0"/>
    <x v="0"/>
  </r>
  <r>
    <x v="15"/>
    <x v="0"/>
    <s v="_4-Corners"/>
    <n v="0"/>
    <n v="0"/>
    <n v="0"/>
    <n v="0"/>
    <n v="0"/>
    <s v="Div0"/>
    <n v="0"/>
    <n v="0"/>
    <n v="0"/>
    <n v="0"/>
    <n v="0"/>
    <n v="0"/>
    <x v="0"/>
  </r>
  <r>
    <x v="15"/>
    <x v="0"/>
    <s v="Utah South"/>
    <n v="662.6"/>
    <n v="0"/>
    <n v="0"/>
    <n v="86.1"/>
    <n v="86.1"/>
    <n v="13"/>
    <n v="3228.7"/>
    <n v="-27.7"/>
    <n v="0"/>
    <n v="768.5"/>
    <n v="3220.8"/>
    <n v="0"/>
    <x v="0"/>
  </r>
  <r>
    <x v="15"/>
    <x v="0"/>
    <s v="Cholla"/>
    <n v="0"/>
    <n v="0"/>
    <n v="0"/>
    <n v="0"/>
    <n v="0"/>
    <s v="Div0"/>
    <n v="0"/>
    <n v="0"/>
    <n v="0"/>
    <n v="0"/>
    <n v="0"/>
    <n v="0"/>
    <x v="0"/>
  </r>
  <r>
    <x v="15"/>
    <x v="0"/>
    <s v="Colorado"/>
    <n v="0"/>
    <n v="0"/>
    <n v="0"/>
    <n v="0"/>
    <n v="0"/>
    <s v="Div0"/>
    <n v="0"/>
    <n v="0"/>
    <n v="0"/>
    <n v="0"/>
    <n v="0"/>
    <n v="0"/>
    <x v="0"/>
  </r>
  <r>
    <x v="15"/>
    <x v="0"/>
    <s v="Mead"/>
    <n v="0"/>
    <n v="0"/>
    <n v="0"/>
    <n v="0"/>
    <n v="0"/>
    <s v="Div0"/>
    <n v="0"/>
    <n v="0"/>
    <n v="0"/>
    <n v="0"/>
    <n v="0"/>
    <n v="0"/>
    <x v="0"/>
  </r>
  <r>
    <x v="15"/>
    <x v="0"/>
    <s v="Montana"/>
    <n v="0"/>
    <n v="0"/>
    <n v="0"/>
    <n v="0"/>
    <n v="0"/>
    <s v="Div0"/>
    <n v="3.6"/>
    <n v="0"/>
    <n v="0"/>
    <n v="0"/>
    <n v="3.6"/>
    <n v="0"/>
    <x v="1"/>
  </r>
  <r>
    <x v="15"/>
    <x v="0"/>
    <s v="Hermiston"/>
    <n v="0"/>
    <n v="0"/>
    <n v="0"/>
    <n v="0"/>
    <n v="0"/>
    <s v="Div0"/>
    <n v="199"/>
    <n v="0"/>
    <n v="0"/>
    <n v="0"/>
    <n v="199"/>
    <n v="0"/>
    <x v="1"/>
  </r>
  <r>
    <x v="15"/>
    <x v="0"/>
    <s v="Yakima"/>
    <n v="611.9"/>
    <n v="0"/>
    <n v="-65.8"/>
    <n v="71"/>
    <n v="71"/>
    <n v="13"/>
    <n v="95.2"/>
    <n v="0"/>
    <n v="1.8"/>
    <n v="520"/>
    <n v="0"/>
    <n v="0"/>
    <x v="1"/>
  </r>
  <r>
    <x v="15"/>
    <x v="0"/>
    <s v="WallaWalla"/>
    <n v="306.7"/>
    <n v="0"/>
    <n v="-26.9"/>
    <n v="36.4"/>
    <n v="36.4"/>
    <n v="13"/>
    <n v="182.1"/>
    <n v="-2.6"/>
    <n v="0"/>
    <n v="136.69999999999999"/>
    <n v="0"/>
    <n v="0"/>
    <x v="1"/>
  </r>
  <r>
    <x v="15"/>
    <x v="0"/>
    <s v="APS Transmission"/>
    <n v="0"/>
    <n v="0"/>
    <n v="0"/>
    <n v="0"/>
    <n v="0"/>
    <s v="Div0"/>
    <n v="0"/>
    <n v="0"/>
    <n v="0"/>
    <n v="0"/>
    <n v="0"/>
    <n v="0"/>
    <x v="0"/>
  </r>
  <r>
    <x v="15"/>
    <x v="0"/>
    <s v="Bridger East"/>
    <n v="0"/>
    <n v="0"/>
    <n v="0"/>
    <n v="0"/>
    <n v="0"/>
    <s v="Div0"/>
    <n v="0"/>
    <n v="0"/>
    <n v="0"/>
    <n v="0"/>
    <n v="0"/>
    <n v="0"/>
    <x v="0"/>
  </r>
  <r>
    <x v="15"/>
    <x v="0"/>
    <s v="WyomingNE"/>
    <n v="658.2"/>
    <n v="0"/>
    <n v="0"/>
    <n v="85.6"/>
    <n v="85.6"/>
    <n v="13"/>
    <n v="669.1"/>
    <n v="0"/>
    <n v="2.9"/>
    <n v="71.7"/>
    <n v="0"/>
    <n v="0"/>
    <x v="0"/>
  </r>
  <r>
    <x v="15"/>
    <x v="0"/>
    <s v="WyomingSW"/>
    <n v="465.4"/>
    <n v="0"/>
    <n v="-147.5"/>
    <n v="41.3"/>
    <n v="41.3"/>
    <n v="13"/>
    <n v="39.200000000000003"/>
    <n v="0"/>
    <n v="0"/>
    <n v="400"/>
    <n v="80"/>
    <n v="0"/>
    <x v="0"/>
  </r>
  <r>
    <x v="15"/>
    <x v="0"/>
    <s v="Aeolus_Wyoming"/>
    <n v="0"/>
    <n v="0"/>
    <n v="0"/>
    <n v="0"/>
    <n v="0"/>
    <s v="Div0"/>
    <n v="0"/>
    <n v="0"/>
    <n v="0"/>
    <n v="71.7"/>
    <n v="71.7"/>
    <n v="0"/>
    <x v="0"/>
  </r>
  <r>
    <x v="15"/>
    <x v="0"/>
    <s v="Chehalis"/>
    <n v="0"/>
    <n v="0"/>
    <n v="0"/>
    <n v="0"/>
    <n v="0"/>
    <s v="Div0"/>
    <n v="412"/>
    <n v="0"/>
    <n v="0"/>
    <n v="0"/>
    <n v="412"/>
    <n v="0"/>
    <x v="1"/>
  </r>
  <r>
    <x v="15"/>
    <x v="0"/>
    <s v="SOregonCal"/>
    <n v="1500.5"/>
    <n v="0"/>
    <n v="-171.2"/>
    <n v="304.8"/>
    <n v="304.8"/>
    <n v="22.9"/>
    <n v="788.9"/>
    <n v="1"/>
    <n v="0"/>
    <n v="967"/>
    <n v="122.8"/>
    <n v="0"/>
    <x v="1"/>
  </r>
  <r>
    <x v="15"/>
    <x v="0"/>
    <s v="PortlandNC"/>
    <n v="527.79999999999995"/>
    <n v="0"/>
    <n v="-63.9"/>
    <n v="60.3"/>
    <n v="60.3"/>
    <n v="13"/>
    <n v="625.29999999999995"/>
    <n v="-78"/>
    <n v="0"/>
    <n v="0"/>
    <n v="23.2"/>
    <n v="0"/>
    <x v="1"/>
  </r>
  <r>
    <x v="15"/>
    <x v="0"/>
    <s v="WillamValcc"/>
    <n v="406.2"/>
    <n v="0"/>
    <n v="-24.9"/>
    <n v="49.6"/>
    <n v="49.6"/>
    <n v="13"/>
    <n v="108.8"/>
    <n v="0"/>
    <n v="7.3"/>
    <n v="314.8"/>
    <n v="0"/>
    <n v="0"/>
    <x v="1"/>
  </r>
  <r>
    <x v="15"/>
    <x v="0"/>
    <s v="Bethel"/>
    <n v="0"/>
    <n v="0"/>
    <n v="0"/>
    <n v="0"/>
    <n v="0"/>
    <s v="Div0"/>
    <n v="0"/>
    <n v="0"/>
    <n v="0"/>
    <n v="0"/>
    <n v="0"/>
    <n v="0"/>
    <x v="1"/>
  </r>
  <r>
    <x v="15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15"/>
    <x v="0"/>
    <s v="Bridger"/>
    <n v="0"/>
    <n v="0"/>
    <n v="0"/>
    <n v="0"/>
    <n v="230.2"/>
    <s v="Div0"/>
    <n v="702"/>
    <n v="0"/>
    <n v="0"/>
    <n v="0"/>
    <n v="471.8"/>
    <n v="0"/>
    <x v="1"/>
  </r>
  <r>
    <x v="15"/>
    <x v="0"/>
    <s v="Hemingway"/>
    <n v="0"/>
    <n v="0"/>
    <n v="0"/>
    <n v="0"/>
    <n v="0"/>
    <s v="Div0"/>
    <n v="0"/>
    <n v="0"/>
    <n v="0"/>
    <n v="57.8"/>
    <n v="57.8"/>
    <n v="0"/>
    <x v="1"/>
  </r>
  <r>
    <x v="15"/>
    <x v="0"/>
    <s v="Midpoint Meridian"/>
    <n v="0"/>
    <n v="0"/>
    <n v="0"/>
    <n v="0"/>
    <n v="0"/>
    <s v="Div0"/>
    <n v="0"/>
    <n v="0"/>
    <n v="0"/>
    <n v="0"/>
    <n v="0"/>
    <n v="0"/>
    <x v="1"/>
  </r>
  <r>
    <x v="15"/>
    <x v="0"/>
    <s v="Craig Trans"/>
    <n v="0"/>
    <n v="0"/>
    <n v="0"/>
    <n v="0"/>
    <n v="0"/>
    <s v="Div0"/>
    <n v="0"/>
    <n v="0"/>
    <n v="0"/>
    <n v="0"/>
    <n v="0"/>
    <n v="0"/>
    <x v="0"/>
  </r>
  <r>
    <x v="15"/>
    <x v="0"/>
    <s v="BPA_NITS"/>
    <n v="279.8"/>
    <n v="0"/>
    <n v="-24.4"/>
    <n v="33.200000000000003"/>
    <n v="33.200000000000003"/>
    <n v="13"/>
    <n v="0"/>
    <n v="0"/>
    <n v="0"/>
    <n v="288.60000000000002"/>
    <n v="0"/>
    <n v="0"/>
    <x v="1"/>
  </r>
  <r>
    <x v="15"/>
    <x v="0"/>
    <s v="Utah South B1"/>
    <n v="0"/>
    <n v="0"/>
    <n v="0"/>
    <n v="0"/>
    <n v="0"/>
    <s v="Div0"/>
    <n v="67.2"/>
    <n v="0"/>
    <n v="0"/>
    <n v="0"/>
    <n v="67.2"/>
    <n v="0"/>
    <x v="0"/>
  </r>
  <r>
    <x v="15"/>
    <x v="0"/>
    <s v="Yakima B1"/>
    <n v="0"/>
    <n v="0"/>
    <n v="0"/>
    <n v="0"/>
    <n v="0"/>
    <s v="Div0"/>
    <n v="110.5"/>
    <n v="0"/>
    <n v="0"/>
    <n v="0"/>
    <n v="110.5"/>
    <n v="0"/>
    <x v="1"/>
  </r>
  <r>
    <x v="15"/>
    <x v="0"/>
    <s v="Yakima B4"/>
    <n v="0"/>
    <n v="0"/>
    <n v="0"/>
    <n v="0"/>
    <n v="0"/>
    <s v="Div0"/>
    <n v="0"/>
    <n v="0"/>
    <n v="0"/>
    <n v="0"/>
    <n v="0"/>
    <n v="0"/>
    <x v="1"/>
  </r>
  <r>
    <x v="15"/>
    <x v="0"/>
    <s v="Goshen B2"/>
    <n v="0"/>
    <n v="0"/>
    <n v="0"/>
    <n v="0"/>
    <n v="0"/>
    <s v="Div0"/>
    <n v="143.1"/>
    <n v="0"/>
    <n v="0"/>
    <n v="0"/>
    <n v="143.1"/>
    <n v="0"/>
    <x v="0"/>
  </r>
  <r>
    <x v="15"/>
    <x v="0"/>
    <s v="PortlandNC B1"/>
    <n v="0"/>
    <n v="0"/>
    <n v="0"/>
    <n v="0"/>
    <n v="0"/>
    <s v="Div0"/>
    <n v="0"/>
    <n v="0"/>
    <n v="0"/>
    <n v="0"/>
    <n v="0"/>
    <n v="0"/>
    <x v="1"/>
  </r>
  <r>
    <x v="15"/>
    <x v="0"/>
    <s v="PortlandNC B2"/>
    <n v="0"/>
    <n v="0"/>
    <n v="0"/>
    <n v="0"/>
    <n v="0"/>
    <s v="Div0"/>
    <n v="0"/>
    <n v="0"/>
    <n v="0"/>
    <n v="0"/>
    <n v="0"/>
    <n v="0"/>
    <x v="1"/>
  </r>
  <r>
    <x v="15"/>
    <x v="0"/>
    <s v="WillamValcc B1"/>
    <n v="0"/>
    <n v="0"/>
    <n v="0"/>
    <n v="0"/>
    <n v="0"/>
    <s v="Div0"/>
    <n v="0"/>
    <n v="0"/>
    <n v="0"/>
    <n v="0"/>
    <n v="0"/>
    <n v="0"/>
    <x v="1"/>
  </r>
  <r>
    <x v="15"/>
    <x v="0"/>
    <s v="WillamValcc B2"/>
    <n v="0"/>
    <n v="0"/>
    <n v="0"/>
    <n v="0"/>
    <n v="0"/>
    <s v="Div0"/>
    <n v="0"/>
    <n v="0"/>
    <n v="0"/>
    <n v="0"/>
    <n v="0"/>
    <n v="0"/>
    <x v="1"/>
  </r>
  <r>
    <x v="15"/>
    <x v="0"/>
    <s v="SOregonCal B2"/>
    <n v="0"/>
    <n v="0"/>
    <n v="0"/>
    <n v="0"/>
    <n v="0"/>
    <s v="Div0"/>
    <n v="127.8"/>
    <n v="0"/>
    <n v="0"/>
    <n v="0"/>
    <n v="127.8"/>
    <n v="0"/>
    <x v="1"/>
  </r>
  <r>
    <x v="15"/>
    <x v="0"/>
    <s v="Aeolus_Wyoming B1"/>
    <n v="0"/>
    <n v="0"/>
    <n v="0"/>
    <n v="0"/>
    <n v="55.2"/>
    <s v="Div0"/>
    <n v="322.60000000000002"/>
    <n v="0"/>
    <n v="0"/>
    <n v="0"/>
    <n v="267.39999999999998"/>
    <n v="0"/>
    <x v="0"/>
  </r>
  <r>
    <x v="15"/>
    <x v="0"/>
    <s v="Utah North B1"/>
    <n v="0"/>
    <n v="0"/>
    <n v="0"/>
    <n v="0"/>
    <n v="0"/>
    <s v="Div0"/>
    <n v="195"/>
    <n v="0"/>
    <n v="0"/>
    <n v="0"/>
    <n v="195"/>
    <n v="0"/>
    <x v="0"/>
  </r>
  <r>
    <x v="15"/>
    <x v="0"/>
    <s v="WallaWalla B1"/>
    <n v="0"/>
    <n v="0"/>
    <n v="0"/>
    <n v="0"/>
    <n v="0"/>
    <s v="Div0"/>
    <n v="0"/>
    <n v="0"/>
    <n v="0"/>
    <n v="0"/>
    <n v="0"/>
    <n v="0"/>
    <x v="1"/>
  </r>
  <r>
    <x v="15"/>
    <x v="0"/>
    <s v="WyomingNE B1"/>
    <n v="0"/>
    <n v="0"/>
    <n v="0"/>
    <n v="0"/>
    <n v="0"/>
    <s v="Div0"/>
    <n v="0"/>
    <n v="0"/>
    <n v="0"/>
    <n v="0"/>
    <n v="0"/>
    <n v="0"/>
    <x v="0"/>
  </r>
  <r>
    <x v="15"/>
    <x v="0"/>
    <s v="WyomingNE B2"/>
    <n v="0"/>
    <n v="0"/>
    <n v="0"/>
    <n v="0"/>
    <n v="0"/>
    <s v="Div0"/>
    <n v="0"/>
    <n v="0"/>
    <n v="0"/>
    <n v="0"/>
    <n v="0"/>
    <n v="0"/>
    <x v="0"/>
  </r>
  <r>
    <x v="15"/>
    <x v="0"/>
    <s v="Utah South B4"/>
    <n v="0"/>
    <n v="0"/>
    <n v="0"/>
    <n v="0"/>
    <n v="0"/>
    <s v="Div0"/>
    <n v="125"/>
    <n v="0"/>
    <n v="0"/>
    <n v="0"/>
    <n v="125"/>
    <n v="0"/>
    <x v="0"/>
  </r>
  <r>
    <x v="15"/>
    <x v="0"/>
    <s v="Bridger B1"/>
    <n v="0"/>
    <n v="0"/>
    <n v="0"/>
    <n v="0"/>
    <n v="0"/>
    <s v="Div0"/>
    <n v="0"/>
    <n v="0"/>
    <n v="0"/>
    <n v="0"/>
    <n v="0"/>
    <n v="0"/>
    <x v="1"/>
  </r>
  <r>
    <x v="15"/>
    <x v="0"/>
    <s v="WyomingSW B1"/>
    <n v="0"/>
    <n v="0"/>
    <n v="0"/>
    <n v="0"/>
    <n v="0"/>
    <s v="Div0"/>
    <n v="0"/>
    <n v="0"/>
    <n v="0"/>
    <n v="0"/>
    <n v="0"/>
    <n v="0"/>
    <x v="0"/>
  </r>
  <r>
    <x v="15"/>
    <x v="0"/>
    <s v="WyomingSW B2"/>
    <n v="0"/>
    <n v="0"/>
    <n v="0"/>
    <n v="0"/>
    <n v="0"/>
    <s v="Div0"/>
    <n v="0"/>
    <n v="0"/>
    <n v="0"/>
    <n v="0"/>
    <n v="0"/>
    <n v="0"/>
    <x v="0"/>
  </r>
  <r>
    <x v="15"/>
    <x v="0"/>
    <s v="Utah South BR"/>
    <n v="0"/>
    <n v="0"/>
    <n v="0"/>
    <n v="0"/>
    <n v="0"/>
    <s v="Div0"/>
    <n v="0"/>
    <n v="0"/>
    <n v="0"/>
    <n v="0"/>
    <n v="0"/>
    <n v="0"/>
    <x v="0"/>
  </r>
  <r>
    <x v="15"/>
    <x v="0"/>
    <s v="Bridger BR"/>
    <n v="0"/>
    <n v="0"/>
    <n v="0"/>
    <n v="0"/>
    <n v="181.9"/>
    <s v="Div0"/>
    <n v="181.9"/>
    <n v="0"/>
    <n v="0"/>
    <n v="0"/>
    <n v="0"/>
    <n v="0"/>
    <x v="1"/>
  </r>
  <r>
    <x v="15"/>
    <x v="0"/>
    <s v="PortlandNC Log1"/>
    <n v="0"/>
    <n v="0"/>
    <n v="0"/>
    <n v="0"/>
    <n v="0"/>
    <s v="Div0"/>
    <n v="0"/>
    <n v="0"/>
    <n v="0"/>
    <n v="0"/>
    <n v="0"/>
    <n v="0"/>
    <x v="1"/>
  </r>
  <r>
    <x v="15"/>
    <x v="0"/>
    <s v="Aeolus_Wyoming Log1"/>
    <n v="0"/>
    <n v="0"/>
    <n v="0"/>
    <n v="0"/>
    <n v="0"/>
    <s v="Div0"/>
    <n v="0"/>
    <n v="0"/>
    <n v="0"/>
    <n v="267.3"/>
    <n v="267.3"/>
    <n v="0"/>
    <x v="0"/>
  </r>
  <r>
    <x v="15"/>
    <x v="1"/>
    <s v="Arizona"/>
    <n v="0"/>
    <n v="0"/>
    <n v="0"/>
    <n v="0"/>
    <n v="0"/>
    <s v="Div0"/>
    <n v="0"/>
    <n v="0"/>
    <n v="0"/>
    <n v="0"/>
    <n v="0"/>
    <n v="0"/>
    <x v="0"/>
  </r>
  <r>
    <x v="15"/>
    <x v="1"/>
    <s v="COB"/>
    <n v="0"/>
    <n v="0"/>
    <n v="0"/>
    <n v="0"/>
    <n v="0"/>
    <s v="Div0"/>
    <n v="146.5"/>
    <n v="0"/>
    <n v="0"/>
    <n v="0"/>
    <n v="146.5"/>
    <n v="0"/>
    <x v="1"/>
  </r>
  <r>
    <x v="15"/>
    <x v="1"/>
    <s v="Goshen"/>
    <n v="298.10000000000002"/>
    <n v="0"/>
    <n v="-31"/>
    <n v="142"/>
    <n v="142"/>
    <n v="53.1"/>
    <n v="29.7"/>
    <n v="-0.9"/>
    <n v="0"/>
    <n v="380.3"/>
    <n v="0"/>
    <n v="0"/>
    <x v="0"/>
  </r>
  <r>
    <x v="15"/>
    <x v="1"/>
    <s v="Brady"/>
    <n v="0"/>
    <n v="0"/>
    <n v="0"/>
    <n v="0"/>
    <n v="0"/>
    <s v="Div0"/>
    <n v="0"/>
    <n v="0"/>
    <n v="0"/>
    <n v="0"/>
    <n v="0"/>
    <n v="0"/>
    <x v="0"/>
  </r>
  <r>
    <x v="15"/>
    <x v="1"/>
    <s v="Bridger West"/>
    <n v="0"/>
    <n v="0"/>
    <n v="0"/>
    <n v="0"/>
    <n v="0"/>
    <s v="Div0"/>
    <n v="0"/>
    <n v="0"/>
    <n v="0"/>
    <n v="889.5"/>
    <n v="889.5"/>
    <n v="0"/>
    <x v="1"/>
  </r>
  <r>
    <x v="15"/>
    <x v="1"/>
    <s v="Borah"/>
    <n v="0"/>
    <n v="0"/>
    <n v="0"/>
    <n v="0"/>
    <n v="0"/>
    <s v="Div0"/>
    <n v="0"/>
    <n v="0"/>
    <n v="0"/>
    <n v="1270.5"/>
    <n v="1270.5"/>
    <n v="0"/>
    <x v="1"/>
  </r>
  <r>
    <x v="15"/>
    <x v="1"/>
    <s v="Mid Columbia"/>
    <n v="0"/>
    <n v="0"/>
    <n v="0"/>
    <n v="0"/>
    <n v="0"/>
    <s v="Div0"/>
    <n v="132.9"/>
    <n v="0"/>
    <n v="0"/>
    <n v="175.4"/>
    <n v="308.3"/>
    <n v="0"/>
    <x v="1"/>
  </r>
  <r>
    <x v="15"/>
    <x v="1"/>
    <s v="Mona"/>
    <n v="0"/>
    <n v="0"/>
    <n v="0"/>
    <n v="0"/>
    <n v="0"/>
    <s v="Div0"/>
    <n v="0"/>
    <n v="0"/>
    <n v="0"/>
    <n v="0"/>
    <n v="0"/>
    <n v="0"/>
    <x v="0"/>
  </r>
  <r>
    <x v="15"/>
    <x v="1"/>
    <s v="Palo Verde"/>
    <n v="0"/>
    <n v="0"/>
    <n v="0"/>
    <n v="0"/>
    <n v="0"/>
    <s v="Div0"/>
    <n v="0"/>
    <n v="0"/>
    <n v="0"/>
    <n v="0"/>
    <n v="0"/>
    <n v="0"/>
    <x v="0"/>
  </r>
  <r>
    <x v="15"/>
    <x v="1"/>
    <s v="Utah North"/>
    <n v="4248"/>
    <n v="0"/>
    <n v="-438.1"/>
    <n v="1116.3"/>
    <n v="1116.3"/>
    <n v="29.3"/>
    <n v="2298.9"/>
    <n v="0"/>
    <n v="0"/>
    <n v="3156.3"/>
    <n v="529.1"/>
    <n v="0"/>
    <x v="0"/>
  </r>
  <r>
    <x v="15"/>
    <x v="1"/>
    <s v="_4-Corners"/>
    <n v="0"/>
    <n v="0"/>
    <n v="0"/>
    <n v="0"/>
    <n v="0"/>
    <s v="Div0"/>
    <n v="0"/>
    <n v="0"/>
    <n v="0"/>
    <n v="0"/>
    <n v="0"/>
    <n v="0"/>
    <x v="0"/>
  </r>
  <r>
    <x v="15"/>
    <x v="1"/>
    <s v="Utah South"/>
    <n v="517.6"/>
    <n v="0"/>
    <n v="0"/>
    <n v="200.8"/>
    <n v="200.8"/>
    <n v="38.799999999999997"/>
    <n v="3293.5"/>
    <n v="-27.6"/>
    <n v="0"/>
    <n v="431.1"/>
    <n v="2978.6"/>
    <n v="0"/>
    <x v="0"/>
  </r>
  <r>
    <x v="15"/>
    <x v="1"/>
    <s v="Cholla"/>
    <n v="0"/>
    <n v="0"/>
    <n v="0"/>
    <n v="0"/>
    <n v="0"/>
    <s v="Div0"/>
    <n v="0"/>
    <n v="0"/>
    <n v="0"/>
    <n v="0"/>
    <n v="0"/>
    <n v="0"/>
    <x v="0"/>
  </r>
  <r>
    <x v="15"/>
    <x v="1"/>
    <s v="Colorado"/>
    <n v="0"/>
    <n v="0"/>
    <n v="0"/>
    <n v="0"/>
    <n v="0"/>
    <s v="Div0"/>
    <n v="0"/>
    <n v="0"/>
    <n v="0"/>
    <n v="0"/>
    <n v="0"/>
    <n v="0"/>
    <x v="0"/>
  </r>
  <r>
    <x v="15"/>
    <x v="1"/>
    <s v="Mead"/>
    <n v="0"/>
    <n v="0"/>
    <n v="0"/>
    <n v="0"/>
    <n v="0"/>
    <s v="Div0"/>
    <n v="0"/>
    <n v="0"/>
    <n v="0"/>
    <n v="0"/>
    <n v="0"/>
    <n v="0"/>
    <x v="0"/>
  </r>
  <r>
    <x v="15"/>
    <x v="1"/>
    <s v="Montana"/>
    <n v="0"/>
    <n v="0"/>
    <n v="0"/>
    <n v="0"/>
    <n v="0"/>
    <s v="Div0"/>
    <n v="2.6"/>
    <n v="0"/>
    <n v="0"/>
    <n v="0"/>
    <n v="2.6"/>
    <n v="0"/>
    <x v="1"/>
  </r>
  <r>
    <x v="15"/>
    <x v="1"/>
    <s v="Hermiston"/>
    <n v="0"/>
    <n v="0"/>
    <n v="0"/>
    <n v="0"/>
    <n v="0"/>
    <s v="Div0"/>
    <n v="240.1"/>
    <n v="0"/>
    <n v="0"/>
    <n v="0"/>
    <n v="240.1"/>
    <n v="0"/>
    <x v="1"/>
  </r>
  <r>
    <x v="15"/>
    <x v="1"/>
    <s v="Yakima"/>
    <n v="587.29999999999995"/>
    <n v="0"/>
    <n v="-59.5"/>
    <n v="68.599999999999994"/>
    <n v="68.599999999999994"/>
    <n v="13"/>
    <n v="104"/>
    <n v="0"/>
    <n v="0"/>
    <n v="492.5"/>
    <n v="0"/>
    <n v="0"/>
    <x v="1"/>
  </r>
  <r>
    <x v="15"/>
    <x v="1"/>
    <s v="WallaWalla"/>
    <n v="262.8"/>
    <n v="0"/>
    <n v="-24"/>
    <n v="31"/>
    <n v="31"/>
    <n v="13"/>
    <n v="193.3"/>
    <n v="-2.6"/>
    <n v="0"/>
    <n v="354.8"/>
    <n v="275.7"/>
    <n v="0"/>
    <x v="1"/>
  </r>
  <r>
    <x v="15"/>
    <x v="1"/>
    <s v="APS Transmission"/>
    <n v="0"/>
    <n v="0"/>
    <n v="0"/>
    <n v="0"/>
    <n v="0"/>
    <s v="Div0"/>
    <n v="0"/>
    <n v="0"/>
    <n v="0"/>
    <n v="0"/>
    <n v="0"/>
    <n v="0"/>
    <x v="0"/>
  </r>
  <r>
    <x v="15"/>
    <x v="1"/>
    <s v="Bridger East"/>
    <n v="0"/>
    <n v="0"/>
    <n v="0"/>
    <n v="0"/>
    <n v="0"/>
    <s v="Div0"/>
    <n v="0"/>
    <n v="0"/>
    <n v="0"/>
    <n v="0"/>
    <n v="0"/>
    <n v="0"/>
    <x v="0"/>
  </r>
  <r>
    <x v="15"/>
    <x v="1"/>
    <s v="WyomingNE"/>
    <n v="655.6"/>
    <n v="0"/>
    <n v="0"/>
    <n v="85.2"/>
    <n v="91.7"/>
    <n v="14"/>
    <n v="747.3"/>
    <n v="0"/>
    <n v="0"/>
    <n v="0"/>
    <n v="0"/>
    <n v="0"/>
    <x v="0"/>
  </r>
  <r>
    <x v="15"/>
    <x v="1"/>
    <s v="WyomingSW"/>
    <n v="502.8"/>
    <n v="0"/>
    <n v="-136.69999999999999"/>
    <n v="47.6"/>
    <n v="47.6"/>
    <n v="13"/>
    <n v="38.9"/>
    <n v="0"/>
    <n v="0"/>
    <n v="374.8"/>
    <n v="0"/>
    <n v="0"/>
    <x v="0"/>
  </r>
  <r>
    <x v="15"/>
    <x v="1"/>
    <s v="Aeolus_Wyoming"/>
    <n v="0"/>
    <n v="0"/>
    <n v="0"/>
    <n v="0"/>
    <n v="0"/>
    <s v="Div0"/>
    <n v="0"/>
    <n v="0"/>
    <n v="0"/>
    <n v="374.9"/>
    <n v="374.9"/>
    <n v="0"/>
    <x v="0"/>
  </r>
  <r>
    <x v="15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15"/>
    <x v="1"/>
    <s v="SOregonCal"/>
    <n v="1580.3"/>
    <n v="0"/>
    <n v="-207.4"/>
    <n v="382.5"/>
    <n v="382.5"/>
    <n v="27.9"/>
    <n v="714.9"/>
    <n v="0.9"/>
    <n v="0"/>
    <n v="1364.1"/>
    <n v="324.5"/>
    <n v="0"/>
    <x v="1"/>
  </r>
  <r>
    <x v="15"/>
    <x v="1"/>
    <s v="PortlandNC"/>
    <n v="607.9"/>
    <n v="0"/>
    <n v="-59.5"/>
    <n v="71.3"/>
    <n v="71.3"/>
    <n v="13"/>
    <n v="691.9"/>
    <n v="-78"/>
    <n v="0"/>
    <n v="12.2"/>
    <n v="6.4"/>
    <n v="0"/>
    <x v="1"/>
  </r>
  <r>
    <x v="15"/>
    <x v="1"/>
    <s v="WillamValcc"/>
    <n v="449.8"/>
    <n v="0"/>
    <n v="-59.9"/>
    <n v="50.7"/>
    <n v="50.7"/>
    <n v="13"/>
    <n v="118.8"/>
    <n v="0"/>
    <n v="0"/>
    <n v="329.7"/>
    <n v="8"/>
    <n v="0"/>
    <x v="1"/>
  </r>
  <r>
    <x v="15"/>
    <x v="1"/>
    <s v="Bethel"/>
    <n v="0"/>
    <n v="0"/>
    <n v="0"/>
    <n v="0"/>
    <n v="0"/>
    <s v="Div0"/>
    <n v="0"/>
    <n v="0"/>
    <n v="0"/>
    <n v="0"/>
    <n v="0"/>
    <n v="0"/>
    <x v="1"/>
  </r>
  <r>
    <x v="15"/>
    <x v="1"/>
    <s v="Nevada - Oregon Border"/>
    <n v="0"/>
    <n v="0"/>
    <n v="0"/>
    <n v="0"/>
    <n v="0"/>
    <s v="Div0"/>
    <n v="0"/>
    <n v="0"/>
    <n v="0"/>
    <n v="0"/>
    <n v="0"/>
    <n v="0"/>
    <x v="1"/>
  </r>
  <r>
    <x v="15"/>
    <x v="1"/>
    <s v="Bridger"/>
    <n v="0"/>
    <n v="0"/>
    <n v="0"/>
    <n v="0"/>
    <n v="0"/>
    <s v="Div0"/>
    <n v="702"/>
    <n v="0"/>
    <n v="0"/>
    <n v="0"/>
    <n v="702"/>
    <n v="0"/>
    <x v="1"/>
  </r>
  <r>
    <x v="15"/>
    <x v="1"/>
    <s v="Hemingway"/>
    <n v="0"/>
    <n v="0"/>
    <n v="0"/>
    <n v="0"/>
    <n v="0"/>
    <s v="Div0"/>
    <n v="0"/>
    <n v="0"/>
    <n v="0"/>
    <n v="528.1"/>
    <n v="528.1"/>
    <n v="0"/>
    <x v="1"/>
  </r>
  <r>
    <x v="15"/>
    <x v="1"/>
    <s v="Midpoint Meridian"/>
    <n v="0"/>
    <n v="0"/>
    <n v="0"/>
    <n v="0"/>
    <n v="0"/>
    <s v="Div0"/>
    <n v="0"/>
    <n v="0"/>
    <n v="0"/>
    <n v="509.9"/>
    <n v="509.9"/>
    <n v="0"/>
    <x v="1"/>
  </r>
  <r>
    <x v="15"/>
    <x v="1"/>
    <s v="Craig Trans"/>
    <n v="0"/>
    <n v="0"/>
    <n v="0"/>
    <n v="0"/>
    <n v="0"/>
    <s v="Div0"/>
    <n v="0"/>
    <n v="0"/>
    <n v="0"/>
    <n v="0"/>
    <n v="0"/>
    <n v="0"/>
    <x v="0"/>
  </r>
  <r>
    <x v="15"/>
    <x v="1"/>
    <s v="BPA_NITS"/>
    <n v="356.7"/>
    <n v="0"/>
    <n v="-38.1"/>
    <n v="41.4"/>
    <n v="41.4"/>
    <n v="13"/>
    <n v="0"/>
    <n v="0"/>
    <n v="0"/>
    <n v="360"/>
    <n v="0"/>
    <n v="0"/>
    <x v="1"/>
  </r>
  <r>
    <x v="15"/>
    <x v="1"/>
    <s v="Utah South B1"/>
    <n v="0"/>
    <n v="0"/>
    <n v="0"/>
    <n v="0"/>
    <n v="74.8"/>
    <s v="Div0"/>
    <n v="74.8"/>
    <n v="0"/>
    <n v="0"/>
    <n v="0"/>
    <n v="0"/>
    <n v="0"/>
    <x v="0"/>
  </r>
  <r>
    <x v="15"/>
    <x v="1"/>
    <s v="Yakima B1"/>
    <n v="0"/>
    <n v="0"/>
    <n v="0"/>
    <n v="0"/>
    <n v="0"/>
    <s v="Div0"/>
    <n v="104.2"/>
    <n v="0"/>
    <n v="0"/>
    <n v="0"/>
    <n v="104.2"/>
    <n v="0"/>
    <x v="1"/>
  </r>
  <r>
    <x v="15"/>
    <x v="1"/>
    <s v="Yakima B4"/>
    <n v="0"/>
    <n v="0"/>
    <n v="0"/>
    <n v="0"/>
    <n v="0"/>
    <s v="Div0"/>
    <n v="0"/>
    <n v="0"/>
    <n v="0"/>
    <n v="0"/>
    <n v="0"/>
    <n v="0"/>
    <x v="1"/>
  </r>
  <r>
    <x v="15"/>
    <x v="1"/>
    <s v="Goshen B2"/>
    <n v="0"/>
    <n v="0"/>
    <n v="0"/>
    <n v="0"/>
    <n v="0"/>
    <s v="Div0"/>
    <n v="178.1"/>
    <n v="0"/>
    <n v="0"/>
    <n v="0"/>
    <n v="178.1"/>
    <n v="0"/>
    <x v="0"/>
  </r>
  <r>
    <x v="15"/>
    <x v="1"/>
    <s v="PortlandNC B1"/>
    <n v="0"/>
    <n v="0"/>
    <n v="0"/>
    <n v="0"/>
    <n v="0"/>
    <s v="Div0"/>
    <n v="0"/>
    <n v="0"/>
    <n v="0"/>
    <n v="0"/>
    <n v="0"/>
    <n v="0"/>
    <x v="1"/>
  </r>
  <r>
    <x v="15"/>
    <x v="1"/>
    <s v="PortlandNC B2"/>
    <n v="0"/>
    <n v="0"/>
    <n v="0"/>
    <n v="0"/>
    <n v="0"/>
    <s v="Div0"/>
    <n v="0"/>
    <n v="0"/>
    <n v="0"/>
    <n v="0"/>
    <n v="0"/>
    <n v="0"/>
    <x v="1"/>
  </r>
  <r>
    <x v="15"/>
    <x v="1"/>
    <s v="WillamValcc B1"/>
    <n v="0"/>
    <n v="0"/>
    <n v="0"/>
    <n v="0"/>
    <n v="0"/>
    <s v="Div0"/>
    <n v="0"/>
    <n v="0"/>
    <n v="0"/>
    <n v="0"/>
    <n v="0"/>
    <n v="0"/>
    <x v="1"/>
  </r>
  <r>
    <x v="15"/>
    <x v="1"/>
    <s v="WillamValcc B2"/>
    <n v="0"/>
    <n v="0"/>
    <n v="0"/>
    <n v="0"/>
    <n v="0"/>
    <s v="Div0"/>
    <n v="0"/>
    <n v="0"/>
    <n v="0"/>
    <n v="0"/>
    <n v="0"/>
    <n v="0"/>
    <x v="1"/>
  </r>
  <r>
    <x v="15"/>
    <x v="1"/>
    <s v="SOregonCal B2"/>
    <n v="0"/>
    <n v="0"/>
    <n v="0"/>
    <n v="0"/>
    <n v="0"/>
    <s v="Div0"/>
    <n v="122.6"/>
    <n v="0"/>
    <n v="0"/>
    <n v="0"/>
    <n v="122.6"/>
    <n v="0"/>
    <x v="1"/>
  </r>
  <r>
    <x v="15"/>
    <x v="1"/>
    <s v="Aeolus_Wyoming B1"/>
    <n v="0"/>
    <n v="0"/>
    <n v="0"/>
    <n v="0"/>
    <n v="66.5"/>
    <s v="Div0"/>
    <n v="739.2"/>
    <n v="0"/>
    <n v="0"/>
    <n v="0"/>
    <n v="672.7"/>
    <n v="0"/>
    <x v="0"/>
  </r>
  <r>
    <x v="15"/>
    <x v="1"/>
    <s v="Utah North B1"/>
    <n v="0"/>
    <n v="0"/>
    <n v="0"/>
    <n v="0"/>
    <n v="192.3"/>
    <s v="Div0"/>
    <n v="192.3"/>
    <n v="0"/>
    <n v="0"/>
    <n v="0"/>
    <n v="0"/>
    <n v="0"/>
    <x v="0"/>
  </r>
  <r>
    <x v="15"/>
    <x v="1"/>
    <s v="WallaWalla B1"/>
    <n v="0"/>
    <n v="0"/>
    <n v="0"/>
    <n v="0"/>
    <n v="0"/>
    <s v="Div0"/>
    <n v="0"/>
    <n v="0"/>
    <n v="0"/>
    <n v="0"/>
    <n v="0"/>
    <n v="0"/>
    <x v="1"/>
  </r>
  <r>
    <x v="15"/>
    <x v="1"/>
    <s v="WyomingNE B1"/>
    <n v="0"/>
    <n v="0"/>
    <n v="0"/>
    <n v="0"/>
    <n v="0"/>
    <s v="Div0"/>
    <n v="0"/>
    <n v="0"/>
    <n v="0"/>
    <n v="0"/>
    <n v="0"/>
    <n v="0"/>
    <x v="0"/>
  </r>
  <r>
    <x v="15"/>
    <x v="1"/>
    <s v="WyomingNE B2"/>
    <n v="0"/>
    <n v="0"/>
    <n v="0"/>
    <n v="0"/>
    <n v="0"/>
    <s v="Div0"/>
    <n v="0"/>
    <n v="0"/>
    <n v="0"/>
    <n v="0"/>
    <n v="0"/>
    <n v="0"/>
    <x v="0"/>
  </r>
  <r>
    <x v="15"/>
    <x v="1"/>
    <s v="Utah South B4"/>
    <n v="0"/>
    <n v="0"/>
    <n v="0"/>
    <n v="0"/>
    <n v="0"/>
    <s v="Div0"/>
    <n v="133.5"/>
    <n v="0"/>
    <n v="0"/>
    <n v="0"/>
    <n v="133.5"/>
    <n v="0"/>
    <x v="0"/>
  </r>
  <r>
    <x v="15"/>
    <x v="1"/>
    <s v="Bridger B1"/>
    <n v="0"/>
    <n v="0"/>
    <n v="0"/>
    <n v="0"/>
    <n v="0"/>
    <s v="Div0"/>
    <n v="0"/>
    <n v="0"/>
    <n v="0"/>
    <n v="0"/>
    <n v="0"/>
    <n v="0"/>
    <x v="1"/>
  </r>
  <r>
    <x v="15"/>
    <x v="1"/>
    <s v="WyomingSW B1"/>
    <n v="0"/>
    <n v="0"/>
    <n v="0"/>
    <n v="0"/>
    <n v="0"/>
    <s v="Div0"/>
    <n v="0"/>
    <n v="0"/>
    <n v="0"/>
    <n v="0"/>
    <n v="0"/>
    <n v="0"/>
    <x v="0"/>
  </r>
  <r>
    <x v="15"/>
    <x v="1"/>
    <s v="WyomingSW B2"/>
    <n v="0"/>
    <n v="0"/>
    <n v="0"/>
    <n v="0"/>
    <n v="0"/>
    <s v="Div0"/>
    <n v="0"/>
    <n v="0"/>
    <n v="0"/>
    <n v="0"/>
    <n v="0"/>
    <n v="0"/>
    <x v="0"/>
  </r>
  <r>
    <x v="15"/>
    <x v="1"/>
    <s v="Utah South BR"/>
    <n v="0"/>
    <n v="0"/>
    <n v="0"/>
    <n v="0"/>
    <n v="0"/>
    <s v="Div0"/>
    <n v="0"/>
    <n v="0"/>
    <n v="0"/>
    <n v="0"/>
    <n v="0"/>
    <n v="0"/>
    <x v="0"/>
  </r>
  <r>
    <x v="15"/>
    <x v="1"/>
    <s v="Bridger BR"/>
    <n v="0"/>
    <n v="0"/>
    <n v="0"/>
    <n v="0"/>
    <n v="0"/>
    <s v="Div0"/>
    <n v="187.6"/>
    <n v="0"/>
    <n v="0"/>
    <n v="0"/>
    <n v="187.6"/>
    <n v="0"/>
    <x v="1"/>
  </r>
  <r>
    <x v="15"/>
    <x v="1"/>
    <s v="PortlandNC Log1"/>
    <n v="0"/>
    <n v="0"/>
    <n v="0"/>
    <n v="0"/>
    <n v="0"/>
    <s v="Div0"/>
    <n v="0"/>
    <n v="0"/>
    <n v="0"/>
    <n v="0"/>
    <n v="0"/>
    <n v="0"/>
    <x v="1"/>
  </r>
  <r>
    <x v="15"/>
    <x v="1"/>
    <s v="Aeolus_Wyoming Log1"/>
    <n v="0"/>
    <n v="0"/>
    <n v="0"/>
    <n v="0"/>
    <n v="0"/>
    <s v="Div0"/>
    <n v="0"/>
    <n v="0"/>
    <n v="0"/>
    <n v="672.6"/>
    <n v="672.6"/>
    <n v="0"/>
    <x v="0"/>
  </r>
  <r>
    <x v="16"/>
    <x v="0"/>
    <s v="Arizona"/>
    <n v="0"/>
    <n v="0"/>
    <n v="0"/>
    <n v="0"/>
    <n v="0"/>
    <s v="Div0"/>
    <n v="0"/>
    <n v="0"/>
    <n v="0"/>
    <n v="0"/>
    <n v="0"/>
    <n v="0"/>
    <x v="0"/>
  </r>
  <r>
    <x v="16"/>
    <x v="0"/>
    <s v="COB"/>
    <n v="0"/>
    <n v="0"/>
    <n v="0"/>
    <n v="0"/>
    <n v="0"/>
    <s v="Div0"/>
    <n v="206"/>
    <n v="0"/>
    <n v="0"/>
    <n v="0"/>
    <n v="206"/>
    <n v="0"/>
    <x v="1"/>
  </r>
  <r>
    <x v="16"/>
    <x v="0"/>
    <s v="Goshen"/>
    <n v="546.29999999999995"/>
    <n v="0"/>
    <n v="-63.5"/>
    <n v="62.8"/>
    <n v="62.8"/>
    <n v="13"/>
    <n v="27.2"/>
    <n v="-1.7"/>
    <n v="184.2"/>
    <n v="335.9"/>
    <n v="0"/>
    <n v="0"/>
    <x v="0"/>
  </r>
  <r>
    <x v="16"/>
    <x v="0"/>
    <s v="Brady"/>
    <n v="0"/>
    <n v="0"/>
    <n v="0"/>
    <n v="0"/>
    <n v="0"/>
    <s v="Div0"/>
    <n v="0"/>
    <n v="0"/>
    <n v="0"/>
    <n v="0"/>
    <n v="0"/>
    <n v="0"/>
    <x v="0"/>
  </r>
  <r>
    <x v="16"/>
    <x v="0"/>
    <s v="Bridger West"/>
    <n v="0"/>
    <n v="0"/>
    <n v="0"/>
    <n v="0"/>
    <n v="0"/>
    <s v="Div0"/>
    <n v="0"/>
    <n v="0"/>
    <n v="0"/>
    <n v="489.5"/>
    <n v="489.5"/>
    <n v="0"/>
    <x v="1"/>
  </r>
  <r>
    <x v="16"/>
    <x v="0"/>
    <s v="Borah"/>
    <n v="0"/>
    <n v="0"/>
    <n v="0"/>
    <n v="0"/>
    <n v="0"/>
    <s v="Div0"/>
    <n v="0"/>
    <n v="0"/>
    <n v="0"/>
    <n v="489.5"/>
    <n v="489.5"/>
    <n v="0"/>
    <x v="1"/>
  </r>
  <r>
    <x v="16"/>
    <x v="0"/>
    <s v="Mid Columbia"/>
    <n v="0"/>
    <n v="0"/>
    <n v="0"/>
    <n v="0"/>
    <n v="0"/>
    <s v="Div0"/>
    <n v="860.9"/>
    <n v="0"/>
    <n v="0"/>
    <n v="28"/>
    <n v="888.9"/>
    <n v="0"/>
    <x v="1"/>
  </r>
  <r>
    <x v="16"/>
    <x v="0"/>
    <s v="Mona"/>
    <n v="0"/>
    <n v="0"/>
    <n v="0"/>
    <n v="0"/>
    <n v="0"/>
    <s v="Div0"/>
    <n v="309"/>
    <n v="0"/>
    <n v="0"/>
    <n v="0"/>
    <n v="309"/>
    <n v="0"/>
    <x v="0"/>
  </r>
  <r>
    <x v="16"/>
    <x v="0"/>
    <s v="Palo Verde"/>
    <n v="0"/>
    <n v="0"/>
    <n v="0"/>
    <n v="0"/>
    <n v="0"/>
    <s v="Div0"/>
    <n v="0"/>
    <n v="0"/>
    <n v="0"/>
    <n v="0"/>
    <n v="0"/>
    <n v="0"/>
    <x v="0"/>
  </r>
  <r>
    <x v="16"/>
    <x v="0"/>
    <s v="Utah North"/>
    <n v="5411.7"/>
    <n v="0"/>
    <n v="-584.79999999999995"/>
    <n v="1060.5"/>
    <n v="1060.5"/>
    <n v="22"/>
    <n v="2067.8000000000002"/>
    <n v="0"/>
    <n v="281.7"/>
    <n v="3600.4"/>
    <n v="62.5"/>
    <n v="0"/>
    <x v="0"/>
  </r>
  <r>
    <x v="16"/>
    <x v="0"/>
    <s v="_4-Corners"/>
    <n v="0"/>
    <n v="0"/>
    <n v="0"/>
    <n v="0"/>
    <n v="0"/>
    <s v="Div0"/>
    <n v="0"/>
    <n v="0"/>
    <n v="0"/>
    <n v="0"/>
    <n v="0"/>
    <n v="0"/>
    <x v="0"/>
  </r>
  <r>
    <x v="16"/>
    <x v="0"/>
    <s v="Utah South"/>
    <n v="669.9"/>
    <n v="0"/>
    <n v="0"/>
    <n v="87.1"/>
    <n v="87.1"/>
    <n v="13"/>
    <n v="3223.6"/>
    <n v="-27.7"/>
    <n v="0"/>
    <n v="823.7"/>
    <n v="3262.6"/>
    <n v="0"/>
    <x v="0"/>
  </r>
  <r>
    <x v="16"/>
    <x v="0"/>
    <s v="Cholla"/>
    <n v="0"/>
    <n v="0"/>
    <n v="0"/>
    <n v="0"/>
    <n v="0"/>
    <s v="Div0"/>
    <n v="0"/>
    <n v="0"/>
    <n v="0"/>
    <n v="0"/>
    <n v="0"/>
    <n v="0"/>
    <x v="0"/>
  </r>
  <r>
    <x v="16"/>
    <x v="0"/>
    <s v="Colorado"/>
    <n v="0"/>
    <n v="0"/>
    <n v="0"/>
    <n v="0"/>
    <n v="0"/>
    <s v="Div0"/>
    <n v="0"/>
    <n v="0"/>
    <n v="0"/>
    <n v="0"/>
    <n v="0"/>
    <n v="0"/>
    <x v="0"/>
  </r>
  <r>
    <x v="16"/>
    <x v="0"/>
    <s v="Mead"/>
    <n v="0"/>
    <n v="0"/>
    <n v="0"/>
    <n v="0"/>
    <n v="0"/>
    <s v="Div0"/>
    <n v="0"/>
    <n v="0"/>
    <n v="0"/>
    <n v="0"/>
    <n v="0"/>
    <n v="0"/>
    <x v="0"/>
  </r>
  <r>
    <x v="16"/>
    <x v="0"/>
    <s v="Montana"/>
    <n v="0"/>
    <n v="0"/>
    <n v="0"/>
    <n v="0"/>
    <n v="0"/>
    <s v="Div0"/>
    <n v="3.6"/>
    <n v="0"/>
    <n v="0"/>
    <n v="0"/>
    <n v="3.6"/>
    <n v="0"/>
    <x v="1"/>
  </r>
  <r>
    <x v="16"/>
    <x v="0"/>
    <s v="Hermiston"/>
    <n v="0"/>
    <n v="0"/>
    <n v="0"/>
    <n v="0"/>
    <n v="0"/>
    <s v="Div0"/>
    <n v="199"/>
    <n v="0"/>
    <n v="0"/>
    <n v="0"/>
    <n v="199"/>
    <n v="0"/>
    <x v="1"/>
  </r>
  <r>
    <x v="16"/>
    <x v="0"/>
    <s v="Yakima"/>
    <n v="617"/>
    <n v="0"/>
    <n v="-67.900000000000006"/>
    <n v="71.400000000000006"/>
    <n v="71.400000000000006"/>
    <n v="13"/>
    <n v="95.2"/>
    <n v="0"/>
    <n v="1.8"/>
    <n v="523.5"/>
    <n v="0"/>
    <n v="0"/>
    <x v="1"/>
  </r>
  <r>
    <x v="16"/>
    <x v="0"/>
    <s v="WallaWalla"/>
    <n v="307.2"/>
    <n v="0"/>
    <n v="-27.8"/>
    <n v="36.299999999999997"/>
    <n v="36.299999999999997"/>
    <n v="13"/>
    <n v="182.1"/>
    <n v="-2.6"/>
    <n v="0"/>
    <n v="136.30000000000001"/>
    <n v="0"/>
    <n v="0"/>
    <x v="1"/>
  </r>
  <r>
    <x v="16"/>
    <x v="0"/>
    <s v="APS Transmission"/>
    <n v="0"/>
    <n v="0"/>
    <n v="0"/>
    <n v="0"/>
    <n v="0"/>
    <s v="Div0"/>
    <n v="0"/>
    <n v="0"/>
    <n v="0"/>
    <n v="0"/>
    <n v="0"/>
    <n v="0"/>
    <x v="0"/>
  </r>
  <r>
    <x v="16"/>
    <x v="0"/>
    <s v="Bridger East"/>
    <n v="0"/>
    <n v="0"/>
    <n v="0"/>
    <n v="0"/>
    <n v="0"/>
    <s v="Div0"/>
    <n v="0"/>
    <n v="0"/>
    <n v="0"/>
    <n v="0"/>
    <n v="0"/>
    <n v="0"/>
    <x v="0"/>
  </r>
  <r>
    <x v="16"/>
    <x v="0"/>
    <s v="WyomingNE"/>
    <n v="662.7"/>
    <n v="0"/>
    <n v="0"/>
    <n v="86.1"/>
    <n v="86.1"/>
    <n v="13"/>
    <n v="669.1"/>
    <n v="0"/>
    <n v="2.9"/>
    <n v="76.8"/>
    <n v="0"/>
    <n v="0"/>
    <x v="0"/>
  </r>
  <r>
    <x v="16"/>
    <x v="0"/>
    <s v="WyomingSW"/>
    <n v="467.9"/>
    <n v="0"/>
    <n v="-152.6"/>
    <n v="41"/>
    <n v="41"/>
    <n v="13"/>
    <n v="38.9"/>
    <n v="0"/>
    <n v="0"/>
    <n v="357.7"/>
    <n v="40.299999999999997"/>
    <n v="0"/>
    <x v="0"/>
  </r>
  <r>
    <x v="16"/>
    <x v="0"/>
    <s v="Aeolus_Wyoming"/>
    <n v="0"/>
    <n v="0"/>
    <n v="0"/>
    <n v="0"/>
    <n v="0"/>
    <s v="Div0"/>
    <n v="0"/>
    <n v="0"/>
    <n v="0"/>
    <n v="76.8"/>
    <n v="76.8"/>
    <n v="0"/>
    <x v="0"/>
  </r>
  <r>
    <x v="16"/>
    <x v="0"/>
    <s v="Chehalis"/>
    <n v="0"/>
    <n v="0"/>
    <n v="0"/>
    <n v="0"/>
    <n v="0"/>
    <s v="Div0"/>
    <n v="412"/>
    <n v="0"/>
    <n v="0"/>
    <n v="0"/>
    <n v="412"/>
    <n v="0"/>
    <x v="1"/>
  </r>
  <r>
    <x v="16"/>
    <x v="0"/>
    <s v="SOregonCal"/>
    <n v="1489"/>
    <n v="0"/>
    <n v="-176.1"/>
    <n v="485.3"/>
    <n v="485.3"/>
    <n v="37"/>
    <n v="788.2"/>
    <n v="1"/>
    <n v="0"/>
    <n v="1009"/>
    <n v="0"/>
    <n v="0"/>
    <x v="1"/>
  </r>
  <r>
    <x v="16"/>
    <x v="0"/>
    <s v="PortlandNC"/>
    <n v="527.1"/>
    <n v="0"/>
    <n v="-67.599999999999994"/>
    <n v="59.7"/>
    <n v="59.7"/>
    <n v="13"/>
    <n v="625.29999999999995"/>
    <n v="-78"/>
    <n v="0"/>
    <n v="0"/>
    <n v="28"/>
    <n v="0"/>
    <x v="1"/>
  </r>
  <r>
    <x v="16"/>
    <x v="0"/>
    <s v="WillamValcc"/>
    <n v="404.4"/>
    <n v="0"/>
    <n v="-26.1"/>
    <n v="49.2"/>
    <n v="49.2"/>
    <n v="13"/>
    <n v="108.8"/>
    <n v="0"/>
    <n v="7.3"/>
    <n v="311.39999999999998"/>
    <n v="0"/>
    <n v="0"/>
    <x v="1"/>
  </r>
  <r>
    <x v="16"/>
    <x v="0"/>
    <s v="Bethel"/>
    <n v="0"/>
    <n v="0"/>
    <n v="0"/>
    <n v="0"/>
    <n v="0"/>
    <s v="Div0"/>
    <n v="0"/>
    <n v="0"/>
    <n v="0"/>
    <n v="0"/>
    <n v="0"/>
    <n v="0"/>
    <x v="1"/>
  </r>
  <r>
    <x v="16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16"/>
    <x v="0"/>
    <s v="Bridger"/>
    <n v="0"/>
    <n v="0"/>
    <n v="0"/>
    <n v="0"/>
    <n v="0"/>
    <s v="Div0"/>
    <n v="702"/>
    <n v="0"/>
    <n v="0"/>
    <n v="0"/>
    <n v="702"/>
    <n v="0"/>
    <x v="1"/>
  </r>
  <r>
    <x v="16"/>
    <x v="0"/>
    <s v="Hemingway"/>
    <n v="0"/>
    <n v="0"/>
    <n v="0"/>
    <n v="0"/>
    <n v="0"/>
    <s v="Div0"/>
    <n v="0"/>
    <n v="0"/>
    <n v="0"/>
    <n v="0"/>
    <n v="0"/>
    <n v="0"/>
    <x v="1"/>
  </r>
  <r>
    <x v="16"/>
    <x v="0"/>
    <s v="Midpoint Meridian"/>
    <n v="0"/>
    <n v="0"/>
    <n v="0"/>
    <n v="0"/>
    <n v="0"/>
    <s v="Div0"/>
    <n v="0"/>
    <n v="0"/>
    <n v="0"/>
    <n v="216.1"/>
    <n v="216.1"/>
    <n v="0"/>
    <x v="1"/>
  </r>
  <r>
    <x v="16"/>
    <x v="0"/>
    <s v="Craig Trans"/>
    <n v="0"/>
    <n v="0"/>
    <n v="0"/>
    <n v="0"/>
    <n v="0"/>
    <s v="Div0"/>
    <n v="0"/>
    <n v="0"/>
    <n v="0"/>
    <n v="0"/>
    <n v="0"/>
    <n v="0"/>
    <x v="0"/>
  </r>
  <r>
    <x v="16"/>
    <x v="0"/>
    <s v="BPA_NITS"/>
    <n v="278.89999999999998"/>
    <n v="0"/>
    <n v="-25.3"/>
    <n v="33"/>
    <n v="33"/>
    <n v="13"/>
    <n v="0"/>
    <n v="0"/>
    <n v="0"/>
    <n v="286.60000000000002"/>
    <n v="0"/>
    <n v="0"/>
    <x v="1"/>
  </r>
  <r>
    <x v="16"/>
    <x v="0"/>
    <s v="Utah South B1"/>
    <n v="0"/>
    <n v="0"/>
    <n v="0"/>
    <n v="0"/>
    <n v="0"/>
    <s v="Div0"/>
    <n v="67.2"/>
    <n v="0"/>
    <n v="0"/>
    <n v="0"/>
    <n v="67.2"/>
    <n v="0"/>
    <x v="0"/>
  </r>
  <r>
    <x v="16"/>
    <x v="0"/>
    <s v="Yakima B1"/>
    <n v="0"/>
    <n v="0"/>
    <n v="0"/>
    <n v="0"/>
    <n v="0"/>
    <s v="Div0"/>
    <n v="110.5"/>
    <n v="0"/>
    <n v="0"/>
    <n v="0"/>
    <n v="110.5"/>
    <n v="0"/>
    <x v="1"/>
  </r>
  <r>
    <x v="16"/>
    <x v="0"/>
    <s v="Yakima B4"/>
    <n v="0"/>
    <n v="0"/>
    <n v="0"/>
    <n v="0"/>
    <n v="0"/>
    <s v="Div0"/>
    <n v="0"/>
    <n v="0"/>
    <n v="0"/>
    <n v="0"/>
    <n v="0"/>
    <n v="0"/>
    <x v="1"/>
  </r>
  <r>
    <x v="16"/>
    <x v="0"/>
    <s v="Goshen B2"/>
    <n v="0"/>
    <n v="0"/>
    <n v="0"/>
    <n v="0"/>
    <n v="0"/>
    <s v="Div0"/>
    <n v="143.1"/>
    <n v="0"/>
    <n v="0"/>
    <n v="0"/>
    <n v="143.1"/>
    <n v="0"/>
    <x v="0"/>
  </r>
  <r>
    <x v="16"/>
    <x v="0"/>
    <s v="PortlandNC B1"/>
    <n v="0"/>
    <n v="0"/>
    <n v="0"/>
    <n v="0"/>
    <n v="0"/>
    <s v="Div0"/>
    <n v="0"/>
    <n v="0"/>
    <n v="0"/>
    <n v="0"/>
    <n v="0"/>
    <n v="0"/>
    <x v="1"/>
  </r>
  <r>
    <x v="16"/>
    <x v="0"/>
    <s v="PortlandNC B2"/>
    <n v="0"/>
    <n v="0"/>
    <n v="0"/>
    <n v="0"/>
    <n v="0"/>
    <s v="Div0"/>
    <n v="0"/>
    <n v="0"/>
    <n v="0"/>
    <n v="0"/>
    <n v="0"/>
    <n v="0"/>
    <x v="1"/>
  </r>
  <r>
    <x v="16"/>
    <x v="0"/>
    <s v="WillamValcc B1"/>
    <n v="0"/>
    <n v="0"/>
    <n v="0"/>
    <n v="0"/>
    <n v="0"/>
    <s v="Div0"/>
    <n v="0"/>
    <n v="0"/>
    <n v="0"/>
    <n v="0"/>
    <n v="0"/>
    <n v="0"/>
    <x v="1"/>
  </r>
  <r>
    <x v="16"/>
    <x v="0"/>
    <s v="WillamValcc B2"/>
    <n v="0"/>
    <n v="0"/>
    <n v="0"/>
    <n v="0"/>
    <n v="0"/>
    <s v="Div0"/>
    <n v="0"/>
    <n v="0"/>
    <n v="0"/>
    <n v="0"/>
    <n v="0"/>
    <n v="0"/>
    <x v="1"/>
  </r>
  <r>
    <x v="16"/>
    <x v="0"/>
    <s v="SOregonCal B2"/>
    <n v="0"/>
    <n v="0"/>
    <n v="0"/>
    <n v="0"/>
    <n v="0"/>
    <s v="Div0"/>
    <n v="127.8"/>
    <n v="0"/>
    <n v="0"/>
    <n v="0"/>
    <n v="127.8"/>
    <n v="0"/>
    <x v="1"/>
  </r>
  <r>
    <x v="16"/>
    <x v="0"/>
    <s v="Aeolus_Wyoming B1"/>
    <n v="0"/>
    <n v="0"/>
    <n v="0"/>
    <n v="0"/>
    <n v="0"/>
    <s v="Div0"/>
    <n v="322.60000000000002"/>
    <n v="0"/>
    <n v="0"/>
    <n v="0"/>
    <n v="322.60000000000002"/>
    <n v="0"/>
    <x v="0"/>
  </r>
  <r>
    <x v="16"/>
    <x v="0"/>
    <s v="Utah North B1"/>
    <n v="0"/>
    <n v="0"/>
    <n v="0"/>
    <n v="0"/>
    <n v="0"/>
    <s v="Div0"/>
    <n v="195"/>
    <n v="0"/>
    <n v="0"/>
    <n v="0"/>
    <n v="195"/>
    <n v="0"/>
    <x v="0"/>
  </r>
  <r>
    <x v="16"/>
    <x v="0"/>
    <s v="WallaWalla B1"/>
    <n v="0"/>
    <n v="0"/>
    <n v="0"/>
    <n v="0"/>
    <n v="0"/>
    <s v="Div0"/>
    <n v="0"/>
    <n v="0"/>
    <n v="0"/>
    <n v="0"/>
    <n v="0"/>
    <n v="0"/>
    <x v="1"/>
  </r>
  <r>
    <x v="16"/>
    <x v="0"/>
    <s v="WyomingNE B1"/>
    <n v="0"/>
    <n v="0"/>
    <n v="0"/>
    <n v="0"/>
    <n v="0"/>
    <s v="Div0"/>
    <n v="0"/>
    <n v="0"/>
    <n v="0"/>
    <n v="0"/>
    <n v="0"/>
    <n v="0"/>
    <x v="0"/>
  </r>
  <r>
    <x v="16"/>
    <x v="0"/>
    <s v="WyomingNE B2"/>
    <n v="0"/>
    <n v="0"/>
    <n v="0"/>
    <n v="0"/>
    <n v="0"/>
    <s v="Div0"/>
    <n v="0"/>
    <n v="0"/>
    <n v="0"/>
    <n v="0"/>
    <n v="0"/>
    <n v="0"/>
    <x v="0"/>
  </r>
  <r>
    <x v="16"/>
    <x v="0"/>
    <s v="Utah South B4"/>
    <n v="0"/>
    <n v="0"/>
    <n v="0"/>
    <n v="0"/>
    <n v="0"/>
    <s v="Div0"/>
    <n v="125"/>
    <n v="0"/>
    <n v="0"/>
    <n v="0"/>
    <n v="125"/>
    <n v="0"/>
    <x v="0"/>
  </r>
  <r>
    <x v="16"/>
    <x v="0"/>
    <s v="Bridger B1"/>
    <n v="0"/>
    <n v="0"/>
    <n v="0"/>
    <n v="0"/>
    <n v="0"/>
    <s v="Div0"/>
    <n v="0"/>
    <n v="0"/>
    <n v="0"/>
    <n v="0"/>
    <n v="0"/>
    <n v="0"/>
    <x v="1"/>
  </r>
  <r>
    <x v="16"/>
    <x v="0"/>
    <s v="WyomingSW B1"/>
    <n v="0"/>
    <n v="0"/>
    <n v="0"/>
    <n v="0"/>
    <n v="0"/>
    <s v="Div0"/>
    <n v="0"/>
    <n v="0"/>
    <n v="0"/>
    <n v="0"/>
    <n v="0"/>
    <n v="0"/>
    <x v="0"/>
  </r>
  <r>
    <x v="16"/>
    <x v="0"/>
    <s v="WyomingSW B2"/>
    <n v="0"/>
    <n v="0"/>
    <n v="0"/>
    <n v="0"/>
    <n v="0"/>
    <s v="Div0"/>
    <n v="0"/>
    <n v="0"/>
    <n v="0"/>
    <n v="0"/>
    <n v="0"/>
    <n v="0"/>
    <x v="0"/>
  </r>
  <r>
    <x v="16"/>
    <x v="0"/>
    <s v="Utah South BR"/>
    <n v="0"/>
    <n v="0"/>
    <n v="0"/>
    <n v="0"/>
    <n v="0"/>
    <s v="Div0"/>
    <n v="0"/>
    <n v="0"/>
    <n v="0"/>
    <n v="0"/>
    <n v="0"/>
    <n v="0"/>
    <x v="0"/>
  </r>
  <r>
    <x v="16"/>
    <x v="0"/>
    <s v="Bridger BR"/>
    <n v="0"/>
    <n v="0"/>
    <n v="0"/>
    <n v="0"/>
    <n v="0"/>
    <s v="Div0"/>
    <n v="181.9"/>
    <n v="0"/>
    <n v="0"/>
    <n v="0"/>
    <n v="181.9"/>
    <n v="0"/>
    <x v="1"/>
  </r>
  <r>
    <x v="16"/>
    <x v="0"/>
    <s v="PortlandNC Log1"/>
    <n v="0"/>
    <n v="0"/>
    <n v="0"/>
    <n v="0"/>
    <n v="0"/>
    <s v="Div0"/>
    <n v="0"/>
    <n v="0"/>
    <n v="0"/>
    <n v="0"/>
    <n v="0"/>
    <n v="0"/>
    <x v="1"/>
  </r>
  <r>
    <x v="16"/>
    <x v="0"/>
    <s v="Aeolus_Wyoming Log1"/>
    <n v="0"/>
    <n v="0"/>
    <n v="0"/>
    <n v="0"/>
    <n v="0"/>
    <s v="Div0"/>
    <n v="0"/>
    <n v="0"/>
    <n v="0"/>
    <n v="322.5"/>
    <n v="322.5"/>
    <n v="0"/>
    <x v="0"/>
  </r>
  <r>
    <x v="16"/>
    <x v="1"/>
    <s v="Arizona"/>
    <n v="0"/>
    <n v="0"/>
    <n v="0"/>
    <n v="0"/>
    <n v="0"/>
    <s v="Div0"/>
    <n v="0"/>
    <n v="0"/>
    <n v="0"/>
    <n v="0"/>
    <n v="0"/>
    <n v="0"/>
    <x v="0"/>
  </r>
  <r>
    <x v="16"/>
    <x v="1"/>
    <s v="COB"/>
    <n v="0"/>
    <n v="0"/>
    <n v="0"/>
    <n v="0"/>
    <n v="0"/>
    <s v="Div0"/>
    <n v="179.2"/>
    <n v="0"/>
    <n v="0"/>
    <n v="0"/>
    <n v="179.2"/>
    <n v="0"/>
    <x v="1"/>
  </r>
  <r>
    <x v="16"/>
    <x v="1"/>
    <s v="Goshen"/>
    <n v="299.7"/>
    <n v="0"/>
    <n v="-32.4"/>
    <n v="34.700000000000003"/>
    <n v="34.700000000000003"/>
    <n v="13"/>
    <n v="29.7"/>
    <n v="-1.1000000000000001"/>
    <n v="0"/>
    <n v="273.39999999999998"/>
    <n v="0"/>
    <n v="0"/>
    <x v="0"/>
  </r>
  <r>
    <x v="16"/>
    <x v="1"/>
    <s v="Brady"/>
    <n v="0"/>
    <n v="0"/>
    <n v="0"/>
    <n v="0"/>
    <n v="0"/>
    <s v="Div0"/>
    <n v="0"/>
    <n v="0"/>
    <n v="0"/>
    <n v="0"/>
    <n v="0"/>
    <n v="0"/>
    <x v="0"/>
  </r>
  <r>
    <x v="16"/>
    <x v="1"/>
    <s v="Bridger West"/>
    <n v="0"/>
    <n v="0"/>
    <n v="0"/>
    <n v="0"/>
    <n v="0"/>
    <s v="Div0"/>
    <n v="0"/>
    <n v="0"/>
    <n v="0"/>
    <n v="671"/>
    <n v="671"/>
    <n v="0"/>
    <x v="1"/>
  </r>
  <r>
    <x v="16"/>
    <x v="1"/>
    <s v="Borah"/>
    <n v="0"/>
    <n v="0"/>
    <n v="0"/>
    <n v="0"/>
    <n v="0"/>
    <s v="Div0"/>
    <n v="0"/>
    <n v="0"/>
    <n v="0"/>
    <n v="1320.9"/>
    <n v="1320.9"/>
    <n v="0"/>
    <x v="1"/>
  </r>
  <r>
    <x v="16"/>
    <x v="1"/>
    <s v="Mid Columbia"/>
    <n v="0"/>
    <n v="0"/>
    <n v="0"/>
    <n v="0"/>
    <n v="0"/>
    <s v="Div0"/>
    <n v="141.19999999999999"/>
    <n v="0"/>
    <n v="0"/>
    <n v="307.3"/>
    <n v="448.5"/>
    <n v="0"/>
    <x v="1"/>
  </r>
  <r>
    <x v="16"/>
    <x v="1"/>
    <s v="Mona"/>
    <n v="0"/>
    <n v="0"/>
    <n v="0"/>
    <n v="0"/>
    <n v="0"/>
    <s v="Div0"/>
    <n v="0"/>
    <n v="0"/>
    <n v="0"/>
    <n v="0"/>
    <n v="0"/>
    <n v="0"/>
    <x v="0"/>
  </r>
  <r>
    <x v="16"/>
    <x v="1"/>
    <s v="Palo Verde"/>
    <n v="0"/>
    <n v="0"/>
    <n v="0"/>
    <n v="0"/>
    <n v="0"/>
    <s v="Div0"/>
    <n v="0"/>
    <n v="0"/>
    <n v="0"/>
    <n v="0"/>
    <n v="0"/>
    <n v="0"/>
    <x v="0"/>
  </r>
  <r>
    <x v="16"/>
    <x v="1"/>
    <s v="Utah North"/>
    <n v="4284.3999999999996"/>
    <n v="0"/>
    <n v="-452.9"/>
    <n v="957.9"/>
    <n v="957.9"/>
    <n v="25"/>
    <n v="2298.9"/>
    <n v="0"/>
    <n v="0"/>
    <n v="3443"/>
    <n v="952.5"/>
    <n v="0"/>
    <x v="0"/>
  </r>
  <r>
    <x v="16"/>
    <x v="1"/>
    <s v="_4-Corners"/>
    <n v="0"/>
    <n v="0"/>
    <n v="0"/>
    <n v="0"/>
    <n v="0"/>
    <s v="Div0"/>
    <n v="0"/>
    <n v="0"/>
    <n v="0"/>
    <n v="0"/>
    <n v="0"/>
    <n v="0"/>
    <x v="0"/>
  </r>
  <r>
    <x v="16"/>
    <x v="1"/>
    <s v="Utah South"/>
    <n v="524.1"/>
    <n v="0"/>
    <n v="0"/>
    <n v="454.7"/>
    <n v="454.7"/>
    <n v="86.8"/>
    <n v="3278"/>
    <n v="-27.6"/>
    <n v="0"/>
    <n v="801.4"/>
    <n v="3072.9"/>
    <n v="0"/>
    <x v="0"/>
  </r>
  <r>
    <x v="16"/>
    <x v="1"/>
    <s v="Cholla"/>
    <n v="0"/>
    <n v="0"/>
    <n v="0"/>
    <n v="0"/>
    <n v="0"/>
    <s v="Div0"/>
    <n v="0"/>
    <n v="0"/>
    <n v="0"/>
    <n v="0"/>
    <n v="0"/>
    <n v="0"/>
    <x v="0"/>
  </r>
  <r>
    <x v="16"/>
    <x v="1"/>
    <s v="Colorado"/>
    <n v="0"/>
    <n v="0"/>
    <n v="0"/>
    <n v="0"/>
    <n v="0"/>
    <s v="Div0"/>
    <n v="0"/>
    <n v="0"/>
    <n v="0"/>
    <n v="0"/>
    <n v="0"/>
    <n v="0"/>
    <x v="0"/>
  </r>
  <r>
    <x v="16"/>
    <x v="1"/>
    <s v="Mead"/>
    <n v="0"/>
    <n v="0"/>
    <n v="0"/>
    <n v="0"/>
    <n v="0"/>
    <s v="Div0"/>
    <n v="0"/>
    <n v="0"/>
    <n v="0"/>
    <n v="0"/>
    <n v="0"/>
    <n v="0"/>
    <x v="0"/>
  </r>
  <r>
    <x v="16"/>
    <x v="1"/>
    <s v="Montana"/>
    <n v="0"/>
    <n v="0"/>
    <n v="0"/>
    <n v="0"/>
    <n v="0"/>
    <s v="Div0"/>
    <n v="2.6"/>
    <n v="0"/>
    <n v="0"/>
    <n v="0"/>
    <n v="2.6"/>
    <n v="0"/>
    <x v="1"/>
  </r>
  <r>
    <x v="16"/>
    <x v="1"/>
    <s v="Hermiston"/>
    <n v="0"/>
    <n v="0"/>
    <n v="0"/>
    <n v="0"/>
    <n v="0"/>
    <s v="Div0"/>
    <n v="240.1"/>
    <n v="0"/>
    <n v="0"/>
    <n v="0"/>
    <n v="240.1"/>
    <n v="0"/>
    <x v="1"/>
  </r>
  <r>
    <x v="16"/>
    <x v="1"/>
    <s v="Yakima"/>
    <n v="591.29999999999995"/>
    <n v="0"/>
    <n v="-61.6"/>
    <n v="68.900000000000006"/>
    <n v="68.900000000000006"/>
    <n v="13"/>
    <n v="104"/>
    <n v="0"/>
    <n v="0"/>
    <n v="494.6"/>
    <n v="0"/>
    <n v="0"/>
    <x v="1"/>
  </r>
  <r>
    <x v="16"/>
    <x v="1"/>
    <s v="WallaWalla"/>
    <n v="264.7"/>
    <n v="0"/>
    <n v="-24.9"/>
    <n v="31.2"/>
    <n v="31.2"/>
    <n v="13"/>
    <n v="193.3"/>
    <n v="-2.6"/>
    <n v="0"/>
    <n v="240.9"/>
    <n v="160.69999999999999"/>
    <n v="0"/>
    <x v="1"/>
  </r>
  <r>
    <x v="16"/>
    <x v="1"/>
    <s v="APS Transmission"/>
    <n v="0"/>
    <n v="0"/>
    <n v="0"/>
    <n v="0"/>
    <n v="0"/>
    <s v="Div0"/>
    <n v="0"/>
    <n v="0"/>
    <n v="0"/>
    <n v="0"/>
    <n v="0"/>
    <n v="0"/>
    <x v="0"/>
  </r>
  <r>
    <x v="16"/>
    <x v="1"/>
    <s v="Bridger East"/>
    <n v="0"/>
    <n v="0"/>
    <n v="0"/>
    <n v="0"/>
    <n v="0"/>
    <s v="Div0"/>
    <n v="0"/>
    <n v="0"/>
    <n v="0"/>
    <n v="0"/>
    <n v="0"/>
    <n v="0"/>
    <x v="0"/>
  </r>
  <r>
    <x v="16"/>
    <x v="1"/>
    <s v="WyomingNE"/>
    <n v="659.4"/>
    <n v="0"/>
    <n v="0"/>
    <n v="85.7"/>
    <n v="85.7"/>
    <n v="13"/>
    <n v="747.3"/>
    <n v="0"/>
    <n v="0"/>
    <n v="0"/>
    <n v="2.2000000000000002"/>
    <n v="0"/>
    <x v="0"/>
  </r>
  <r>
    <x v="16"/>
    <x v="1"/>
    <s v="WyomingSW"/>
    <n v="507.5"/>
    <n v="0"/>
    <n v="-141.30000000000001"/>
    <n v="47.6"/>
    <n v="47.6"/>
    <n v="13"/>
    <n v="38.6"/>
    <n v="0"/>
    <n v="0"/>
    <n v="375.1"/>
    <n v="0"/>
    <n v="0"/>
    <x v="0"/>
  </r>
  <r>
    <x v="16"/>
    <x v="1"/>
    <s v="Aeolus_Wyoming"/>
    <n v="0"/>
    <n v="0"/>
    <n v="0"/>
    <n v="0"/>
    <n v="0"/>
    <s v="Div0"/>
    <n v="0"/>
    <n v="0"/>
    <n v="0"/>
    <n v="2.2000000000000002"/>
    <n v="2.2000000000000002"/>
    <n v="0"/>
    <x v="0"/>
  </r>
  <r>
    <x v="16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16"/>
    <x v="1"/>
    <s v="SOregonCal"/>
    <n v="1589.9"/>
    <n v="0"/>
    <n v="-213.9"/>
    <n v="565.9"/>
    <n v="565.9"/>
    <n v="41.1"/>
    <n v="713.8"/>
    <n v="0.9"/>
    <n v="0"/>
    <n v="1431.3"/>
    <n v="204.2"/>
    <n v="0"/>
    <x v="1"/>
  </r>
  <r>
    <x v="16"/>
    <x v="1"/>
    <s v="PortlandNC"/>
    <n v="615.79999999999995"/>
    <n v="0"/>
    <n v="-63"/>
    <n v="71.900000000000006"/>
    <n v="71.900000000000006"/>
    <n v="13"/>
    <n v="691.8"/>
    <n v="-78"/>
    <n v="0"/>
    <n v="12.2"/>
    <n v="1.3"/>
    <n v="0"/>
    <x v="1"/>
  </r>
  <r>
    <x v="16"/>
    <x v="1"/>
    <s v="WillamValcc"/>
    <n v="453.7"/>
    <n v="0"/>
    <n v="-62.9"/>
    <n v="50.8"/>
    <n v="50.8"/>
    <n v="13"/>
    <n v="118.8"/>
    <n v="0"/>
    <n v="0"/>
    <n v="322.89999999999998"/>
    <n v="0"/>
    <n v="0"/>
    <x v="1"/>
  </r>
  <r>
    <x v="16"/>
    <x v="1"/>
    <s v="Bethel"/>
    <n v="0"/>
    <n v="0"/>
    <n v="0"/>
    <n v="0"/>
    <n v="0"/>
    <s v="Div0"/>
    <n v="0"/>
    <n v="0"/>
    <n v="0"/>
    <n v="0"/>
    <n v="0"/>
    <n v="0"/>
    <x v="1"/>
  </r>
  <r>
    <x v="16"/>
    <x v="1"/>
    <s v="Nevada - Oregon Border"/>
    <n v="0"/>
    <n v="0"/>
    <n v="0"/>
    <n v="0"/>
    <n v="0"/>
    <s v="Div0"/>
    <n v="0"/>
    <n v="0"/>
    <n v="0"/>
    <n v="0"/>
    <n v="0"/>
    <n v="0"/>
    <x v="1"/>
  </r>
  <r>
    <x v="16"/>
    <x v="1"/>
    <s v="Bridger"/>
    <n v="0"/>
    <n v="0"/>
    <n v="0"/>
    <n v="0"/>
    <n v="0"/>
    <s v="Div0"/>
    <n v="702"/>
    <n v="0"/>
    <n v="0"/>
    <n v="0"/>
    <n v="702"/>
    <n v="0"/>
    <x v="1"/>
  </r>
  <r>
    <x v="16"/>
    <x v="1"/>
    <s v="Hemingway"/>
    <n v="0"/>
    <n v="0"/>
    <n v="0"/>
    <n v="0"/>
    <n v="0"/>
    <s v="Div0"/>
    <n v="0"/>
    <n v="0"/>
    <n v="0"/>
    <n v="685.3"/>
    <n v="685.3"/>
    <n v="0"/>
    <x v="1"/>
  </r>
  <r>
    <x v="16"/>
    <x v="1"/>
    <s v="Midpoint Meridian"/>
    <n v="0"/>
    <n v="0"/>
    <n v="0"/>
    <n v="0"/>
    <n v="0"/>
    <s v="Div0"/>
    <n v="0"/>
    <n v="0"/>
    <n v="0"/>
    <n v="509.9"/>
    <n v="509.9"/>
    <n v="0"/>
    <x v="1"/>
  </r>
  <r>
    <x v="16"/>
    <x v="1"/>
    <s v="Craig Trans"/>
    <n v="0"/>
    <n v="0"/>
    <n v="0"/>
    <n v="0"/>
    <n v="0"/>
    <s v="Div0"/>
    <n v="0"/>
    <n v="0"/>
    <n v="0"/>
    <n v="0"/>
    <n v="0"/>
    <n v="0"/>
    <x v="0"/>
  </r>
  <r>
    <x v="16"/>
    <x v="1"/>
    <s v="BPA_NITS"/>
    <n v="359.3"/>
    <n v="0"/>
    <n v="-39.5"/>
    <n v="41.6"/>
    <n v="41.6"/>
    <n v="13"/>
    <n v="0"/>
    <n v="0"/>
    <n v="0"/>
    <n v="361.3"/>
    <n v="0"/>
    <n v="0"/>
    <x v="1"/>
  </r>
  <r>
    <x v="16"/>
    <x v="1"/>
    <s v="Utah South B1"/>
    <n v="0"/>
    <n v="0"/>
    <n v="0"/>
    <n v="0"/>
    <n v="0"/>
    <s v="Div0"/>
    <n v="74.8"/>
    <n v="0"/>
    <n v="0"/>
    <n v="0"/>
    <n v="74.8"/>
    <n v="0"/>
    <x v="0"/>
  </r>
  <r>
    <x v="16"/>
    <x v="1"/>
    <s v="Yakima B1"/>
    <n v="0"/>
    <n v="0"/>
    <n v="0"/>
    <n v="0"/>
    <n v="0"/>
    <s v="Div0"/>
    <n v="104.2"/>
    <n v="0"/>
    <n v="0"/>
    <n v="0"/>
    <n v="104.2"/>
    <n v="0"/>
    <x v="1"/>
  </r>
  <r>
    <x v="16"/>
    <x v="1"/>
    <s v="Yakima B4"/>
    <n v="0"/>
    <n v="0"/>
    <n v="0"/>
    <n v="0"/>
    <n v="0"/>
    <s v="Div0"/>
    <n v="0"/>
    <n v="0"/>
    <n v="0"/>
    <n v="0"/>
    <n v="0"/>
    <n v="0"/>
    <x v="1"/>
  </r>
  <r>
    <x v="16"/>
    <x v="1"/>
    <s v="Goshen B2"/>
    <n v="0"/>
    <n v="0"/>
    <n v="0"/>
    <n v="0"/>
    <n v="0"/>
    <s v="Div0"/>
    <n v="178.1"/>
    <n v="0"/>
    <n v="0"/>
    <n v="0"/>
    <n v="178.1"/>
    <n v="0"/>
    <x v="0"/>
  </r>
  <r>
    <x v="16"/>
    <x v="1"/>
    <s v="PortlandNC B1"/>
    <n v="0"/>
    <n v="0"/>
    <n v="0"/>
    <n v="0"/>
    <n v="0"/>
    <s v="Div0"/>
    <n v="0"/>
    <n v="0"/>
    <n v="0"/>
    <n v="0"/>
    <n v="0"/>
    <n v="0"/>
    <x v="1"/>
  </r>
  <r>
    <x v="16"/>
    <x v="1"/>
    <s v="PortlandNC B2"/>
    <n v="0"/>
    <n v="0"/>
    <n v="0"/>
    <n v="0"/>
    <n v="0"/>
    <s v="Div0"/>
    <n v="0"/>
    <n v="0"/>
    <n v="0"/>
    <n v="0"/>
    <n v="0"/>
    <n v="0"/>
    <x v="1"/>
  </r>
  <r>
    <x v="16"/>
    <x v="1"/>
    <s v="WillamValcc B1"/>
    <n v="0"/>
    <n v="0"/>
    <n v="0"/>
    <n v="0"/>
    <n v="0"/>
    <s v="Div0"/>
    <n v="0"/>
    <n v="0"/>
    <n v="0"/>
    <n v="0"/>
    <n v="0"/>
    <n v="0"/>
    <x v="1"/>
  </r>
  <r>
    <x v="16"/>
    <x v="1"/>
    <s v="WillamValcc B2"/>
    <n v="0"/>
    <n v="0"/>
    <n v="0"/>
    <n v="0"/>
    <n v="0"/>
    <s v="Div0"/>
    <n v="0"/>
    <n v="0"/>
    <n v="0"/>
    <n v="0"/>
    <n v="0"/>
    <n v="0"/>
    <x v="1"/>
  </r>
  <r>
    <x v="16"/>
    <x v="1"/>
    <s v="SOregonCal B2"/>
    <n v="0"/>
    <n v="0"/>
    <n v="0"/>
    <n v="0"/>
    <n v="0"/>
    <s v="Div0"/>
    <n v="122.6"/>
    <n v="0"/>
    <n v="0"/>
    <n v="0"/>
    <n v="122.6"/>
    <n v="0"/>
    <x v="1"/>
  </r>
  <r>
    <x v="16"/>
    <x v="1"/>
    <s v="Aeolus_Wyoming B1"/>
    <n v="0"/>
    <n v="0"/>
    <n v="0"/>
    <n v="0"/>
    <n v="146"/>
    <s v="Div0"/>
    <n v="739.2"/>
    <n v="0"/>
    <n v="0"/>
    <n v="0"/>
    <n v="593.20000000000005"/>
    <n v="0"/>
    <x v="0"/>
  </r>
  <r>
    <x v="16"/>
    <x v="1"/>
    <s v="Utah North B1"/>
    <n v="0"/>
    <n v="0"/>
    <n v="0"/>
    <n v="0"/>
    <n v="0"/>
    <s v="Div0"/>
    <n v="192.3"/>
    <n v="0"/>
    <n v="0"/>
    <n v="0"/>
    <n v="192.3"/>
    <n v="0"/>
    <x v="0"/>
  </r>
  <r>
    <x v="16"/>
    <x v="1"/>
    <s v="WallaWalla B1"/>
    <n v="0"/>
    <n v="0"/>
    <n v="0"/>
    <n v="0"/>
    <n v="0"/>
    <s v="Div0"/>
    <n v="0"/>
    <n v="0"/>
    <n v="0"/>
    <n v="0"/>
    <n v="0"/>
    <n v="0"/>
    <x v="1"/>
  </r>
  <r>
    <x v="16"/>
    <x v="1"/>
    <s v="WyomingNE B1"/>
    <n v="0"/>
    <n v="0"/>
    <n v="0"/>
    <n v="0"/>
    <n v="0"/>
    <s v="Div0"/>
    <n v="0"/>
    <n v="0"/>
    <n v="0"/>
    <n v="0"/>
    <n v="0"/>
    <n v="0"/>
    <x v="0"/>
  </r>
  <r>
    <x v="16"/>
    <x v="1"/>
    <s v="WyomingNE B2"/>
    <n v="0"/>
    <n v="0"/>
    <n v="0"/>
    <n v="0"/>
    <n v="0"/>
    <s v="Div0"/>
    <n v="0"/>
    <n v="0"/>
    <n v="0"/>
    <n v="0"/>
    <n v="0"/>
    <n v="0"/>
    <x v="0"/>
  </r>
  <r>
    <x v="16"/>
    <x v="1"/>
    <s v="Utah South B4"/>
    <n v="0"/>
    <n v="0"/>
    <n v="0"/>
    <n v="0"/>
    <n v="0"/>
    <s v="Div0"/>
    <n v="133.5"/>
    <n v="0"/>
    <n v="0"/>
    <n v="0"/>
    <n v="133.5"/>
    <n v="0"/>
    <x v="0"/>
  </r>
  <r>
    <x v="16"/>
    <x v="1"/>
    <s v="Bridger B1"/>
    <n v="0"/>
    <n v="0"/>
    <n v="0"/>
    <n v="0"/>
    <n v="0"/>
    <s v="Div0"/>
    <n v="0"/>
    <n v="0"/>
    <n v="0"/>
    <n v="0"/>
    <n v="0"/>
    <n v="0"/>
    <x v="1"/>
  </r>
  <r>
    <x v="16"/>
    <x v="1"/>
    <s v="WyomingSW B1"/>
    <n v="0"/>
    <n v="0"/>
    <n v="0"/>
    <n v="0"/>
    <n v="0"/>
    <s v="Div0"/>
    <n v="0"/>
    <n v="0"/>
    <n v="0"/>
    <n v="0"/>
    <n v="0"/>
    <n v="0"/>
    <x v="0"/>
  </r>
  <r>
    <x v="16"/>
    <x v="1"/>
    <s v="WyomingSW B2"/>
    <n v="0"/>
    <n v="0"/>
    <n v="0"/>
    <n v="0"/>
    <n v="0"/>
    <s v="Div0"/>
    <n v="0"/>
    <n v="0"/>
    <n v="0"/>
    <n v="0"/>
    <n v="0"/>
    <n v="0"/>
    <x v="0"/>
  </r>
  <r>
    <x v="16"/>
    <x v="1"/>
    <s v="Utah South BR"/>
    <n v="0"/>
    <n v="0"/>
    <n v="0"/>
    <n v="0"/>
    <n v="0"/>
    <s v="Div0"/>
    <n v="0"/>
    <n v="0"/>
    <n v="0"/>
    <n v="0"/>
    <n v="0"/>
    <n v="0"/>
    <x v="0"/>
  </r>
  <r>
    <x v="16"/>
    <x v="1"/>
    <s v="Bridger BR"/>
    <n v="0"/>
    <n v="0"/>
    <n v="0"/>
    <n v="0"/>
    <n v="0"/>
    <s v="Div0"/>
    <n v="187.6"/>
    <n v="0"/>
    <n v="0"/>
    <n v="0"/>
    <n v="187.6"/>
    <n v="0"/>
    <x v="1"/>
  </r>
  <r>
    <x v="16"/>
    <x v="1"/>
    <s v="PortlandNC Log1"/>
    <n v="0"/>
    <n v="0"/>
    <n v="0"/>
    <n v="0"/>
    <n v="0"/>
    <s v="Div0"/>
    <n v="0"/>
    <n v="0"/>
    <n v="0"/>
    <n v="0"/>
    <n v="0"/>
    <n v="0"/>
    <x v="1"/>
  </r>
  <r>
    <x v="16"/>
    <x v="1"/>
    <s v="Aeolus_Wyoming Log1"/>
    <n v="0"/>
    <n v="0"/>
    <n v="0"/>
    <n v="0"/>
    <n v="0"/>
    <s v="Div0"/>
    <n v="0"/>
    <n v="0"/>
    <n v="0"/>
    <n v="593.20000000000005"/>
    <n v="593.20000000000005"/>
    <n v="0"/>
    <x v="0"/>
  </r>
  <r>
    <x v="17"/>
    <x v="0"/>
    <s v="Arizona"/>
    <n v="0"/>
    <n v="0"/>
    <n v="0"/>
    <n v="0"/>
    <n v="0"/>
    <s v="Div0"/>
    <n v="0"/>
    <n v="0"/>
    <n v="0"/>
    <n v="0"/>
    <n v="0"/>
    <n v="0"/>
    <x v="0"/>
  </r>
  <r>
    <x v="17"/>
    <x v="0"/>
    <s v="COB"/>
    <n v="0"/>
    <n v="0"/>
    <n v="0"/>
    <n v="0"/>
    <n v="0"/>
    <s v="Div0"/>
    <n v="206"/>
    <n v="0"/>
    <n v="0"/>
    <n v="0"/>
    <n v="206"/>
    <n v="0"/>
    <x v="1"/>
  </r>
  <r>
    <x v="17"/>
    <x v="0"/>
    <s v="Goshen"/>
    <n v="546.79999999999995"/>
    <n v="0"/>
    <n v="-65.099999999999994"/>
    <n v="62.6"/>
    <n v="62.6"/>
    <n v="13"/>
    <n v="27.2"/>
    <n v="-2.1"/>
    <n v="187"/>
    <n v="332.2"/>
    <n v="0"/>
    <n v="0"/>
    <x v="0"/>
  </r>
  <r>
    <x v="17"/>
    <x v="0"/>
    <s v="Brady"/>
    <n v="0"/>
    <n v="0"/>
    <n v="0"/>
    <n v="0"/>
    <n v="0"/>
    <s v="Div0"/>
    <n v="0"/>
    <n v="0"/>
    <n v="0"/>
    <n v="0"/>
    <n v="0"/>
    <n v="0"/>
    <x v="0"/>
  </r>
  <r>
    <x v="17"/>
    <x v="0"/>
    <s v="Bridger West"/>
    <n v="0"/>
    <n v="0"/>
    <n v="0"/>
    <n v="0"/>
    <n v="0"/>
    <s v="Div0"/>
    <n v="0"/>
    <n v="0"/>
    <n v="0"/>
    <n v="799.2"/>
    <n v="799.2"/>
    <n v="0"/>
    <x v="1"/>
  </r>
  <r>
    <x v="17"/>
    <x v="0"/>
    <s v="Borah"/>
    <n v="0"/>
    <n v="0"/>
    <n v="0"/>
    <n v="0"/>
    <n v="0"/>
    <s v="Div0"/>
    <n v="0"/>
    <n v="0"/>
    <n v="0"/>
    <n v="799.1"/>
    <n v="799.1"/>
    <n v="0"/>
    <x v="1"/>
  </r>
  <r>
    <x v="17"/>
    <x v="0"/>
    <s v="Mid Columbia"/>
    <n v="0"/>
    <n v="0"/>
    <n v="0"/>
    <n v="0"/>
    <n v="0"/>
    <s v="Div0"/>
    <n v="760.1"/>
    <n v="0"/>
    <n v="0"/>
    <n v="87"/>
    <n v="847.1"/>
    <n v="0"/>
    <x v="1"/>
  </r>
  <r>
    <x v="17"/>
    <x v="0"/>
    <s v="Mona"/>
    <n v="0"/>
    <n v="0"/>
    <n v="0"/>
    <n v="0"/>
    <n v="0"/>
    <s v="Div0"/>
    <n v="309"/>
    <n v="0"/>
    <n v="0"/>
    <n v="0"/>
    <n v="309"/>
    <n v="0"/>
    <x v="0"/>
  </r>
  <r>
    <x v="17"/>
    <x v="0"/>
    <s v="Palo Verde"/>
    <n v="0"/>
    <n v="0"/>
    <n v="0"/>
    <n v="0"/>
    <n v="0"/>
    <s v="Div0"/>
    <n v="0"/>
    <n v="0"/>
    <n v="0"/>
    <n v="0"/>
    <n v="0"/>
    <n v="0"/>
    <x v="0"/>
  </r>
  <r>
    <x v="17"/>
    <x v="0"/>
    <s v="Utah North"/>
    <n v="5443.7"/>
    <n v="0"/>
    <n v="-597.70000000000005"/>
    <n v="833"/>
    <n v="833"/>
    <n v="17.2"/>
    <n v="2067.8000000000002"/>
    <n v="0"/>
    <n v="281.7"/>
    <n v="3795.1"/>
    <n v="465.6"/>
    <n v="0"/>
    <x v="0"/>
  </r>
  <r>
    <x v="17"/>
    <x v="0"/>
    <s v="_4-Corners"/>
    <n v="0"/>
    <n v="0"/>
    <n v="0"/>
    <n v="0"/>
    <n v="0"/>
    <s v="Div0"/>
    <n v="0"/>
    <n v="0"/>
    <n v="0"/>
    <n v="0"/>
    <n v="0"/>
    <n v="0"/>
    <x v="0"/>
  </r>
  <r>
    <x v="17"/>
    <x v="0"/>
    <s v="Utah South"/>
    <n v="677"/>
    <n v="0"/>
    <n v="0"/>
    <n v="88"/>
    <n v="88"/>
    <n v="13"/>
    <n v="3172.4"/>
    <n v="-28"/>
    <n v="0"/>
    <n v="501.2"/>
    <n v="2880.6"/>
    <n v="0"/>
    <x v="0"/>
  </r>
  <r>
    <x v="17"/>
    <x v="0"/>
    <s v="Cholla"/>
    <n v="0"/>
    <n v="0"/>
    <n v="0"/>
    <n v="0"/>
    <n v="0"/>
    <s v="Div0"/>
    <n v="0"/>
    <n v="0"/>
    <n v="0"/>
    <n v="0"/>
    <n v="0"/>
    <n v="0"/>
    <x v="0"/>
  </r>
  <r>
    <x v="17"/>
    <x v="0"/>
    <s v="Colorado"/>
    <n v="0"/>
    <n v="0"/>
    <n v="0"/>
    <n v="0"/>
    <n v="0"/>
    <s v="Div0"/>
    <n v="0"/>
    <n v="0"/>
    <n v="0"/>
    <n v="0"/>
    <n v="0"/>
    <n v="0"/>
    <x v="0"/>
  </r>
  <r>
    <x v="17"/>
    <x v="0"/>
    <s v="Mead"/>
    <n v="0"/>
    <n v="0"/>
    <n v="0"/>
    <n v="0"/>
    <n v="0"/>
    <s v="Div0"/>
    <n v="0"/>
    <n v="0"/>
    <n v="0"/>
    <n v="0"/>
    <n v="0"/>
    <n v="0"/>
    <x v="0"/>
  </r>
  <r>
    <x v="17"/>
    <x v="0"/>
    <s v="Montana"/>
    <n v="0"/>
    <n v="0"/>
    <n v="0"/>
    <n v="0"/>
    <n v="0"/>
    <s v="Div0"/>
    <n v="3.6"/>
    <n v="0"/>
    <n v="0"/>
    <n v="0"/>
    <n v="3.6"/>
    <n v="0"/>
    <x v="1"/>
  </r>
  <r>
    <x v="17"/>
    <x v="0"/>
    <s v="Hermiston"/>
    <n v="0"/>
    <n v="0"/>
    <n v="0"/>
    <n v="0"/>
    <n v="0"/>
    <s v="Div0"/>
    <n v="199"/>
    <n v="0"/>
    <n v="0"/>
    <n v="0"/>
    <n v="199"/>
    <n v="0"/>
    <x v="1"/>
  </r>
  <r>
    <x v="17"/>
    <x v="0"/>
    <s v="Yakima"/>
    <n v="621.5"/>
    <n v="0"/>
    <n v="-69.5"/>
    <n v="71.8"/>
    <n v="71.8"/>
    <n v="13"/>
    <n v="95.2"/>
    <n v="0"/>
    <n v="1.8"/>
    <n v="526.70000000000005"/>
    <n v="0"/>
    <n v="0"/>
    <x v="1"/>
  </r>
  <r>
    <x v="17"/>
    <x v="0"/>
    <s v="WallaWalla"/>
    <n v="307.5"/>
    <n v="0"/>
    <n v="-28.5"/>
    <n v="36.299999999999997"/>
    <n v="36.299999999999997"/>
    <n v="13"/>
    <n v="180"/>
    <n v="-2.6"/>
    <n v="0"/>
    <n v="137.9"/>
    <n v="0"/>
    <n v="0"/>
    <x v="1"/>
  </r>
  <r>
    <x v="17"/>
    <x v="0"/>
    <s v="APS Transmission"/>
    <n v="0"/>
    <n v="0"/>
    <n v="0"/>
    <n v="0"/>
    <n v="0"/>
    <s v="Div0"/>
    <n v="0"/>
    <n v="0"/>
    <n v="0"/>
    <n v="0"/>
    <n v="0"/>
    <n v="0"/>
    <x v="0"/>
  </r>
  <r>
    <x v="17"/>
    <x v="0"/>
    <s v="Bridger East"/>
    <n v="0"/>
    <n v="0"/>
    <n v="0"/>
    <n v="0"/>
    <n v="0"/>
    <s v="Div0"/>
    <n v="0"/>
    <n v="0"/>
    <n v="0"/>
    <n v="0"/>
    <n v="0"/>
    <n v="0"/>
    <x v="0"/>
  </r>
  <r>
    <x v="17"/>
    <x v="0"/>
    <s v="WyomingNE"/>
    <n v="669.6"/>
    <n v="0"/>
    <n v="0"/>
    <n v="87"/>
    <n v="87"/>
    <n v="13"/>
    <n v="669.1"/>
    <n v="0"/>
    <n v="2.9"/>
    <n v="84.6"/>
    <n v="0"/>
    <n v="0"/>
    <x v="0"/>
  </r>
  <r>
    <x v="17"/>
    <x v="0"/>
    <s v="WyomingSW"/>
    <n v="472.2"/>
    <n v="0"/>
    <n v="-156.9"/>
    <n v="41"/>
    <n v="41"/>
    <n v="13"/>
    <n v="38.6"/>
    <n v="0"/>
    <n v="0"/>
    <n v="317.60000000000002"/>
    <n v="0"/>
    <n v="0"/>
    <x v="0"/>
  </r>
  <r>
    <x v="17"/>
    <x v="0"/>
    <s v="Aeolus_Wyoming"/>
    <n v="0"/>
    <n v="0"/>
    <n v="0"/>
    <n v="0"/>
    <n v="0"/>
    <s v="Div0"/>
    <n v="0"/>
    <n v="0"/>
    <n v="0"/>
    <n v="84.6"/>
    <n v="84.6"/>
    <n v="0"/>
    <x v="0"/>
  </r>
  <r>
    <x v="17"/>
    <x v="0"/>
    <s v="Chehalis"/>
    <n v="0"/>
    <n v="0"/>
    <n v="0"/>
    <n v="0"/>
    <n v="18.2"/>
    <s v="Div0"/>
    <n v="412"/>
    <n v="0"/>
    <n v="0"/>
    <n v="0"/>
    <n v="393.8"/>
    <n v="0"/>
    <x v="1"/>
  </r>
  <r>
    <x v="17"/>
    <x v="0"/>
    <s v="SOregonCal"/>
    <n v="1479.4"/>
    <n v="0"/>
    <n v="-180.7"/>
    <n v="330.7"/>
    <n v="330.7"/>
    <n v="25.5"/>
    <n v="787.1"/>
    <n v="1"/>
    <n v="0"/>
    <n v="1061"/>
    <n v="219.7"/>
    <n v="0"/>
    <x v="1"/>
  </r>
  <r>
    <x v="17"/>
    <x v="0"/>
    <s v="PortlandNC"/>
    <n v="526.6"/>
    <n v="0"/>
    <n v="-71.400000000000006"/>
    <n v="59.2"/>
    <n v="59.2"/>
    <n v="13"/>
    <n v="625.20000000000005"/>
    <n v="-23.9"/>
    <n v="0"/>
    <n v="0"/>
    <n v="87"/>
    <n v="0"/>
    <x v="1"/>
  </r>
  <r>
    <x v="17"/>
    <x v="0"/>
    <s v="WillamValcc"/>
    <n v="402.7"/>
    <n v="0"/>
    <n v="-27.3"/>
    <n v="48.8"/>
    <n v="48.8"/>
    <n v="13"/>
    <n v="108.8"/>
    <n v="0"/>
    <n v="7.3"/>
    <n v="308"/>
    <n v="0"/>
    <n v="0"/>
    <x v="1"/>
  </r>
  <r>
    <x v="17"/>
    <x v="0"/>
    <s v="Bethel"/>
    <n v="0"/>
    <n v="0"/>
    <n v="0"/>
    <n v="0"/>
    <n v="0"/>
    <s v="Div0"/>
    <n v="0"/>
    <n v="0"/>
    <n v="0"/>
    <n v="0"/>
    <n v="0"/>
    <n v="0"/>
    <x v="1"/>
  </r>
  <r>
    <x v="17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17"/>
    <x v="0"/>
    <s v="Bridger"/>
    <n v="0"/>
    <n v="0"/>
    <n v="0"/>
    <n v="0"/>
    <n v="0"/>
    <s v="Div0"/>
    <n v="702"/>
    <n v="0"/>
    <n v="0"/>
    <n v="0"/>
    <n v="702"/>
    <n v="0"/>
    <x v="1"/>
  </r>
  <r>
    <x v="17"/>
    <x v="0"/>
    <s v="Hemingway"/>
    <n v="0"/>
    <n v="0"/>
    <n v="0"/>
    <n v="0"/>
    <n v="0"/>
    <s v="Div0"/>
    <n v="0"/>
    <n v="0"/>
    <n v="0"/>
    <n v="0"/>
    <n v="0"/>
    <n v="0"/>
    <x v="1"/>
  </r>
  <r>
    <x v="17"/>
    <x v="0"/>
    <s v="Midpoint Meridian"/>
    <n v="0"/>
    <n v="0"/>
    <n v="0"/>
    <n v="0"/>
    <n v="0"/>
    <s v="Div0"/>
    <n v="0"/>
    <n v="0"/>
    <n v="0"/>
    <n v="0"/>
    <n v="0"/>
    <n v="0"/>
    <x v="1"/>
  </r>
  <r>
    <x v="17"/>
    <x v="0"/>
    <s v="Craig Trans"/>
    <n v="0"/>
    <n v="0"/>
    <n v="0"/>
    <n v="0"/>
    <n v="0"/>
    <s v="Div0"/>
    <n v="0"/>
    <n v="0"/>
    <n v="0"/>
    <n v="0"/>
    <n v="0"/>
    <n v="0"/>
    <x v="0"/>
  </r>
  <r>
    <x v="17"/>
    <x v="0"/>
    <s v="BPA_NITS"/>
    <n v="278.10000000000002"/>
    <n v="0"/>
    <n v="-26.3"/>
    <n v="32.700000000000003"/>
    <n v="32.700000000000003"/>
    <n v="13"/>
    <n v="0"/>
    <n v="0"/>
    <n v="0"/>
    <n v="284.5"/>
    <n v="0"/>
    <n v="0"/>
    <x v="1"/>
  </r>
  <r>
    <x v="17"/>
    <x v="0"/>
    <s v="Utah South B1"/>
    <n v="0"/>
    <n v="0"/>
    <n v="0"/>
    <n v="0"/>
    <n v="0"/>
    <s v="Div0"/>
    <n v="67.2"/>
    <n v="0"/>
    <n v="0"/>
    <n v="0"/>
    <n v="67.2"/>
    <n v="0"/>
    <x v="0"/>
  </r>
  <r>
    <x v="17"/>
    <x v="0"/>
    <s v="Yakima B1"/>
    <n v="0"/>
    <n v="0"/>
    <n v="0"/>
    <n v="0"/>
    <n v="0"/>
    <s v="Div0"/>
    <n v="110.5"/>
    <n v="0"/>
    <n v="0"/>
    <n v="0"/>
    <n v="110.5"/>
    <n v="0"/>
    <x v="1"/>
  </r>
  <r>
    <x v="17"/>
    <x v="0"/>
    <s v="Yakima B4"/>
    <n v="0"/>
    <n v="0"/>
    <n v="0"/>
    <n v="0"/>
    <n v="0"/>
    <s v="Div0"/>
    <n v="111.6"/>
    <n v="0"/>
    <n v="0"/>
    <n v="0"/>
    <n v="111.6"/>
    <n v="0"/>
    <x v="1"/>
  </r>
  <r>
    <x v="17"/>
    <x v="0"/>
    <s v="Goshen B2"/>
    <n v="0"/>
    <n v="0"/>
    <n v="0"/>
    <n v="0"/>
    <n v="0"/>
    <s v="Div0"/>
    <n v="143.1"/>
    <n v="0"/>
    <n v="0"/>
    <n v="0"/>
    <n v="143.1"/>
    <n v="0"/>
    <x v="0"/>
  </r>
  <r>
    <x v="17"/>
    <x v="0"/>
    <s v="PortlandNC B1"/>
    <n v="0"/>
    <n v="0"/>
    <n v="0"/>
    <n v="0"/>
    <n v="0"/>
    <s v="Div0"/>
    <n v="0"/>
    <n v="0"/>
    <n v="0"/>
    <n v="0"/>
    <n v="0"/>
    <n v="0"/>
    <x v="1"/>
  </r>
  <r>
    <x v="17"/>
    <x v="0"/>
    <s v="PortlandNC B2"/>
    <n v="0"/>
    <n v="0"/>
    <n v="0"/>
    <n v="0"/>
    <n v="0"/>
    <s v="Div0"/>
    <n v="0"/>
    <n v="0"/>
    <n v="0"/>
    <n v="0"/>
    <n v="0"/>
    <n v="0"/>
    <x v="1"/>
  </r>
  <r>
    <x v="17"/>
    <x v="0"/>
    <s v="WillamValcc B1"/>
    <n v="0"/>
    <n v="0"/>
    <n v="0"/>
    <n v="0"/>
    <n v="0"/>
    <s v="Div0"/>
    <n v="0"/>
    <n v="0"/>
    <n v="0"/>
    <n v="0"/>
    <n v="0"/>
    <n v="0"/>
    <x v="1"/>
  </r>
  <r>
    <x v="17"/>
    <x v="0"/>
    <s v="WillamValcc B2"/>
    <n v="0"/>
    <n v="0"/>
    <n v="0"/>
    <n v="0"/>
    <n v="0"/>
    <s v="Div0"/>
    <n v="0"/>
    <n v="0"/>
    <n v="0"/>
    <n v="0"/>
    <n v="0"/>
    <n v="0"/>
    <x v="1"/>
  </r>
  <r>
    <x v="17"/>
    <x v="0"/>
    <s v="SOregonCal B2"/>
    <n v="0"/>
    <n v="0"/>
    <n v="0"/>
    <n v="0"/>
    <n v="0"/>
    <s v="Div0"/>
    <n v="127.8"/>
    <n v="0"/>
    <n v="0"/>
    <n v="0"/>
    <n v="127.8"/>
    <n v="0"/>
    <x v="1"/>
  </r>
  <r>
    <x v="17"/>
    <x v="0"/>
    <s v="Aeolus_Wyoming B1"/>
    <n v="0"/>
    <n v="0"/>
    <n v="0"/>
    <n v="0"/>
    <n v="322.60000000000002"/>
    <s v="Div0"/>
    <n v="322.60000000000002"/>
    <n v="0"/>
    <n v="0"/>
    <n v="0"/>
    <n v="0"/>
    <n v="0"/>
    <x v="0"/>
  </r>
  <r>
    <x v="17"/>
    <x v="0"/>
    <s v="Utah North B1"/>
    <n v="0"/>
    <n v="0"/>
    <n v="0"/>
    <n v="0"/>
    <n v="41.7"/>
    <s v="Div0"/>
    <n v="195"/>
    <n v="0"/>
    <n v="0"/>
    <n v="0"/>
    <n v="153.30000000000001"/>
    <n v="0"/>
    <x v="0"/>
  </r>
  <r>
    <x v="17"/>
    <x v="0"/>
    <s v="WallaWalla B1"/>
    <n v="0"/>
    <n v="0"/>
    <n v="0"/>
    <n v="0"/>
    <n v="0"/>
    <s v="Div0"/>
    <n v="0"/>
    <n v="0"/>
    <n v="0"/>
    <n v="0"/>
    <n v="0"/>
    <n v="0"/>
    <x v="1"/>
  </r>
  <r>
    <x v="17"/>
    <x v="0"/>
    <s v="WyomingNE B1"/>
    <n v="0"/>
    <n v="0"/>
    <n v="0"/>
    <n v="0"/>
    <n v="0"/>
    <s v="Div0"/>
    <n v="0"/>
    <n v="0"/>
    <n v="0"/>
    <n v="0"/>
    <n v="0"/>
    <n v="0"/>
    <x v="0"/>
  </r>
  <r>
    <x v="17"/>
    <x v="0"/>
    <s v="WyomingNE B2"/>
    <n v="0"/>
    <n v="0"/>
    <n v="0"/>
    <n v="0"/>
    <n v="0"/>
    <s v="Div0"/>
    <n v="0"/>
    <n v="0"/>
    <n v="0"/>
    <n v="0"/>
    <n v="0"/>
    <n v="0"/>
    <x v="0"/>
  </r>
  <r>
    <x v="17"/>
    <x v="0"/>
    <s v="Utah South B4"/>
    <n v="0"/>
    <n v="0"/>
    <n v="0"/>
    <n v="0"/>
    <n v="0"/>
    <s v="Div0"/>
    <n v="125"/>
    <n v="0"/>
    <n v="0"/>
    <n v="0"/>
    <n v="125"/>
    <n v="0"/>
    <x v="0"/>
  </r>
  <r>
    <x v="17"/>
    <x v="0"/>
    <s v="Bridger B1"/>
    <n v="0"/>
    <n v="0"/>
    <n v="0"/>
    <n v="0"/>
    <n v="0"/>
    <s v="Div0"/>
    <n v="0"/>
    <n v="0"/>
    <n v="0"/>
    <n v="0"/>
    <n v="0"/>
    <n v="0"/>
    <x v="1"/>
  </r>
  <r>
    <x v="17"/>
    <x v="0"/>
    <s v="WyomingSW B1"/>
    <n v="0"/>
    <n v="0"/>
    <n v="0"/>
    <n v="0"/>
    <n v="0"/>
    <s v="Div0"/>
    <n v="0"/>
    <n v="0"/>
    <n v="0"/>
    <n v="0"/>
    <n v="0"/>
    <n v="0"/>
    <x v="0"/>
  </r>
  <r>
    <x v="17"/>
    <x v="0"/>
    <s v="WyomingSW B2"/>
    <n v="0"/>
    <n v="0"/>
    <n v="0"/>
    <n v="0"/>
    <n v="0"/>
    <s v="Div0"/>
    <n v="0"/>
    <n v="0"/>
    <n v="0"/>
    <n v="0"/>
    <n v="0"/>
    <n v="0"/>
    <x v="0"/>
  </r>
  <r>
    <x v="17"/>
    <x v="0"/>
    <s v="Utah South BR"/>
    <n v="0"/>
    <n v="0"/>
    <n v="0"/>
    <n v="0"/>
    <n v="0"/>
    <s v="Div0"/>
    <n v="0"/>
    <n v="0"/>
    <n v="0"/>
    <n v="0"/>
    <n v="0"/>
    <n v="0"/>
    <x v="0"/>
  </r>
  <r>
    <x v="17"/>
    <x v="0"/>
    <s v="Bridger BR"/>
    <n v="0"/>
    <n v="0"/>
    <n v="0"/>
    <n v="0"/>
    <n v="0"/>
    <s v="Div0"/>
    <n v="181.9"/>
    <n v="0"/>
    <n v="0"/>
    <n v="0"/>
    <n v="181.9"/>
    <n v="0"/>
    <x v="1"/>
  </r>
  <r>
    <x v="17"/>
    <x v="0"/>
    <s v="PortlandNC Log1"/>
    <n v="0"/>
    <n v="0"/>
    <n v="0"/>
    <n v="0"/>
    <n v="0"/>
    <s v="Div0"/>
    <n v="0"/>
    <n v="0"/>
    <n v="0"/>
    <n v="0"/>
    <n v="0"/>
    <n v="0"/>
    <x v="1"/>
  </r>
  <r>
    <x v="17"/>
    <x v="0"/>
    <s v="Aeolus_Wyoming Log1"/>
    <n v="0"/>
    <n v="0"/>
    <n v="0"/>
    <n v="0"/>
    <n v="0"/>
    <s v="Div0"/>
    <n v="0"/>
    <n v="0"/>
    <n v="0"/>
    <n v="0"/>
    <n v="0"/>
    <n v="0"/>
    <x v="0"/>
  </r>
  <r>
    <x v="17"/>
    <x v="1"/>
    <s v="Arizona"/>
    <n v="0"/>
    <n v="0"/>
    <n v="0"/>
    <n v="0"/>
    <n v="0"/>
    <s v="Div0"/>
    <n v="0"/>
    <n v="0"/>
    <n v="0"/>
    <n v="0"/>
    <n v="0"/>
    <n v="0"/>
    <x v="0"/>
  </r>
  <r>
    <x v="17"/>
    <x v="1"/>
    <s v="COB"/>
    <n v="0"/>
    <n v="0"/>
    <n v="0"/>
    <n v="0"/>
    <n v="0"/>
    <s v="Div0"/>
    <n v="179.2"/>
    <n v="0"/>
    <n v="0"/>
    <n v="0"/>
    <n v="179.2"/>
    <n v="0"/>
    <x v="1"/>
  </r>
  <r>
    <x v="17"/>
    <x v="1"/>
    <s v="Goshen"/>
    <n v="299.39999999999998"/>
    <n v="0"/>
    <n v="-33.6"/>
    <n v="34.5"/>
    <n v="34.5"/>
    <n v="13"/>
    <n v="29.7"/>
    <n v="-1.1000000000000001"/>
    <n v="0"/>
    <n v="413.7"/>
    <n v="142"/>
    <n v="0"/>
    <x v="0"/>
  </r>
  <r>
    <x v="17"/>
    <x v="1"/>
    <s v="Brady"/>
    <n v="0"/>
    <n v="0"/>
    <n v="0"/>
    <n v="0"/>
    <n v="0"/>
    <s v="Div0"/>
    <n v="0"/>
    <n v="0"/>
    <n v="0"/>
    <n v="0"/>
    <n v="0"/>
    <n v="0"/>
    <x v="0"/>
  </r>
  <r>
    <x v="17"/>
    <x v="1"/>
    <s v="Bridger West"/>
    <n v="0"/>
    <n v="0"/>
    <n v="0"/>
    <n v="0"/>
    <n v="0"/>
    <s v="Div0"/>
    <n v="0"/>
    <n v="0"/>
    <n v="0"/>
    <n v="1378.5"/>
    <n v="1378.5"/>
    <n v="0"/>
    <x v="1"/>
  </r>
  <r>
    <x v="17"/>
    <x v="1"/>
    <s v="Borah"/>
    <n v="0"/>
    <n v="0"/>
    <n v="0"/>
    <n v="0"/>
    <n v="0"/>
    <s v="Div0"/>
    <n v="0"/>
    <n v="0"/>
    <n v="0"/>
    <n v="1593.8"/>
    <n v="1593.8"/>
    <n v="0"/>
    <x v="1"/>
  </r>
  <r>
    <x v="17"/>
    <x v="1"/>
    <s v="Mid Columbia"/>
    <n v="0"/>
    <n v="0"/>
    <n v="0"/>
    <n v="0"/>
    <n v="0"/>
    <s v="Div0"/>
    <n v="163.5"/>
    <n v="0"/>
    <n v="0"/>
    <n v="148.5"/>
    <n v="312"/>
    <n v="0"/>
    <x v="1"/>
  </r>
  <r>
    <x v="17"/>
    <x v="1"/>
    <s v="Mona"/>
    <n v="0"/>
    <n v="0"/>
    <n v="0"/>
    <n v="0"/>
    <n v="0"/>
    <s v="Div0"/>
    <n v="0"/>
    <n v="0"/>
    <n v="0"/>
    <n v="0"/>
    <n v="0"/>
    <n v="0"/>
    <x v="0"/>
  </r>
  <r>
    <x v="17"/>
    <x v="1"/>
    <s v="Palo Verde"/>
    <n v="0"/>
    <n v="0"/>
    <n v="0"/>
    <n v="0"/>
    <n v="0"/>
    <s v="Div0"/>
    <n v="0"/>
    <n v="0"/>
    <n v="0"/>
    <n v="0"/>
    <n v="0"/>
    <n v="0"/>
    <x v="0"/>
  </r>
  <r>
    <x v="17"/>
    <x v="1"/>
    <s v="Utah North"/>
    <n v="4301.5"/>
    <n v="0"/>
    <n v="-464.2"/>
    <n v="801.6"/>
    <n v="801.6"/>
    <n v="20.9"/>
    <n v="2298.9"/>
    <n v="0"/>
    <n v="0"/>
    <n v="2772.1"/>
    <n v="432"/>
    <n v="0"/>
    <x v="0"/>
  </r>
  <r>
    <x v="17"/>
    <x v="1"/>
    <s v="_4-Corners"/>
    <n v="0"/>
    <n v="0"/>
    <n v="0"/>
    <n v="0"/>
    <n v="0"/>
    <s v="Div0"/>
    <n v="0"/>
    <n v="0"/>
    <n v="0"/>
    <n v="0"/>
    <n v="0"/>
    <n v="0"/>
    <x v="0"/>
  </r>
  <r>
    <x v="17"/>
    <x v="1"/>
    <s v="Utah South"/>
    <n v="529.1"/>
    <n v="0"/>
    <n v="0"/>
    <n v="277"/>
    <n v="277"/>
    <n v="52.3"/>
    <n v="2925.6"/>
    <n v="-28"/>
    <n v="0"/>
    <n v="168.4"/>
    <n v="2259.9"/>
    <n v="0"/>
    <x v="0"/>
  </r>
  <r>
    <x v="17"/>
    <x v="1"/>
    <s v="Cholla"/>
    <n v="0"/>
    <n v="0"/>
    <n v="0"/>
    <n v="0"/>
    <n v="0"/>
    <s v="Div0"/>
    <n v="0"/>
    <n v="0"/>
    <n v="0"/>
    <n v="0"/>
    <n v="0"/>
    <n v="0"/>
    <x v="0"/>
  </r>
  <r>
    <x v="17"/>
    <x v="1"/>
    <s v="Colorado"/>
    <n v="0"/>
    <n v="0"/>
    <n v="0"/>
    <n v="0"/>
    <n v="0"/>
    <s v="Div0"/>
    <n v="0"/>
    <n v="0"/>
    <n v="0"/>
    <n v="0"/>
    <n v="0"/>
    <n v="0"/>
    <x v="0"/>
  </r>
  <r>
    <x v="17"/>
    <x v="1"/>
    <s v="Mead"/>
    <n v="0"/>
    <n v="0"/>
    <n v="0"/>
    <n v="0"/>
    <n v="0"/>
    <s v="Div0"/>
    <n v="0"/>
    <n v="0"/>
    <n v="0"/>
    <n v="0"/>
    <n v="0"/>
    <n v="0"/>
    <x v="0"/>
  </r>
  <r>
    <x v="17"/>
    <x v="1"/>
    <s v="Montana"/>
    <n v="0"/>
    <n v="0"/>
    <n v="0"/>
    <n v="0"/>
    <n v="0"/>
    <s v="Div0"/>
    <n v="2.6"/>
    <n v="0"/>
    <n v="0"/>
    <n v="0"/>
    <n v="2.6"/>
    <n v="0"/>
    <x v="1"/>
  </r>
  <r>
    <x v="17"/>
    <x v="1"/>
    <s v="Hermiston"/>
    <n v="0"/>
    <n v="0"/>
    <n v="0"/>
    <n v="0"/>
    <n v="0"/>
    <s v="Div0"/>
    <n v="240.1"/>
    <n v="0"/>
    <n v="0"/>
    <n v="0"/>
    <n v="240.1"/>
    <n v="0"/>
    <x v="1"/>
  </r>
  <r>
    <x v="17"/>
    <x v="1"/>
    <s v="Yakima"/>
    <n v="594.4"/>
    <n v="0"/>
    <n v="-63.3"/>
    <n v="69"/>
    <n v="69"/>
    <n v="13"/>
    <n v="104"/>
    <n v="0"/>
    <n v="0"/>
    <n v="496.2"/>
    <n v="0"/>
    <n v="0"/>
    <x v="1"/>
  </r>
  <r>
    <x v="17"/>
    <x v="1"/>
    <s v="WallaWalla"/>
    <n v="266.10000000000002"/>
    <n v="0"/>
    <n v="-25.6"/>
    <n v="31.3"/>
    <n v="31.3"/>
    <n v="13"/>
    <n v="191.2"/>
    <n v="-2.6"/>
    <n v="0"/>
    <n v="155.19999999999999"/>
    <n v="72"/>
    <n v="0"/>
    <x v="1"/>
  </r>
  <r>
    <x v="17"/>
    <x v="1"/>
    <s v="APS Transmission"/>
    <n v="0"/>
    <n v="0"/>
    <n v="0"/>
    <n v="0"/>
    <n v="0"/>
    <s v="Div0"/>
    <n v="0"/>
    <n v="0"/>
    <n v="0"/>
    <n v="0"/>
    <n v="0"/>
    <n v="0"/>
    <x v="0"/>
  </r>
  <r>
    <x v="17"/>
    <x v="1"/>
    <s v="Bridger East"/>
    <n v="0"/>
    <n v="0"/>
    <n v="0"/>
    <n v="0"/>
    <n v="0"/>
    <s v="Div0"/>
    <n v="0"/>
    <n v="0"/>
    <n v="0"/>
    <n v="0"/>
    <n v="0"/>
    <n v="0"/>
    <x v="0"/>
  </r>
  <r>
    <x v="17"/>
    <x v="1"/>
    <s v="WyomingNE"/>
    <n v="664"/>
    <n v="0"/>
    <n v="0"/>
    <n v="86.3"/>
    <n v="86.3"/>
    <n v="13"/>
    <n v="728.4"/>
    <n v="0"/>
    <n v="0"/>
    <n v="21.9"/>
    <n v="0"/>
    <n v="0"/>
    <x v="0"/>
  </r>
  <r>
    <x v="17"/>
    <x v="1"/>
    <s v="WyomingSW"/>
    <n v="512.79999999999995"/>
    <n v="0"/>
    <n v="-145.4"/>
    <n v="47.8"/>
    <n v="47.8"/>
    <n v="13"/>
    <n v="38.4"/>
    <n v="0"/>
    <n v="0"/>
    <n v="376.8"/>
    <n v="0"/>
    <n v="0"/>
    <x v="0"/>
  </r>
  <r>
    <x v="17"/>
    <x v="1"/>
    <s v="Aeolus_Wyoming"/>
    <n v="0"/>
    <n v="0"/>
    <n v="0"/>
    <n v="0"/>
    <n v="0"/>
    <s v="Div0"/>
    <n v="0"/>
    <n v="0"/>
    <n v="0"/>
    <n v="739.1"/>
    <n v="739.1"/>
    <n v="0"/>
    <x v="0"/>
  </r>
  <r>
    <x v="17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17"/>
    <x v="1"/>
    <s v="SOregonCal"/>
    <n v="1595.2"/>
    <n v="0"/>
    <n v="-219.9"/>
    <n v="668.8"/>
    <n v="668.8"/>
    <n v="48.6"/>
    <n v="651.79999999999995"/>
    <n v="0.9"/>
    <n v="0"/>
    <n v="1590.1"/>
    <n v="198.7"/>
    <n v="0"/>
    <x v="1"/>
  </r>
  <r>
    <x v="17"/>
    <x v="1"/>
    <s v="PortlandNC"/>
    <n v="622"/>
    <n v="0"/>
    <n v="-66.599999999999994"/>
    <n v="72.2"/>
    <n v="72.2"/>
    <n v="13"/>
    <n v="682.1"/>
    <n v="-78"/>
    <n v="0"/>
    <n v="100"/>
    <n v="76.5"/>
    <n v="0"/>
    <x v="1"/>
  </r>
  <r>
    <x v="17"/>
    <x v="1"/>
    <s v="WillamValcc"/>
    <n v="456.5"/>
    <n v="0"/>
    <n v="-65.8"/>
    <n v="50.8"/>
    <n v="50.8"/>
    <n v="13"/>
    <n v="118.8"/>
    <n v="0"/>
    <n v="0"/>
    <n v="322.7"/>
    <n v="0"/>
    <n v="0"/>
    <x v="1"/>
  </r>
  <r>
    <x v="17"/>
    <x v="1"/>
    <s v="Bethel"/>
    <n v="0"/>
    <n v="0"/>
    <n v="0"/>
    <n v="0"/>
    <n v="0"/>
    <s v="Div0"/>
    <n v="0"/>
    <n v="0"/>
    <n v="0"/>
    <n v="0"/>
    <n v="0"/>
    <n v="0"/>
    <x v="1"/>
  </r>
  <r>
    <x v="17"/>
    <x v="1"/>
    <s v="Nevada - Oregon Border"/>
    <n v="0"/>
    <n v="0"/>
    <n v="0"/>
    <n v="0"/>
    <n v="0"/>
    <s v="Div0"/>
    <n v="0"/>
    <n v="0"/>
    <n v="0"/>
    <n v="0"/>
    <n v="0"/>
    <n v="0"/>
    <x v="1"/>
  </r>
  <r>
    <x v="17"/>
    <x v="1"/>
    <s v="Bridger"/>
    <n v="0"/>
    <n v="0"/>
    <n v="0"/>
    <n v="0"/>
    <n v="0"/>
    <s v="Div0"/>
    <n v="702"/>
    <n v="0"/>
    <n v="0"/>
    <n v="717.1"/>
    <n v="1419.1"/>
    <n v="0"/>
    <x v="1"/>
  </r>
  <r>
    <x v="17"/>
    <x v="1"/>
    <s v="Hemingway"/>
    <n v="0"/>
    <n v="0"/>
    <n v="0"/>
    <n v="0"/>
    <n v="0"/>
    <s v="Div0"/>
    <n v="0"/>
    <n v="0"/>
    <n v="0"/>
    <n v="1089.9000000000001"/>
    <n v="1089.9000000000001"/>
    <n v="0"/>
    <x v="1"/>
  </r>
  <r>
    <x v="17"/>
    <x v="1"/>
    <s v="Midpoint Meridian"/>
    <n v="0"/>
    <n v="0"/>
    <n v="0"/>
    <n v="0"/>
    <n v="0"/>
    <s v="Div0"/>
    <n v="0"/>
    <n v="0"/>
    <n v="0"/>
    <n v="157.80000000000001"/>
    <n v="157.80000000000001"/>
    <n v="0"/>
    <x v="1"/>
  </r>
  <r>
    <x v="17"/>
    <x v="1"/>
    <s v="Craig Trans"/>
    <n v="0"/>
    <n v="0"/>
    <n v="0"/>
    <n v="0"/>
    <n v="0"/>
    <s v="Div0"/>
    <n v="0"/>
    <n v="0"/>
    <n v="0"/>
    <n v="0"/>
    <n v="0"/>
    <n v="0"/>
    <x v="0"/>
  </r>
  <r>
    <x v="17"/>
    <x v="1"/>
    <s v="BPA_NITS"/>
    <n v="361"/>
    <n v="0"/>
    <n v="-41"/>
    <n v="41.6"/>
    <n v="41.6"/>
    <n v="13"/>
    <n v="0"/>
    <n v="0"/>
    <n v="0"/>
    <n v="361.5"/>
    <n v="0"/>
    <n v="0"/>
    <x v="1"/>
  </r>
  <r>
    <x v="17"/>
    <x v="1"/>
    <s v="Utah South B1"/>
    <n v="0"/>
    <n v="0"/>
    <n v="0"/>
    <n v="0"/>
    <n v="39.9"/>
    <s v="Div0"/>
    <n v="74.8"/>
    <n v="0"/>
    <n v="0"/>
    <n v="0"/>
    <n v="34.9"/>
    <n v="0"/>
    <x v="0"/>
  </r>
  <r>
    <x v="17"/>
    <x v="1"/>
    <s v="Yakima B1"/>
    <n v="0"/>
    <n v="0"/>
    <n v="0"/>
    <n v="0"/>
    <n v="0"/>
    <s v="Div0"/>
    <n v="104.2"/>
    <n v="0"/>
    <n v="0"/>
    <n v="0"/>
    <n v="104.2"/>
    <n v="0"/>
    <x v="1"/>
  </r>
  <r>
    <x v="17"/>
    <x v="1"/>
    <s v="Yakima B4"/>
    <n v="0"/>
    <n v="0"/>
    <n v="0"/>
    <n v="0"/>
    <n v="0"/>
    <s v="Div0"/>
    <n v="106.5"/>
    <n v="0"/>
    <n v="0"/>
    <n v="0"/>
    <n v="106.5"/>
    <n v="0"/>
    <x v="1"/>
  </r>
  <r>
    <x v="17"/>
    <x v="1"/>
    <s v="Goshen B2"/>
    <n v="0"/>
    <n v="0"/>
    <n v="0"/>
    <n v="0"/>
    <n v="0"/>
    <s v="Div0"/>
    <n v="178.1"/>
    <n v="0"/>
    <n v="0"/>
    <n v="0"/>
    <n v="178.1"/>
    <n v="0"/>
    <x v="0"/>
  </r>
  <r>
    <x v="17"/>
    <x v="1"/>
    <s v="PortlandNC B1"/>
    <n v="0"/>
    <n v="0"/>
    <n v="0"/>
    <n v="0"/>
    <n v="0"/>
    <s v="Div0"/>
    <n v="0"/>
    <n v="0"/>
    <n v="0"/>
    <n v="0"/>
    <n v="0"/>
    <n v="0"/>
    <x v="1"/>
  </r>
  <r>
    <x v="17"/>
    <x v="1"/>
    <s v="PortlandNC B2"/>
    <n v="0"/>
    <n v="0"/>
    <n v="0"/>
    <n v="0"/>
    <n v="0"/>
    <s v="Div0"/>
    <n v="0"/>
    <n v="0"/>
    <n v="0"/>
    <n v="0"/>
    <n v="0"/>
    <n v="0"/>
    <x v="1"/>
  </r>
  <r>
    <x v="17"/>
    <x v="1"/>
    <s v="WillamValcc B1"/>
    <n v="0"/>
    <n v="0"/>
    <n v="0"/>
    <n v="0"/>
    <n v="0"/>
    <s v="Div0"/>
    <n v="0"/>
    <n v="0"/>
    <n v="0"/>
    <n v="0"/>
    <n v="0"/>
    <n v="0"/>
    <x v="1"/>
  </r>
  <r>
    <x v="17"/>
    <x v="1"/>
    <s v="WillamValcc B2"/>
    <n v="0"/>
    <n v="0"/>
    <n v="0"/>
    <n v="0"/>
    <n v="0"/>
    <s v="Div0"/>
    <n v="0"/>
    <n v="0"/>
    <n v="0"/>
    <n v="0"/>
    <n v="0"/>
    <n v="0"/>
    <x v="1"/>
  </r>
  <r>
    <x v="17"/>
    <x v="1"/>
    <s v="SOregonCal B2"/>
    <n v="0"/>
    <n v="0"/>
    <n v="0"/>
    <n v="0"/>
    <n v="0"/>
    <s v="Div0"/>
    <n v="122.6"/>
    <n v="0"/>
    <n v="0"/>
    <n v="0"/>
    <n v="122.6"/>
    <n v="0"/>
    <x v="1"/>
  </r>
  <r>
    <x v="17"/>
    <x v="1"/>
    <s v="Aeolus_Wyoming B1"/>
    <n v="0"/>
    <n v="0"/>
    <n v="0"/>
    <n v="0"/>
    <n v="0"/>
    <s v="Div0"/>
    <n v="739.2"/>
    <n v="0"/>
    <n v="0"/>
    <n v="0"/>
    <n v="739.2"/>
    <n v="0"/>
    <x v="0"/>
  </r>
  <r>
    <x v="17"/>
    <x v="1"/>
    <s v="Utah North B1"/>
    <n v="0"/>
    <n v="0"/>
    <n v="0"/>
    <n v="0"/>
    <n v="0"/>
    <s v="Div0"/>
    <n v="192.3"/>
    <n v="0"/>
    <n v="0"/>
    <n v="0"/>
    <n v="192.3"/>
    <n v="0"/>
    <x v="0"/>
  </r>
  <r>
    <x v="17"/>
    <x v="1"/>
    <s v="WallaWalla B1"/>
    <n v="0"/>
    <n v="0"/>
    <n v="0"/>
    <n v="0"/>
    <n v="0"/>
    <s v="Div0"/>
    <n v="0"/>
    <n v="0"/>
    <n v="0"/>
    <n v="0"/>
    <n v="0"/>
    <n v="0"/>
    <x v="1"/>
  </r>
  <r>
    <x v="17"/>
    <x v="1"/>
    <s v="WyomingNE B1"/>
    <n v="0"/>
    <n v="0"/>
    <n v="0"/>
    <n v="0"/>
    <n v="0"/>
    <s v="Div0"/>
    <n v="0"/>
    <n v="0"/>
    <n v="0"/>
    <n v="0"/>
    <n v="0"/>
    <n v="0"/>
    <x v="0"/>
  </r>
  <r>
    <x v="17"/>
    <x v="1"/>
    <s v="WyomingNE B2"/>
    <n v="0"/>
    <n v="0"/>
    <n v="0"/>
    <n v="0"/>
    <n v="0"/>
    <s v="Div0"/>
    <n v="0"/>
    <n v="0"/>
    <n v="0"/>
    <n v="0"/>
    <n v="0"/>
    <n v="0"/>
    <x v="0"/>
  </r>
  <r>
    <x v="17"/>
    <x v="1"/>
    <s v="Utah South B4"/>
    <n v="0"/>
    <n v="0"/>
    <n v="0"/>
    <n v="0"/>
    <n v="0"/>
    <s v="Div0"/>
    <n v="133.5"/>
    <n v="0"/>
    <n v="0"/>
    <n v="0"/>
    <n v="133.5"/>
    <n v="0"/>
    <x v="0"/>
  </r>
  <r>
    <x v="17"/>
    <x v="1"/>
    <s v="Bridger B1"/>
    <n v="0"/>
    <n v="0"/>
    <n v="0"/>
    <n v="0"/>
    <n v="0"/>
    <s v="Div0"/>
    <n v="0"/>
    <n v="0"/>
    <n v="0"/>
    <n v="0"/>
    <n v="0"/>
    <n v="0"/>
    <x v="1"/>
  </r>
  <r>
    <x v="17"/>
    <x v="1"/>
    <s v="WyomingSW B1"/>
    <n v="0"/>
    <n v="0"/>
    <n v="0"/>
    <n v="0"/>
    <n v="0"/>
    <s v="Div0"/>
    <n v="0"/>
    <n v="0"/>
    <n v="0"/>
    <n v="0"/>
    <n v="0"/>
    <n v="0"/>
    <x v="0"/>
  </r>
  <r>
    <x v="17"/>
    <x v="1"/>
    <s v="WyomingSW B2"/>
    <n v="0"/>
    <n v="0"/>
    <n v="0"/>
    <n v="0"/>
    <n v="0"/>
    <s v="Div0"/>
    <n v="0"/>
    <n v="0"/>
    <n v="0"/>
    <n v="0"/>
    <n v="0"/>
    <n v="0"/>
    <x v="0"/>
  </r>
  <r>
    <x v="17"/>
    <x v="1"/>
    <s v="Utah South BR"/>
    <n v="0"/>
    <n v="0"/>
    <n v="0"/>
    <n v="0"/>
    <n v="0"/>
    <s v="Div0"/>
    <n v="0"/>
    <n v="0"/>
    <n v="0"/>
    <n v="0"/>
    <n v="0"/>
    <n v="0"/>
    <x v="0"/>
  </r>
  <r>
    <x v="17"/>
    <x v="1"/>
    <s v="Bridger BR"/>
    <n v="0"/>
    <n v="0"/>
    <n v="0"/>
    <n v="0"/>
    <n v="0"/>
    <s v="Div0"/>
    <n v="187.6"/>
    <n v="0"/>
    <n v="0"/>
    <n v="0"/>
    <n v="187.6"/>
    <n v="0"/>
    <x v="1"/>
  </r>
  <r>
    <x v="17"/>
    <x v="1"/>
    <s v="PortlandNC Log1"/>
    <n v="0"/>
    <n v="0"/>
    <n v="0"/>
    <n v="0"/>
    <n v="0"/>
    <s v="Div0"/>
    <n v="0"/>
    <n v="0"/>
    <n v="0"/>
    <n v="0"/>
    <n v="0"/>
    <n v="0"/>
    <x v="1"/>
  </r>
  <r>
    <x v="17"/>
    <x v="1"/>
    <s v="Aeolus_Wyoming Log1"/>
    <n v="0"/>
    <n v="0"/>
    <n v="0"/>
    <n v="0"/>
    <n v="0"/>
    <s v="Div0"/>
    <n v="0"/>
    <n v="0"/>
    <n v="0"/>
    <n v="739.1"/>
    <n v="739.1"/>
    <n v="0"/>
    <x v="0"/>
  </r>
  <r>
    <x v="18"/>
    <x v="0"/>
    <s v="Arizona"/>
    <n v="0"/>
    <n v="0"/>
    <n v="0"/>
    <n v="0"/>
    <n v="0"/>
    <s v="Div0"/>
    <n v="0"/>
    <n v="0"/>
    <n v="0"/>
    <n v="0"/>
    <n v="0"/>
    <n v="0"/>
    <x v="0"/>
  </r>
  <r>
    <x v="18"/>
    <x v="0"/>
    <s v="COB"/>
    <n v="0"/>
    <n v="0"/>
    <n v="0"/>
    <n v="0"/>
    <n v="206"/>
    <s v="Div0"/>
    <n v="206"/>
    <n v="0"/>
    <n v="0"/>
    <n v="0"/>
    <n v="0"/>
    <n v="0"/>
    <x v="1"/>
  </r>
  <r>
    <x v="18"/>
    <x v="0"/>
    <s v="Goshen"/>
    <n v="547.6"/>
    <n v="0"/>
    <n v="-66.599999999999994"/>
    <n v="62.5"/>
    <n v="62.5"/>
    <n v="13"/>
    <n v="27.2"/>
    <n v="-2.1"/>
    <n v="187"/>
    <n v="331.4"/>
    <n v="0"/>
    <n v="0"/>
    <x v="0"/>
  </r>
  <r>
    <x v="18"/>
    <x v="0"/>
    <s v="Brady"/>
    <n v="0"/>
    <n v="0"/>
    <n v="0"/>
    <n v="0"/>
    <n v="0"/>
    <s v="Div0"/>
    <n v="0"/>
    <n v="0"/>
    <n v="0"/>
    <n v="0"/>
    <n v="0"/>
    <n v="0"/>
    <x v="0"/>
  </r>
  <r>
    <x v="18"/>
    <x v="0"/>
    <s v="Bridger West"/>
    <n v="0"/>
    <n v="0"/>
    <n v="0"/>
    <n v="0"/>
    <n v="0"/>
    <s v="Div0"/>
    <n v="0"/>
    <n v="0"/>
    <n v="0"/>
    <n v="985.6"/>
    <n v="985.6"/>
    <n v="0"/>
    <x v="1"/>
  </r>
  <r>
    <x v="18"/>
    <x v="0"/>
    <s v="Borah"/>
    <n v="0"/>
    <n v="0"/>
    <n v="0"/>
    <n v="0"/>
    <n v="0"/>
    <s v="Div0"/>
    <n v="0"/>
    <n v="0"/>
    <n v="0"/>
    <n v="985.5"/>
    <n v="985.5"/>
    <n v="0"/>
    <x v="1"/>
  </r>
  <r>
    <x v="18"/>
    <x v="0"/>
    <s v="Mid Columbia"/>
    <n v="0"/>
    <n v="0"/>
    <n v="0"/>
    <n v="0"/>
    <n v="0"/>
    <s v="Div0"/>
    <n v="860.9"/>
    <n v="0"/>
    <n v="0"/>
    <n v="8"/>
    <n v="868.9"/>
    <n v="0"/>
    <x v="1"/>
  </r>
  <r>
    <x v="18"/>
    <x v="0"/>
    <s v="Mona"/>
    <n v="0"/>
    <n v="0"/>
    <n v="0"/>
    <n v="0"/>
    <n v="0"/>
    <s v="Div0"/>
    <n v="309"/>
    <n v="0"/>
    <n v="0"/>
    <n v="0"/>
    <n v="309"/>
    <n v="0"/>
    <x v="0"/>
  </r>
  <r>
    <x v="18"/>
    <x v="0"/>
    <s v="Palo Verde"/>
    <n v="0"/>
    <n v="0"/>
    <n v="0"/>
    <n v="0"/>
    <n v="0"/>
    <s v="Div0"/>
    <n v="0"/>
    <n v="0"/>
    <n v="0"/>
    <n v="0"/>
    <n v="0"/>
    <n v="0"/>
    <x v="0"/>
  </r>
  <r>
    <x v="18"/>
    <x v="0"/>
    <s v="Utah North"/>
    <n v="5487.8"/>
    <n v="0"/>
    <n v="-608.9"/>
    <n v="634.29999999999995"/>
    <n v="634.29999999999995"/>
    <n v="13"/>
    <n v="2067.8000000000002"/>
    <n v="0"/>
    <n v="284.8"/>
    <n v="3308.5"/>
    <n v="148"/>
    <n v="0"/>
    <x v="0"/>
  </r>
  <r>
    <x v="18"/>
    <x v="0"/>
    <s v="_4-Corners"/>
    <n v="0"/>
    <n v="0"/>
    <n v="0"/>
    <n v="0"/>
    <n v="0"/>
    <s v="Div0"/>
    <n v="0"/>
    <n v="0"/>
    <n v="0"/>
    <n v="0"/>
    <n v="0"/>
    <n v="0"/>
    <x v="0"/>
  </r>
  <r>
    <x v="18"/>
    <x v="0"/>
    <s v="Utah South"/>
    <n v="686"/>
    <n v="0"/>
    <n v="0"/>
    <n v="89.2"/>
    <n v="89.2"/>
    <n v="13"/>
    <n v="1899.3"/>
    <n v="-28"/>
    <n v="0"/>
    <n v="823.7"/>
    <n v="1919.8"/>
    <n v="0"/>
    <x v="0"/>
  </r>
  <r>
    <x v="18"/>
    <x v="0"/>
    <s v="Cholla"/>
    <n v="0"/>
    <n v="0"/>
    <n v="0"/>
    <n v="0"/>
    <n v="0"/>
    <s v="Div0"/>
    <n v="0"/>
    <n v="0"/>
    <n v="0"/>
    <n v="0"/>
    <n v="0"/>
    <n v="0"/>
    <x v="0"/>
  </r>
  <r>
    <x v="18"/>
    <x v="0"/>
    <s v="Colorado"/>
    <n v="0"/>
    <n v="0"/>
    <n v="0"/>
    <n v="0"/>
    <n v="0"/>
    <s v="Div0"/>
    <n v="0"/>
    <n v="0"/>
    <n v="0"/>
    <n v="0"/>
    <n v="0"/>
    <n v="0"/>
    <x v="0"/>
  </r>
  <r>
    <x v="18"/>
    <x v="0"/>
    <s v="Mead"/>
    <n v="0"/>
    <n v="0"/>
    <n v="0"/>
    <n v="0"/>
    <n v="0"/>
    <s v="Div0"/>
    <n v="0"/>
    <n v="0"/>
    <n v="0"/>
    <n v="0"/>
    <n v="0"/>
    <n v="0"/>
    <x v="0"/>
  </r>
  <r>
    <x v="18"/>
    <x v="0"/>
    <s v="Montana"/>
    <n v="0"/>
    <n v="0"/>
    <n v="0"/>
    <n v="0"/>
    <n v="0"/>
    <s v="Div0"/>
    <n v="3.6"/>
    <n v="0"/>
    <n v="0"/>
    <n v="0"/>
    <n v="3.6"/>
    <n v="0"/>
    <x v="1"/>
  </r>
  <r>
    <x v="18"/>
    <x v="0"/>
    <s v="Hermiston"/>
    <n v="0"/>
    <n v="0"/>
    <n v="0"/>
    <n v="0"/>
    <n v="0"/>
    <s v="Div0"/>
    <n v="0"/>
    <n v="0"/>
    <n v="0"/>
    <n v="0"/>
    <n v="0"/>
    <n v="0"/>
    <x v="1"/>
  </r>
  <r>
    <x v="18"/>
    <x v="0"/>
    <s v="Yakima"/>
    <n v="628.9"/>
    <n v="0"/>
    <n v="-70.900000000000006"/>
    <n v="72.5"/>
    <n v="72.5"/>
    <n v="13"/>
    <n v="95.2"/>
    <n v="0"/>
    <n v="20.3"/>
    <n v="514.9"/>
    <n v="0"/>
    <n v="0"/>
    <x v="1"/>
  </r>
  <r>
    <x v="18"/>
    <x v="0"/>
    <s v="WallaWalla"/>
    <n v="309.10000000000002"/>
    <n v="0"/>
    <n v="-29.1"/>
    <n v="36.4"/>
    <n v="36.4"/>
    <n v="13"/>
    <n v="180"/>
    <n v="-2.6"/>
    <n v="0"/>
    <n v="139.1"/>
    <n v="0"/>
    <n v="0"/>
    <x v="1"/>
  </r>
  <r>
    <x v="18"/>
    <x v="0"/>
    <s v="APS Transmission"/>
    <n v="0"/>
    <n v="0"/>
    <n v="0"/>
    <n v="0"/>
    <n v="0"/>
    <s v="Div0"/>
    <n v="0"/>
    <n v="0"/>
    <n v="0"/>
    <n v="0"/>
    <n v="0"/>
    <n v="0"/>
    <x v="0"/>
  </r>
  <r>
    <x v="18"/>
    <x v="0"/>
    <s v="Bridger East"/>
    <n v="0"/>
    <n v="0"/>
    <n v="0"/>
    <n v="0"/>
    <n v="0"/>
    <s v="Div0"/>
    <n v="0"/>
    <n v="0"/>
    <n v="0"/>
    <n v="0"/>
    <n v="0"/>
    <n v="0"/>
    <x v="0"/>
  </r>
  <r>
    <x v="18"/>
    <x v="0"/>
    <s v="WyomingNE"/>
    <n v="671.9"/>
    <n v="0"/>
    <n v="0"/>
    <n v="87.3"/>
    <n v="374.1"/>
    <n v="55.7"/>
    <n v="1139.5999999999999"/>
    <n v="0"/>
    <n v="8.1999999999999993"/>
    <n v="0"/>
    <n v="101.8"/>
    <n v="0"/>
    <x v="0"/>
  </r>
  <r>
    <x v="18"/>
    <x v="0"/>
    <s v="WyomingSW"/>
    <n v="473.2"/>
    <n v="0"/>
    <n v="-160.1"/>
    <n v="40.700000000000003"/>
    <n v="40.700000000000003"/>
    <n v="13"/>
    <n v="38.4"/>
    <n v="0"/>
    <n v="0"/>
    <n v="333.4"/>
    <n v="17.899999999999999"/>
    <n v="0"/>
    <x v="0"/>
  </r>
  <r>
    <x v="18"/>
    <x v="0"/>
    <s v="Aeolus_Wyoming"/>
    <n v="0"/>
    <n v="0"/>
    <n v="0"/>
    <n v="0"/>
    <n v="0"/>
    <s v="Div0"/>
    <n v="0"/>
    <n v="0"/>
    <n v="0"/>
    <n v="101.8"/>
    <n v="101.8"/>
    <n v="0"/>
    <x v="0"/>
  </r>
  <r>
    <x v="18"/>
    <x v="0"/>
    <s v="Chehalis"/>
    <n v="0"/>
    <n v="0"/>
    <n v="0"/>
    <n v="0"/>
    <n v="0"/>
    <s v="Div0"/>
    <n v="412"/>
    <n v="0"/>
    <n v="0"/>
    <n v="0"/>
    <n v="412"/>
    <n v="0"/>
    <x v="1"/>
  </r>
  <r>
    <x v="18"/>
    <x v="0"/>
    <s v="SOregonCal"/>
    <n v="1474.1"/>
    <n v="0"/>
    <n v="-185"/>
    <n v="310.60000000000002"/>
    <n v="310.60000000000002"/>
    <n v="24.1"/>
    <n v="725.3"/>
    <n v="1"/>
    <n v="8.1"/>
    <n v="865.4"/>
    <n v="0"/>
    <n v="0"/>
    <x v="1"/>
  </r>
  <r>
    <x v="18"/>
    <x v="0"/>
    <s v="PortlandNC"/>
    <n v="528.29999999999995"/>
    <n v="0"/>
    <n v="-74.8"/>
    <n v="59"/>
    <n v="129"/>
    <n v="28.4"/>
    <n v="615.5"/>
    <n v="-23.9"/>
    <n v="0"/>
    <n v="0"/>
    <n v="9.1"/>
    <n v="0"/>
    <x v="1"/>
  </r>
  <r>
    <x v="18"/>
    <x v="0"/>
    <s v="WillamValcc"/>
    <n v="402.8"/>
    <n v="0"/>
    <n v="-32"/>
    <n v="48.2"/>
    <n v="48.2"/>
    <n v="13"/>
    <n v="108.8"/>
    <n v="0"/>
    <n v="15.2"/>
    <n v="399.1"/>
    <n v="104.2"/>
    <n v="0"/>
    <x v="1"/>
  </r>
  <r>
    <x v="18"/>
    <x v="0"/>
    <s v="Bethel"/>
    <n v="0"/>
    <n v="0"/>
    <n v="0"/>
    <n v="0"/>
    <n v="0"/>
    <s v="Div0"/>
    <n v="0"/>
    <n v="0"/>
    <n v="0"/>
    <n v="0"/>
    <n v="0"/>
    <n v="0"/>
    <x v="1"/>
  </r>
  <r>
    <x v="18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18"/>
    <x v="0"/>
    <s v="Bridger"/>
    <n v="0"/>
    <n v="0"/>
    <n v="0"/>
    <n v="0"/>
    <n v="0"/>
    <s v="Div0"/>
    <n v="702"/>
    <n v="0"/>
    <n v="0"/>
    <n v="101.8"/>
    <n v="803.8"/>
    <n v="0"/>
    <x v="1"/>
  </r>
  <r>
    <x v="18"/>
    <x v="0"/>
    <s v="Hemingway"/>
    <n v="0"/>
    <n v="0"/>
    <n v="0"/>
    <n v="0"/>
    <n v="0"/>
    <s v="Div0"/>
    <n v="0"/>
    <n v="0"/>
    <n v="0"/>
    <n v="0"/>
    <n v="0"/>
    <n v="0"/>
    <x v="1"/>
  </r>
  <r>
    <x v="18"/>
    <x v="0"/>
    <s v="Midpoint Meridian"/>
    <n v="0"/>
    <n v="0"/>
    <n v="0"/>
    <n v="0"/>
    <n v="0"/>
    <s v="Div0"/>
    <n v="0"/>
    <n v="0"/>
    <n v="0"/>
    <n v="0"/>
    <n v="0"/>
    <n v="0"/>
    <x v="1"/>
  </r>
  <r>
    <x v="18"/>
    <x v="0"/>
    <s v="Craig Trans"/>
    <n v="0"/>
    <n v="0"/>
    <n v="0"/>
    <n v="0"/>
    <n v="0"/>
    <s v="Div0"/>
    <n v="0"/>
    <n v="0"/>
    <n v="0"/>
    <n v="0"/>
    <n v="0"/>
    <n v="0"/>
    <x v="0"/>
  </r>
  <r>
    <x v="18"/>
    <x v="0"/>
    <s v="BPA_NITS"/>
    <n v="278.39999999999998"/>
    <n v="0"/>
    <n v="-27.2"/>
    <n v="32.700000000000003"/>
    <n v="32.700000000000003"/>
    <n v="13"/>
    <n v="0"/>
    <n v="0"/>
    <n v="0"/>
    <n v="283.89999999999998"/>
    <n v="0"/>
    <n v="0"/>
    <x v="1"/>
  </r>
  <r>
    <x v="18"/>
    <x v="0"/>
    <s v="Utah South B1"/>
    <n v="0"/>
    <n v="0"/>
    <n v="0"/>
    <n v="0"/>
    <n v="0"/>
    <s v="Div0"/>
    <n v="67.2"/>
    <n v="0"/>
    <n v="0"/>
    <n v="0"/>
    <n v="67.2"/>
    <n v="0"/>
    <x v="0"/>
  </r>
  <r>
    <x v="18"/>
    <x v="0"/>
    <s v="Yakima B1"/>
    <n v="0"/>
    <n v="0"/>
    <n v="0"/>
    <n v="0"/>
    <n v="41.5"/>
    <s v="Div0"/>
    <n v="110.5"/>
    <n v="0"/>
    <n v="0"/>
    <n v="0"/>
    <n v="69.099999999999994"/>
    <n v="0"/>
    <x v="1"/>
  </r>
  <r>
    <x v="18"/>
    <x v="0"/>
    <s v="Yakima B4"/>
    <n v="0"/>
    <n v="0"/>
    <n v="0"/>
    <n v="0"/>
    <n v="0"/>
    <s v="Div0"/>
    <n v="117.4"/>
    <n v="0"/>
    <n v="0"/>
    <n v="0"/>
    <n v="117.4"/>
    <n v="0"/>
    <x v="1"/>
  </r>
  <r>
    <x v="18"/>
    <x v="0"/>
    <s v="Goshen B2"/>
    <n v="0"/>
    <n v="0"/>
    <n v="0"/>
    <n v="0"/>
    <n v="0"/>
    <s v="Div0"/>
    <n v="143.1"/>
    <n v="0"/>
    <n v="0"/>
    <n v="0"/>
    <n v="143.1"/>
    <n v="0"/>
    <x v="0"/>
  </r>
  <r>
    <x v="18"/>
    <x v="0"/>
    <s v="PortlandNC B1"/>
    <n v="0"/>
    <n v="0"/>
    <n v="0"/>
    <n v="0"/>
    <n v="0"/>
    <s v="Div0"/>
    <n v="0"/>
    <n v="0"/>
    <n v="0"/>
    <n v="0"/>
    <n v="0"/>
    <n v="0"/>
    <x v="1"/>
  </r>
  <r>
    <x v="18"/>
    <x v="0"/>
    <s v="PortlandNC B2"/>
    <n v="0"/>
    <n v="0"/>
    <n v="0"/>
    <n v="0"/>
    <n v="0"/>
    <s v="Div0"/>
    <n v="0"/>
    <n v="0"/>
    <n v="0"/>
    <n v="0"/>
    <n v="0"/>
    <n v="0"/>
    <x v="1"/>
  </r>
  <r>
    <x v="18"/>
    <x v="0"/>
    <s v="WillamValcc B1"/>
    <n v="0"/>
    <n v="0"/>
    <n v="0"/>
    <n v="0"/>
    <n v="0"/>
    <s v="Div0"/>
    <n v="399.2"/>
    <n v="0"/>
    <n v="0"/>
    <n v="0"/>
    <n v="399.2"/>
    <n v="0"/>
    <x v="1"/>
  </r>
  <r>
    <x v="18"/>
    <x v="0"/>
    <s v="WillamValcc B2"/>
    <n v="0"/>
    <n v="0"/>
    <n v="0"/>
    <n v="0"/>
    <n v="0"/>
    <s v="Div0"/>
    <n v="0"/>
    <n v="0"/>
    <n v="0"/>
    <n v="0"/>
    <n v="0"/>
    <n v="0"/>
    <x v="1"/>
  </r>
  <r>
    <x v="18"/>
    <x v="0"/>
    <s v="SOregonCal B2"/>
    <n v="0"/>
    <n v="0"/>
    <n v="0"/>
    <n v="0"/>
    <n v="0"/>
    <s v="Div0"/>
    <n v="127.8"/>
    <n v="0"/>
    <n v="0"/>
    <n v="0"/>
    <n v="127.8"/>
    <n v="0"/>
    <x v="1"/>
  </r>
  <r>
    <x v="18"/>
    <x v="0"/>
    <s v="Aeolus_Wyoming B1"/>
    <n v="0"/>
    <n v="0"/>
    <n v="0"/>
    <n v="0"/>
    <n v="0"/>
    <s v="Div0"/>
    <n v="322.60000000000002"/>
    <n v="0"/>
    <n v="0"/>
    <n v="0"/>
    <n v="322.60000000000002"/>
    <n v="0"/>
    <x v="0"/>
  </r>
  <r>
    <x v="18"/>
    <x v="0"/>
    <s v="Utah North B1"/>
    <n v="0"/>
    <n v="0"/>
    <n v="0"/>
    <n v="0"/>
    <n v="0"/>
    <s v="Div0"/>
    <n v="195"/>
    <n v="0"/>
    <n v="0"/>
    <n v="0"/>
    <n v="195"/>
    <n v="0"/>
    <x v="0"/>
  </r>
  <r>
    <x v="18"/>
    <x v="0"/>
    <s v="WallaWalla B1"/>
    <n v="0"/>
    <n v="0"/>
    <n v="0"/>
    <n v="0"/>
    <n v="0"/>
    <s v="Div0"/>
    <n v="0"/>
    <n v="0"/>
    <n v="0"/>
    <n v="0"/>
    <n v="0"/>
    <n v="0"/>
    <x v="1"/>
  </r>
  <r>
    <x v="18"/>
    <x v="0"/>
    <s v="WyomingNE B1"/>
    <n v="0"/>
    <n v="0"/>
    <n v="0"/>
    <n v="0"/>
    <n v="0"/>
    <s v="Div0"/>
    <n v="0"/>
    <n v="0"/>
    <n v="0"/>
    <n v="0"/>
    <n v="0"/>
    <n v="0"/>
    <x v="0"/>
  </r>
  <r>
    <x v="18"/>
    <x v="0"/>
    <s v="WyomingNE B2"/>
    <n v="0"/>
    <n v="0"/>
    <n v="0"/>
    <n v="0"/>
    <n v="0"/>
    <s v="Div0"/>
    <n v="0"/>
    <n v="0"/>
    <n v="0"/>
    <n v="0"/>
    <n v="0"/>
    <n v="0"/>
    <x v="0"/>
  </r>
  <r>
    <x v="18"/>
    <x v="0"/>
    <s v="Utah South B4"/>
    <n v="0"/>
    <n v="0"/>
    <n v="0"/>
    <n v="0"/>
    <n v="0"/>
    <s v="Div0"/>
    <n v="125"/>
    <n v="0"/>
    <n v="0"/>
    <n v="0"/>
    <n v="125"/>
    <n v="0"/>
    <x v="0"/>
  </r>
  <r>
    <x v="18"/>
    <x v="0"/>
    <s v="Bridger B1"/>
    <n v="0"/>
    <n v="0"/>
    <n v="0"/>
    <n v="0"/>
    <n v="0"/>
    <s v="Div0"/>
    <n v="0"/>
    <n v="0"/>
    <n v="0"/>
    <n v="0"/>
    <n v="0"/>
    <n v="0"/>
    <x v="1"/>
  </r>
  <r>
    <x v="18"/>
    <x v="0"/>
    <s v="WyomingSW B1"/>
    <n v="0"/>
    <n v="0"/>
    <n v="0"/>
    <n v="0"/>
    <n v="0"/>
    <s v="Div0"/>
    <n v="0"/>
    <n v="0"/>
    <n v="0"/>
    <n v="0"/>
    <n v="0"/>
    <n v="0"/>
    <x v="0"/>
  </r>
  <r>
    <x v="18"/>
    <x v="0"/>
    <s v="WyomingSW B2"/>
    <n v="0"/>
    <n v="0"/>
    <n v="0"/>
    <n v="0"/>
    <n v="0"/>
    <s v="Div0"/>
    <n v="333.4"/>
    <n v="0"/>
    <n v="0"/>
    <n v="0"/>
    <n v="333.4"/>
    <n v="0"/>
    <x v="0"/>
  </r>
  <r>
    <x v="18"/>
    <x v="0"/>
    <s v="Utah South BR"/>
    <n v="0"/>
    <n v="0"/>
    <n v="0"/>
    <n v="0"/>
    <n v="0"/>
    <s v="Div0"/>
    <n v="227.3"/>
    <n v="0"/>
    <n v="0"/>
    <n v="0"/>
    <n v="227.3"/>
    <n v="0"/>
    <x v="0"/>
  </r>
  <r>
    <x v="18"/>
    <x v="0"/>
    <s v="Bridger BR"/>
    <n v="0"/>
    <n v="0"/>
    <n v="0"/>
    <n v="0"/>
    <n v="0"/>
    <s v="Div0"/>
    <n v="181.9"/>
    <n v="0"/>
    <n v="0"/>
    <n v="0"/>
    <n v="181.9"/>
    <n v="0"/>
    <x v="1"/>
  </r>
  <r>
    <x v="18"/>
    <x v="0"/>
    <s v="PortlandNC Log1"/>
    <n v="0"/>
    <n v="0"/>
    <n v="0"/>
    <n v="0"/>
    <n v="0"/>
    <s v="Div0"/>
    <n v="0"/>
    <n v="0"/>
    <n v="0"/>
    <n v="0"/>
    <n v="0"/>
    <n v="0"/>
    <x v="1"/>
  </r>
  <r>
    <x v="18"/>
    <x v="0"/>
    <s v="Aeolus_Wyoming Log1"/>
    <n v="0"/>
    <n v="0"/>
    <n v="0"/>
    <n v="0"/>
    <n v="0"/>
    <s v="Div0"/>
    <n v="0"/>
    <n v="0"/>
    <n v="0"/>
    <n v="322.5"/>
    <n v="322.5"/>
    <n v="0"/>
    <x v="0"/>
  </r>
  <r>
    <x v="18"/>
    <x v="1"/>
    <s v="Arizona"/>
    <n v="0"/>
    <n v="0"/>
    <n v="0"/>
    <n v="0"/>
    <n v="0"/>
    <s v="Div0"/>
    <n v="0"/>
    <n v="0"/>
    <n v="0"/>
    <n v="0"/>
    <n v="0"/>
    <n v="0"/>
    <x v="0"/>
  </r>
  <r>
    <x v="18"/>
    <x v="1"/>
    <s v="COB"/>
    <n v="0"/>
    <n v="0"/>
    <n v="0"/>
    <n v="0"/>
    <n v="0"/>
    <s v="Div0"/>
    <n v="179.2"/>
    <n v="0"/>
    <n v="0"/>
    <n v="0"/>
    <n v="179.2"/>
    <n v="0"/>
    <x v="1"/>
  </r>
  <r>
    <x v="18"/>
    <x v="1"/>
    <s v="Goshen"/>
    <n v="301.3"/>
    <n v="0"/>
    <n v="-34.700000000000003"/>
    <n v="34.700000000000003"/>
    <n v="34.700000000000003"/>
    <n v="13"/>
    <n v="29.7"/>
    <n v="-6.3"/>
    <n v="0"/>
    <n v="277.89999999999998"/>
    <n v="0"/>
    <n v="0"/>
    <x v="0"/>
  </r>
  <r>
    <x v="18"/>
    <x v="1"/>
    <s v="Brady"/>
    <n v="0"/>
    <n v="0"/>
    <n v="0"/>
    <n v="0"/>
    <n v="0"/>
    <s v="Div0"/>
    <n v="0"/>
    <n v="0"/>
    <n v="0"/>
    <n v="100"/>
    <n v="100"/>
    <n v="0"/>
    <x v="0"/>
  </r>
  <r>
    <x v="18"/>
    <x v="1"/>
    <s v="Bridger West"/>
    <n v="0"/>
    <n v="0"/>
    <n v="0"/>
    <n v="0"/>
    <n v="0"/>
    <s v="Div0"/>
    <n v="0"/>
    <n v="0"/>
    <n v="0"/>
    <n v="1333.2"/>
    <n v="1333.2"/>
    <n v="0"/>
    <x v="1"/>
  </r>
  <r>
    <x v="18"/>
    <x v="1"/>
    <s v="Borah"/>
    <n v="0"/>
    <n v="0"/>
    <n v="0"/>
    <n v="0"/>
    <n v="0"/>
    <s v="Div0"/>
    <n v="0"/>
    <n v="0"/>
    <n v="0"/>
    <n v="1333"/>
    <n v="1333"/>
    <n v="0"/>
    <x v="1"/>
  </r>
  <r>
    <x v="18"/>
    <x v="1"/>
    <s v="Mid Columbia"/>
    <n v="0"/>
    <n v="0"/>
    <n v="0"/>
    <n v="0"/>
    <n v="0"/>
    <s v="Div0"/>
    <n v="238.1"/>
    <n v="0"/>
    <n v="0"/>
    <n v="80"/>
    <n v="318.10000000000002"/>
    <n v="0"/>
    <x v="1"/>
  </r>
  <r>
    <x v="18"/>
    <x v="1"/>
    <s v="Mona"/>
    <n v="0"/>
    <n v="0"/>
    <n v="0"/>
    <n v="0"/>
    <n v="0"/>
    <s v="Div0"/>
    <n v="0"/>
    <n v="0"/>
    <n v="0"/>
    <n v="0"/>
    <n v="0"/>
    <n v="0"/>
    <x v="0"/>
  </r>
  <r>
    <x v="18"/>
    <x v="1"/>
    <s v="Palo Verde"/>
    <n v="0"/>
    <n v="0"/>
    <n v="0"/>
    <n v="0"/>
    <n v="0"/>
    <s v="Div0"/>
    <n v="0"/>
    <n v="0"/>
    <n v="0"/>
    <n v="0"/>
    <n v="0"/>
    <n v="0"/>
    <x v="0"/>
  </r>
  <r>
    <x v="18"/>
    <x v="1"/>
    <s v="Utah North"/>
    <n v="4347.2"/>
    <n v="0"/>
    <n v="-474.1"/>
    <n v="1566.3"/>
    <n v="1566.3"/>
    <n v="40.4"/>
    <n v="2298.9"/>
    <n v="0"/>
    <n v="0"/>
    <n v="3388.5"/>
    <n v="248"/>
    <n v="0"/>
    <x v="0"/>
  </r>
  <r>
    <x v="18"/>
    <x v="1"/>
    <s v="_4-Corners"/>
    <n v="0"/>
    <n v="0"/>
    <n v="0"/>
    <n v="0"/>
    <n v="0"/>
    <s v="Div0"/>
    <n v="0"/>
    <n v="0"/>
    <n v="0"/>
    <n v="0"/>
    <n v="0"/>
    <n v="0"/>
    <x v="0"/>
  </r>
  <r>
    <x v="18"/>
    <x v="1"/>
    <s v="Utah South"/>
    <n v="536.5"/>
    <n v="0"/>
    <n v="0"/>
    <n v="69.7"/>
    <n v="69.7"/>
    <n v="13"/>
    <n v="1966.3"/>
    <n v="-28"/>
    <n v="0"/>
    <n v="947.3"/>
    <n v="2279.3000000000002"/>
    <n v="0"/>
    <x v="0"/>
  </r>
  <r>
    <x v="18"/>
    <x v="1"/>
    <s v="Cholla"/>
    <n v="0"/>
    <n v="0"/>
    <n v="0"/>
    <n v="0"/>
    <n v="0"/>
    <s v="Div0"/>
    <n v="0"/>
    <n v="0"/>
    <n v="0"/>
    <n v="0"/>
    <n v="0"/>
    <n v="0"/>
    <x v="0"/>
  </r>
  <r>
    <x v="18"/>
    <x v="1"/>
    <s v="Colorado"/>
    <n v="0"/>
    <n v="0"/>
    <n v="0"/>
    <n v="0"/>
    <n v="0"/>
    <s v="Div0"/>
    <n v="0"/>
    <n v="0"/>
    <n v="0"/>
    <n v="0"/>
    <n v="0"/>
    <n v="0"/>
    <x v="0"/>
  </r>
  <r>
    <x v="18"/>
    <x v="1"/>
    <s v="Mead"/>
    <n v="0"/>
    <n v="0"/>
    <n v="0"/>
    <n v="0"/>
    <n v="0"/>
    <s v="Div0"/>
    <n v="0"/>
    <n v="0"/>
    <n v="0"/>
    <n v="0"/>
    <n v="0"/>
    <n v="0"/>
    <x v="0"/>
  </r>
  <r>
    <x v="18"/>
    <x v="1"/>
    <s v="Montana"/>
    <n v="0"/>
    <n v="0"/>
    <n v="0"/>
    <n v="0"/>
    <n v="0"/>
    <s v="Div0"/>
    <n v="2.6"/>
    <n v="0"/>
    <n v="0"/>
    <n v="0"/>
    <n v="2.6"/>
    <n v="0"/>
    <x v="1"/>
  </r>
  <r>
    <x v="18"/>
    <x v="1"/>
    <s v="Hermiston"/>
    <n v="0"/>
    <n v="0"/>
    <n v="0"/>
    <n v="0"/>
    <n v="0"/>
    <s v="Div0"/>
    <n v="0"/>
    <n v="0"/>
    <n v="0"/>
    <n v="0"/>
    <n v="0"/>
    <n v="0"/>
    <x v="1"/>
  </r>
  <r>
    <x v="18"/>
    <x v="1"/>
    <s v="Yakima"/>
    <n v="599.4"/>
    <n v="0"/>
    <n v="-64.8"/>
    <n v="69.5"/>
    <n v="69.5"/>
    <n v="13"/>
    <n v="104"/>
    <n v="0"/>
    <n v="0"/>
    <n v="500.1"/>
    <n v="0"/>
    <n v="0"/>
    <x v="1"/>
  </r>
  <r>
    <x v="18"/>
    <x v="1"/>
    <s v="WallaWalla"/>
    <n v="268.3"/>
    <n v="0"/>
    <n v="-26.3"/>
    <n v="31.5"/>
    <n v="31.5"/>
    <n v="13"/>
    <n v="191.2"/>
    <n v="-2.6"/>
    <n v="0"/>
    <n v="84.9"/>
    <n v="0"/>
    <n v="0"/>
    <x v="1"/>
  </r>
  <r>
    <x v="18"/>
    <x v="1"/>
    <s v="APS Transmission"/>
    <n v="0"/>
    <n v="0"/>
    <n v="0"/>
    <n v="0"/>
    <n v="0"/>
    <s v="Div0"/>
    <n v="0"/>
    <n v="0"/>
    <n v="0"/>
    <n v="0"/>
    <n v="0"/>
    <n v="0"/>
    <x v="0"/>
  </r>
  <r>
    <x v="18"/>
    <x v="1"/>
    <s v="Bridger East"/>
    <n v="0"/>
    <n v="0"/>
    <n v="0"/>
    <n v="0"/>
    <n v="0"/>
    <s v="Div0"/>
    <n v="0"/>
    <n v="0"/>
    <n v="0"/>
    <n v="0"/>
    <n v="0"/>
    <n v="0"/>
    <x v="0"/>
  </r>
  <r>
    <x v="18"/>
    <x v="1"/>
    <s v="WyomingNE"/>
    <n v="664.8"/>
    <n v="0"/>
    <n v="0"/>
    <n v="86.4"/>
    <n v="149.80000000000001"/>
    <n v="22.5"/>
    <n v="1250.7"/>
    <n v="0"/>
    <n v="0"/>
    <n v="0"/>
    <n v="436"/>
    <n v="0"/>
    <x v="0"/>
  </r>
  <r>
    <x v="18"/>
    <x v="1"/>
    <s v="WyomingSW"/>
    <n v="515.29999999999995"/>
    <n v="0"/>
    <n v="-148.4"/>
    <n v="47.7"/>
    <n v="47.7"/>
    <n v="13"/>
    <n v="38.1"/>
    <n v="0"/>
    <n v="0"/>
    <n v="384.4"/>
    <n v="7.8"/>
    <n v="0"/>
    <x v="0"/>
  </r>
  <r>
    <x v="18"/>
    <x v="1"/>
    <s v="Aeolus_Wyoming"/>
    <n v="0"/>
    <n v="0"/>
    <n v="0"/>
    <n v="0"/>
    <n v="0"/>
    <s v="Div0"/>
    <n v="0"/>
    <n v="0"/>
    <n v="0"/>
    <n v="436"/>
    <n v="436"/>
    <n v="0"/>
    <x v="0"/>
  </r>
  <r>
    <x v="18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18"/>
    <x v="1"/>
    <s v="SOregonCal"/>
    <n v="1605.3"/>
    <n v="0"/>
    <n v="-225.8"/>
    <n v="510"/>
    <n v="510"/>
    <n v="37"/>
    <n v="651.4"/>
    <n v="0.9"/>
    <n v="0"/>
    <n v="1237.3"/>
    <n v="0"/>
    <n v="0"/>
    <x v="1"/>
  </r>
  <r>
    <x v="18"/>
    <x v="1"/>
    <s v="PortlandNC"/>
    <n v="629.1"/>
    <n v="0"/>
    <n v="-69.8"/>
    <n v="72.7"/>
    <n v="72.7"/>
    <n v="13"/>
    <n v="682.1"/>
    <n v="-78"/>
    <n v="0"/>
    <n v="100"/>
    <n v="72"/>
    <n v="0"/>
    <x v="1"/>
  </r>
  <r>
    <x v="18"/>
    <x v="1"/>
    <s v="WillamValcc"/>
    <n v="459.8"/>
    <n v="0"/>
    <n v="-68.5"/>
    <n v="50.9"/>
    <n v="50.9"/>
    <n v="13"/>
    <n v="118.8"/>
    <n v="0"/>
    <n v="0"/>
    <n v="460.2"/>
    <n v="136.80000000000001"/>
    <n v="0"/>
    <x v="1"/>
  </r>
  <r>
    <x v="18"/>
    <x v="1"/>
    <s v="Bethel"/>
    <n v="0"/>
    <n v="0"/>
    <n v="0"/>
    <n v="0"/>
    <n v="0"/>
    <s v="Div0"/>
    <n v="0"/>
    <n v="0"/>
    <n v="0"/>
    <n v="0"/>
    <n v="0"/>
    <n v="0"/>
    <x v="1"/>
  </r>
  <r>
    <x v="18"/>
    <x v="1"/>
    <s v="Nevada - Oregon Border"/>
    <n v="0"/>
    <n v="0"/>
    <n v="0"/>
    <n v="0"/>
    <n v="0"/>
    <s v="Div0"/>
    <n v="0"/>
    <n v="0"/>
    <n v="0"/>
    <n v="0"/>
    <n v="0"/>
    <n v="0"/>
    <x v="1"/>
  </r>
  <r>
    <x v="18"/>
    <x v="1"/>
    <s v="Bridger"/>
    <n v="0"/>
    <n v="0"/>
    <n v="0"/>
    <n v="0"/>
    <n v="0"/>
    <s v="Div0"/>
    <n v="702"/>
    <n v="0"/>
    <n v="0"/>
    <n v="443.7"/>
    <n v="1145.7"/>
    <n v="0"/>
    <x v="1"/>
  </r>
  <r>
    <x v="18"/>
    <x v="1"/>
    <s v="Hemingway"/>
    <n v="0"/>
    <n v="0"/>
    <n v="0"/>
    <n v="0"/>
    <n v="0"/>
    <s v="Div0"/>
    <n v="0"/>
    <n v="0"/>
    <n v="0"/>
    <n v="721.7"/>
    <n v="721.7"/>
    <n v="0"/>
    <x v="1"/>
  </r>
  <r>
    <x v="18"/>
    <x v="1"/>
    <s v="Midpoint Meridian"/>
    <n v="0"/>
    <n v="0"/>
    <n v="0"/>
    <n v="0"/>
    <n v="0"/>
    <s v="Div0"/>
    <n v="0"/>
    <n v="0"/>
    <n v="0"/>
    <n v="84.9"/>
    <n v="84.9"/>
    <n v="0"/>
    <x v="1"/>
  </r>
  <r>
    <x v="18"/>
    <x v="1"/>
    <s v="Craig Trans"/>
    <n v="0"/>
    <n v="0"/>
    <n v="0"/>
    <n v="0"/>
    <n v="0"/>
    <s v="Div0"/>
    <n v="0"/>
    <n v="0"/>
    <n v="0"/>
    <n v="0"/>
    <n v="0"/>
    <n v="0"/>
    <x v="0"/>
  </r>
  <r>
    <x v="18"/>
    <x v="1"/>
    <s v="BPA_NITS"/>
    <n v="363.2"/>
    <n v="0"/>
    <n v="-42.4"/>
    <n v="41.7"/>
    <n v="41.7"/>
    <n v="13"/>
    <n v="0"/>
    <n v="0"/>
    <n v="0"/>
    <n v="362.5"/>
    <n v="0"/>
    <n v="0"/>
    <x v="1"/>
  </r>
  <r>
    <x v="18"/>
    <x v="1"/>
    <s v="Utah South B1"/>
    <n v="0"/>
    <n v="0"/>
    <n v="0"/>
    <n v="0"/>
    <n v="0"/>
    <s v="Div0"/>
    <n v="74.8"/>
    <n v="0"/>
    <n v="0"/>
    <n v="0"/>
    <n v="74.8"/>
    <n v="0"/>
    <x v="0"/>
  </r>
  <r>
    <x v="18"/>
    <x v="1"/>
    <s v="Yakima B1"/>
    <n v="0"/>
    <n v="0"/>
    <n v="0"/>
    <n v="0"/>
    <n v="0"/>
    <s v="Div0"/>
    <n v="104.2"/>
    <n v="0"/>
    <n v="0"/>
    <n v="0"/>
    <n v="104.2"/>
    <n v="0"/>
    <x v="1"/>
  </r>
  <r>
    <x v="18"/>
    <x v="1"/>
    <s v="Yakima B4"/>
    <n v="0"/>
    <n v="0"/>
    <n v="0"/>
    <n v="0"/>
    <n v="0"/>
    <s v="Div0"/>
    <n v="110.7"/>
    <n v="0"/>
    <n v="0"/>
    <n v="0"/>
    <n v="110.7"/>
    <n v="0"/>
    <x v="1"/>
  </r>
  <r>
    <x v="18"/>
    <x v="1"/>
    <s v="Goshen B2"/>
    <n v="0"/>
    <n v="0"/>
    <n v="0"/>
    <n v="0"/>
    <n v="0"/>
    <s v="Div0"/>
    <n v="178.1"/>
    <n v="0"/>
    <n v="0"/>
    <n v="0"/>
    <n v="178.1"/>
    <n v="0"/>
    <x v="0"/>
  </r>
  <r>
    <x v="18"/>
    <x v="1"/>
    <s v="PortlandNC B1"/>
    <n v="0"/>
    <n v="0"/>
    <n v="0"/>
    <n v="0"/>
    <n v="0"/>
    <s v="Div0"/>
    <n v="0"/>
    <n v="0"/>
    <n v="0"/>
    <n v="0"/>
    <n v="0"/>
    <n v="0"/>
    <x v="1"/>
  </r>
  <r>
    <x v="18"/>
    <x v="1"/>
    <s v="PortlandNC B2"/>
    <n v="0"/>
    <n v="0"/>
    <n v="0"/>
    <n v="0"/>
    <n v="0"/>
    <s v="Div0"/>
    <n v="0"/>
    <n v="0"/>
    <n v="0"/>
    <n v="0"/>
    <n v="0"/>
    <n v="0"/>
    <x v="1"/>
  </r>
  <r>
    <x v="18"/>
    <x v="1"/>
    <s v="WillamValcc B1"/>
    <n v="0"/>
    <n v="0"/>
    <n v="0"/>
    <n v="0"/>
    <n v="0"/>
    <s v="Div0"/>
    <n v="460.2"/>
    <n v="0"/>
    <n v="0"/>
    <n v="0"/>
    <n v="460.2"/>
    <n v="0"/>
    <x v="1"/>
  </r>
  <r>
    <x v="18"/>
    <x v="1"/>
    <s v="WillamValcc B2"/>
    <n v="0"/>
    <n v="0"/>
    <n v="0"/>
    <n v="0"/>
    <n v="0"/>
    <s v="Div0"/>
    <n v="0"/>
    <n v="0"/>
    <n v="0"/>
    <n v="0"/>
    <n v="0"/>
    <n v="0"/>
    <x v="1"/>
  </r>
  <r>
    <x v="18"/>
    <x v="1"/>
    <s v="SOregonCal B2"/>
    <n v="0"/>
    <n v="0"/>
    <n v="0"/>
    <n v="0"/>
    <n v="0"/>
    <s v="Div0"/>
    <n v="122.6"/>
    <n v="0"/>
    <n v="0"/>
    <n v="0"/>
    <n v="122.6"/>
    <n v="0"/>
    <x v="1"/>
  </r>
  <r>
    <x v="18"/>
    <x v="1"/>
    <s v="Aeolus_Wyoming B1"/>
    <n v="0"/>
    <n v="0"/>
    <n v="0"/>
    <n v="0"/>
    <n v="0"/>
    <s v="Div0"/>
    <n v="739.2"/>
    <n v="0"/>
    <n v="0"/>
    <n v="0"/>
    <n v="739.2"/>
    <n v="0"/>
    <x v="0"/>
  </r>
  <r>
    <x v="18"/>
    <x v="1"/>
    <s v="Utah North B1"/>
    <n v="0"/>
    <n v="0"/>
    <n v="0"/>
    <n v="0"/>
    <n v="0"/>
    <s v="Div0"/>
    <n v="192.3"/>
    <n v="0"/>
    <n v="0"/>
    <n v="0"/>
    <n v="192.3"/>
    <n v="0"/>
    <x v="0"/>
  </r>
  <r>
    <x v="18"/>
    <x v="1"/>
    <s v="WallaWalla B1"/>
    <n v="0"/>
    <n v="0"/>
    <n v="0"/>
    <n v="0"/>
    <n v="0"/>
    <s v="Div0"/>
    <n v="0"/>
    <n v="0"/>
    <n v="0"/>
    <n v="0"/>
    <n v="0"/>
    <n v="0"/>
    <x v="1"/>
  </r>
  <r>
    <x v="18"/>
    <x v="1"/>
    <s v="WyomingNE B1"/>
    <n v="0"/>
    <n v="0"/>
    <n v="0"/>
    <n v="0"/>
    <n v="0"/>
    <s v="Div0"/>
    <n v="0"/>
    <n v="0"/>
    <n v="0"/>
    <n v="0"/>
    <n v="0"/>
    <n v="0"/>
    <x v="0"/>
  </r>
  <r>
    <x v="18"/>
    <x v="1"/>
    <s v="WyomingNE B2"/>
    <n v="0"/>
    <n v="0"/>
    <n v="0"/>
    <n v="0"/>
    <n v="0"/>
    <s v="Div0"/>
    <n v="0"/>
    <n v="0"/>
    <n v="0"/>
    <n v="0"/>
    <n v="0"/>
    <n v="0"/>
    <x v="0"/>
  </r>
  <r>
    <x v="18"/>
    <x v="1"/>
    <s v="Utah South B4"/>
    <n v="0"/>
    <n v="0"/>
    <n v="0"/>
    <n v="0"/>
    <n v="0"/>
    <s v="Div0"/>
    <n v="133.5"/>
    <n v="0"/>
    <n v="0"/>
    <n v="0"/>
    <n v="133.5"/>
    <n v="0"/>
    <x v="0"/>
  </r>
  <r>
    <x v="18"/>
    <x v="1"/>
    <s v="Bridger B1"/>
    <n v="0"/>
    <n v="0"/>
    <n v="0"/>
    <n v="0"/>
    <n v="0"/>
    <s v="Div0"/>
    <n v="0"/>
    <n v="0"/>
    <n v="0"/>
    <n v="0"/>
    <n v="0"/>
    <n v="0"/>
    <x v="1"/>
  </r>
  <r>
    <x v="18"/>
    <x v="1"/>
    <s v="WyomingSW B1"/>
    <n v="0"/>
    <n v="0"/>
    <n v="0"/>
    <n v="0"/>
    <n v="0"/>
    <s v="Div0"/>
    <n v="0"/>
    <n v="0"/>
    <n v="0"/>
    <n v="0"/>
    <n v="0"/>
    <n v="0"/>
    <x v="0"/>
  </r>
  <r>
    <x v="18"/>
    <x v="1"/>
    <s v="WyomingSW B2"/>
    <n v="0"/>
    <n v="0"/>
    <n v="0"/>
    <n v="0"/>
    <n v="0"/>
    <s v="Div0"/>
    <n v="384.4"/>
    <n v="0"/>
    <n v="0"/>
    <n v="0"/>
    <n v="384.4"/>
    <n v="0"/>
    <x v="0"/>
  </r>
  <r>
    <x v="18"/>
    <x v="1"/>
    <s v="Utah South BR"/>
    <n v="0"/>
    <n v="0"/>
    <n v="0"/>
    <n v="0"/>
    <n v="0"/>
    <s v="Div0"/>
    <n v="242.7"/>
    <n v="0"/>
    <n v="0"/>
    <n v="0"/>
    <n v="242.7"/>
    <n v="0"/>
    <x v="0"/>
  </r>
  <r>
    <x v="18"/>
    <x v="1"/>
    <s v="Bridger BR"/>
    <n v="0"/>
    <n v="0"/>
    <n v="0"/>
    <n v="0"/>
    <n v="0"/>
    <s v="Div0"/>
    <n v="187.6"/>
    <n v="0"/>
    <n v="0"/>
    <n v="0"/>
    <n v="187.6"/>
    <n v="0"/>
    <x v="1"/>
  </r>
  <r>
    <x v="18"/>
    <x v="1"/>
    <s v="PortlandNC Log1"/>
    <n v="0"/>
    <n v="0"/>
    <n v="0"/>
    <n v="0"/>
    <n v="0"/>
    <s v="Div0"/>
    <n v="0"/>
    <n v="0"/>
    <n v="0"/>
    <n v="0"/>
    <n v="0"/>
    <n v="0"/>
    <x v="1"/>
  </r>
  <r>
    <x v="18"/>
    <x v="1"/>
    <s v="Aeolus_Wyoming Log1"/>
    <n v="0"/>
    <n v="0"/>
    <n v="0"/>
    <n v="0"/>
    <n v="0"/>
    <s v="Div0"/>
    <n v="0"/>
    <n v="0"/>
    <n v="0"/>
    <n v="739.1"/>
    <n v="739.1"/>
    <n v="0"/>
    <x v="0"/>
  </r>
  <r>
    <x v="19"/>
    <x v="0"/>
    <s v="Arizona"/>
    <n v="0"/>
    <n v="0"/>
    <n v="0"/>
    <n v="0"/>
    <n v="0"/>
    <s v="Div0"/>
    <n v="0"/>
    <n v="0"/>
    <n v="0"/>
    <n v="0"/>
    <n v="0"/>
    <n v="0"/>
    <x v="0"/>
  </r>
  <r>
    <x v="19"/>
    <x v="0"/>
    <s v="COB"/>
    <n v="0"/>
    <n v="0"/>
    <n v="0"/>
    <n v="0"/>
    <n v="206"/>
    <s v="Div0"/>
    <n v="206"/>
    <n v="0"/>
    <n v="0"/>
    <n v="0"/>
    <n v="0"/>
    <n v="0"/>
    <x v="1"/>
  </r>
  <r>
    <x v="19"/>
    <x v="0"/>
    <s v="Goshen"/>
    <n v="549.1"/>
    <n v="0"/>
    <n v="-69.400000000000006"/>
    <n v="62.4"/>
    <n v="62.4"/>
    <n v="13"/>
    <n v="163.30000000000001"/>
    <n v="-6.6"/>
    <n v="187"/>
    <n v="349.6"/>
    <n v="151.19999999999999"/>
    <n v="0"/>
    <x v="0"/>
  </r>
  <r>
    <x v="19"/>
    <x v="0"/>
    <s v="Brady"/>
    <n v="0"/>
    <n v="0"/>
    <n v="0"/>
    <n v="0"/>
    <n v="0"/>
    <s v="Div0"/>
    <n v="0"/>
    <n v="0"/>
    <n v="0"/>
    <n v="9.1999999999999993"/>
    <n v="9.1999999999999993"/>
    <n v="0"/>
    <x v="0"/>
  </r>
  <r>
    <x v="19"/>
    <x v="0"/>
    <s v="Bridger West"/>
    <n v="0"/>
    <n v="0"/>
    <n v="0"/>
    <n v="0"/>
    <n v="0"/>
    <s v="Div0"/>
    <n v="0"/>
    <n v="0"/>
    <n v="0"/>
    <n v="377.2"/>
    <n v="377.2"/>
    <n v="0"/>
    <x v="1"/>
  </r>
  <r>
    <x v="19"/>
    <x v="0"/>
    <s v="Borah"/>
    <n v="0"/>
    <n v="0"/>
    <n v="0"/>
    <n v="0"/>
    <n v="0"/>
    <s v="Div0"/>
    <n v="0"/>
    <n v="0"/>
    <n v="0"/>
    <n v="377.2"/>
    <n v="377.2"/>
    <n v="0"/>
    <x v="1"/>
  </r>
  <r>
    <x v="19"/>
    <x v="0"/>
    <s v="Mid Columbia"/>
    <n v="0"/>
    <n v="0"/>
    <n v="0"/>
    <n v="0"/>
    <n v="0"/>
    <s v="Div0"/>
    <n v="861.4"/>
    <n v="0"/>
    <n v="0"/>
    <n v="0"/>
    <n v="861.4"/>
    <n v="0"/>
    <x v="1"/>
  </r>
  <r>
    <x v="19"/>
    <x v="0"/>
    <s v="Mona"/>
    <n v="0"/>
    <n v="0"/>
    <n v="0"/>
    <n v="0"/>
    <n v="0"/>
    <s v="Div0"/>
    <n v="309"/>
    <n v="0"/>
    <n v="0"/>
    <n v="0"/>
    <n v="309"/>
    <n v="0"/>
    <x v="0"/>
  </r>
  <r>
    <x v="19"/>
    <x v="0"/>
    <s v="Palo Verde"/>
    <n v="0"/>
    <n v="0"/>
    <n v="0"/>
    <n v="0"/>
    <n v="0"/>
    <s v="Div0"/>
    <n v="0"/>
    <n v="0"/>
    <n v="0"/>
    <n v="0"/>
    <n v="0"/>
    <n v="0"/>
    <x v="0"/>
  </r>
  <r>
    <x v="19"/>
    <x v="0"/>
    <s v="Utah North"/>
    <n v="5513.2"/>
    <n v="0"/>
    <n v="-621.1"/>
    <n v="748.5"/>
    <n v="748.5"/>
    <n v="15.3"/>
    <n v="2067.8000000000002"/>
    <n v="0"/>
    <n v="369"/>
    <n v="3203.7"/>
    <n v="0"/>
    <n v="0"/>
    <x v="0"/>
  </r>
  <r>
    <x v="19"/>
    <x v="0"/>
    <s v="_4-Corners"/>
    <n v="0"/>
    <n v="0"/>
    <n v="0"/>
    <n v="0"/>
    <n v="0"/>
    <s v="Div0"/>
    <n v="0"/>
    <n v="0"/>
    <n v="0"/>
    <n v="0"/>
    <n v="0"/>
    <n v="0"/>
    <x v="0"/>
  </r>
  <r>
    <x v="19"/>
    <x v="0"/>
    <s v="Utah South"/>
    <n v="692.4"/>
    <n v="0"/>
    <n v="0"/>
    <n v="90"/>
    <n v="90"/>
    <n v="13"/>
    <n v="2042.9"/>
    <n v="-28"/>
    <n v="0"/>
    <n v="823.7"/>
    <n v="2056.1999999999998"/>
    <n v="0"/>
    <x v="0"/>
  </r>
  <r>
    <x v="19"/>
    <x v="0"/>
    <s v="Cholla"/>
    <n v="0"/>
    <n v="0"/>
    <n v="0"/>
    <n v="0"/>
    <n v="0"/>
    <s v="Div0"/>
    <n v="0"/>
    <n v="0"/>
    <n v="0"/>
    <n v="0"/>
    <n v="0"/>
    <n v="0"/>
    <x v="0"/>
  </r>
  <r>
    <x v="19"/>
    <x v="0"/>
    <s v="Colorado"/>
    <n v="0"/>
    <n v="0"/>
    <n v="0"/>
    <n v="0"/>
    <n v="0"/>
    <s v="Div0"/>
    <n v="0"/>
    <n v="0"/>
    <n v="0"/>
    <n v="0"/>
    <n v="0"/>
    <n v="0"/>
    <x v="0"/>
  </r>
  <r>
    <x v="19"/>
    <x v="0"/>
    <s v="Mead"/>
    <n v="0"/>
    <n v="0"/>
    <n v="0"/>
    <n v="0"/>
    <n v="0"/>
    <s v="Div0"/>
    <n v="0"/>
    <n v="0"/>
    <n v="0"/>
    <n v="0"/>
    <n v="0"/>
    <n v="0"/>
    <x v="0"/>
  </r>
  <r>
    <x v="19"/>
    <x v="0"/>
    <s v="Montana"/>
    <n v="0"/>
    <n v="0"/>
    <n v="0"/>
    <n v="0"/>
    <n v="0"/>
    <s v="Div0"/>
    <n v="3.6"/>
    <n v="0"/>
    <n v="0"/>
    <n v="0"/>
    <n v="3.6"/>
    <n v="0"/>
    <x v="1"/>
  </r>
  <r>
    <x v="19"/>
    <x v="0"/>
    <s v="Hermiston"/>
    <n v="0"/>
    <n v="0"/>
    <n v="0"/>
    <n v="0"/>
    <n v="0"/>
    <s v="Div0"/>
    <n v="0"/>
    <n v="0"/>
    <n v="0"/>
    <n v="0"/>
    <n v="0"/>
    <n v="0"/>
    <x v="1"/>
  </r>
  <r>
    <x v="19"/>
    <x v="0"/>
    <s v="Yakima"/>
    <n v="634.20000000000005"/>
    <n v="0"/>
    <n v="-72.3"/>
    <n v="73"/>
    <n v="73"/>
    <n v="13"/>
    <n v="95.2"/>
    <n v="0"/>
    <n v="36.1"/>
    <n v="503.6"/>
    <n v="0"/>
    <n v="0"/>
    <x v="1"/>
  </r>
  <r>
    <x v="19"/>
    <x v="0"/>
    <s v="WallaWalla"/>
    <n v="309.60000000000002"/>
    <n v="0"/>
    <n v="-29.7"/>
    <n v="36.4"/>
    <n v="36.4"/>
    <n v="13"/>
    <n v="234.4"/>
    <n v="-2.6"/>
    <n v="0"/>
    <n v="240"/>
    <n v="155.5"/>
    <n v="0"/>
    <x v="1"/>
  </r>
  <r>
    <x v="19"/>
    <x v="0"/>
    <s v="APS Transmission"/>
    <n v="0"/>
    <n v="0"/>
    <n v="0"/>
    <n v="0"/>
    <n v="0"/>
    <s v="Div0"/>
    <n v="0"/>
    <n v="0"/>
    <n v="0"/>
    <n v="0"/>
    <n v="0"/>
    <n v="0"/>
    <x v="0"/>
  </r>
  <r>
    <x v="19"/>
    <x v="0"/>
    <s v="Bridger East"/>
    <n v="0"/>
    <n v="0"/>
    <n v="0"/>
    <n v="0"/>
    <n v="0"/>
    <s v="Div0"/>
    <n v="0"/>
    <n v="0"/>
    <n v="0"/>
    <n v="0"/>
    <n v="0"/>
    <n v="0"/>
    <x v="0"/>
  </r>
  <r>
    <x v="19"/>
    <x v="0"/>
    <s v="WyomingNE"/>
    <n v="676.2"/>
    <n v="0"/>
    <n v="0"/>
    <n v="87.9"/>
    <n v="87.9"/>
    <n v="13"/>
    <n v="1139.5999999999999"/>
    <n v="0"/>
    <n v="48.6"/>
    <n v="0"/>
    <n v="424.1"/>
    <n v="0"/>
    <x v="0"/>
  </r>
  <r>
    <x v="19"/>
    <x v="0"/>
    <s v="WyomingSW"/>
    <n v="475.7"/>
    <n v="0"/>
    <n v="-163.4"/>
    <n v="40.6"/>
    <n v="40.6"/>
    <n v="13"/>
    <n v="51.7"/>
    <n v="0"/>
    <n v="0"/>
    <n v="701.2"/>
    <n v="400"/>
    <n v="0"/>
    <x v="0"/>
  </r>
  <r>
    <x v="19"/>
    <x v="0"/>
    <s v="Aeolus_Wyoming"/>
    <n v="0"/>
    <n v="0"/>
    <n v="0"/>
    <n v="0"/>
    <n v="0"/>
    <s v="Div0"/>
    <n v="0"/>
    <n v="0"/>
    <n v="0"/>
    <n v="424"/>
    <n v="424"/>
    <n v="0"/>
    <x v="0"/>
  </r>
  <r>
    <x v="19"/>
    <x v="0"/>
    <s v="Chehalis"/>
    <n v="0"/>
    <n v="0"/>
    <n v="0"/>
    <n v="0"/>
    <n v="232"/>
    <s v="Div0"/>
    <n v="412"/>
    <n v="0"/>
    <n v="0"/>
    <n v="0"/>
    <n v="180"/>
    <n v="0"/>
    <x v="1"/>
  </r>
  <r>
    <x v="19"/>
    <x v="0"/>
    <s v="SOregonCal"/>
    <n v="1463.7"/>
    <n v="0"/>
    <n v="-188.9"/>
    <n v="327.39999999999998"/>
    <n v="327.39999999999998"/>
    <n v="25.7"/>
    <n v="888.2"/>
    <n v="1"/>
    <n v="10.3"/>
    <n v="702.6"/>
    <n v="0"/>
    <n v="0"/>
    <x v="1"/>
  </r>
  <r>
    <x v="19"/>
    <x v="0"/>
    <s v="PortlandNC"/>
    <n v="527.29999999999995"/>
    <n v="0"/>
    <n v="-78.099999999999994"/>
    <n v="58.4"/>
    <n v="58.4"/>
    <n v="13"/>
    <n v="615.5"/>
    <n v="-23.9"/>
    <n v="0"/>
    <n v="140.9"/>
    <n v="225"/>
    <n v="0"/>
    <x v="1"/>
  </r>
  <r>
    <x v="19"/>
    <x v="0"/>
    <s v="WillamValcc"/>
    <n v="400.6"/>
    <n v="0"/>
    <n v="-35"/>
    <n v="47.5"/>
    <n v="47.5"/>
    <n v="13"/>
    <n v="108.8"/>
    <n v="0"/>
    <n v="23.8"/>
    <n v="399.1"/>
    <n v="118.6"/>
    <n v="0"/>
    <x v="1"/>
  </r>
  <r>
    <x v="19"/>
    <x v="0"/>
    <s v="Bethel"/>
    <n v="0"/>
    <n v="0"/>
    <n v="0"/>
    <n v="0"/>
    <n v="0"/>
    <s v="Div0"/>
    <n v="0"/>
    <n v="0"/>
    <n v="0"/>
    <n v="0"/>
    <n v="0"/>
    <n v="0"/>
    <x v="1"/>
  </r>
  <r>
    <x v="19"/>
    <x v="0"/>
    <s v="Nevada - Oregon Border"/>
    <n v="0"/>
    <n v="0"/>
    <n v="0"/>
    <n v="0"/>
    <n v="0"/>
    <s v="Div0"/>
    <n v="103"/>
    <n v="0"/>
    <n v="0"/>
    <n v="0"/>
    <n v="103"/>
    <n v="0"/>
    <x v="1"/>
  </r>
  <r>
    <x v="19"/>
    <x v="0"/>
    <s v="Bridger"/>
    <n v="0"/>
    <n v="0"/>
    <n v="0"/>
    <n v="0"/>
    <n v="0"/>
    <s v="Div0"/>
    <n v="0"/>
    <n v="0"/>
    <n v="0"/>
    <n v="16.399999999999999"/>
    <n v="16.399999999999999"/>
    <n v="0"/>
    <x v="1"/>
  </r>
  <r>
    <x v="19"/>
    <x v="0"/>
    <s v="Hemingway"/>
    <n v="0"/>
    <n v="0"/>
    <n v="0"/>
    <n v="0"/>
    <n v="0"/>
    <s v="Div0"/>
    <n v="0"/>
    <n v="0"/>
    <n v="0"/>
    <n v="0"/>
    <n v="0"/>
    <n v="0"/>
    <x v="1"/>
  </r>
  <r>
    <x v="19"/>
    <x v="0"/>
    <s v="Midpoint Meridian"/>
    <n v="0"/>
    <n v="0"/>
    <n v="0"/>
    <n v="0"/>
    <n v="0"/>
    <s v="Div0"/>
    <n v="0"/>
    <n v="0"/>
    <n v="0"/>
    <n v="0"/>
    <n v="0"/>
    <n v="0"/>
    <x v="1"/>
  </r>
  <r>
    <x v="19"/>
    <x v="0"/>
    <s v="Craig Trans"/>
    <n v="0"/>
    <n v="0"/>
    <n v="0"/>
    <n v="0"/>
    <n v="0"/>
    <s v="Div0"/>
    <n v="0"/>
    <n v="0"/>
    <n v="0"/>
    <n v="0"/>
    <n v="0"/>
    <n v="0"/>
    <x v="0"/>
  </r>
  <r>
    <x v="19"/>
    <x v="0"/>
    <s v="BPA_NITS"/>
    <n v="277.39999999999998"/>
    <n v="0"/>
    <n v="-28"/>
    <n v="32.4"/>
    <n v="32.4"/>
    <n v="13"/>
    <n v="0"/>
    <n v="0"/>
    <n v="0"/>
    <n v="281.8"/>
    <n v="0"/>
    <n v="0"/>
    <x v="1"/>
  </r>
  <r>
    <x v="19"/>
    <x v="0"/>
    <s v="Utah South B1"/>
    <n v="0"/>
    <n v="0"/>
    <n v="0"/>
    <n v="0"/>
    <n v="0"/>
    <s v="Div0"/>
    <n v="67.2"/>
    <n v="0"/>
    <n v="0"/>
    <n v="0"/>
    <n v="67.2"/>
    <n v="0"/>
    <x v="0"/>
  </r>
  <r>
    <x v="19"/>
    <x v="0"/>
    <s v="Yakima B1"/>
    <n v="0"/>
    <n v="0"/>
    <n v="0"/>
    <n v="0"/>
    <n v="0"/>
    <s v="Div0"/>
    <n v="110.5"/>
    <n v="0"/>
    <n v="0"/>
    <n v="0"/>
    <n v="110.5"/>
    <n v="0"/>
    <x v="1"/>
  </r>
  <r>
    <x v="19"/>
    <x v="0"/>
    <s v="Yakima B4"/>
    <n v="0"/>
    <n v="0"/>
    <n v="0"/>
    <n v="0"/>
    <n v="2.2999999999999998"/>
    <s v="Div0"/>
    <n v="117.4"/>
    <n v="0"/>
    <n v="0"/>
    <n v="0"/>
    <n v="115.1"/>
    <n v="0"/>
    <x v="1"/>
  </r>
  <r>
    <x v="19"/>
    <x v="0"/>
    <s v="Goshen B2"/>
    <n v="0"/>
    <n v="0"/>
    <n v="0"/>
    <n v="0"/>
    <n v="0"/>
    <s v="Div0"/>
    <n v="143.1"/>
    <n v="0"/>
    <n v="0"/>
    <n v="0"/>
    <n v="143.1"/>
    <n v="0"/>
    <x v="0"/>
  </r>
  <r>
    <x v="19"/>
    <x v="0"/>
    <s v="PortlandNC B1"/>
    <n v="0"/>
    <n v="0"/>
    <n v="0"/>
    <n v="0"/>
    <n v="0"/>
    <s v="Div0"/>
    <n v="0"/>
    <n v="0"/>
    <n v="0"/>
    <n v="0"/>
    <n v="0"/>
    <n v="0"/>
    <x v="1"/>
  </r>
  <r>
    <x v="19"/>
    <x v="0"/>
    <s v="PortlandNC B2"/>
    <n v="0"/>
    <n v="0"/>
    <n v="0"/>
    <n v="0"/>
    <n v="0"/>
    <s v="Div0"/>
    <n v="0"/>
    <n v="0"/>
    <n v="0"/>
    <n v="0"/>
    <n v="0"/>
    <n v="0"/>
    <x v="1"/>
  </r>
  <r>
    <x v="19"/>
    <x v="0"/>
    <s v="WillamValcc B1"/>
    <n v="0"/>
    <n v="0"/>
    <n v="0"/>
    <n v="0"/>
    <n v="0"/>
    <s v="Div0"/>
    <n v="399.2"/>
    <n v="0"/>
    <n v="0"/>
    <n v="0"/>
    <n v="399.2"/>
    <n v="0"/>
    <x v="1"/>
  </r>
  <r>
    <x v="19"/>
    <x v="0"/>
    <s v="WillamValcc B2"/>
    <n v="0"/>
    <n v="0"/>
    <n v="0"/>
    <n v="0"/>
    <n v="0"/>
    <s v="Div0"/>
    <n v="0"/>
    <n v="0"/>
    <n v="0"/>
    <n v="0"/>
    <n v="0"/>
    <n v="0"/>
    <x v="1"/>
  </r>
  <r>
    <x v="19"/>
    <x v="0"/>
    <s v="SOregonCal B2"/>
    <n v="0"/>
    <n v="0"/>
    <n v="0"/>
    <n v="0"/>
    <n v="127.8"/>
    <s v="Div0"/>
    <n v="127.8"/>
    <n v="0"/>
    <n v="0"/>
    <n v="0"/>
    <n v="0"/>
    <n v="0"/>
    <x v="1"/>
  </r>
  <r>
    <x v="19"/>
    <x v="0"/>
    <s v="Aeolus_Wyoming B1"/>
    <n v="0"/>
    <n v="0"/>
    <n v="0"/>
    <n v="0"/>
    <n v="0"/>
    <s v="Div0"/>
    <n v="322.60000000000002"/>
    <n v="0"/>
    <n v="0"/>
    <n v="0"/>
    <n v="322.60000000000002"/>
    <n v="0"/>
    <x v="0"/>
  </r>
  <r>
    <x v="19"/>
    <x v="0"/>
    <s v="Utah North B1"/>
    <n v="0"/>
    <n v="0"/>
    <n v="0"/>
    <n v="0"/>
    <n v="0"/>
    <s v="Div0"/>
    <n v="195"/>
    <n v="0"/>
    <n v="0"/>
    <n v="0"/>
    <n v="195"/>
    <n v="0"/>
    <x v="0"/>
  </r>
  <r>
    <x v="19"/>
    <x v="0"/>
    <s v="WallaWalla B1"/>
    <n v="0"/>
    <n v="0"/>
    <n v="0"/>
    <n v="0"/>
    <n v="0"/>
    <s v="Div0"/>
    <n v="0"/>
    <n v="0"/>
    <n v="0"/>
    <n v="0"/>
    <n v="0"/>
    <n v="0"/>
    <x v="1"/>
  </r>
  <r>
    <x v="19"/>
    <x v="0"/>
    <s v="WyomingNE B1"/>
    <n v="0"/>
    <n v="0"/>
    <n v="0"/>
    <n v="0"/>
    <n v="0"/>
    <s v="Div0"/>
    <n v="0"/>
    <n v="0"/>
    <n v="0"/>
    <n v="0"/>
    <n v="0"/>
    <n v="0"/>
    <x v="0"/>
  </r>
  <r>
    <x v="19"/>
    <x v="0"/>
    <s v="WyomingNE B2"/>
    <n v="0"/>
    <n v="0"/>
    <n v="0"/>
    <n v="0"/>
    <n v="0"/>
    <s v="Div0"/>
    <n v="0"/>
    <n v="0"/>
    <n v="0"/>
    <n v="0"/>
    <n v="0"/>
    <n v="0"/>
    <x v="0"/>
  </r>
  <r>
    <x v="19"/>
    <x v="0"/>
    <s v="Utah South B4"/>
    <n v="0"/>
    <n v="0"/>
    <n v="0"/>
    <n v="0"/>
    <n v="0"/>
    <s v="Div0"/>
    <n v="125"/>
    <n v="0"/>
    <n v="0"/>
    <n v="0"/>
    <n v="125"/>
    <n v="0"/>
    <x v="0"/>
  </r>
  <r>
    <x v="19"/>
    <x v="0"/>
    <s v="Bridger B1"/>
    <n v="0"/>
    <n v="0"/>
    <n v="0"/>
    <n v="0"/>
    <n v="0"/>
    <s v="Div0"/>
    <n v="0"/>
    <n v="0"/>
    <n v="0"/>
    <n v="0"/>
    <n v="0"/>
    <n v="0"/>
    <x v="1"/>
  </r>
  <r>
    <x v="19"/>
    <x v="0"/>
    <s v="WyomingSW B1"/>
    <n v="0"/>
    <n v="0"/>
    <n v="0"/>
    <n v="0"/>
    <n v="0"/>
    <s v="Div0"/>
    <n v="0"/>
    <n v="0"/>
    <n v="0"/>
    <n v="0"/>
    <n v="0"/>
    <n v="0"/>
    <x v="0"/>
  </r>
  <r>
    <x v="19"/>
    <x v="0"/>
    <s v="WyomingSW B2"/>
    <n v="0"/>
    <n v="0"/>
    <n v="0"/>
    <n v="0"/>
    <n v="39.799999999999997"/>
    <s v="Div0"/>
    <n v="333.4"/>
    <n v="0"/>
    <n v="0"/>
    <n v="0"/>
    <n v="293.60000000000002"/>
    <n v="0"/>
    <x v="0"/>
  </r>
  <r>
    <x v="19"/>
    <x v="0"/>
    <s v="Utah South BR"/>
    <n v="0"/>
    <n v="0"/>
    <n v="0"/>
    <n v="0"/>
    <n v="0"/>
    <s v="Div0"/>
    <n v="227.3"/>
    <n v="0"/>
    <n v="0"/>
    <n v="0"/>
    <n v="227.3"/>
    <n v="0"/>
    <x v="0"/>
  </r>
  <r>
    <x v="19"/>
    <x v="0"/>
    <s v="Bridger BR"/>
    <n v="0"/>
    <n v="0"/>
    <n v="0"/>
    <n v="0"/>
    <n v="0"/>
    <s v="Div0"/>
    <n v="360.9"/>
    <n v="0"/>
    <n v="0"/>
    <n v="0"/>
    <n v="360.9"/>
    <n v="0"/>
    <x v="1"/>
  </r>
  <r>
    <x v="19"/>
    <x v="0"/>
    <s v="PortlandNC Log1"/>
    <n v="0"/>
    <n v="0"/>
    <n v="0"/>
    <n v="0"/>
    <n v="0"/>
    <s v="Div0"/>
    <n v="0"/>
    <n v="0"/>
    <n v="0"/>
    <n v="0"/>
    <n v="0"/>
    <n v="0"/>
    <x v="1"/>
  </r>
  <r>
    <x v="19"/>
    <x v="0"/>
    <s v="Aeolus_Wyoming Log1"/>
    <n v="0"/>
    <n v="0"/>
    <n v="0"/>
    <n v="0"/>
    <n v="0"/>
    <s v="Div0"/>
    <n v="0"/>
    <n v="0"/>
    <n v="0"/>
    <n v="322.5"/>
    <n v="322.5"/>
    <n v="0"/>
    <x v="0"/>
  </r>
  <r>
    <x v="19"/>
    <x v="1"/>
    <s v="Arizona"/>
    <n v="0"/>
    <n v="0"/>
    <n v="0"/>
    <n v="0"/>
    <n v="0"/>
    <s v="Div0"/>
    <n v="0"/>
    <n v="0"/>
    <n v="0"/>
    <n v="0"/>
    <n v="0"/>
    <n v="0"/>
    <x v="0"/>
  </r>
  <r>
    <x v="19"/>
    <x v="1"/>
    <s v="COB"/>
    <n v="0"/>
    <n v="0"/>
    <n v="0"/>
    <n v="0"/>
    <n v="0"/>
    <s v="Div0"/>
    <n v="179.2"/>
    <n v="0"/>
    <n v="0"/>
    <n v="0"/>
    <n v="179.2"/>
    <n v="0"/>
    <x v="1"/>
  </r>
  <r>
    <x v="19"/>
    <x v="1"/>
    <s v="Goshen"/>
    <n v="302.8"/>
    <n v="0"/>
    <n v="-35.700000000000003"/>
    <n v="41.2"/>
    <n v="41.2"/>
    <n v="15.4"/>
    <n v="178.2"/>
    <n v="-6.6"/>
    <n v="0"/>
    <n v="136.69999999999999"/>
    <n v="0"/>
    <n v="0"/>
    <x v="0"/>
  </r>
  <r>
    <x v="19"/>
    <x v="1"/>
    <s v="Brady"/>
    <n v="0"/>
    <n v="0"/>
    <n v="0"/>
    <n v="0"/>
    <n v="0"/>
    <s v="Div0"/>
    <n v="0"/>
    <n v="0"/>
    <n v="0"/>
    <n v="0"/>
    <n v="0"/>
    <n v="0"/>
    <x v="0"/>
  </r>
  <r>
    <x v="19"/>
    <x v="1"/>
    <s v="Bridger West"/>
    <n v="0"/>
    <n v="0"/>
    <n v="0"/>
    <n v="0"/>
    <n v="0"/>
    <s v="Div0"/>
    <n v="0"/>
    <n v="0"/>
    <n v="0"/>
    <n v="453.1"/>
    <n v="453.1"/>
    <n v="0"/>
    <x v="1"/>
  </r>
  <r>
    <x v="19"/>
    <x v="1"/>
    <s v="Borah"/>
    <n v="0"/>
    <n v="0"/>
    <n v="0"/>
    <n v="0"/>
    <n v="0"/>
    <s v="Div0"/>
    <n v="0"/>
    <n v="0"/>
    <n v="0"/>
    <n v="652.5"/>
    <n v="652.5"/>
    <n v="0"/>
    <x v="1"/>
  </r>
  <r>
    <x v="19"/>
    <x v="1"/>
    <s v="Mid Columbia"/>
    <n v="0"/>
    <n v="0"/>
    <n v="0"/>
    <n v="0"/>
    <n v="0"/>
    <s v="Div0"/>
    <n v="341.3"/>
    <n v="0"/>
    <n v="0"/>
    <n v="8"/>
    <n v="349.3"/>
    <n v="0"/>
    <x v="1"/>
  </r>
  <r>
    <x v="19"/>
    <x v="1"/>
    <s v="Mona"/>
    <n v="0"/>
    <n v="0"/>
    <n v="0"/>
    <n v="0"/>
    <n v="0"/>
    <s v="Div0"/>
    <n v="0"/>
    <n v="0"/>
    <n v="0"/>
    <n v="0"/>
    <n v="0"/>
    <n v="0"/>
    <x v="0"/>
  </r>
  <r>
    <x v="19"/>
    <x v="1"/>
    <s v="Palo Verde"/>
    <n v="0"/>
    <n v="0"/>
    <n v="0"/>
    <n v="0"/>
    <n v="0"/>
    <s v="Div0"/>
    <n v="0"/>
    <n v="0"/>
    <n v="0"/>
    <n v="0"/>
    <n v="0"/>
    <n v="0"/>
    <x v="0"/>
  </r>
  <r>
    <x v="19"/>
    <x v="1"/>
    <s v="Utah North"/>
    <n v="4381.8999999999996"/>
    <n v="0"/>
    <n v="-484.8"/>
    <n v="1484.8"/>
    <n v="1484.8"/>
    <n v="38.1"/>
    <n v="2298.9"/>
    <n v="0"/>
    <n v="0"/>
    <n v="3416.5"/>
    <n v="333.5"/>
    <n v="0"/>
    <x v="0"/>
  </r>
  <r>
    <x v="19"/>
    <x v="1"/>
    <s v="_4-Corners"/>
    <n v="0"/>
    <n v="0"/>
    <n v="0"/>
    <n v="0"/>
    <n v="0"/>
    <s v="Div0"/>
    <n v="0"/>
    <n v="0"/>
    <n v="0"/>
    <n v="0"/>
    <n v="0"/>
    <n v="0"/>
    <x v="0"/>
  </r>
  <r>
    <x v="19"/>
    <x v="1"/>
    <s v="Utah South"/>
    <n v="543.20000000000005"/>
    <n v="0"/>
    <n v="0"/>
    <n v="98.5"/>
    <n v="98.5"/>
    <n v="18.100000000000001"/>
    <n v="2126.1"/>
    <n v="-28"/>
    <n v="0"/>
    <n v="947.3"/>
    <n v="2403.6999999999998"/>
    <n v="0"/>
    <x v="0"/>
  </r>
  <r>
    <x v="19"/>
    <x v="1"/>
    <s v="Cholla"/>
    <n v="0"/>
    <n v="0"/>
    <n v="0"/>
    <n v="0"/>
    <n v="0"/>
    <s v="Div0"/>
    <n v="0"/>
    <n v="0"/>
    <n v="0"/>
    <n v="0"/>
    <n v="0"/>
    <n v="0"/>
    <x v="0"/>
  </r>
  <r>
    <x v="19"/>
    <x v="1"/>
    <s v="Colorado"/>
    <n v="0"/>
    <n v="0"/>
    <n v="0"/>
    <n v="0"/>
    <n v="0"/>
    <s v="Div0"/>
    <n v="0"/>
    <n v="0"/>
    <n v="0"/>
    <n v="0"/>
    <n v="0"/>
    <n v="0"/>
    <x v="0"/>
  </r>
  <r>
    <x v="19"/>
    <x v="1"/>
    <s v="Mead"/>
    <n v="0"/>
    <n v="0"/>
    <n v="0"/>
    <n v="0"/>
    <n v="0"/>
    <s v="Div0"/>
    <n v="0"/>
    <n v="0"/>
    <n v="0"/>
    <n v="0"/>
    <n v="0"/>
    <n v="0"/>
    <x v="0"/>
  </r>
  <r>
    <x v="19"/>
    <x v="1"/>
    <s v="Montana"/>
    <n v="0"/>
    <n v="0"/>
    <n v="0"/>
    <n v="0"/>
    <n v="0"/>
    <s v="Div0"/>
    <n v="2.6"/>
    <n v="0"/>
    <n v="0"/>
    <n v="0"/>
    <n v="2.6"/>
    <n v="0"/>
    <x v="1"/>
  </r>
  <r>
    <x v="19"/>
    <x v="1"/>
    <s v="Hermiston"/>
    <n v="0"/>
    <n v="0"/>
    <n v="0"/>
    <n v="0"/>
    <n v="0"/>
    <s v="Div0"/>
    <n v="0"/>
    <n v="0"/>
    <n v="0"/>
    <n v="0"/>
    <n v="0"/>
    <n v="0"/>
    <x v="1"/>
  </r>
  <r>
    <x v="19"/>
    <x v="1"/>
    <s v="Yakima"/>
    <n v="603.70000000000005"/>
    <n v="0"/>
    <n v="-66.3"/>
    <n v="69.900000000000006"/>
    <n v="69.900000000000006"/>
    <n v="13"/>
    <n v="104"/>
    <n v="0"/>
    <n v="0"/>
    <n v="503.4"/>
    <n v="0"/>
    <n v="0"/>
    <x v="1"/>
  </r>
  <r>
    <x v="19"/>
    <x v="1"/>
    <s v="WallaWalla"/>
    <n v="270.39999999999998"/>
    <n v="0"/>
    <n v="-26.9"/>
    <n v="34.200000000000003"/>
    <n v="34.200000000000003"/>
    <n v="14"/>
    <n v="250.6"/>
    <n v="-2.6"/>
    <n v="0"/>
    <n v="29.7"/>
    <n v="0"/>
    <n v="0"/>
    <x v="1"/>
  </r>
  <r>
    <x v="19"/>
    <x v="1"/>
    <s v="APS Transmission"/>
    <n v="0"/>
    <n v="0"/>
    <n v="0"/>
    <n v="0"/>
    <n v="0"/>
    <s v="Div0"/>
    <n v="0"/>
    <n v="0"/>
    <n v="0"/>
    <n v="0"/>
    <n v="0"/>
    <n v="0"/>
    <x v="0"/>
  </r>
  <r>
    <x v="19"/>
    <x v="1"/>
    <s v="Bridger East"/>
    <n v="0"/>
    <n v="0"/>
    <n v="0"/>
    <n v="0"/>
    <n v="0"/>
    <s v="Div0"/>
    <n v="0"/>
    <n v="0"/>
    <n v="0"/>
    <n v="0"/>
    <n v="0"/>
    <n v="0"/>
    <x v="0"/>
  </r>
  <r>
    <x v="19"/>
    <x v="1"/>
    <s v="WyomingNE"/>
    <n v="666.9"/>
    <n v="0"/>
    <n v="0"/>
    <n v="86.7"/>
    <n v="86.7"/>
    <n v="13"/>
    <n v="1250.7"/>
    <n v="0"/>
    <n v="0"/>
    <n v="0"/>
    <n v="497"/>
    <n v="0"/>
    <x v="0"/>
  </r>
  <r>
    <x v="19"/>
    <x v="1"/>
    <s v="WyomingSW"/>
    <n v="518.79999999999995"/>
    <n v="0"/>
    <n v="-151.30000000000001"/>
    <n v="47.8"/>
    <n v="47.8"/>
    <n v="13"/>
    <n v="14.9"/>
    <n v="0"/>
    <n v="0"/>
    <n v="800.3"/>
    <n v="400"/>
    <n v="0"/>
    <x v="0"/>
  </r>
  <r>
    <x v="19"/>
    <x v="1"/>
    <s v="Aeolus_Wyoming"/>
    <n v="0"/>
    <n v="0"/>
    <n v="0"/>
    <n v="0"/>
    <n v="0"/>
    <s v="Div0"/>
    <n v="0"/>
    <n v="0"/>
    <n v="0"/>
    <n v="497"/>
    <n v="497"/>
    <n v="0"/>
    <x v="0"/>
  </r>
  <r>
    <x v="19"/>
    <x v="1"/>
    <s v="Chehalis"/>
    <n v="0"/>
    <n v="0"/>
    <n v="0"/>
    <n v="0"/>
    <n v="0"/>
    <s v="Div0"/>
    <n v="512.20000000000005"/>
    <n v="0"/>
    <n v="0"/>
    <n v="0"/>
    <n v="512.20000000000005"/>
    <n v="0"/>
    <x v="1"/>
  </r>
  <r>
    <x v="19"/>
    <x v="1"/>
    <s v="SOregonCal"/>
    <n v="1614.9"/>
    <n v="0"/>
    <n v="-231.2"/>
    <n v="595.70000000000005"/>
    <n v="595.70000000000005"/>
    <n v="43.1"/>
    <n v="829.3"/>
    <n v="0.9"/>
    <n v="0"/>
    <n v="1149.2"/>
    <n v="0"/>
    <n v="0"/>
    <x v="1"/>
  </r>
  <r>
    <x v="19"/>
    <x v="1"/>
    <s v="PortlandNC"/>
    <n v="637.1"/>
    <n v="0"/>
    <n v="-73"/>
    <n v="151.4"/>
    <n v="151.4"/>
    <n v="26.8"/>
    <n v="682.1"/>
    <n v="-78"/>
    <n v="0"/>
    <n v="111.4"/>
    <n v="0"/>
    <n v="0"/>
    <x v="1"/>
  </r>
  <r>
    <x v="19"/>
    <x v="1"/>
    <s v="WillamValcc"/>
    <n v="463.8"/>
    <n v="0"/>
    <n v="-71.099999999999994"/>
    <n v="51"/>
    <n v="51"/>
    <n v="13"/>
    <n v="118.8"/>
    <n v="0"/>
    <n v="0"/>
    <n v="460.2"/>
    <n v="135.30000000000001"/>
    <n v="0"/>
    <x v="1"/>
  </r>
  <r>
    <x v="19"/>
    <x v="1"/>
    <s v="Bethel"/>
    <n v="0"/>
    <n v="0"/>
    <n v="0"/>
    <n v="0"/>
    <n v="0"/>
    <s v="Div0"/>
    <n v="0"/>
    <n v="0"/>
    <n v="0"/>
    <n v="11.5"/>
    <n v="11.5"/>
    <n v="0"/>
    <x v="1"/>
  </r>
  <r>
    <x v="19"/>
    <x v="1"/>
    <s v="Nevada - Oregon Border"/>
    <n v="0"/>
    <n v="0"/>
    <n v="0"/>
    <n v="0"/>
    <n v="0"/>
    <s v="Div0"/>
    <n v="0"/>
    <n v="0"/>
    <n v="0"/>
    <n v="0"/>
    <n v="0"/>
    <n v="0"/>
    <x v="1"/>
  </r>
  <r>
    <x v="19"/>
    <x v="1"/>
    <s v="Bridger"/>
    <n v="0"/>
    <n v="0"/>
    <n v="0"/>
    <n v="0"/>
    <n v="0"/>
    <s v="Div0"/>
    <n v="0"/>
    <n v="0"/>
    <n v="0"/>
    <n v="80.900000000000006"/>
    <n v="80.900000000000006"/>
    <n v="0"/>
    <x v="1"/>
  </r>
  <r>
    <x v="19"/>
    <x v="1"/>
    <s v="Hemingway"/>
    <n v="0"/>
    <n v="0"/>
    <n v="0"/>
    <n v="0"/>
    <n v="0"/>
    <s v="Div0"/>
    <n v="0"/>
    <n v="0"/>
    <n v="0"/>
    <n v="652.4"/>
    <n v="652.4"/>
    <n v="0"/>
    <x v="1"/>
  </r>
  <r>
    <x v="19"/>
    <x v="1"/>
    <s v="Midpoint Meridian"/>
    <n v="0"/>
    <n v="0"/>
    <n v="0"/>
    <n v="0"/>
    <n v="0"/>
    <s v="Div0"/>
    <n v="0"/>
    <n v="0"/>
    <n v="0"/>
    <n v="0"/>
    <n v="0"/>
    <n v="0"/>
    <x v="1"/>
  </r>
  <r>
    <x v="19"/>
    <x v="1"/>
    <s v="Craig Trans"/>
    <n v="0"/>
    <n v="0"/>
    <n v="0"/>
    <n v="0"/>
    <n v="0"/>
    <s v="Div0"/>
    <n v="0"/>
    <n v="0"/>
    <n v="0"/>
    <n v="0"/>
    <n v="0"/>
    <n v="0"/>
    <x v="0"/>
  </r>
  <r>
    <x v="19"/>
    <x v="1"/>
    <s v="BPA_NITS"/>
    <n v="365.8"/>
    <n v="0"/>
    <n v="-43.8"/>
    <n v="41.9"/>
    <n v="41.9"/>
    <n v="13"/>
    <n v="0"/>
    <n v="0"/>
    <n v="0"/>
    <n v="363.9"/>
    <n v="0"/>
    <n v="0"/>
    <x v="1"/>
  </r>
  <r>
    <x v="19"/>
    <x v="1"/>
    <s v="Utah South B1"/>
    <n v="0"/>
    <n v="0"/>
    <n v="0"/>
    <n v="0"/>
    <n v="0"/>
    <s v="Div0"/>
    <n v="74.8"/>
    <n v="0"/>
    <n v="0"/>
    <n v="0"/>
    <n v="74.8"/>
    <n v="0"/>
    <x v="0"/>
  </r>
  <r>
    <x v="19"/>
    <x v="1"/>
    <s v="Yakima B1"/>
    <n v="0"/>
    <n v="0"/>
    <n v="0"/>
    <n v="0"/>
    <n v="0"/>
    <s v="Div0"/>
    <n v="104.2"/>
    <n v="0"/>
    <n v="0"/>
    <n v="0"/>
    <n v="104.2"/>
    <n v="0"/>
    <x v="1"/>
  </r>
  <r>
    <x v="19"/>
    <x v="1"/>
    <s v="Yakima B4"/>
    <n v="0"/>
    <n v="0"/>
    <n v="0"/>
    <n v="0"/>
    <n v="0"/>
    <s v="Div0"/>
    <n v="110.7"/>
    <n v="0"/>
    <n v="0"/>
    <n v="0"/>
    <n v="110.7"/>
    <n v="0"/>
    <x v="1"/>
  </r>
  <r>
    <x v="19"/>
    <x v="1"/>
    <s v="Goshen B2"/>
    <n v="0"/>
    <n v="0"/>
    <n v="0"/>
    <n v="0"/>
    <n v="0"/>
    <s v="Div0"/>
    <n v="178.1"/>
    <n v="0"/>
    <n v="0"/>
    <n v="0"/>
    <n v="178.1"/>
    <n v="0"/>
    <x v="0"/>
  </r>
  <r>
    <x v="19"/>
    <x v="1"/>
    <s v="PortlandNC B1"/>
    <n v="0"/>
    <n v="0"/>
    <n v="0"/>
    <n v="0"/>
    <n v="0"/>
    <s v="Div0"/>
    <n v="0"/>
    <n v="0"/>
    <n v="0"/>
    <n v="0"/>
    <n v="0"/>
    <n v="0"/>
    <x v="1"/>
  </r>
  <r>
    <x v="19"/>
    <x v="1"/>
    <s v="PortlandNC B2"/>
    <n v="0"/>
    <n v="0"/>
    <n v="0"/>
    <n v="0"/>
    <n v="0"/>
    <s v="Div0"/>
    <n v="0"/>
    <n v="0"/>
    <n v="0"/>
    <n v="0"/>
    <n v="0"/>
    <n v="0"/>
    <x v="1"/>
  </r>
  <r>
    <x v="19"/>
    <x v="1"/>
    <s v="WillamValcc B1"/>
    <n v="0"/>
    <n v="0"/>
    <n v="0"/>
    <n v="0"/>
    <n v="0"/>
    <s v="Div0"/>
    <n v="460.2"/>
    <n v="0"/>
    <n v="0"/>
    <n v="0"/>
    <n v="460.2"/>
    <n v="0"/>
    <x v="1"/>
  </r>
  <r>
    <x v="19"/>
    <x v="1"/>
    <s v="WillamValcc B2"/>
    <n v="0"/>
    <n v="0"/>
    <n v="0"/>
    <n v="0"/>
    <n v="0"/>
    <s v="Div0"/>
    <n v="0"/>
    <n v="0"/>
    <n v="0"/>
    <n v="0"/>
    <n v="0"/>
    <n v="0"/>
    <x v="1"/>
  </r>
  <r>
    <x v="19"/>
    <x v="1"/>
    <s v="SOregonCal B2"/>
    <n v="0"/>
    <n v="0"/>
    <n v="0"/>
    <n v="0"/>
    <n v="0"/>
    <s v="Div0"/>
    <n v="122.6"/>
    <n v="0"/>
    <n v="0"/>
    <n v="0"/>
    <n v="122.6"/>
    <n v="0"/>
    <x v="1"/>
  </r>
  <r>
    <x v="19"/>
    <x v="1"/>
    <s v="Aeolus_Wyoming B1"/>
    <n v="0"/>
    <n v="0"/>
    <n v="0"/>
    <n v="0"/>
    <n v="0"/>
    <s v="Div0"/>
    <n v="739.2"/>
    <n v="0"/>
    <n v="0"/>
    <n v="0"/>
    <n v="739.2"/>
    <n v="0"/>
    <x v="0"/>
  </r>
  <r>
    <x v="19"/>
    <x v="1"/>
    <s v="Utah North B1"/>
    <n v="0"/>
    <n v="0"/>
    <n v="0"/>
    <n v="0"/>
    <n v="0"/>
    <s v="Div0"/>
    <n v="192.3"/>
    <n v="0"/>
    <n v="0"/>
    <n v="0"/>
    <n v="192.3"/>
    <n v="0"/>
    <x v="0"/>
  </r>
  <r>
    <x v="19"/>
    <x v="1"/>
    <s v="WallaWalla B1"/>
    <n v="0"/>
    <n v="0"/>
    <n v="0"/>
    <n v="0"/>
    <n v="0"/>
    <s v="Div0"/>
    <n v="0"/>
    <n v="0"/>
    <n v="0"/>
    <n v="0"/>
    <n v="0"/>
    <n v="0"/>
    <x v="1"/>
  </r>
  <r>
    <x v="19"/>
    <x v="1"/>
    <s v="WyomingNE B1"/>
    <n v="0"/>
    <n v="0"/>
    <n v="0"/>
    <n v="0"/>
    <n v="0"/>
    <s v="Div0"/>
    <n v="0"/>
    <n v="0"/>
    <n v="0"/>
    <n v="0"/>
    <n v="0"/>
    <n v="0"/>
    <x v="0"/>
  </r>
  <r>
    <x v="19"/>
    <x v="1"/>
    <s v="WyomingNE B2"/>
    <n v="0"/>
    <n v="0"/>
    <n v="0"/>
    <n v="0"/>
    <n v="0"/>
    <s v="Div0"/>
    <n v="0"/>
    <n v="0"/>
    <n v="0"/>
    <n v="0"/>
    <n v="0"/>
    <n v="0"/>
    <x v="0"/>
  </r>
  <r>
    <x v="19"/>
    <x v="1"/>
    <s v="Utah South B4"/>
    <n v="0"/>
    <n v="0"/>
    <n v="0"/>
    <n v="0"/>
    <n v="0"/>
    <s v="Div0"/>
    <n v="133.5"/>
    <n v="0"/>
    <n v="0"/>
    <n v="0"/>
    <n v="133.5"/>
    <n v="0"/>
    <x v="0"/>
  </r>
  <r>
    <x v="19"/>
    <x v="1"/>
    <s v="Bridger B1"/>
    <n v="0"/>
    <n v="0"/>
    <n v="0"/>
    <n v="0"/>
    <n v="0"/>
    <s v="Div0"/>
    <n v="0"/>
    <n v="0"/>
    <n v="0"/>
    <n v="0"/>
    <n v="0"/>
    <n v="0"/>
    <x v="1"/>
  </r>
  <r>
    <x v="19"/>
    <x v="1"/>
    <s v="WyomingSW B1"/>
    <n v="0"/>
    <n v="0"/>
    <n v="0"/>
    <n v="0"/>
    <n v="0"/>
    <s v="Div0"/>
    <n v="0"/>
    <n v="0"/>
    <n v="0"/>
    <n v="0"/>
    <n v="0"/>
    <n v="0"/>
    <x v="0"/>
  </r>
  <r>
    <x v="19"/>
    <x v="1"/>
    <s v="WyomingSW B2"/>
    <n v="0"/>
    <n v="0"/>
    <n v="0"/>
    <n v="0"/>
    <n v="0"/>
    <s v="Div0"/>
    <n v="384.4"/>
    <n v="0"/>
    <n v="0"/>
    <n v="0"/>
    <n v="384.4"/>
    <n v="0"/>
    <x v="0"/>
  </r>
  <r>
    <x v="19"/>
    <x v="1"/>
    <s v="Utah South BR"/>
    <n v="0"/>
    <n v="0"/>
    <n v="0"/>
    <n v="0"/>
    <n v="0"/>
    <s v="Div0"/>
    <n v="242.7"/>
    <n v="0"/>
    <n v="0"/>
    <n v="0"/>
    <n v="242.7"/>
    <n v="0"/>
    <x v="0"/>
  </r>
  <r>
    <x v="19"/>
    <x v="1"/>
    <s v="Bridger BR"/>
    <n v="0"/>
    <n v="0"/>
    <n v="0"/>
    <n v="0"/>
    <n v="0"/>
    <s v="Div0"/>
    <n v="372.2"/>
    <n v="0"/>
    <n v="0"/>
    <n v="0"/>
    <n v="372.2"/>
    <n v="0"/>
    <x v="1"/>
  </r>
  <r>
    <x v="19"/>
    <x v="1"/>
    <s v="PortlandNC Log1"/>
    <n v="0"/>
    <n v="0"/>
    <n v="0"/>
    <n v="0"/>
    <n v="0"/>
    <s v="Div0"/>
    <n v="0"/>
    <n v="0"/>
    <n v="0"/>
    <n v="0"/>
    <n v="0"/>
    <n v="0"/>
    <x v="1"/>
  </r>
  <r>
    <x v="19"/>
    <x v="1"/>
    <s v="Aeolus_Wyoming Log1"/>
    <n v="0"/>
    <n v="0"/>
    <n v="0"/>
    <n v="0"/>
    <n v="0"/>
    <s v="Div0"/>
    <n v="0"/>
    <n v="0"/>
    <n v="0"/>
    <n v="739.1"/>
    <n v="739.1"/>
    <n v="0"/>
    <x v="0"/>
  </r>
  <r>
    <x v="20"/>
    <x v="2"/>
    <m/>
    <m/>
    <m/>
    <m/>
    <m/>
    <m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4" indent="0" outline="1" outlineData="1" multipleFieldFilters="0">
  <location ref="P3:AJ17" firstHeaderRow="1" firstDataRow="2" firstDataCol="1" rowPageCount="1" colPageCount="1"/>
  <pivotFields count="13">
    <pivotField showAll="0" defaultSubtotal="0"/>
    <pivotField axis="axisRow" showAll="0">
      <items count="58">
        <item m="1" x="55"/>
        <item m="1" x="36"/>
        <item m="1" x="47"/>
        <item m="1" x="46"/>
        <item m="1" x="18"/>
        <item m="1" x="50"/>
        <item m="1" x="49"/>
        <item m="1" x="54"/>
        <item m="1" x="30"/>
        <item m="1" x="34"/>
        <item m="1" x="42"/>
        <item m="1" x="20"/>
        <item m="1" x="29"/>
        <item m="1" x="19"/>
        <item m="1" x="37"/>
        <item m="1" x="43"/>
        <item m="1" x="41"/>
        <item m="1" x="48"/>
        <item m="1" x="26"/>
        <item m="1" x="38"/>
        <item x="17"/>
        <item m="1" x="32"/>
        <item m="1" x="28"/>
        <item m="1" x="24"/>
        <item m="1" x="35"/>
        <item m="1" x="56"/>
        <item m="1" x="23"/>
        <item m="1" x="31"/>
        <item x="4"/>
        <item m="1" x="25"/>
        <item m="1" x="53"/>
        <item m="1" x="44"/>
        <item m="1" x="51"/>
        <item m="1" x="22"/>
        <item x="11"/>
        <item x="12"/>
        <item x="13"/>
        <item x="14"/>
        <item m="1" x="21"/>
        <item m="1" x="27"/>
        <item m="1" x="52"/>
        <item m="1" x="40"/>
        <item m="1" x="45"/>
        <item x="3"/>
        <item m="1" x="33"/>
        <item m="1" x="39"/>
        <item x="1"/>
        <item x="2"/>
        <item x="5"/>
        <item x="6"/>
        <item x="7"/>
        <item x="8"/>
        <item x="10"/>
        <item x="15"/>
        <item x="16"/>
        <item x="0"/>
        <item x="9"/>
        <item t="default"/>
      </items>
    </pivotField>
    <pivotField showAll="0"/>
    <pivotField axis="axisCol" numFmtId="22" showAll="0">
      <items count="28"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20"/>
        <item x="14"/>
        <item x="15"/>
        <item x="16"/>
        <item x="17"/>
        <item x="18"/>
        <item x="19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axis="axisPage" showAll="0" defaultSubtotal="0">
      <items count="3">
        <item x="0"/>
        <item x="1"/>
        <item x="2"/>
      </items>
    </pivotField>
  </pivotFields>
  <rowFields count="1">
    <field x="1"/>
  </rowFields>
  <rowItems count="13">
    <i>
      <x v="34"/>
    </i>
    <i>
      <x v="35"/>
    </i>
    <i>
      <x v="37"/>
    </i>
    <i>
      <x v="43"/>
    </i>
    <i>
      <x v="48"/>
    </i>
    <i>
      <x v="49"/>
    </i>
    <i>
      <x v="50"/>
    </i>
    <i>
      <x v="51"/>
    </i>
    <i>
      <x v="52"/>
    </i>
    <i>
      <x v="53"/>
    </i>
    <i>
      <x v="54"/>
    </i>
    <i>
      <x v="56"/>
    </i>
    <i t="grand">
      <x/>
    </i>
  </rowItems>
  <colFields count="1">
    <field x="3"/>
  </colFields>
  <colItems count="20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</colItems>
  <pageFields count="1">
    <pageField fld="12" item="1" hier="-1"/>
  </pageFields>
  <dataFields count="1">
    <dataField name="Sum of Generation (GWh)" fld="10" baseField="1" baseItem="4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P32:AK39" firstHeaderRow="1" firstDataRow="2" firstDataCol="1" rowPageCount="1" colPageCount="1"/>
  <pivotFields count="13">
    <pivotField showAll="0" defaultSubtotal="0"/>
    <pivotField axis="axisRow" showAll="0">
      <items count="58">
        <item m="1" x="55"/>
        <item m="1" x="36"/>
        <item m="1" x="47"/>
        <item m="1" x="46"/>
        <item m="1" x="18"/>
        <item m="1" x="50"/>
        <item m="1" x="49"/>
        <item m="1" x="54"/>
        <item m="1" x="30"/>
        <item m="1" x="34"/>
        <item m="1" x="42"/>
        <item m="1" x="20"/>
        <item m="1" x="29"/>
        <item m="1" x="19"/>
        <item m="1" x="37"/>
        <item m="1" x="43"/>
        <item m="1" x="41"/>
        <item m="1" x="48"/>
        <item m="1" x="26"/>
        <item m="1" x="38"/>
        <item x="17"/>
        <item m="1" x="32"/>
        <item m="1" x="28"/>
        <item m="1" x="24"/>
        <item m="1" x="35"/>
        <item m="1" x="56"/>
        <item m="1" x="23"/>
        <item m="1" x="31"/>
        <item x="4"/>
        <item m="1" x="25"/>
        <item m="1" x="53"/>
        <item m="1" x="44"/>
        <item m="1" x="51"/>
        <item m="1" x="22"/>
        <item x="11"/>
        <item x="12"/>
        <item x="13"/>
        <item x="14"/>
        <item m="1" x="21"/>
        <item m="1" x="27"/>
        <item m="1" x="52"/>
        <item m="1" x="40"/>
        <item m="1" x="45"/>
        <item x="3"/>
        <item m="1" x="33"/>
        <item m="1" x="39"/>
        <item x="1"/>
        <item x="2"/>
        <item x="5"/>
        <item x="6"/>
        <item x="7"/>
        <item x="8"/>
        <item x="10"/>
        <item x="15"/>
        <item x="16"/>
        <item x="0"/>
        <item x="9"/>
        <item t="default"/>
      </items>
    </pivotField>
    <pivotField showAll="0"/>
    <pivotField axis="axisCol" numFmtId="22" showAll="0">
      <items count="28"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20"/>
        <item x="14"/>
        <item x="15"/>
        <item x="16"/>
        <item x="17"/>
        <item x="18"/>
        <item x="19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axis="axisPage" showAll="0" defaultSubtotal="0">
      <items count="3">
        <item x="0"/>
        <item x="1"/>
        <item x="2"/>
      </items>
    </pivotField>
  </pivotFields>
  <rowFields count="1">
    <field x="1"/>
  </rowFields>
  <rowItems count="6">
    <i>
      <x v="28"/>
    </i>
    <i>
      <x v="36"/>
    </i>
    <i>
      <x v="46"/>
    </i>
    <i>
      <x v="47"/>
    </i>
    <i>
      <x v="55"/>
    </i>
    <i t="grand">
      <x/>
    </i>
  </rowItems>
  <colFields count="1">
    <field x="3"/>
  </colFields>
  <colItems count="21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2" item="0" hier="-1"/>
  </pageFields>
  <dataFields count="1">
    <dataField name="Sum of Generation (GWh)" fld="10" baseField="1" baseItem="3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P80:AK87" firstHeaderRow="1" firstDataRow="2" firstDataCol="1" rowPageCount="1" colPageCount="1"/>
  <pivotFields count="13">
    <pivotField showAll="0" defaultSubtotal="0"/>
    <pivotField axis="axisRow" showAll="0">
      <items count="58">
        <item m="1" x="55"/>
        <item m="1" x="36"/>
        <item m="1" x="47"/>
        <item m="1" x="46"/>
        <item m="1" x="18"/>
        <item m="1" x="50"/>
        <item m="1" x="49"/>
        <item m="1" x="54"/>
        <item m="1" x="30"/>
        <item m="1" x="34"/>
        <item m="1" x="42"/>
        <item m="1" x="20"/>
        <item m="1" x="29"/>
        <item m="1" x="19"/>
        <item m="1" x="37"/>
        <item m="1" x="43"/>
        <item m="1" x="41"/>
        <item m="1" x="48"/>
        <item m="1" x="26"/>
        <item m="1" x="38"/>
        <item x="17"/>
        <item m="1" x="32"/>
        <item m="1" x="28"/>
        <item m="1" x="24"/>
        <item m="1" x="35"/>
        <item m="1" x="56"/>
        <item m="1" x="23"/>
        <item m="1" x="31"/>
        <item x="4"/>
        <item m="1" x="25"/>
        <item m="1" x="53"/>
        <item m="1" x="44"/>
        <item m="1" x="51"/>
        <item m="1" x="22"/>
        <item x="11"/>
        <item x="12"/>
        <item x="13"/>
        <item x="14"/>
        <item m="1" x="21"/>
        <item m="1" x="27"/>
        <item m="1" x="52"/>
        <item m="1" x="40"/>
        <item m="1" x="45"/>
        <item x="3"/>
        <item m="1" x="33"/>
        <item m="1" x="39"/>
        <item x="1"/>
        <item x="2"/>
        <item x="5"/>
        <item x="6"/>
        <item x="7"/>
        <item x="8"/>
        <item x="10"/>
        <item x="15"/>
        <item x="16"/>
        <item x="0"/>
        <item x="9"/>
        <item t="default"/>
      </items>
    </pivotField>
    <pivotField showAll="0"/>
    <pivotField axis="axisCol" numFmtId="22" showAll="0">
      <items count="28"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20"/>
        <item x="14"/>
        <item x="15"/>
        <item x="16"/>
        <item x="17"/>
        <item x="18"/>
        <item x="19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>
      <items count="93">
        <item x="14"/>
        <item x="69"/>
        <item x="71"/>
        <item x="70"/>
        <item x="12"/>
        <item x="10"/>
        <item x="11"/>
        <item x="13"/>
        <item x="4"/>
        <item x="6"/>
        <item x="5"/>
        <item x="65"/>
        <item x="67"/>
        <item x="66"/>
        <item x="68"/>
        <item x="7"/>
        <item x="9"/>
        <item x="8"/>
        <item x="17"/>
        <item x="18"/>
        <item x="51"/>
        <item x="52"/>
        <item x="54"/>
        <item x="53"/>
        <item x="55"/>
        <item x="59"/>
        <item x="58"/>
        <item x="60"/>
        <item x="57"/>
        <item x="56"/>
        <item x="19"/>
        <item x="20"/>
        <item x="63"/>
        <item x="61"/>
        <item x="64"/>
        <item x="62"/>
        <item x="3"/>
        <item x="74"/>
        <item x="0"/>
        <item x="2"/>
        <item x="1"/>
        <item x="85"/>
        <item x="72"/>
        <item x="77"/>
        <item x="75"/>
        <item x="88"/>
        <item x="73"/>
        <item x="82"/>
        <item x="78"/>
        <item x="79"/>
        <item x="15"/>
        <item x="80"/>
        <item x="76"/>
        <item x="16"/>
        <item x="81"/>
        <item x="87"/>
        <item x="89"/>
        <item x="86"/>
        <item x="84"/>
        <item x="90"/>
        <item x="91"/>
        <item x="83"/>
        <item x="35"/>
        <item x="38"/>
        <item x="32"/>
        <item x="31"/>
        <item x="34"/>
        <item x="37"/>
        <item x="39"/>
        <item x="33"/>
        <item x="36"/>
        <item x="40"/>
        <item x="47"/>
        <item x="41"/>
        <item x="45"/>
        <item x="48"/>
        <item x="44"/>
        <item x="49"/>
        <item x="43"/>
        <item x="42"/>
        <item x="50"/>
        <item x="46"/>
        <item x="24"/>
        <item x="27"/>
        <item x="21"/>
        <item x="29"/>
        <item x="30"/>
        <item x="23"/>
        <item x="28"/>
        <item x="22"/>
        <item x="26"/>
        <item x="25"/>
        <item x="92"/>
      </items>
    </pivotField>
    <pivotField axis="axisPage" showAll="0" defaultSubtotal="0">
      <items count="3">
        <item x="0"/>
        <item x="1"/>
        <item x="2"/>
      </items>
    </pivotField>
  </pivotFields>
  <rowFields count="1">
    <field x="1"/>
  </rowFields>
  <rowItems count="6">
    <i>
      <x v="28"/>
    </i>
    <i>
      <x v="36"/>
    </i>
    <i>
      <x v="46"/>
    </i>
    <i>
      <x v="47"/>
    </i>
    <i>
      <x v="55"/>
    </i>
    <i t="grand">
      <x/>
    </i>
  </rowItems>
  <colFields count="1">
    <field x="3"/>
  </colFields>
  <colItems count="21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2" item="0" hier="-1"/>
  </pageFields>
  <dataFields count="1">
    <dataField name="Sum of Possible Gen (GWh)" fld="11" baseField="1" baseItem="4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4" indent="0" outline="1" outlineData="1" multipleFieldFilters="0">
  <location ref="P51:AJ65" firstHeaderRow="1" firstDataRow="2" firstDataCol="1" rowPageCount="1" colPageCount="1"/>
  <pivotFields count="13">
    <pivotField showAll="0" defaultSubtotal="0"/>
    <pivotField axis="axisRow" showAll="0">
      <items count="58">
        <item m="1" x="55"/>
        <item m="1" x="36"/>
        <item m="1" x="47"/>
        <item m="1" x="46"/>
        <item m="1" x="18"/>
        <item m="1" x="50"/>
        <item m="1" x="49"/>
        <item m="1" x="54"/>
        <item m="1" x="30"/>
        <item m="1" x="34"/>
        <item m="1" x="42"/>
        <item m="1" x="20"/>
        <item m="1" x="29"/>
        <item m="1" x="19"/>
        <item m="1" x="37"/>
        <item m="1" x="43"/>
        <item m="1" x="41"/>
        <item m="1" x="48"/>
        <item m="1" x="26"/>
        <item m="1" x="38"/>
        <item x="17"/>
        <item m="1" x="32"/>
        <item m="1" x="28"/>
        <item m="1" x="24"/>
        <item m="1" x="35"/>
        <item m="1" x="56"/>
        <item m="1" x="23"/>
        <item m="1" x="31"/>
        <item x="4"/>
        <item m="1" x="25"/>
        <item m="1" x="53"/>
        <item m="1" x="44"/>
        <item m="1" x="51"/>
        <item m="1" x="22"/>
        <item x="11"/>
        <item x="12"/>
        <item x="13"/>
        <item x="14"/>
        <item m="1" x="21"/>
        <item m="1" x="27"/>
        <item m="1" x="52"/>
        <item m="1" x="40"/>
        <item m="1" x="45"/>
        <item x="3"/>
        <item m="1" x="33"/>
        <item m="1" x="39"/>
        <item x="1"/>
        <item x="2"/>
        <item x="5"/>
        <item x="6"/>
        <item x="7"/>
        <item x="8"/>
        <item x="10"/>
        <item x="15"/>
        <item x="16"/>
        <item x="0"/>
        <item x="9"/>
        <item t="default"/>
      </items>
    </pivotField>
    <pivotField showAll="0"/>
    <pivotField axis="axisCol" numFmtId="22" showAll="0">
      <items count="28"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20"/>
        <item x="14"/>
        <item x="15"/>
        <item x="16"/>
        <item x="17"/>
        <item x="18"/>
        <item x="19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Page" showAll="0" defaultSubtotal="0">
      <items count="3">
        <item x="0"/>
        <item x="1"/>
        <item x="2"/>
      </items>
    </pivotField>
  </pivotFields>
  <rowFields count="1">
    <field x="1"/>
  </rowFields>
  <rowItems count="13">
    <i>
      <x v="34"/>
    </i>
    <i>
      <x v="35"/>
    </i>
    <i>
      <x v="37"/>
    </i>
    <i>
      <x v="43"/>
    </i>
    <i>
      <x v="48"/>
    </i>
    <i>
      <x v="49"/>
    </i>
    <i>
      <x v="50"/>
    </i>
    <i>
      <x v="51"/>
    </i>
    <i>
      <x v="52"/>
    </i>
    <i>
      <x v="53"/>
    </i>
    <i>
      <x v="54"/>
    </i>
    <i>
      <x v="56"/>
    </i>
    <i t="grand">
      <x/>
    </i>
  </rowItems>
  <colFields count="1">
    <field x="3"/>
  </colFields>
  <colItems count="20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</colItems>
  <pageFields count="1">
    <pageField fld="12" item="1" hier="-1"/>
  </pageFields>
  <dataFields count="1">
    <dataField name="Sum of Possible Gen (GWh)" fld="11" baseField="1" baseItem="3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4" indent="0" showHeaders="0" compact="0" compactData="0" gridDropZones="1" multipleFieldFilters="0">
  <location ref="S2:W47" firstHeaderRow="1" firstDataRow="2" firstDataCol="2"/>
  <pivotFields count="16">
    <pivotField axis="axisRow" compact="0" outline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4">
        <item x="0"/>
        <item x="1"/>
        <item x="2"/>
        <item t="default"/>
      </items>
    </pivotField>
  </pivotFields>
  <rowFields count="2">
    <field x="1"/>
    <field x="0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1"/>
    </i>
    <i>
      <x v="2"/>
      <x v="20"/>
    </i>
    <i t="default">
      <x v="2"/>
    </i>
  </rowItems>
  <colFields count="1">
    <field x="15"/>
  </colFields>
  <colItems count="3">
    <i>
      <x/>
    </i>
    <i>
      <x v="1"/>
    </i>
    <i>
      <x v="2"/>
    </i>
  </colItems>
  <dataFields count="1">
    <dataField name="Sum of Peak Load" fld="3" baseField="0" baseItem="0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 defaultSubtotal="1"/>
        </references>
      </pivotArea>
    </format>
    <format dxfId="3">
      <pivotArea dataOnly="0" labelOnly="1" outline="0" fieldPosition="0">
        <references count="2">
          <reference field="0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  <reference field="1" count="1" selected="0">
            <x v="0"/>
          </reference>
        </references>
      </pivotArea>
    </format>
    <format dxfId="2">
      <pivotArea dataOnly="0" labelOnly="1" outline="0" fieldPosition="0">
        <references count="2">
          <reference field="0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  <reference field="1" count="1" selected="0">
            <x v="1"/>
          </reference>
        </references>
      </pivotArea>
    </format>
    <format dxfId="1">
      <pivotArea dataOnly="0" labelOnly="1" outline="0" fieldPosition="0">
        <references count="2">
          <reference field="0" count="1">
            <x v="20"/>
          </reference>
          <reference field="1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15" count="0"/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49"/>
  <sheetViews>
    <sheetView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11.7109375" customWidth="1"/>
    <col min="3" max="3" width="15.5703125" customWidth="1"/>
    <col min="4" max="4" width="10" customWidth="1"/>
    <col min="5" max="5" width="2.5703125" customWidth="1"/>
    <col min="6" max="7" width="10" customWidth="1"/>
    <col min="8" max="8" width="9" style="10" customWidth="1"/>
    <col min="9" max="10" width="9.140625" style="10"/>
    <col min="15" max="16" width="11.42578125" customWidth="1"/>
    <col min="20" max="20" width="11.42578125" customWidth="1"/>
    <col min="21" max="21" width="10.28515625" customWidth="1"/>
  </cols>
  <sheetData>
    <row r="1" spans="1:14" x14ac:dyDescent="0.25">
      <c r="A1" t="s">
        <v>0</v>
      </c>
    </row>
    <row r="3" spans="1:14" x14ac:dyDescent="0.25">
      <c r="A3" t="s">
        <v>67</v>
      </c>
    </row>
    <row r="4" spans="1:14" ht="30" x14ac:dyDescent="0.25">
      <c r="B4" s="7" t="s">
        <v>65</v>
      </c>
      <c r="C4" s="7" t="s">
        <v>66</v>
      </c>
      <c r="D4" s="7" t="s">
        <v>218</v>
      </c>
      <c r="F4" t="s">
        <v>1</v>
      </c>
      <c r="G4" t="s">
        <v>2</v>
      </c>
      <c r="H4" s="10" t="s">
        <v>3</v>
      </c>
      <c r="I4" s="10" t="s">
        <v>4</v>
      </c>
      <c r="J4" s="29" t="s">
        <v>1218</v>
      </c>
    </row>
    <row r="5" spans="1:14" x14ac:dyDescent="0.25">
      <c r="A5" s="27">
        <v>2019</v>
      </c>
      <c r="B5">
        <f>'Base Reserve Requirement Ratio'!D$4</f>
        <v>2.8</v>
      </c>
      <c r="C5">
        <f>'Base Reserve Requirement Ratio'!E$4</f>
        <v>2.8</v>
      </c>
      <c r="D5" s="8">
        <f>HLOOKUP($A5, 'PaR Loads P45CNW'!$I$44:$AD$50, 6, FALSE)</f>
        <v>4554.989383561644</v>
      </c>
      <c r="F5" s="6">
        <v>0</v>
      </c>
      <c r="G5" s="6">
        <v>0</v>
      </c>
      <c r="H5" s="30">
        <f>I5</f>
        <v>127.53970273972601</v>
      </c>
      <c r="I5" s="30">
        <f t="shared" ref="I5:I24" si="0">C5*D5/100</f>
        <v>127.53970273972601</v>
      </c>
      <c r="J5" s="30">
        <f>'AS5'!I2</f>
        <v>358.73515981735159</v>
      </c>
      <c r="M5" s="6"/>
    </row>
    <row r="6" spans="1:14" x14ac:dyDescent="0.25">
      <c r="A6">
        <f>A5+1</f>
        <v>2020</v>
      </c>
      <c r="B6">
        <f>'Base Reserve Requirement Ratio'!D$4</f>
        <v>2.8</v>
      </c>
      <c r="C6">
        <f>'Base Reserve Requirement Ratio'!E$4</f>
        <v>2.8</v>
      </c>
      <c r="D6" s="8">
        <f>HLOOKUP($A6, 'PaR Loads P45CNW'!$I$44:$AD$50, 6, FALSE)</f>
        <v>4585.0644977168949</v>
      </c>
      <c r="F6" s="6">
        <v>0</v>
      </c>
      <c r="G6" s="6">
        <v>0</v>
      </c>
      <c r="H6" s="30">
        <f t="shared" ref="H6:H24" si="1">I6</f>
        <v>128.38180593607305</v>
      </c>
      <c r="I6" s="30">
        <f t="shared" si="0"/>
        <v>128.38180593607305</v>
      </c>
      <c r="J6" s="30">
        <f>'AS5'!I3</f>
        <v>376.93025114155256</v>
      </c>
    </row>
    <row r="7" spans="1:14" x14ac:dyDescent="0.25">
      <c r="A7">
        <f t="shared" ref="A7:A24" si="2">A6+1</f>
        <v>2021</v>
      </c>
      <c r="B7">
        <f>'Base Reserve Requirement Ratio'!D$4</f>
        <v>2.8</v>
      </c>
      <c r="C7">
        <f>'Base Reserve Requirement Ratio'!E$4</f>
        <v>2.8</v>
      </c>
      <c r="D7" s="8">
        <f>HLOOKUP($A7, 'PaR Loads P45CNW'!$I$44:$AD$50, 6, FALSE)</f>
        <v>4603.0094748858446</v>
      </c>
      <c r="F7" s="6">
        <v>0</v>
      </c>
      <c r="G7" s="6">
        <v>0</v>
      </c>
      <c r="H7" s="30">
        <f t="shared" si="1"/>
        <v>128.88426529680365</v>
      </c>
      <c r="I7" s="30">
        <f t="shared" si="0"/>
        <v>128.88426529680365</v>
      </c>
      <c r="J7" s="30">
        <f>'AS5'!I4</f>
        <v>491.28767123287673</v>
      </c>
    </row>
    <row r="8" spans="1:14" x14ac:dyDescent="0.25">
      <c r="A8">
        <f t="shared" si="2"/>
        <v>2022</v>
      </c>
      <c r="B8">
        <f>'Base Reserve Requirement Ratio'!D$4</f>
        <v>2.8</v>
      </c>
      <c r="C8">
        <f>'Base Reserve Requirement Ratio'!E$4</f>
        <v>2.8</v>
      </c>
      <c r="D8" s="8">
        <f>HLOOKUP($A8, 'PaR Loads P45CNW'!$I$44:$AD$50, 6, FALSE)</f>
        <v>4651.6381278538811</v>
      </c>
      <c r="F8" s="6">
        <v>0</v>
      </c>
      <c r="G8" s="6">
        <v>0</v>
      </c>
      <c r="H8" s="30">
        <f t="shared" si="1"/>
        <v>130.24586757990866</v>
      </c>
      <c r="I8" s="30">
        <f t="shared" si="0"/>
        <v>130.24586757990866</v>
      </c>
      <c r="J8" s="30">
        <f>'AS5'!I5</f>
        <v>493.13481735159814</v>
      </c>
    </row>
    <row r="9" spans="1:14" x14ac:dyDescent="0.25">
      <c r="A9">
        <f t="shared" si="2"/>
        <v>2023</v>
      </c>
      <c r="B9">
        <f>'Base Reserve Requirement Ratio'!D$4</f>
        <v>2.8</v>
      </c>
      <c r="C9">
        <f>'Base Reserve Requirement Ratio'!E$4</f>
        <v>2.8</v>
      </c>
      <c r="D9" s="8">
        <f>HLOOKUP($A9, 'PaR Loads P45CNW'!$I$44:$AD$50, 6, FALSE)</f>
        <v>4717.4793378995437</v>
      </c>
      <c r="F9" s="6">
        <v>0</v>
      </c>
      <c r="G9" s="6">
        <v>0</v>
      </c>
      <c r="H9" s="30">
        <f t="shared" si="1"/>
        <v>132.08942146118721</v>
      </c>
      <c r="I9" s="30">
        <f t="shared" si="0"/>
        <v>132.08942146118721</v>
      </c>
      <c r="J9" s="30">
        <f>'AS5'!I6</f>
        <v>502.04006849315073</v>
      </c>
    </row>
    <row r="10" spans="1:14" x14ac:dyDescent="0.25">
      <c r="A10">
        <f t="shared" si="2"/>
        <v>2024</v>
      </c>
      <c r="B10">
        <f>'Base Reserve Requirement Ratio'!D$4</f>
        <v>2.8</v>
      </c>
      <c r="C10">
        <f>'Base Reserve Requirement Ratio'!E$4</f>
        <v>2.8</v>
      </c>
      <c r="D10" s="8">
        <f>HLOOKUP($A10, 'PaR Loads P45CNW'!$I$44:$AD$50, 6, FALSE)</f>
        <v>4793.5425799086761</v>
      </c>
      <c r="F10" s="6">
        <v>0</v>
      </c>
      <c r="G10" s="6">
        <v>0</v>
      </c>
      <c r="H10" s="30">
        <f t="shared" si="1"/>
        <v>134.21919223744294</v>
      </c>
      <c r="I10" s="30">
        <f t="shared" si="0"/>
        <v>134.21919223744294</v>
      </c>
      <c r="J10" s="30">
        <f>'AS5'!I7</f>
        <v>593.0882420091325</v>
      </c>
    </row>
    <row r="11" spans="1:14" x14ac:dyDescent="0.25">
      <c r="A11">
        <f t="shared" si="2"/>
        <v>2025</v>
      </c>
      <c r="B11">
        <f>'Base Reserve Requirement Ratio'!D$4</f>
        <v>2.8</v>
      </c>
      <c r="C11">
        <f>'Base Reserve Requirement Ratio'!E$4</f>
        <v>2.8</v>
      </c>
      <c r="D11" s="8">
        <f>HLOOKUP($A11, 'PaR Loads P45CNW'!$I$44:$AD$50, 6, FALSE)</f>
        <v>4833.2715753424654</v>
      </c>
      <c r="F11" s="6">
        <v>0</v>
      </c>
      <c r="G11" s="6">
        <v>0</v>
      </c>
      <c r="H11" s="30">
        <f t="shared" si="1"/>
        <v>135.33160410958902</v>
      </c>
      <c r="I11" s="30">
        <f t="shared" si="0"/>
        <v>135.33160410958902</v>
      </c>
      <c r="J11" s="30">
        <f>'AS5'!I8</f>
        <v>600.53321917808228</v>
      </c>
    </row>
    <row r="12" spans="1:14" x14ac:dyDescent="0.25">
      <c r="A12">
        <f t="shared" si="2"/>
        <v>2026</v>
      </c>
      <c r="B12">
        <f>'Base Reserve Requirement Ratio'!D$4</f>
        <v>2.8</v>
      </c>
      <c r="C12">
        <f>'Base Reserve Requirement Ratio'!E$4</f>
        <v>2.8</v>
      </c>
      <c r="D12" s="8">
        <f>HLOOKUP($A12, 'PaR Loads P45CNW'!$I$44:$AD$50, 6, FALSE)</f>
        <v>4775.9789954337903</v>
      </c>
      <c r="F12" s="6">
        <v>0</v>
      </c>
      <c r="G12" s="6">
        <v>0</v>
      </c>
      <c r="H12" s="30">
        <f t="shared" si="1"/>
        <v>133.72741187214612</v>
      </c>
      <c r="I12" s="30">
        <f t="shared" si="0"/>
        <v>133.72741187214612</v>
      </c>
      <c r="J12" s="30">
        <f>'AS5'!I9</f>
        <v>591.77454337899542</v>
      </c>
    </row>
    <row r="13" spans="1:14" x14ac:dyDescent="0.25">
      <c r="A13">
        <f t="shared" si="2"/>
        <v>2027</v>
      </c>
      <c r="B13">
        <f>'Base Reserve Requirement Ratio'!D$4</f>
        <v>2.8</v>
      </c>
      <c r="C13">
        <f>'Base Reserve Requirement Ratio'!E$4</f>
        <v>2.8</v>
      </c>
      <c r="D13" s="8">
        <f>HLOOKUP($A13, 'PaR Loads P45CNW'!$I$44:$AD$50, 6, FALSE)</f>
        <v>4822.6247716894977</v>
      </c>
      <c r="F13" s="6">
        <v>0</v>
      </c>
      <c r="G13" s="6">
        <v>0</v>
      </c>
      <c r="H13" s="30">
        <f t="shared" si="1"/>
        <v>135.03349360730593</v>
      </c>
      <c r="I13" s="30">
        <f t="shared" si="0"/>
        <v>135.03349360730593</v>
      </c>
      <c r="J13" s="30">
        <f>'AS5'!I10</f>
        <v>590.81073059360733</v>
      </c>
    </row>
    <row r="14" spans="1:14" x14ac:dyDescent="0.25">
      <c r="A14">
        <f t="shared" si="2"/>
        <v>2028</v>
      </c>
      <c r="B14">
        <f>'Base Reserve Requirement Ratio'!D$4</f>
        <v>2.8</v>
      </c>
      <c r="C14">
        <f>'Base Reserve Requirement Ratio'!E$4</f>
        <v>2.8</v>
      </c>
      <c r="D14" s="8">
        <f>HLOOKUP($A14, 'PaR Loads P45CNW'!$I$44:$AD$50, 6, FALSE)</f>
        <v>4865.1197488584476</v>
      </c>
      <c r="F14" s="6">
        <v>0</v>
      </c>
      <c r="G14" s="6">
        <v>0</v>
      </c>
      <c r="H14" s="30">
        <f t="shared" si="1"/>
        <v>136.22335296803652</v>
      </c>
      <c r="I14" s="30">
        <f t="shared" si="0"/>
        <v>136.22335296803652</v>
      </c>
      <c r="J14" s="30">
        <f>'AS5'!I11</f>
        <v>596.50034246575342</v>
      </c>
      <c r="N14" s="27"/>
    </row>
    <row r="15" spans="1:14" x14ac:dyDescent="0.25">
      <c r="A15">
        <f t="shared" si="2"/>
        <v>2029</v>
      </c>
      <c r="B15">
        <f>'Base Reserve Requirement Ratio'!D$4</f>
        <v>2.8</v>
      </c>
      <c r="C15">
        <f>'Base Reserve Requirement Ratio'!E$4</f>
        <v>2.8</v>
      </c>
      <c r="D15" s="8">
        <f>HLOOKUP($A15, 'PaR Loads P45CNW'!$I$44:$AD$50, 6, FALSE)</f>
        <v>4895.7340182648404</v>
      </c>
      <c r="F15" s="6">
        <v>0</v>
      </c>
      <c r="G15" s="6">
        <v>0</v>
      </c>
      <c r="H15" s="30">
        <f t="shared" si="1"/>
        <v>137.0805525114155</v>
      </c>
      <c r="I15" s="30">
        <f t="shared" si="0"/>
        <v>137.0805525114155</v>
      </c>
      <c r="J15" s="30">
        <f>'AS5'!I12</f>
        <v>539.47602739726028</v>
      </c>
    </row>
    <row r="16" spans="1:14" x14ac:dyDescent="0.25">
      <c r="A16">
        <f t="shared" si="2"/>
        <v>2030</v>
      </c>
      <c r="B16">
        <f>'Base Reserve Requirement Ratio'!D$4</f>
        <v>2.8</v>
      </c>
      <c r="C16">
        <f>'Base Reserve Requirement Ratio'!E$4</f>
        <v>2.8</v>
      </c>
      <c r="D16" s="8">
        <f>HLOOKUP($A16, 'PaR Loads P45CNW'!$I$44:$AD$50, 6, FALSE)</f>
        <v>4936.9474885844747</v>
      </c>
      <c r="F16" s="6">
        <v>0</v>
      </c>
      <c r="G16" s="6">
        <v>0</v>
      </c>
      <c r="H16" s="30">
        <f t="shared" si="1"/>
        <v>138.23452968036528</v>
      </c>
      <c r="I16" s="30">
        <f t="shared" si="0"/>
        <v>138.23452968036528</v>
      </c>
      <c r="J16" s="30">
        <f>'AS5'!I13</f>
        <v>651.1585616438357</v>
      </c>
    </row>
    <row r="17" spans="1:22" x14ac:dyDescent="0.25">
      <c r="A17">
        <f t="shared" si="2"/>
        <v>2031</v>
      </c>
      <c r="B17">
        <f>'Base Reserve Requirement Ratio'!D$4</f>
        <v>2.8</v>
      </c>
      <c r="C17">
        <f>'Base Reserve Requirement Ratio'!E$4</f>
        <v>2.8</v>
      </c>
      <c r="D17" s="8">
        <f>HLOOKUP($A17, 'PaR Loads P45CNW'!$I$44:$AD$50, 6, FALSE)</f>
        <v>4969.7260273972606</v>
      </c>
      <c r="F17" s="6">
        <v>0</v>
      </c>
      <c r="G17" s="6">
        <v>0</v>
      </c>
      <c r="H17" s="30">
        <f t="shared" si="1"/>
        <v>139.15232876712329</v>
      </c>
      <c r="I17" s="30">
        <f t="shared" si="0"/>
        <v>139.15232876712329</v>
      </c>
      <c r="J17" s="30">
        <f>'AS5'!I14</f>
        <v>641.63013698630141</v>
      </c>
    </row>
    <row r="18" spans="1:22" x14ac:dyDescent="0.25">
      <c r="A18">
        <f t="shared" si="2"/>
        <v>2032</v>
      </c>
      <c r="B18">
        <f>'Base Reserve Requirement Ratio'!D$4</f>
        <v>2.8</v>
      </c>
      <c r="C18">
        <f>'Base Reserve Requirement Ratio'!E$4</f>
        <v>2.8</v>
      </c>
      <c r="D18" s="8">
        <f>HLOOKUP($A18, 'PaR Loads P45CNW'!$I$44:$AD$50, 6, FALSE)</f>
        <v>5020.3675799086759</v>
      </c>
      <c r="F18" s="6">
        <v>0</v>
      </c>
      <c r="G18" s="6">
        <v>0</v>
      </c>
      <c r="H18" s="30">
        <f t="shared" si="1"/>
        <v>140.57029223744291</v>
      </c>
      <c r="I18" s="30">
        <f t="shared" si="0"/>
        <v>140.57029223744291</v>
      </c>
      <c r="J18" s="30">
        <f>'AS5'!I15</f>
        <v>643.54657534246576</v>
      </c>
    </row>
    <row r="19" spans="1:22" x14ac:dyDescent="0.25">
      <c r="A19">
        <f t="shared" si="2"/>
        <v>2033</v>
      </c>
      <c r="B19">
        <f>'Base Reserve Requirement Ratio'!D$4</f>
        <v>2.8</v>
      </c>
      <c r="C19">
        <f>'Base Reserve Requirement Ratio'!E$4</f>
        <v>2.8</v>
      </c>
      <c r="D19" s="8">
        <f>HLOOKUP($A19, 'PaR Loads P45CNW'!$I$44:$AD$50, 6, FALSE)</f>
        <v>5047.7260273972606</v>
      </c>
      <c r="F19" s="6">
        <v>0</v>
      </c>
      <c r="G19" s="6">
        <v>0</v>
      </c>
      <c r="H19" s="30">
        <f t="shared" si="1"/>
        <v>141.33632876712329</v>
      </c>
      <c r="I19" s="30">
        <f t="shared" si="0"/>
        <v>141.33632876712329</v>
      </c>
      <c r="J19" s="30">
        <f>'AS5'!I16</f>
        <v>626.00673515981737</v>
      </c>
    </row>
    <row r="20" spans="1:22" x14ac:dyDescent="0.25">
      <c r="A20">
        <f t="shared" si="2"/>
        <v>2034</v>
      </c>
      <c r="B20">
        <f>'Base Reserve Requirement Ratio'!D$4</f>
        <v>2.8</v>
      </c>
      <c r="C20">
        <f>'Base Reserve Requirement Ratio'!E$4</f>
        <v>2.8</v>
      </c>
      <c r="D20" s="8">
        <f>HLOOKUP($A20, 'PaR Loads P45CNW'!$I$44:$AD$50, 6, FALSE)</f>
        <v>5075.8436073059356</v>
      </c>
      <c r="F20" s="6">
        <v>0</v>
      </c>
      <c r="G20" s="6">
        <v>0</v>
      </c>
      <c r="H20" s="30">
        <f t="shared" si="1"/>
        <v>142.12362100456619</v>
      </c>
      <c r="I20" s="30">
        <f t="shared" si="0"/>
        <v>142.12362100456619</v>
      </c>
      <c r="J20" s="30">
        <f>'AS5'!I17</f>
        <v>620.46563926940644</v>
      </c>
    </row>
    <row r="21" spans="1:22" x14ac:dyDescent="0.25">
      <c r="A21">
        <f t="shared" si="2"/>
        <v>2035</v>
      </c>
      <c r="B21">
        <f>'Base Reserve Requirement Ratio'!D$4</f>
        <v>2.8</v>
      </c>
      <c r="C21">
        <f>'Base Reserve Requirement Ratio'!E$4</f>
        <v>2.8</v>
      </c>
      <c r="D21" s="8">
        <f>HLOOKUP($A21, 'PaR Loads P45CNW'!$I$44:$AD$50, 6, FALSE)</f>
        <v>5106.5148401826482</v>
      </c>
      <c r="F21" s="6">
        <v>0</v>
      </c>
      <c r="G21" s="6">
        <v>0</v>
      </c>
      <c r="H21" s="30">
        <f t="shared" si="1"/>
        <v>142.98241552511413</v>
      </c>
      <c r="I21" s="30">
        <f t="shared" si="0"/>
        <v>142.98241552511413</v>
      </c>
      <c r="J21" s="30">
        <f>'AS5'!I18</f>
        <v>604.38744292237448</v>
      </c>
    </row>
    <row r="22" spans="1:22" x14ac:dyDescent="0.25">
      <c r="A22">
        <f t="shared" si="2"/>
        <v>2036</v>
      </c>
      <c r="B22">
        <f>'Base Reserve Requirement Ratio'!D$4</f>
        <v>2.8</v>
      </c>
      <c r="C22">
        <f>'Base Reserve Requirement Ratio'!E$4</f>
        <v>2.8</v>
      </c>
      <c r="D22" s="8">
        <f>HLOOKUP($A22, 'PaR Loads P45CNW'!$I$44:$AD$50, 6, FALSE)</f>
        <v>5154.5159817351596</v>
      </c>
      <c r="F22" s="6">
        <v>0</v>
      </c>
      <c r="G22" s="6">
        <v>0</v>
      </c>
      <c r="H22" s="30">
        <f t="shared" si="1"/>
        <v>144.32644748858445</v>
      </c>
      <c r="I22" s="30">
        <f t="shared" si="0"/>
        <v>144.32644748858445</v>
      </c>
      <c r="J22" s="30">
        <f>'AS5'!I19</f>
        <v>600.51529680365297</v>
      </c>
    </row>
    <row r="23" spans="1:22" x14ac:dyDescent="0.25">
      <c r="A23">
        <f t="shared" si="2"/>
        <v>2037</v>
      </c>
      <c r="B23">
        <f>'Base Reserve Requirement Ratio'!D$4</f>
        <v>2.8</v>
      </c>
      <c r="C23">
        <f>'Base Reserve Requirement Ratio'!E$4</f>
        <v>2.8</v>
      </c>
      <c r="D23" s="8">
        <f>HLOOKUP($A23, 'PaR Loads P45CNW'!$I$44:$AD$50, 6, FALSE)</f>
        <v>5172.1244292237443</v>
      </c>
      <c r="F23" s="6">
        <v>0</v>
      </c>
      <c r="G23" s="6">
        <v>0</v>
      </c>
      <c r="H23" s="30">
        <f t="shared" si="1"/>
        <v>144.81948401826483</v>
      </c>
      <c r="I23" s="30">
        <f t="shared" si="0"/>
        <v>144.81948401826483</v>
      </c>
      <c r="J23" s="30">
        <f>'AS5'!I20</f>
        <v>599.65353881278543</v>
      </c>
    </row>
    <row r="24" spans="1:22" x14ac:dyDescent="0.25">
      <c r="A24">
        <f t="shared" si="2"/>
        <v>2038</v>
      </c>
      <c r="B24">
        <f>'Base Reserve Requirement Ratio'!D$4</f>
        <v>2.8</v>
      </c>
      <c r="C24">
        <f>'Base Reserve Requirement Ratio'!E$4</f>
        <v>2.8</v>
      </c>
      <c r="D24" s="8">
        <f>HLOOKUP($A24, 'PaR Loads P45CNW'!$I$44:$AD$50, 6, FALSE)</f>
        <v>5201.933789954338</v>
      </c>
      <c r="F24" s="6">
        <v>0</v>
      </c>
      <c r="G24" s="6">
        <v>0</v>
      </c>
      <c r="H24" s="30">
        <f t="shared" si="1"/>
        <v>145.65414611872146</v>
      </c>
      <c r="I24" s="30">
        <f t="shared" si="0"/>
        <v>145.65414611872146</v>
      </c>
      <c r="J24" s="30">
        <f>'AS5'!I21</f>
        <v>560.45365296803652</v>
      </c>
    </row>
    <row r="25" spans="1:22" x14ac:dyDescent="0.25">
      <c r="N25" s="6"/>
    </row>
    <row r="26" spans="1:22" x14ac:dyDescent="0.25">
      <c r="N26" s="6"/>
    </row>
    <row r="27" spans="1:22" x14ac:dyDescent="0.25">
      <c r="A27" t="s">
        <v>68</v>
      </c>
      <c r="N27" s="6"/>
    </row>
    <row r="28" spans="1:22" x14ac:dyDescent="0.25">
      <c r="N28" s="6"/>
    </row>
    <row r="29" spans="1:22" ht="30" x14ac:dyDescent="0.25">
      <c r="B29" s="7" t="s">
        <v>65</v>
      </c>
      <c r="C29" s="7" t="s">
        <v>66</v>
      </c>
      <c r="D29" s="7" t="s">
        <v>218</v>
      </c>
      <c r="F29" t="s">
        <v>1</v>
      </c>
      <c r="G29" t="s">
        <v>2</v>
      </c>
      <c r="H29" s="10" t="s">
        <v>3</v>
      </c>
      <c r="I29" s="10" t="s">
        <v>4</v>
      </c>
      <c r="J29" s="10" t="s">
        <v>1218</v>
      </c>
      <c r="L29" s="7"/>
      <c r="M29" s="7"/>
      <c r="N29" s="6"/>
      <c r="V29" s="7"/>
    </row>
    <row r="30" spans="1:22" x14ac:dyDescent="0.25">
      <c r="A30">
        <f>A5</f>
        <v>2019</v>
      </c>
      <c r="B30">
        <f>'Base Reserve Requirement Ratio'!D$10</f>
        <v>2.8</v>
      </c>
      <c r="C30">
        <f>'Base Reserve Requirement Ratio'!E$10</f>
        <v>2.8</v>
      </c>
      <c r="D30" s="8">
        <f>HLOOKUP($A30, 'PaR Loads P45CNW'!$I$44:$AD$50, 7, FALSE)</f>
        <v>2357.7051369863016</v>
      </c>
      <c r="F30" s="6">
        <v>0</v>
      </c>
      <c r="G30" s="6">
        <v>0</v>
      </c>
      <c r="H30" s="30">
        <f>I30</f>
        <v>66.015743835616433</v>
      </c>
      <c r="I30" s="30">
        <f>C30*D30/100</f>
        <v>66.015743835616433</v>
      </c>
      <c r="J30" s="30">
        <f>'AS5'!I22</f>
        <v>196.09566210045662</v>
      </c>
      <c r="M30" s="6"/>
      <c r="N30" s="6"/>
    </row>
    <row r="31" spans="1:22" x14ac:dyDescent="0.25">
      <c r="A31">
        <f t="shared" ref="A31:A49" si="3">A6</f>
        <v>2020</v>
      </c>
      <c r="B31">
        <f>'Base Reserve Requirement Ratio'!D$10</f>
        <v>2.8</v>
      </c>
      <c r="C31">
        <f>'Base Reserve Requirement Ratio'!E$10</f>
        <v>2.8</v>
      </c>
      <c r="D31" s="8">
        <f>HLOOKUP($A31, 'PaR Loads P45CNW'!$I$44:$AD$50, 7, FALSE)</f>
        <v>2401.3523972602738</v>
      </c>
      <c r="F31" s="6">
        <v>0</v>
      </c>
      <c r="G31" s="6">
        <v>0</v>
      </c>
      <c r="H31" s="30">
        <f t="shared" ref="H31:H49" si="4">I31</f>
        <v>67.237867123287657</v>
      </c>
      <c r="I31" s="30">
        <f t="shared" ref="I31:I49" si="5">C31*D31/100</f>
        <v>67.237867123287657</v>
      </c>
      <c r="J31" s="30">
        <f>'AS5'!I23</f>
        <v>206.85913242009133</v>
      </c>
      <c r="N31" s="6"/>
    </row>
    <row r="32" spans="1:22" x14ac:dyDescent="0.25">
      <c r="A32">
        <f t="shared" si="3"/>
        <v>2021</v>
      </c>
      <c r="B32">
        <f>'Base Reserve Requirement Ratio'!D$10</f>
        <v>2.8</v>
      </c>
      <c r="C32">
        <f>'Base Reserve Requirement Ratio'!E$10</f>
        <v>2.8</v>
      </c>
      <c r="D32" s="8">
        <f>HLOOKUP($A32, 'PaR Loads P45CNW'!$I$44:$AD$50, 7, FALSE)</f>
        <v>2436.75</v>
      </c>
      <c r="F32" s="6">
        <v>0</v>
      </c>
      <c r="G32" s="6">
        <v>0</v>
      </c>
      <c r="H32" s="30">
        <f t="shared" si="4"/>
        <v>68.228999999999999</v>
      </c>
      <c r="I32" s="30">
        <f t="shared" si="5"/>
        <v>68.228999999999999</v>
      </c>
      <c r="J32" s="30">
        <f>'AS5'!I24</f>
        <v>211.2609589041096</v>
      </c>
      <c r="N32" s="6"/>
    </row>
    <row r="33" spans="1:14" x14ac:dyDescent="0.25">
      <c r="A33">
        <f t="shared" si="3"/>
        <v>2022</v>
      </c>
      <c r="B33">
        <f>'Base Reserve Requirement Ratio'!D$10</f>
        <v>2.8</v>
      </c>
      <c r="C33">
        <f>'Base Reserve Requirement Ratio'!E$10</f>
        <v>2.8</v>
      </c>
      <c r="D33" s="8">
        <f>HLOOKUP($A33, 'PaR Loads P45CNW'!$I$44:$AD$50, 7, FALSE)</f>
        <v>2475.0904109589042</v>
      </c>
      <c r="F33" s="6">
        <v>0</v>
      </c>
      <c r="G33" s="6">
        <v>0</v>
      </c>
      <c r="H33" s="30">
        <f t="shared" si="4"/>
        <v>69.302531506849306</v>
      </c>
      <c r="I33" s="30">
        <f t="shared" si="5"/>
        <v>69.302531506849306</v>
      </c>
      <c r="J33" s="30">
        <f>'AS5'!I25</f>
        <v>198.29908675799086</v>
      </c>
      <c r="N33" s="6"/>
    </row>
    <row r="34" spans="1:14" x14ac:dyDescent="0.25">
      <c r="A34">
        <f t="shared" si="3"/>
        <v>2023</v>
      </c>
      <c r="B34">
        <f>'Base Reserve Requirement Ratio'!D$10</f>
        <v>2.8</v>
      </c>
      <c r="C34">
        <f>'Base Reserve Requirement Ratio'!E$10</f>
        <v>2.8</v>
      </c>
      <c r="D34" s="8">
        <f>HLOOKUP($A34, 'PaR Loads P45CNW'!$I$44:$AD$50, 7, FALSE)</f>
        <v>2495.9699771689498</v>
      </c>
      <c r="F34" s="6">
        <v>0</v>
      </c>
      <c r="G34" s="6">
        <v>0</v>
      </c>
      <c r="H34" s="30">
        <f t="shared" si="4"/>
        <v>69.887159360730593</v>
      </c>
      <c r="I34" s="30">
        <f t="shared" si="5"/>
        <v>69.887159360730593</v>
      </c>
      <c r="J34" s="30">
        <f>'AS5'!I26</f>
        <v>195.6796803652968</v>
      </c>
      <c r="N34" s="6"/>
    </row>
    <row r="35" spans="1:14" x14ac:dyDescent="0.25">
      <c r="A35">
        <f t="shared" si="3"/>
        <v>2024</v>
      </c>
      <c r="B35">
        <f>'Base Reserve Requirement Ratio'!D$10</f>
        <v>2.8</v>
      </c>
      <c r="C35">
        <f>'Base Reserve Requirement Ratio'!E$10</f>
        <v>2.8</v>
      </c>
      <c r="D35" s="8">
        <f>HLOOKUP($A35, 'PaR Loads P45CNW'!$I$44:$AD$50, 7, FALSE)</f>
        <v>2523.6997716894975</v>
      </c>
      <c r="F35" s="6">
        <v>0</v>
      </c>
      <c r="G35" s="6">
        <v>0</v>
      </c>
      <c r="H35" s="30">
        <f t="shared" si="4"/>
        <v>70.663593607305927</v>
      </c>
      <c r="I35" s="30">
        <f t="shared" si="5"/>
        <v>70.663593607305927</v>
      </c>
      <c r="J35" s="30">
        <f>'AS5'!I27</f>
        <v>282.84246575342462</v>
      </c>
      <c r="N35" s="6"/>
    </row>
    <row r="36" spans="1:14" x14ac:dyDescent="0.25">
      <c r="A36">
        <f t="shared" si="3"/>
        <v>2025</v>
      </c>
      <c r="B36">
        <f>'Base Reserve Requirement Ratio'!D$10</f>
        <v>2.8</v>
      </c>
      <c r="C36">
        <f>'Base Reserve Requirement Ratio'!E$10</f>
        <v>2.8</v>
      </c>
      <c r="D36" s="8">
        <f>HLOOKUP($A36, 'PaR Loads P45CNW'!$I$44:$AD$50, 7, FALSE)</f>
        <v>2536.7345890410961</v>
      </c>
      <c r="F36" s="6">
        <v>0</v>
      </c>
      <c r="G36" s="6">
        <v>0</v>
      </c>
      <c r="H36" s="30">
        <f t="shared" si="4"/>
        <v>71.028568493150686</v>
      </c>
      <c r="I36" s="30">
        <f t="shared" si="5"/>
        <v>71.028568493150686</v>
      </c>
      <c r="J36" s="30">
        <f>'AS5'!I28</f>
        <v>281.63618721461188</v>
      </c>
      <c r="N36" s="6"/>
    </row>
    <row r="37" spans="1:14" x14ac:dyDescent="0.25">
      <c r="A37">
        <f t="shared" si="3"/>
        <v>2026</v>
      </c>
      <c r="B37">
        <f>'Base Reserve Requirement Ratio'!D$10</f>
        <v>2.8</v>
      </c>
      <c r="C37">
        <f>'Base Reserve Requirement Ratio'!E$10</f>
        <v>2.8</v>
      </c>
      <c r="D37" s="8">
        <f>HLOOKUP($A37, 'PaR Loads P45CNW'!$I$44:$AD$50, 7, FALSE)</f>
        <v>2556.8857305936071</v>
      </c>
      <c r="F37" s="6">
        <v>0</v>
      </c>
      <c r="G37" s="6">
        <v>0</v>
      </c>
      <c r="H37" s="30">
        <f t="shared" si="4"/>
        <v>71.592800456620992</v>
      </c>
      <c r="I37" s="30">
        <f t="shared" si="5"/>
        <v>71.592800456620992</v>
      </c>
      <c r="J37" s="30">
        <f>'AS5'!I29</f>
        <v>280.39771689497718</v>
      </c>
      <c r="N37" s="6"/>
    </row>
    <row r="38" spans="1:14" x14ac:dyDescent="0.25">
      <c r="A38">
        <f t="shared" si="3"/>
        <v>2027</v>
      </c>
      <c r="B38">
        <f>'Base Reserve Requirement Ratio'!D$10</f>
        <v>2.8</v>
      </c>
      <c r="C38">
        <f>'Base Reserve Requirement Ratio'!E$10</f>
        <v>2.8</v>
      </c>
      <c r="D38" s="8">
        <f>HLOOKUP($A38, 'PaR Loads P45CNW'!$I$44:$AD$50, 7, FALSE)</f>
        <v>2577.7249999999999</v>
      </c>
      <c r="F38" s="6">
        <v>0</v>
      </c>
      <c r="G38" s="6">
        <v>0</v>
      </c>
      <c r="H38" s="30">
        <f t="shared" si="4"/>
        <v>72.176299999999998</v>
      </c>
      <c r="I38" s="30">
        <f t="shared" si="5"/>
        <v>72.176299999999998</v>
      </c>
      <c r="J38" s="30">
        <f>'AS5'!I30</f>
        <v>278.01974885844749</v>
      </c>
      <c r="N38" s="6"/>
    </row>
    <row r="39" spans="1:14" x14ac:dyDescent="0.25">
      <c r="A39">
        <f t="shared" si="3"/>
        <v>2028</v>
      </c>
      <c r="B39">
        <f>'Base Reserve Requirement Ratio'!D$10</f>
        <v>2.8</v>
      </c>
      <c r="C39">
        <f>'Base Reserve Requirement Ratio'!E$10</f>
        <v>2.8</v>
      </c>
      <c r="D39" s="8">
        <f>HLOOKUP($A39, 'PaR Loads P45CNW'!$I$44:$AD$50, 7, FALSE)</f>
        <v>2605.597602739726</v>
      </c>
      <c r="F39" s="6">
        <v>0</v>
      </c>
      <c r="G39" s="6">
        <v>0</v>
      </c>
      <c r="H39" s="30">
        <f t="shared" si="4"/>
        <v>72.956732876712323</v>
      </c>
      <c r="I39" s="30">
        <f t="shared" si="5"/>
        <v>72.956732876712323</v>
      </c>
      <c r="J39" s="30">
        <f>'AS5'!I31</f>
        <v>275.387100456621</v>
      </c>
      <c r="N39" s="6"/>
    </row>
    <row r="40" spans="1:14" x14ac:dyDescent="0.25">
      <c r="A40">
        <f t="shared" si="3"/>
        <v>2029</v>
      </c>
      <c r="B40">
        <f>'Base Reserve Requirement Ratio'!D$10</f>
        <v>2.8</v>
      </c>
      <c r="C40">
        <f>'Base Reserve Requirement Ratio'!E$10</f>
        <v>2.8</v>
      </c>
      <c r="D40" s="8">
        <f>HLOOKUP($A40, 'PaR Loads P45CNW'!$I$44:$AD$50, 7, FALSE)</f>
        <v>2620.5125570776254</v>
      </c>
      <c r="F40" s="6">
        <v>0</v>
      </c>
      <c r="G40" s="6">
        <v>0</v>
      </c>
      <c r="H40" s="30">
        <f t="shared" si="4"/>
        <v>73.374351598173504</v>
      </c>
      <c r="I40" s="30">
        <f t="shared" si="5"/>
        <v>73.374351598173504</v>
      </c>
      <c r="J40" s="30">
        <f>'AS5'!I32</f>
        <v>288.45114155251139</v>
      </c>
      <c r="N40" s="6"/>
    </row>
    <row r="41" spans="1:14" x14ac:dyDescent="0.25">
      <c r="A41">
        <f t="shared" si="3"/>
        <v>2030</v>
      </c>
      <c r="B41">
        <f>'Base Reserve Requirement Ratio'!D$10</f>
        <v>2.8</v>
      </c>
      <c r="C41">
        <f>'Base Reserve Requirement Ratio'!E$10</f>
        <v>2.8</v>
      </c>
      <c r="D41" s="8">
        <f>HLOOKUP($A41, 'PaR Loads P45CNW'!$I$44:$AD$50, 7, FALSE)</f>
        <v>2637.7671232876714</v>
      </c>
      <c r="F41" s="6">
        <v>0</v>
      </c>
      <c r="G41" s="6">
        <v>0</v>
      </c>
      <c r="H41" s="30">
        <f t="shared" si="4"/>
        <v>73.85747945205479</v>
      </c>
      <c r="I41" s="30">
        <f t="shared" si="5"/>
        <v>73.85747945205479</v>
      </c>
      <c r="J41" s="30">
        <f>'AS5'!I33</f>
        <v>286.3087899543379</v>
      </c>
      <c r="N41" s="6"/>
    </row>
    <row r="42" spans="1:14" x14ac:dyDescent="0.25">
      <c r="A42">
        <f t="shared" si="3"/>
        <v>2031</v>
      </c>
      <c r="B42">
        <f>'Base Reserve Requirement Ratio'!D$10</f>
        <v>2.8</v>
      </c>
      <c r="C42">
        <f>'Base Reserve Requirement Ratio'!E$10</f>
        <v>2.8</v>
      </c>
      <c r="D42" s="8">
        <f>HLOOKUP($A42, 'PaR Loads P45CNW'!$I$44:$AD$50, 7, FALSE)</f>
        <v>2653.3789954337899</v>
      </c>
      <c r="F42" s="6">
        <v>0</v>
      </c>
      <c r="G42" s="6">
        <v>0</v>
      </c>
      <c r="H42" s="30">
        <f t="shared" si="4"/>
        <v>74.29461187214612</v>
      </c>
      <c r="I42" s="30">
        <f t="shared" si="5"/>
        <v>74.29461187214612</v>
      </c>
      <c r="J42" s="30">
        <f>'AS5'!I34</f>
        <v>286.41712328767125</v>
      </c>
      <c r="N42" s="6"/>
    </row>
    <row r="43" spans="1:14" x14ac:dyDescent="0.25">
      <c r="A43">
        <f t="shared" si="3"/>
        <v>2032</v>
      </c>
      <c r="B43">
        <f>'Base Reserve Requirement Ratio'!D$10</f>
        <v>2.8</v>
      </c>
      <c r="C43">
        <f>'Base Reserve Requirement Ratio'!E$10</f>
        <v>2.8</v>
      </c>
      <c r="D43" s="8">
        <f>HLOOKUP($A43, 'PaR Loads P45CNW'!$I$44:$AD$50, 7, FALSE)</f>
        <v>2673.1769406392696</v>
      </c>
      <c r="F43" s="6">
        <v>0</v>
      </c>
      <c r="G43" s="6">
        <v>0</v>
      </c>
      <c r="H43" s="30">
        <f t="shared" si="4"/>
        <v>74.848954337899542</v>
      </c>
      <c r="I43" s="30">
        <f t="shared" si="5"/>
        <v>74.848954337899542</v>
      </c>
      <c r="J43" s="30">
        <f>'AS5'!I35</f>
        <v>281.5478310502283</v>
      </c>
      <c r="N43" s="6"/>
    </row>
    <row r="44" spans="1:14" x14ac:dyDescent="0.25">
      <c r="A44">
        <f t="shared" si="3"/>
        <v>2033</v>
      </c>
      <c r="B44">
        <f>'Base Reserve Requirement Ratio'!D$10</f>
        <v>2.8</v>
      </c>
      <c r="C44">
        <f>'Base Reserve Requirement Ratio'!E$10</f>
        <v>2.8</v>
      </c>
      <c r="D44" s="8">
        <f>HLOOKUP($A44, 'PaR Loads P45CNW'!$I$44:$AD$50, 7, FALSE)</f>
        <v>2678.8881278538811</v>
      </c>
      <c r="F44" s="6">
        <v>0</v>
      </c>
      <c r="G44" s="6">
        <v>0</v>
      </c>
      <c r="H44" s="30">
        <f t="shared" si="4"/>
        <v>75.008867579908667</v>
      </c>
      <c r="I44" s="30">
        <f t="shared" si="5"/>
        <v>75.008867579908667</v>
      </c>
      <c r="J44" s="30">
        <f>'AS5'!I36</f>
        <v>296.15867579908678</v>
      </c>
      <c r="N44" s="6"/>
    </row>
    <row r="45" spans="1:14" x14ac:dyDescent="0.25">
      <c r="A45">
        <f t="shared" si="3"/>
        <v>2034</v>
      </c>
      <c r="B45">
        <f>'Base Reserve Requirement Ratio'!D$10</f>
        <v>2.8</v>
      </c>
      <c r="C45">
        <f>'Base Reserve Requirement Ratio'!E$10</f>
        <v>2.8</v>
      </c>
      <c r="D45" s="8">
        <f>HLOOKUP($A45, 'PaR Loads P45CNW'!$I$44:$AD$50, 7, FALSE)</f>
        <v>2691.4714611872146</v>
      </c>
      <c r="F45" s="6">
        <v>0</v>
      </c>
      <c r="G45" s="6">
        <v>0</v>
      </c>
      <c r="H45" s="30">
        <f t="shared" si="4"/>
        <v>75.361200913242001</v>
      </c>
      <c r="I45" s="30">
        <f t="shared" si="5"/>
        <v>75.361200913242001</v>
      </c>
      <c r="J45" s="30">
        <f>'AS5'!I37</f>
        <v>295.90342465753423</v>
      </c>
      <c r="N45" s="6"/>
    </row>
    <row r="46" spans="1:14" x14ac:dyDescent="0.25">
      <c r="A46">
        <f t="shared" si="3"/>
        <v>2035</v>
      </c>
      <c r="B46">
        <f>'Base Reserve Requirement Ratio'!D$10</f>
        <v>2.8</v>
      </c>
      <c r="C46">
        <f>'Base Reserve Requirement Ratio'!E$10</f>
        <v>2.8</v>
      </c>
      <c r="D46" s="8">
        <f>HLOOKUP($A46, 'PaR Loads P45CNW'!$I$44:$AD$50, 7, FALSE)</f>
        <v>2702.8858447488583</v>
      </c>
      <c r="F46" s="6">
        <v>0</v>
      </c>
      <c r="G46" s="6">
        <v>0</v>
      </c>
      <c r="H46" s="30">
        <f t="shared" si="4"/>
        <v>75.680803652968024</v>
      </c>
      <c r="I46" s="30">
        <f t="shared" si="5"/>
        <v>75.680803652968024</v>
      </c>
      <c r="J46" s="30">
        <f>'AS5'!I38</f>
        <v>298.93173515981732</v>
      </c>
      <c r="N46" s="6"/>
    </row>
    <row r="47" spans="1:14" x14ac:dyDescent="0.25">
      <c r="A47">
        <f t="shared" si="3"/>
        <v>2036</v>
      </c>
      <c r="B47">
        <f>'Base Reserve Requirement Ratio'!D$10</f>
        <v>2.8</v>
      </c>
      <c r="C47">
        <f>'Base Reserve Requirement Ratio'!E$10</f>
        <v>2.8</v>
      </c>
      <c r="D47" s="8">
        <f>HLOOKUP($A47, 'PaR Loads P45CNW'!$I$44:$AD$50, 7, FALSE)</f>
        <v>2721.5</v>
      </c>
      <c r="F47" s="6">
        <v>0</v>
      </c>
      <c r="G47" s="6">
        <v>0</v>
      </c>
      <c r="H47" s="30">
        <f t="shared" si="4"/>
        <v>76.201999999999998</v>
      </c>
      <c r="I47" s="30">
        <f t="shared" si="5"/>
        <v>76.201999999999998</v>
      </c>
      <c r="J47" s="30">
        <f>'AS5'!I39</f>
        <v>307.6681506849315</v>
      </c>
      <c r="N47" s="6"/>
    </row>
    <row r="48" spans="1:14" x14ac:dyDescent="0.25">
      <c r="A48">
        <f t="shared" si="3"/>
        <v>2037</v>
      </c>
      <c r="B48">
        <f>'Base Reserve Requirement Ratio'!D$10</f>
        <v>2.8</v>
      </c>
      <c r="C48">
        <f>'Base Reserve Requirement Ratio'!E$10</f>
        <v>2.8</v>
      </c>
      <c r="D48" s="8">
        <f>HLOOKUP($A48, 'PaR Loads P45CNW'!$I$44:$AD$50, 7, FALSE)</f>
        <v>2728.3538812785387</v>
      </c>
      <c r="F48" s="6">
        <v>0</v>
      </c>
      <c r="G48" s="6">
        <v>0</v>
      </c>
      <c r="H48" s="30">
        <f t="shared" si="4"/>
        <v>76.393908675799082</v>
      </c>
      <c r="I48" s="30">
        <f t="shared" si="5"/>
        <v>76.393908675799082</v>
      </c>
      <c r="J48" s="30">
        <f>'AS5'!I40</f>
        <v>306.57100456621004</v>
      </c>
      <c r="N48" s="6"/>
    </row>
    <row r="49" spans="1:14" x14ac:dyDescent="0.25">
      <c r="A49">
        <f t="shared" si="3"/>
        <v>2038</v>
      </c>
      <c r="B49">
        <f>'Base Reserve Requirement Ratio'!D$10</f>
        <v>2.8</v>
      </c>
      <c r="C49">
        <f>'Base Reserve Requirement Ratio'!E$10</f>
        <v>2.8</v>
      </c>
      <c r="D49" s="8">
        <f>HLOOKUP($A49, 'PaR Loads P45CNW'!$I$44:$AD$50, 7, FALSE)</f>
        <v>2738.5525114155253</v>
      </c>
      <c r="F49" s="6">
        <v>0</v>
      </c>
      <c r="G49" s="6">
        <v>0</v>
      </c>
      <c r="H49" s="30">
        <f t="shared" si="4"/>
        <v>76.679470319634703</v>
      </c>
      <c r="I49" s="30">
        <f t="shared" si="5"/>
        <v>76.679470319634703</v>
      </c>
      <c r="J49" s="30">
        <f>'AS5'!I41</f>
        <v>300.98413242009133</v>
      </c>
      <c r="N4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6"/>
  <sheetViews>
    <sheetView workbookViewId="0">
      <selection activeCell="P10" sqref="P10"/>
    </sheetView>
  </sheetViews>
  <sheetFormatPr defaultRowHeight="15" x14ac:dyDescent="0.25"/>
  <cols>
    <col min="1" max="1" width="12.5703125" customWidth="1"/>
    <col min="2" max="2" width="11.7109375" customWidth="1"/>
    <col min="3" max="3" width="15.5703125" customWidth="1"/>
    <col min="4" max="4" width="10" customWidth="1"/>
    <col min="5" max="5" width="2.5703125" customWidth="1"/>
    <col min="6" max="7" width="10" customWidth="1"/>
    <col min="8" max="8" width="9" style="10" customWidth="1"/>
    <col min="9" max="10" width="9.140625" style="10"/>
  </cols>
  <sheetData>
    <row r="1" spans="1:10" x14ac:dyDescent="0.25">
      <c r="A1" t="s">
        <v>0</v>
      </c>
      <c r="C1">
        <f>'Reserve Requirement-PAR'!C1</f>
        <v>0</v>
      </c>
    </row>
    <row r="3" spans="1:10" x14ac:dyDescent="0.25">
      <c r="A3" t="s">
        <v>67</v>
      </c>
    </row>
    <row r="4" spans="1:10" ht="30" x14ac:dyDescent="0.25">
      <c r="B4" s="7" t="s">
        <v>65</v>
      </c>
      <c r="C4" s="7" t="s">
        <v>66</v>
      </c>
      <c r="D4" s="7" t="s">
        <v>64</v>
      </c>
      <c r="F4" t="s">
        <v>1</v>
      </c>
      <c r="G4" t="s">
        <v>2</v>
      </c>
      <c r="H4" s="10" t="s">
        <v>3</v>
      </c>
      <c r="I4" s="10" t="s">
        <v>4</v>
      </c>
      <c r="J4" s="29" t="s">
        <v>1218</v>
      </c>
    </row>
    <row r="5" spans="1:10" x14ac:dyDescent="0.25">
      <c r="A5">
        <f>'Reserve Requirement-PAR'!A5</f>
        <v>2019</v>
      </c>
      <c r="B5">
        <f>'Base Reserve Requirement Ratio'!D$4</f>
        <v>2.8</v>
      </c>
      <c r="C5">
        <f>'Base Reserve Requirement Ratio'!E$4</f>
        <v>2.8</v>
      </c>
      <c r="D5">
        <f>'CapacityBal-P45CNW'!U4</f>
        <v>6877.3</v>
      </c>
      <c r="F5" s="6">
        <f>'Reserve Requirement-PAR'!F5</f>
        <v>0</v>
      </c>
      <c r="G5" s="6">
        <f>($B5-$C5)/200*$D5</f>
        <v>0</v>
      </c>
      <c r="H5" s="30">
        <f>I5</f>
        <v>192.56439999999998</v>
      </c>
      <c r="I5" s="30">
        <f>C5*D5/100</f>
        <v>192.56439999999998</v>
      </c>
      <c r="J5" s="30">
        <f>'Reserve Requirement-PAR'!J5</f>
        <v>358.73515981735159</v>
      </c>
    </row>
    <row r="6" spans="1:10" x14ac:dyDescent="0.25">
      <c r="A6">
        <f>A5+1</f>
        <v>2020</v>
      </c>
      <c r="B6">
        <f>'Base Reserve Requirement Ratio'!D$4</f>
        <v>2.8</v>
      </c>
      <c r="C6">
        <f>'Base Reserve Requirement Ratio'!E$4</f>
        <v>2.8</v>
      </c>
      <c r="D6">
        <f>'CapacityBal-P45CNW'!U5</f>
        <v>6913.3</v>
      </c>
      <c r="F6" s="6">
        <f>'Reserve Requirement-PAR'!F6</f>
        <v>0</v>
      </c>
      <c r="G6" s="6">
        <f t="shared" ref="G6:G24" si="0">($B6-$C6)/200*$D6</f>
        <v>0</v>
      </c>
      <c r="H6" s="30">
        <f t="shared" ref="H6:H24" si="1">I6</f>
        <v>193.57239999999999</v>
      </c>
      <c r="I6" s="30">
        <f t="shared" ref="I6:I24" si="2">C6*D6/100</f>
        <v>193.57239999999999</v>
      </c>
      <c r="J6" s="30">
        <f>'Reserve Requirement-PAR'!J6</f>
        <v>376.93025114155256</v>
      </c>
    </row>
    <row r="7" spans="1:10" x14ac:dyDescent="0.25">
      <c r="A7">
        <f t="shared" ref="A7:A24" si="3">A6+1</f>
        <v>2021</v>
      </c>
      <c r="B7">
        <f>'Base Reserve Requirement Ratio'!D$4</f>
        <v>2.8</v>
      </c>
      <c r="C7">
        <f>'Base Reserve Requirement Ratio'!E$4</f>
        <v>2.8</v>
      </c>
      <c r="D7">
        <f>'CapacityBal-P45CNW'!U6</f>
        <v>6941.4999999999991</v>
      </c>
      <c r="F7" s="6">
        <f>'Reserve Requirement-PAR'!F7</f>
        <v>0</v>
      </c>
      <c r="G7" s="6">
        <f t="shared" si="0"/>
        <v>0</v>
      </c>
      <c r="H7" s="30">
        <f t="shared" si="1"/>
        <v>194.36199999999997</v>
      </c>
      <c r="I7" s="30">
        <f t="shared" si="2"/>
        <v>194.36199999999997</v>
      </c>
      <c r="J7" s="30">
        <f>'Reserve Requirement-PAR'!J7</f>
        <v>491.28767123287673</v>
      </c>
    </row>
    <row r="8" spans="1:10" x14ac:dyDescent="0.25">
      <c r="A8">
        <f t="shared" si="3"/>
        <v>2022</v>
      </c>
      <c r="B8">
        <f>'Base Reserve Requirement Ratio'!D$4</f>
        <v>2.8</v>
      </c>
      <c r="C8">
        <f>'Base Reserve Requirement Ratio'!E$4</f>
        <v>2.8</v>
      </c>
      <c r="D8">
        <f>'CapacityBal-P45CNW'!U7</f>
        <v>7012.1000000000013</v>
      </c>
      <c r="F8" s="6">
        <f>'Reserve Requirement-PAR'!F8</f>
        <v>0</v>
      </c>
      <c r="G8" s="6">
        <f t="shared" si="0"/>
        <v>0</v>
      </c>
      <c r="H8" s="30">
        <f t="shared" si="1"/>
        <v>196.33880000000002</v>
      </c>
      <c r="I8" s="30">
        <f t="shared" si="2"/>
        <v>196.33880000000002</v>
      </c>
      <c r="J8" s="30">
        <f>'Reserve Requirement-PAR'!J8</f>
        <v>493.13481735159814</v>
      </c>
    </row>
    <row r="9" spans="1:10" x14ac:dyDescent="0.25">
      <c r="A9">
        <f t="shared" si="3"/>
        <v>2023</v>
      </c>
      <c r="B9">
        <f>'Base Reserve Requirement Ratio'!D$4</f>
        <v>2.8</v>
      </c>
      <c r="C9">
        <f>'Base Reserve Requirement Ratio'!E$4</f>
        <v>2.8</v>
      </c>
      <c r="D9">
        <f>'CapacityBal-P45CNW'!U8</f>
        <v>7099.5999999999995</v>
      </c>
      <c r="F9" s="6">
        <f>'Reserve Requirement-PAR'!F9</f>
        <v>0</v>
      </c>
      <c r="G9" s="6">
        <f t="shared" si="0"/>
        <v>0</v>
      </c>
      <c r="H9" s="30">
        <f t="shared" si="1"/>
        <v>198.78879999999998</v>
      </c>
      <c r="I9" s="30">
        <f t="shared" si="2"/>
        <v>198.78879999999998</v>
      </c>
      <c r="J9" s="30">
        <f>'Reserve Requirement-PAR'!J9</f>
        <v>502.04006849315073</v>
      </c>
    </row>
    <row r="10" spans="1:10" x14ac:dyDescent="0.25">
      <c r="A10">
        <f t="shared" si="3"/>
        <v>2024</v>
      </c>
      <c r="B10">
        <f>'Base Reserve Requirement Ratio'!D$4</f>
        <v>2.8</v>
      </c>
      <c r="C10">
        <f>'Base Reserve Requirement Ratio'!E$4</f>
        <v>2.8</v>
      </c>
      <c r="D10">
        <f>'CapacityBal-P45CNW'!U9</f>
        <v>7203.2</v>
      </c>
      <c r="F10" s="6">
        <f>'Reserve Requirement-PAR'!F10</f>
        <v>0</v>
      </c>
      <c r="G10" s="6">
        <f t="shared" si="0"/>
        <v>0</v>
      </c>
      <c r="H10" s="30">
        <f t="shared" si="1"/>
        <v>201.68959999999998</v>
      </c>
      <c r="I10" s="30">
        <f t="shared" si="2"/>
        <v>201.68959999999998</v>
      </c>
      <c r="J10" s="30">
        <f>'Reserve Requirement-PAR'!J10</f>
        <v>593.0882420091325</v>
      </c>
    </row>
    <row r="11" spans="1:10" x14ac:dyDescent="0.25">
      <c r="A11">
        <f t="shared" si="3"/>
        <v>2025</v>
      </c>
      <c r="B11">
        <f>'Base Reserve Requirement Ratio'!D$4</f>
        <v>2.8</v>
      </c>
      <c r="C11">
        <f>'Base Reserve Requirement Ratio'!E$4</f>
        <v>2.8</v>
      </c>
      <c r="D11">
        <f>'CapacityBal-P45CNW'!U10</f>
        <v>7254.8000000000011</v>
      </c>
      <c r="F11" s="6">
        <f>'Reserve Requirement-PAR'!F11</f>
        <v>0</v>
      </c>
      <c r="G11" s="6">
        <f t="shared" si="0"/>
        <v>0</v>
      </c>
      <c r="H11" s="30">
        <f t="shared" si="1"/>
        <v>203.13440000000003</v>
      </c>
      <c r="I11" s="30">
        <f t="shared" si="2"/>
        <v>203.13440000000003</v>
      </c>
      <c r="J11" s="30">
        <f>'Reserve Requirement-PAR'!J11</f>
        <v>600.53321917808228</v>
      </c>
    </row>
    <row r="12" spans="1:10" x14ac:dyDescent="0.25">
      <c r="A12">
        <f t="shared" si="3"/>
        <v>2026</v>
      </c>
      <c r="B12">
        <f>'Base Reserve Requirement Ratio'!D$4</f>
        <v>2.8</v>
      </c>
      <c r="C12">
        <f>'Base Reserve Requirement Ratio'!E$4</f>
        <v>2.8</v>
      </c>
      <c r="D12">
        <f>'CapacityBal-P45CNW'!U11</f>
        <v>7264.9000000000005</v>
      </c>
      <c r="F12" s="6">
        <f>'Reserve Requirement-PAR'!F12</f>
        <v>0</v>
      </c>
      <c r="G12" s="6">
        <f t="shared" si="0"/>
        <v>0</v>
      </c>
      <c r="H12" s="30">
        <f t="shared" si="1"/>
        <v>203.41720000000001</v>
      </c>
      <c r="I12" s="30">
        <f t="shared" si="2"/>
        <v>203.41720000000001</v>
      </c>
      <c r="J12" s="30">
        <f>'Reserve Requirement-PAR'!J12</f>
        <v>591.77454337899542</v>
      </c>
    </row>
    <row r="13" spans="1:10" x14ac:dyDescent="0.25">
      <c r="A13">
        <f t="shared" si="3"/>
        <v>2027</v>
      </c>
      <c r="B13">
        <f>'Base Reserve Requirement Ratio'!D$4</f>
        <v>2.8</v>
      </c>
      <c r="C13">
        <f>'Base Reserve Requirement Ratio'!E$4</f>
        <v>2.8</v>
      </c>
      <c r="D13">
        <f>'CapacityBal-P45CNW'!U12</f>
        <v>7318.6</v>
      </c>
      <c r="F13" s="6">
        <f>'Reserve Requirement-PAR'!F13</f>
        <v>0</v>
      </c>
      <c r="G13" s="6">
        <f t="shared" si="0"/>
        <v>0</v>
      </c>
      <c r="H13" s="30">
        <f t="shared" si="1"/>
        <v>204.92079999999999</v>
      </c>
      <c r="I13" s="30">
        <f t="shared" si="2"/>
        <v>204.92079999999999</v>
      </c>
      <c r="J13" s="30">
        <f>'Reserve Requirement-PAR'!J13</f>
        <v>590.81073059360733</v>
      </c>
    </row>
    <row r="14" spans="1:10" x14ac:dyDescent="0.25">
      <c r="A14">
        <f t="shared" si="3"/>
        <v>2028</v>
      </c>
      <c r="B14">
        <f>'Base Reserve Requirement Ratio'!D$4</f>
        <v>2.8</v>
      </c>
      <c r="C14">
        <f>'Base Reserve Requirement Ratio'!E$4</f>
        <v>2.8</v>
      </c>
      <c r="D14">
        <f>'CapacityBal-P45CNW'!U13</f>
        <v>7385.9000000000005</v>
      </c>
      <c r="F14" s="6">
        <f>'Reserve Requirement-PAR'!F14</f>
        <v>0</v>
      </c>
      <c r="G14" s="6">
        <f t="shared" si="0"/>
        <v>0</v>
      </c>
      <c r="H14" s="30">
        <f t="shared" si="1"/>
        <v>206.80520000000001</v>
      </c>
      <c r="I14" s="30">
        <f t="shared" si="2"/>
        <v>206.80520000000001</v>
      </c>
      <c r="J14" s="30">
        <f>'Reserve Requirement-PAR'!J14</f>
        <v>596.50034246575342</v>
      </c>
    </row>
    <row r="15" spans="1:10" x14ac:dyDescent="0.25">
      <c r="A15">
        <f t="shared" si="3"/>
        <v>2029</v>
      </c>
      <c r="B15">
        <f>'Base Reserve Requirement Ratio'!D$4</f>
        <v>2.8</v>
      </c>
      <c r="C15">
        <f>'Base Reserve Requirement Ratio'!E$4</f>
        <v>2.8</v>
      </c>
      <c r="D15">
        <f>'CapacityBal-P45CNW'!U14</f>
        <v>7445.0000000000009</v>
      </c>
      <c r="F15" s="6">
        <f>'Reserve Requirement-PAR'!F15</f>
        <v>0</v>
      </c>
      <c r="G15" s="6">
        <f t="shared" si="0"/>
        <v>0</v>
      </c>
      <c r="H15" s="30">
        <f t="shared" si="1"/>
        <v>208.46</v>
      </c>
      <c r="I15" s="30">
        <f t="shared" si="2"/>
        <v>208.46</v>
      </c>
      <c r="J15" s="30">
        <f>'Reserve Requirement-PAR'!J15</f>
        <v>539.47602739726028</v>
      </c>
    </row>
    <row r="16" spans="1:10" x14ac:dyDescent="0.25">
      <c r="A16">
        <f t="shared" si="3"/>
        <v>2030</v>
      </c>
      <c r="B16">
        <f>'Base Reserve Requirement Ratio'!D$4</f>
        <v>2.8</v>
      </c>
      <c r="C16">
        <f>'Base Reserve Requirement Ratio'!E$4</f>
        <v>2.8</v>
      </c>
      <c r="D16">
        <f>'CapacityBal-P45CNW'!U15</f>
        <v>7511.3</v>
      </c>
      <c r="F16" s="6">
        <f>'Reserve Requirement-PAR'!F16</f>
        <v>0</v>
      </c>
      <c r="G16" s="6">
        <f t="shared" si="0"/>
        <v>0</v>
      </c>
      <c r="H16" s="30">
        <f t="shared" si="1"/>
        <v>210.31639999999999</v>
      </c>
      <c r="I16" s="30">
        <f t="shared" si="2"/>
        <v>210.31639999999999</v>
      </c>
      <c r="J16" s="30">
        <f>'Reserve Requirement-PAR'!J16</f>
        <v>651.1585616438357</v>
      </c>
    </row>
    <row r="17" spans="1:13" x14ac:dyDescent="0.25">
      <c r="A17">
        <f t="shared" si="3"/>
        <v>2031</v>
      </c>
      <c r="B17">
        <f>'Base Reserve Requirement Ratio'!D$4</f>
        <v>2.8</v>
      </c>
      <c r="C17">
        <f>'Base Reserve Requirement Ratio'!E$4</f>
        <v>2.8</v>
      </c>
      <c r="D17">
        <f>'CapacityBal-P45CNW'!U16</f>
        <v>7565.1999999999989</v>
      </c>
      <c r="F17" s="6">
        <f>'Reserve Requirement-PAR'!F17</f>
        <v>0</v>
      </c>
      <c r="G17" s="6">
        <f t="shared" si="0"/>
        <v>0</v>
      </c>
      <c r="H17" s="30">
        <f t="shared" si="1"/>
        <v>211.82559999999995</v>
      </c>
      <c r="I17" s="30">
        <f t="shared" si="2"/>
        <v>211.82559999999995</v>
      </c>
      <c r="J17" s="30">
        <f>'Reserve Requirement-PAR'!J17</f>
        <v>641.63013698630141</v>
      </c>
    </row>
    <row r="18" spans="1:13" x14ac:dyDescent="0.25">
      <c r="A18">
        <f t="shared" si="3"/>
        <v>2032</v>
      </c>
      <c r="B18">
        <f>'Base Reserve Requirement Ratio'!D$4</f>
        <v>2.8</v>
      </c>
      <c r="C18">
        <f>'Base Reserve Requirement Ratio'!E$4</f>
        <v>2.8</v>
      </c>
      <c r="D18">
        <f>'CapacityBal-P45CNW'!U17</f>
        <v>7641.9000000000005</v>
      </c>
      <c r="F18" s="6">
        <f>'Reserve Requirement-PAR'!F18</f>
        <v>0</v>
      </c>
      <c r="G18" s="6">
        <f t="shared" si="0"/>
        <v>0</v>
      </c>
      <c r="H18" s="30">
        <f t="shared" si="1"/>
        <v>213.97319999999999</v>
      </c>
      <c r="I18" s="30">
        <f t="shared" si="2"/>
        <v>213.97319999999999</v>
      </c>
      <c r="J18" s="30">
        <f>'Reserve Requirement-PAR'!J18</f>
        <v>643.54657534246576</v>
      </c>
    </row>
    <row r="19" spans="1:13" x14ac:dyDescent="0.25">
      <c r="A19">
        <f t="shared" si="3"/>
        <v>2033</v>
      </c>
      <c r="B19">
        <f>'Base Reserve Requirement Ratio'!D$4</f>
        <v>2.8</v>
      </c>
      <c r="C19">
        <f>'Base Reserve Requirement Ratio'!E$4</f>
        <v>2.8</v>
      </c>
      <c r="D19">
        <f>'CapacityBal-P45CNW'!U18</f>
        <v>7690.2</v>
      </c>
      <c r="F19" s="6">
        <f>'Reserve Requirement-PAR'!F19</f>
        <v>0</v>
      </c>
      <c r="G19" s="6">
        <f t="shared" si="0"/>
        <v>0</v>
      </c>
      <c r="H19" s="30">
        <f t="shared" si="1"/>
        <v>215.32559999999998</v>
      </c>
      <c r="I19" s="30">
        <f t="shared" si="2"/>
        <v>215.32559999999998</v>
      </c>
      <c r="J19" s="30">
        <f>'Reserve Requirement-PAR'!J19</f>
        <v>626.00673515981737</v>
      </c>
    </row>
    <row r="20" spans="1:13" x14ac:dyDescent="0.25">
      <c r="A20">
        <f t="shared" si="3"/>
        <v>2034</v>
      </c>
      <c r="B20">
        <f>'Base Reserve Requirement Ratio'!D$4</f>
        <v>2.8</v>
      </c>
      <c r="C20">
        <f>'Base Reserve Requirement Ratio'!E$4</f>
        <v>2.8</v>
      </c>
      <c r="D20">
        <f>'CapacityBal-P45CNW'!U19</f>
        <v>7708.2999999999993</v>
      </c>
      <c r="F20" s="6">
        <f>'Reserve Requirement-PAR'!F20</f>
        <v>0</v>
      </c>
      <c r="G20" s="6">
        <f t="shared" si="0"/>
        <v>0</v>
      </c>
      <c r="H20" s="30">
        <f t="shared" si="1"/>
        <v>215.83239999999998</v>
      </c>
      <c r="I20" s="30">
        <f t="shared" si="2"/>
        <v>215.83239999999998</v>
      </c>
      <c r="J20" s="30">
        <f>'Reserve Requirement-PAR'!J20</f>
        <v>620.46563926940644</v>
      </c>
    </row>
    <row r="21" spans="1:13" x14ac:dyDescent="0.25">
      <c r="A21">
        <f t="shared" si="3"/>
        <v>2035</v>
      </c>
      <c r="B21">
        <f>'Base Reserve Requirement Ratio'!D$4</f>
        <v>2.8</v>
      </c>
      <c r="C21">
        <f>'Base Reserve Requirement Ratio'!E$4</f>
        <v>2.8</v>
      </c>
      <c r="D21">
        <f>'CapacityBal-P45CNW'!U20</f>
        <v>7758.4999999999991</v>
      </c>
      <c r="F21" s="6">
        <f>'Reserve Requirement-PAR'!F21</f>
        <v>0</v>
      </c>
      <c r="G21" s="6">
        <f t="shared" si="0"/>
        <v>0</v>
      </c>
      <c r="H21" s="30">
        <f t="shared" si="1"/>
        <v>217.23799999999994</v>
      </c>
      <c r="I21" s="30">
        <f t="shared" si="2"/>
        <v>217.23799999999994</v>
      </c>
      <c r="J21" s="30">
        <f>'Reserve Requirement-PAR'!J21</f>
        <v>604.38744292237448</v>
      </c>
    </row>
    <row r="22" spans="1:13" x14ac:dyDescent="0.25">
      <c r="A22">
        <f t="shared" si="3"/>
        <v>2036</v>
      </c>
      <c r="B22">
        <f>'Base Reserve Requirement Ratio'!D$4</f>
        <v>2.8</v>
      </c>
      <c r="C22">
        <f>'Base Reserve Requirement Ratio'!E$4</f>
        <v>2.8</v>
      </c>
      <c r="D22">
        <f>'CapacityBal-P45CNW'!U21</f>
        <v>7809.3</v>
      </c>
      <c r="F22" s="6">
        <f>'Reserve Requirement-PAR'!F22</f>
        <v>0</v>
      </c>
      <c r="G22" s="6">
        <f t="shared" si="0"/>
        <v>0</v>
      </c>
      <c r="H22" s="30">
        <f t="shared" si="1"/>
        <v>218.66040000000001</v>
      </c>
      <c r="I22" s="30">
        <f t="shared" si="2"/>
        <v>218.66040000000001</v>
      </c>
      <c r="J22" s="30">
        <f>'Reserve Requirement-PAR'!J22</f>
        <v>600.51529680365297</v>
      </c>
    </row>
    <row r="23" spans="1:13" x14ac:dyDescent="0.25">
      <c r="A23">
        <f t="shared" si="3"/>
        <v>2037</v>
      </c>
      <c r="B23">
        <f>'Base Reserve Requirement Ratio'!D$4</f>
        <v>2.8</v>
      </c>
      <c r="C23">
        <f>'Base Reserve Requirement Ratio'!E$4</f>
        <v>2.8</v>
      </c>
      <c r="D23">
        <f>'CapacityBal-P45CNW'!U22</f>
        <v>7866.5</v>
      </c>
      <c r="F23" s="6">
        <f>'Reserve Requirement-PAR'!F23</f>
        <v>0</v>
      </c>
      <c r="G23" s="6">
        <f t="shared" si="0"/>
        <v>0</v>
      </c>
      <c r="H23" s="30">
        <f t="shared" si="1"/>
        <v>220.26199999999997</v>
      </c>
      <c r="I23" s="30">
        <f t="shared" si="2"/>
        <v>220.26199999999997</v>
      </c>
      <c r="J23" s="30">
        <f>'Reserve Requirement-PAR'!J23</f>
        <v>599.65353881278543</v>
      </c>
    </row>
    <row r="24" spans="1:13" x14ac:dyDescent="0.25">
      <c r="A24">
        <f t="shared" si="3"/>
        <v>2038</v>
      </c>
      <c r="B24">
        <f>'Base Reserve Requirement Ratio'!D$4</f>
        <v>2.8</v>
      </c>
      <c r="C24">
        <f>'Base Reserve Requirement Ratio'!E$4</f>
        <v>2.8</v>
      </c>
      <c r="D24">
        <f>'CapacityBal-P45CNW'!U23</f>
        <v>7906.5999999999995</v>
      </c>
      <c r="F24" s="6">
        <f>'Reserve Requirement-PAR'!F24</f>
        <v>0</v>
      </c>
      <c r="G24" s="6">
        <f t="shared" si="0"/>
        <v>0</v>
      </c>
      <c r="H24" s="30">
        <f t="shared" si="1"/>
        <v>221.38479999999996</v>
      </c>
      <c r="I24" s="30">
        <f t="shared" si="2"/>
        <v>221.38479999999996</v>
      </c>
      <c r="J24" s="30">
        <f>'Reserve Requirement-PAR'!J24</f>
        <v>560.45365296803652</v>
      </c>
    </row>
    <row r="27" spans="1:13" x14ac:dyDescent="0.25">
      <c r="A27" t="s">
        <v>68</v>
      </c>
    </row>
    <row r="29" spans="1:13" ht="30" x14ac:dyDescent="0.25">
      <c r="B29" s="7" t="s">
        <v>65</v>
      </c>
      <c r="C29" s="7" t="s">
        <v>66</v>
      </c>
      <c r="D29" s="7" t="s">
        <v>64</v>
      </c>
      <c r="F29" t="s">
        <v>1</v>
      </c>
      <c r="G29" t="s">
        <v>2</v>
      </c>
      <c r="H29" s="10" t="s">
        <v>3</v>
      </c>
      <c r="I29" s="10" t="s">
        <v>4</v>
      </c>
      <c r="J29" s="29" t="s">
        <v>1218</v>
      </c>
      <c r="L29" s="7"/>
      <c r="M29" s="7"/>
    </row>
    <row r="30" spans="1:13" x14ac:dyDescent="0.25">
      <c r="A30">
        <f>A5</f>
        <v>2019</v>
      </c>
      <c r="B30">
        <f>'Base Reserve Requirement Ratio'!D$10</f>
        <v>2.8</v>
      </c>
      <c r="C30">
        <f>'Base Reserve Requirement Ratio'!E$10</f>
        <v>2.8</v>
      </c>
      <c r="D30">
        <f>'CapacityBal-P45CNW'!V4</f>
        <v>3319.3999999999996</v>
      </c>
      <c r="F30" s="6">
        <f>'Reserve Requirement-PAR'!F30</f>
        <v>0</v>
      </c>
      <c r="G30" s="6">
        <f>($B30-$C30)/200*$D30</f>
        <v>0</v>
      </c>
      <c r="H30" s="30">
        <f>I30</f>
        <v>92.943199999999976</v>
      </c>
      <c r="I30" s="30">
        <f>C30*D30/100</f>
        <v>92.943199999999976</v>
      </c>
      <c r="J30" s="30">
        <f>'Reserve Requirement-PAR'!J30</f>
        <v>196.09566210045662</v>
      </c>
    </row>
    <row r="31" spans="1:13" x14ac:dyDescent="0.25">
      <c r="A31">
        <f t="shared" ref="A31:A49" si="4">A6</f>
        <v>2020</v>
      </c>
      <c r="B31">
        <f>'Base Reserve Requirement Ratio'!D$10</f>
        <v>2.8</v>
      </c>
      <c r="C31">
        <f>'Base Reserve Requirement Ratio'!E$10</f>
        <v>2.8</v>
      </c>
      <c r="D31">
        <f>'CapacityBal-P45CNW'!V5</f>
        <v>3366.2</v>
      </c>
      <c r="F31" s="6">
        <f>'Reserve Requirement-PAR'!F31</f>
        <v>0</v>
      </c>
      <c r="G31" s="6">
        <f t="shared" ref="G31:G49" si="5">($B31-$C31)/200*$D31</f>
        <v>0</v>
      </c>
      <c r="H31" s="30">
        <f t="shared" ref="H31:H49" si="6">I31</f>
        <v>94.253599999999992</v>
      </c>
      <c r="I31" s="30">
        <f t="shared" ref="I31:I49" si="7">C31*D31/100</f>
        <v>94.253599999999992</v>
      </c>
      <c r="J31" s="30">
        <f>'Reserve Requirement-PAR'!J31</f>
        <v>206.85913242009133</v>
      </c>
    </row>
    <row r="32" spans="1:13" x14ac:dyDescent="0.25">
      <c r="A32">
        <f t="shared" si="4"/>
        <v>2021</v>
      </c>
      <c r="B32">
        <f>'Base Reserve Requirement Ratio'!D$10</f>
        <v>2.8</v>
      </c>
      <c r="C32">
        <f>'Base Reserve Requirement Ratio'!E$10</f>
        <v>2.8</v>
      </c>
      <c r="D32">
        <f>'CapacityBal-P45CNW'!V6</f>
        <v>3415.4</v>
      </c>
      <c r="F32" s="6">
        <f>'Reserve Requirement-PAR'!F32</f>
        <v>0</v>
      </c>
      <c r="G32" s="6">
        <f t="shared" si="5"/>
        <v>0</v>
      </c>
      <c r="H32" s="30">
        <f t="shared" si="6"/>
        <v>95.631199999999993</v>
      </c>
      <c r="I32" s="30">
        <f t="shared" si="7"/>
        <v>95.631199999999993</v>
      </c>
      <c r="J32" s="30">
        <f>'Reserve Requirement-PAR'!J32</f>
        <v>211.2609589041096</v>
      </c>
    </row>
    <row r="33" spans="1:10" x14ac:dyDescent="0.25">
      <c r="A33">
        <f t="shared" si="4"/>
        <v>2022</v>
      </c>
      <c r="B33">
        <f>'Base Reserve Requirement Ratio'!D$10</f>
        <v>2.8</v>
      </c>
      <c r="C33">
        <f>'Base Reserve Requirement Ratio'!E$10</f>
        <v>2.8</v>
      </c>
      <c r="D33">
        <f>'CapacityBal-P45CNW'!V7</f>
        <v>3456.2</v>
      </c>
      <c r="F33" s="6">
        <f>'Reserve Requirement-PAR'!F33</f>
        <v>0</v>
      </c>
      <c r="G33" s="6">
        <f t="shared" si="5"/>
        <v>0</v>
      </c>
      <c r="H33" s="30">
        <f t="shared" si="6"/>
        <v>96.773599999999988</v>
      </c>
      <c r="I33" s="30">
        <f t="shared" si="7"/>
        <v>96.773599999999988</v>
      </c>
      <c r="J33" s="30">
        <f>'Reserve Requirement-PAR'!J33</f>
        <v>198.29908675799086</v>
      </c>
    </row>
    <row r="34" spans="1:10" x14ac:dyDescent="0.25">
      <c r="A34">
        <f t="shared" si="4"/>
        <v>2023</v>
      </c>
      <c r="B34">
        <f>'Base Reserve Requirement Ratio'!D$10</f>
        <v>2.8</v>
      </c>
      <c r="C34">
        <f>'Base Reserve Requirement Ratio'!E$10</f>
        <v>2.8</v>
      </c>
      <c r="D34">
        <f>'CapacityBal-P45CNW'!V8</f>
        <v>3480.9999999999995</v>
      </c>
      <c r="F34" s="6">
        <f>'Reserve Requirement-PAR'!F34</f>
        <v>0</v>
      </c>
      <c r="G34" s="6">
        <f t="shared" si="5"/>
        <v>0</v>
      </c>
      <c r="H34" s="30">
        <f t="shared" si="6"/>
        <v>97.467999999999975</v>
      </c>
      <c r="I34" s="30">
        <f t="shared" si="7"/>
        <v>97.467999999999975</v>
      </c>
      <c r="J34" s="30">
        <f>'Reserve Requirement-PAR'!J34</f>
        <v>195.6796803652968</v>
      </c>
    </row>
    <row r="35" spans="1:10" x14ac:dyDescent="0.25">
      <c r="A35">
        <f t="shared" si="4"/>
        <v>2024</v>
      </c>
      <c r="B35">
        <f>'Base Reserve Requirement Ratio'!D$10</f>
        <v>2.8</v>
      </c>
      <c r="C35">
        <f>'Base Reserve Requirement Ratio'!E$10</f>
        <v>2.8</v>
      </c>
      <c r="D35">
        <f>'CapacityBal-P45CNW'!V9</f>
        <v>3483.9</v>
      </c>
      <c r="F35" s="6">
        <f>'Reserve Requirement-PAR'!F35</f>
        <v>0</v>
      </c>
      <c r="G35" s="6">
        <f t="shared" si="5"/>
        <v>0</v>
      </c>
      <c r="H35" s="30">
        <f t="shared" si="6"/>
        <v>97.549199999999999</v>
      </c>
      <c r="I35" s="30">
        <f t="shared" si="7"/>
        <v>97.549199999999999</v>
      </c>
      <c r="J35" s="30">
        <f>'Reserve Requirement-PAR'!J35</f>
        <v>282.84246575342462</v>
      </c>
    </row>
    <row r="36" spans="1:10" x14ac:dyDescent="0.25">
      <c r="A36">
        <f t="shared" si="4"/>
        <v>2025</v>
      </c>
      <c r="B36">
        <f>'Base Reserve Requirement Ratio'!D$10</f>
        <v>2.8</v>
      </c>
      <c r="C36">
        <f>'Base Reserve Requirement Ratio'!E$10</f>
        <v>2.8</v>
      </c>
      <c r="D36">
        <f>'CapacityBal-P45CNW'!V10</f>
        <v>3530.7000000000003</v>
      </c>
      <c r="F36" s="6">
        <f>'Reserve Requirement-PAR'!F36</f>
        <v>0</v>
      </c>
      <c r="G36" s="6">
        <f t="shared" si="5"/>
        <v>0</v>
      </c>
      <c r="H36" s="30">
        <f t="shared" si="6"/>
        <v>98.859600000000015</v>
      </c>
      <c r="I36" s="30">
        <f t="shared" si="7"/>
        <v>98.859600000000015</v>
      </c>
      <c r="J36" s="30">
        <f>'Reserve Requirement-PAR'!J36</f>
        <v>281.63618721461188</v>
      </c>
    </row>
    <row r="37" spans="1:10" x14ac:dyDescent="0.25">
      <c r="A37">
        <f t="shared" si="4"/>
        <v>2026</v>
      </c>
      <c r="B37">
        <f>'Base Reserve Requirement Ratio'!D$10</f>
        <v>2.8</v>
      </c>
      <c r="C37">
        <f>'Base Reserve Requirement Ratio'!E$10</f>
        <v>2.8</v>
      </c>
      <c r="D37">
        <f>'CapacityBal-P45CNW'!V11</f>
        <v>3552.8</v>
      </c>
      <c r="F37" s="6">
        <f>'Reserve Requirement-PAR'!F37</f>
        <v>0</v>
      </c>
      <c r="G37" s="6">
        <f t="shared" si="5"/>
        <v>0</v>
      </c>
      <c r="H37" s="30">
        <f t="shared" si="6"/>
        <v>99.478400000000008</v>
      </c>
      <c r="I37" s="30">
        <f t="shared" si="7"/>
        <v>99.478400000000008</v>
      </c>
      <c r="J37" s="30">
        <f>'Reserve Requirement-PAR'!J37</f>
        <v>280.39771689497718</v>
      </c>
    </row>
    <row r="38" spans="1:10" x14ac:dyDescent="0.25">
      <c r="A38">
        <f t="shared" si="4"/>
        <v>2027</v>
      </c>
      <c r="B38">
        <f>'Base Reserve Requirement Ratio'!D$10</f>
        <v>2.8</v>
      </c>
      <c r="C38">
        <f>'Base Reserve Requirement Ratio'!E$10</f>
        <v>2.8</v>
      </c>
      <c r="D38">
        <f>'CapacityBal-P45CNW'!V12</f>
        <v>3575.7999999999997</v>
      </c>
      <c r="F38" s="6">
        <f>'Reserve Requirement-PAR'!F38</f>
        <v>0</v>
      </c>
      <c r="G38" s="6">
        <f t="shared" si="5"/>
        <v>0</v>
      </c>
      <c r="H38" s="30">
        <f t="shared" si="6"/>
        <v>100.12239999999998</v>
      </c>
      <c r="I38" s="30">
        <f t="shared" si="7"/>
        <v>100.12239999999998</v>
      </c>
      <c r="J38" s="30">
        <f>'Reserve Requirement-PAR'!J38</f>
        <v>278.01974885844749</v>
      </c>
    </row>
    <row r="39" spans="1:10" x14ac:dyDescent="0.25">
      <c r="A39">
        <f t="shared" si="4"/>
        <v>2028</v>
      </c>
      <c r="B39">
        <f>'Base Reserve Requirement Ratio'!D$10</f>
        <v>2.8</v>
      </c>
      <c r="C39">
        <f>'Base Reserve Requirement Ratio'!E$10</f>
        <v>2.8</v>
      </c>
      <c r="D39">
        <f>'CapacityBal-P45CNW'!V13</f>
        <v>3599.0999999999995</v>
      </c>
      <c r="F39" s="6">
        <f>'Reserve Requirement-PAR'!F39</f>
        <v>0</v>
      </c>
      <c r="G39" s="6">
        <f t="shared" si="5"/>
        <v>0</v>
      </c>
      <c r="H39" s="30">
        <f t="shared" si="6"/>
        <v>100.77479999999997</v>
      </c>
      <c r="I39" s="30">
        <f t="shared" si="7"/>
        <v>100.77479999999997</v>
      </c>
      <c r="J39" s="30">
        <f>'Reserve Requirement-PAR'!J39</f>
        <v>275.387100456621</v>
      </c>
    </row>
    <row r="40" spans="1:10" x14ac:dyDescent="0.25">
      <c r="A40">
        <f t="shared" si="4"/>
        <v>2029</v>
      </c>
      <c r="B40">
        <f>'Base Reserve Requirement Ratio'!D$10</f>
        <v>2.8</v>
      </c>
      <c r="C40">
        <f>'Base Reserve Requirement Ratio'!E$10</f>
        <v>2.8</v>
      </c>
      <c r="D40">
        <f>'CapacityBal-P45CNW'!V14</f>
        <v>3617.7000000000003</v>
      </c>
      <c r="F40" s="6">
        <f>'Reserve Requirement-PAR'!F40</f>
        <v>0</v>
      </c>
      <c r="G40" s="6">
        <f t="shared" si="5"/>
        <v>0</v>
      </c>
      <c r="H40" s="30">
        <f t="shared" si="6"/>
        <v>101.29559999999999</v>
      </c>
      <c r="I40" s="30">
        <f t="shared" si="7"/>
        <v>101.29559999999999</v>
      </c>
      <c r="J40" s="30">
        <f>'Reserve Requirement-PAR'!J40</f>
        <v>288.45114155251139</v>
      </c>
    </row>
    <row r="41" spans="1:10" x14ac:dyDescent="0.25">
      <c r="A41">
        <f t="shared" si="4"/>
        <v>2030</v>
      </c>
      <c r="B41">
        <f>'Base Reserve Requirement Ratio'!D$10</f>
        <v>2.8</v>
      </c>
      <c r="C41">
        <f>'Base Reserve Requirement Ratio'!E$10</f>
        <v>2.8</v>
      </c>
      <c r="D41">
        <f>'CapacityBal-P45CNW'!V15</f>
        <v>3629.4999999999995</v>
      </c>
      <c r="F41" s="6">
        <f>'Reserve Requirement-PAR'!F41</f>
        <v>0</v>
      </c>
      <c r="G41" s="6">
        <f t="shared" si="5"/>
        <v>0</v>
      </c>
      <c r="H41" s="30">
        <f t="shared" si="6"/>
        <v>101.62599999999999</v>
      </c>
      <c r="I41" s="30">
        <f t="shared" si="7"/>
        <v>101.62599999999999</v>
      </c>
      <c r="J41" s="30">
        <f>'Reserve Requirement-PAR'!J41</f>
        <v>286.3087899543379</v>
      </c>
    </row>
    <row r="42" spans="1:10" x14ac:dyDescent="0.25">
      <c r="A42">
        <f t="shared" si="4"/>
        <v>2031</v>
      </c>
      <c r="B42">
        <f>'Base Reserve Requirement Ratio'!D$10</f>
        <v>2.8</v>
      </c>
      <c r="C42">
        <f>'Base Reserve Requirement Ratio'!E$10</f>
        <v>2.8</v>
      </c>
      <c r="D42">
        <f>'CapacityBal-P45CNW'!V16</f>
        <v>3643.1000000000004</v>
      </c>
      <c r="F42" s="6">
        <f>'Reserve Requirement-PAR'!F42</f>
        <v>0</v>
      </c>
      <c r="G42" s="6">
        <f t="shared" si="5"/>
        <v>0</v>
      </c>
      <c r="H42" s="30">
        <f t="shared" si="6"/>
        <v>102.0068</v>
      </c>
      <c r="I42" s="30">
        <f t="shared" si="7"/>
        <v>102.0068</v>
      </c>
      <c r="J42" s="30">
        <f>'Reserve Requirement-PAR'!J42</f>
        <v>286.41712328767125</v>
      </c>
    </row>
    <row r="43" spans="1:10" x14ac:dyDescent="0.25">
      <c r="A43">
        <f t="shared" si="4"/>
        <v>2032</v>
      </c>
      <c r="B43">
        <f>'Base Reserve Requirement Ratio'!D$10</f>
        <v>2.8</v>
      </c>
      <c r="C43">
        <f>'Base Reserve Requirement Ratio'!E$10</f>
        <v>2.8</v>
      </c>
      <c r="D43">
        <f>'CapacityBal-P45CNW'!V17</f>
        <v>3639.0000000000005</v>
      </c>
      <c r="F43" s="6">
        <f>'Reserve Requirement-PAR'!F43</f>
        <v>0</v>
      </c>
      <c r="G43" s="6">
        <f t="shared" si="5"/>
        <v>0</v>
      </c>
      <c r="H43" s="30">
        <f t="shared" si="6"/>
        <v>101.89200000000001</v>
      </c>
      <c r="I43" s="30">
        <f t="shared" si="7"/>
        <v>101.89200000000001</v>
      </c>
      <c r="J43" s="30">
        <f>'Reserve Requirement-PAR'!J43</f>
        <v>281.5478310502283</v>
      </c>
    </row>
    <row r="44" spans="1:10" x14ac:dyDescent="0.25">
      <c r="A44">
        <f t="shared" si="4"/>
        <v>2033</v>
      </c>
      <c r="B44">
        <f>'Base Reserve Requirement Ratio'!D$10</f>
        <v>2.8</v>
      </c>
      <c r="C44">
        <f>'Base Reserve Requirement Ratio'!E$10</f>
        <v>2.8</v>
      </c>
      <c r="D44">
        <f>'CapacityBal-P45CNW'!V18</f>
        <v>3630.2000000000003</v>
      </c>
      <c r="F44" s="6">
        <f>'Reserve Requirement-PAR'!F44</f>
        <v>0</v>
      </c>
      <c r="G44" s="6">
        <f t="shared" si="5"/>
        <v>0</v>
      </c>
      <c r="H44" s="30">
        <f t="shared" si="6"/>
        <v>101.6456</v>
      </c>
      <c r="I44" s="30">
        <f t="shared" si="7"/>
        <v>101.6456</v>
      </c>
      <c r="J44" s="30">
        <f>'Reserve Requirement-PAR'!J44</f>
        <v>296.15867579908678</v>
      </c>
    </row>
    <row r="45" spans="1:10" x14ac:dyDescent="0.25">
      <c r="A45">
        <f t="shared" si="4"/>
        <v>2034</v>
      </c>
      <c r="B45">
        <f>'Base Reserve Requirement Ratio'!D$10</f>
        <v>2.8</v>
      </c>
      <c r="C45">
        <f>'Base Reserve Requirement Ratio'!E$10</f>
        <v>2.8</v>
      </c>
      <c r="D45">
        <f>'CapacityBal-P45CNW'!V19</f>
        <v>3632.8999999999996</v>
      </c>
      <c r="F45" s="6">
        <f>'Reserve Requirement-PAR'!F45</f>
        <v>0</v>
      </c>
      <c r="G45" s="6">
        <f t="shared" si="5"/>
        <v>0</v>
      </c>
      <c r="H45" s="30">
        <f t="shared" si="6"/>
        <v>101.7212</v>
      </c>
      <c r="I45" s="30">
        <f t="shared" si="7"/>
        <v>101.7212</v>
      </c>
      <c r="J45" s="30">
        <f>'Reserve Requirement-PAR'!J45</f>
        <v>295.90342465753423</v>
      </c>
    </row>
    <row r="46" spans="1:10" x14ac:dyDescent="0.25">
      <c r="A46">
        <f t="shared" si="4"/>
        <v>2035</v>
      </c>
      <c r="B46">
        <f>'Base Reserve Requirement Ratio'!D$10</f>
        <v>2.8</v>
      </c>
      <c r="C46">
        <f>'Base Reserve Requirement Ratio'!E$10</f>
        <v>2.8</v>
      </c>
      <c r="D46">
        <f>'CapacityBal-P45CNW'!V20</f>
        <v>3623.6</v>
      </c>
      <c r="F46" s="6">
        <f>'Reserve Requirement-PAR'!F46</f>
        <v>0</v>
      </c>
      <c r="G46" s="6">
        <f t="shared" si="5"/>
        <v>0</v>
      </c>
      <c r="H46" s="30">
        <f t="shared" si="6"/>
        <v>101.46080000000001</v>
      </c>
      <c r="I46" s="30">
        <f t="shared" si="7"/>
        <v>101.46080000000001</v>
      </c>
      <c r="J46" s="30">
        <f>'Reserve Requirement-PAR'!J46</f>
        <v>298.93173515981732</v>
      </c>
    </row>
    <row r="47" spans="1:10" x14ac:dyDescent="0.25">
      <c r="A47">
        <f t="shared" si="4"/>
        <v>2036</v>
      </c>
      <c r="B47">
        <f>'Base Reserve Requirement Ratio'!D$10</f>
        <v>2.8</v>
      </c>
      <c r="C47">
        <f>'Base Reserve Requirement Ratio'!E$10</f>
        <v>2.8</v>
      </c>
      <c r="D47">
        <f>'CapacityBal-P45CNW'!V21</f>
        <v>3615.7999999999997</v>
      </c>
      <c r="F47" s="6">
        <f>'Reserve Requirement-PAR'!F47</f>
        <v>0</v>
      </c>
      <c r="G47" s="6">
        <f t="shared" si="5"/>
        <v>0</v>
      </c>
      <c r="H47" s="30">
        <f t="shared" si="6"/>
        <v>101.24239999999998</v>
      </c>
      <c r="I47" s="30">
        <f t="shared" si="7"/>
        <v>101.24239999999998</v>
      </c>
      <c r="J47" s="30">
        <f>'Reserve Requirement-PAR'!J47</f>
        <v>307.6681506849315</v>
      </c>
    </row>
    <row r="48" spans="1:10" x14ac:dyDescent="0.25">
      <c r="A48">
        <f t="shared" si="4"/>
        <v>2037</v>
      </c>
      <c r="B48">
        <f>'Base Reserve Requirement Ratio'!D$10</f>
        <v>2.8</v>
      </c>
      <c r="C48">
        <f>'Base Reserve Requirement Ratio'!E$10</f>
        <v>2.8</v>
      </c>
      <c r="D48">
        <f>'CapacityBal-P45CNW'!V22</f>
        <v>3621.6</v>
      </c>
      <c r="F48" s="6">
        <f>'Reserve Requirement-PAR'!F48</f>
        <v>0</v>
      </c>
      <c r="G48" s="6">
        <f t="shared" si="5"/>
        <v>0</v>
      </c>
      <c r="H48" s="30">
        <f t="shared" si="6"/>
        <v>101.40479999999999</v>
      </c>
      <c r="I48" s="30">
        <f t="shared" si="7"/>
        <v>101.40479999999999</v>
      </c>
      <c r="J48" s="30">
        <f>'Reserve Requirement-PAR'!J48</f>
        <v>306.57100456621004</v>
      </c>
    </row>
    <row r="49" spans="1:10" x14ac:dyDescent="0.25">
      <c r="A49">
        <f t="shared" si="4"/>
        <v>2038</v>
      </c>
      <c r="B49">
        <f>'Base Reserve Requirement Ratio'!D$10</f>
        <v>2.8</v>
      </c>
      <c r="C49">
        <f>'Base Reserve Requirement Ratio'!E$10</f>
        <v>2.8</v>
      </c>
      <c r="D49">
        <f>'CapacityBal-P45CNW'!V23</f>
        <v>3612.8</v>
      </c>
      <c r="F49" s="6">
        <f>'Reserve Requirement-PAR'!F49</f>
        <v>0</v>
      </c>
      <c r="G49" s="6">
        <f t="shared" si="5"/>
        <v>0</v>
      </c>
      <c r="H49" s="30">
        <f t="shared" si="6"/>
        <v>101.1584</v>
      </c>
      <c r="I49" s="30">
        <f t="shared" si="7"/>
        <v>101.1584</v>
      </c>
      <c r="J49" s="30">
        <f>'Reserve Requirement-PAR'!J49</f>
        <v>300.98413242009133</v>
      </c>
    </row>
    <row r="66" spans="9:9" x14ac:dyDescent="0.25">
      <c r="I66" s="29"/>
    </row>
  </sheetData>
  <sortState ref="G50:G309">
    <sortCondition ref="G5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1"/>
  <sheetViews>
    <sheetView workbookViewId="0">
      <selection activeCell="L1" sqref="L1"/>
    </sheetView>
  </sheetViews>
  <sheetFormatPr defaultRowHeight="15" x14ac:dyDescent="0.25"/>
  <cols>
    <col min="2" max="2" width="29.140625" customWidth="1"/>
    <col min="5" max="5" width="14.28515625" customWidth="1"/>
  </cols>
  <sheetData>
    <row r="1" spans="1:13" x14ac:dyDescent="0.25">
      <c r="A1" t="s">
        <v>209</v>
      </c>
      <c r="B1" t="s">
        <v>106</v>
      </c>
      <c r="C1" t="s">
        <v>1216</v>
      </c>
      <c r="D1" t="s">
        <v>210</v>
      </c>
      <c r="E1" t="s">
        <v>211</v>
      </c>
      <c r="F1" t="s">
        <v>212</v>
      </c>
      <c r="G1" t="s">
        <v>1217</v>
      </c>
      <c r="I1" t="s">
        <v>1262</v>
      </c>
      <c r="L1" s="17"/>
    </row>
    <row r="2" spans="1:13" x14ac:dyDescent="0.25">
      <c r="A2" t="s">
        <v>1258</v>
      </c>
      <c r="B2" t="s">
        <v>1259</v>
      </c>
      <c r="C2" t="s">
        <v>1260</v>
      </c>
      <c r="D2" t="s">
        <v>213</v>
      </c>
      <c r="E2" s="1">
        <v>43466</v>
      </c>
      <c r="F2" t="s">
        <v>214</v>
      </c>
      <c r="G2">
        <v>3142.52</v>
      </c>
      <c r="I2">
        <f>G2/8.76</f>
        <v>358.73515981735159</v>
      </c>
    </row>
    <row r="3" spans="1:13" x14ac:dyDescent="0.25">
      <c r="A3" t="s">
        <v>1258</v>
      </c>
      <c r="B3" t="s">
        <v>1259</v>
      </c>
      <c r="C3" t="s">
        <v>1260</v>
      </c>
      <c r="D3" t="s">
        <v>213</v>
      </c>
      <c r="E3" s="1">
        <v>43831</v>
      </c>
      <c r="F3" t="s">
        <v>214</v>
      </c>
      <c r="G3">
        <v>3301.9090000000001</v>
      </c>
      <c r="I3">
        <f t="shared" ref="I3:I41" si="0">G3/8.76</f>
        <v>376.93025114155256</v>
      </c>
    </row>
    <row r="4" spans="1:13" x14ac:dyDescent="0.25">
      <c r="A4" t="s">
        <v>1258</v>
      </c>
      <c r="B4" t="s">
        <v>1259</v>
      </c>
      <c r="C4" t="s">
        <v>1260</v>
      </c>
      <c r="D4" t="s">
        <v>213</v>
      </c>
      <c r="E4" s="1">
        <v>44197</v>
      </c>
      <c r="F4" t="s">
        <v>214</v>
      </c>
      <c r="G4">
        <v>4303.68</v>
      </c>
      <c r="I4">
        <f t="shared" si="0"/>
        <v>491.28767123287673</v>
      </c>
    </row>
    <row r="5" spans="1:13" x14ac:dyDescent="0.25">
      <c r="A5" t="s">
        <v>1258</v>
      </c>
      <c r="B5" t="s">
        <v>1259</v>
      </c>
      <c r="C5" t="s">
        <v>1260</v>
      </c>
      <c r="D5" t="s">
        <v>213</v>
      </c>
      <c r="E5" s="1">
        <v>44562</v>
      </c>
      <c r="F5" t="s">
        <v>214</v>
      </c>
      <c r="G5">
        <v>4319.8609999999999</v>
      </c>
      <c r="I5">
        <f t="shared" si="0"/>
        <v>493.13481735159814</v>
      </c>
    </row>
    <row r="6" spans="1:13" x14ac:dyDescent="0.25">
      <c r="A6" t="s">
        <v>1258</v>
      </c>
      <c r="B6" t="s">
        <v>1259</v>
      </c>
      <c r="C6" t="s">
        <v>1260</v>
      </c>
      <c r="D6" t="s">
        <v>213</v>
      </c>
      <c r="E6" s="1">
        <v>44927</v>
      </c>
      <c r="F6" t="s">
        <v>214</v>
      </c>
      <c r="G6">
        <v>4397.8710000000001</v>
      </c>
      <c r="I6">
        <f t="shared" si="0"/>
        <v>502.04006849315073</v>
      </c>
    </row>
    <row r="7" spans="1:13" x14ac:dyDescent="0.25">
      <c r="A7" t="s">
        <v>1258</v>
      </c>
      <c r="B7" t="s">
        <v>1259</v>
      </c>
      <c r="C7" t="s">
        <v>1260</v>
      </c>
      <c r="D7" t="s">
        <v>213</v>
      </c>
      <c r="E7" s="1">
        <v>45292</v>
      </c>
      <c r="F7" t="s">
        <v>214</v>
      </c>
      <c r="G7">
        <v>5195.4530000000004</v>
      </c>
      <c r="I7">
        <f t="shared" si="0"/>
        <v>593.0882420091325</v>
      </c>
    </row>
    <row r="8" spans="1:13" x14ac:dyDescent="0.25">
      <c r="A8" t="s">
        <v>1258</v>
      </c>
      <c r="B8" t="s">
        <v>1259</v>
      </c>
      <c r="C8" t="s">
        <v>1260</v>
      </c>
      <c r="D8" t="s">
        <v>213</v>
      </c>
      <c r="E8" s="1">
        <v>45658</v>
      </c>
      <c r="F8" t="s">
        <v>214</v>
      </c>
      <c r="G8">
        <v>5260.6710000000003</v>
      </c>
      <c r="I8">
        <f t="shared" si="0"/>
        <v>600.53321917808228</v>
      </c>
    </row>
    <row r="9" spans="1:13" x14ac:dyDescent="0.25">
      <c r="A9" t="s">
        <v>1258</v>
      </c>
      <c r="B9" t="s">
        <v>1259</v>
      </c>
      <c r="C9" t="s">
        <v>1260</v>
      </c>
      <c r="D9" t="s">
        <v>213</v>
      </c>
      <c r="E9" s="1">
        <v>46023</v>
      </c>
      <c r="F9" t="s">
        <v>214</v>
      </c>
      <c r="G9">
        <v>5183.9449999999997</v>
      </c>
      <c r="I9">
        <f t="shared" si="0"/>
        <v>591.77454337899542</v>
      </c>
    </row>
    <row r="10" spans="1:13" x14ac:dyDescent="0.25">
      <c r="A10" t="s">
        <v>1258</v>
      </c>
      <c r="B10" t="s">
        <v>1259</v>
      </c>
      <c r="C10" t="s">
        <v>1260</v>
      </c>
      <c r="D10" t="s">
        <v>213</v>
      </c>
      <c r="E10" s="1">
        <v>46388</v>
      </c>
      <c r="F10" t="s">
        <v>214</v>
      </c>
      <c r="G10">
        <v>5175.5020000000004</v>
      </c>
      <c r="I10">
        <f t="shared" si="0"/>
        <v>590.81073059360733</v>
      </c>
    </row>
    <row r="11" spans="1:13" x14ac:dyDescent="0.25">
      <c r="A11" t="s">
        <v>1258</v>
      </c>
      <c r="B11" t="s">
        <v>1259</v>
      </c>
      <c r="C11" t="s">
        <v>1260</v>
      </c>
      <c r="D11" t="s">
        <v>213</v>
      </c>
      <c r="E11" s="1">
        <v>46753</v>
      </c>
      <c r="F11" t="s">
        <v>214</v>
      </c>
      <c r="G11">
        <v>5225.3429999999998</v>
      </c>
      <c r="I11">
        <f t="shared" si="0"/>
        <v>596.50034246575342</v>
      </c>
    </row>
    <row r="12" spans="1:13" x14ac:dyDescent="0.25">
      <c r="A12" t="s">
        <v>1258</v>
      </c>
      <c r="B12" t="s">
        <v>1259</v>
      </c>
      <c r="C12" t="s">
        <v>1260</v>
      </c>
      <c r="D12" t="s">
        <v>213</v>
      </c>
      <c r="E12" s="1">
        <v>47119</v>
      </c>
      <c r="F12" t="s">
        <v>214</v>
      </c>
      <c r="G12">
        <v>4725.8100000000004</v>
      </c>
      <c r="I12">
        <f t="shared" si="0"/>
        <v>539.47602739726028</v>
      </c>
    </row>
    <row r="13" spans="1:13" x14ac:dyDescent="0.25">
      <c r="A13" t="s">
        <v>1258</v>
      </c>
      <c r="B13" t="s">
        <v>1259</v>
      </c>
      <c r="C13" t="s">
        <v>1260</v>
      </c>
      <c r="D13" t="s">
        <v>213</v>
      </c>
      <c r="E13" s="1">
        <v>47484</v>
      </c>
      <c r="F13" t="s">
        <v>214</v>
      </c>
      <c r="G13">
        <v>5704.1490000000003</v>
      </c>
      <c r="I13">
        <f t="shared" si="0"/>
        <v>651.1585616438357</v>
      </c>
      <c r="M13" s="27"/>
    </row>
    <row r="14" spans="1:13" x14ac:dyDescent="0.25">
      <c r="A14" t="s">
        <v>1258</v>
      </c>
      <c r="B14" t="s">
        <v>1259</v>
      </c>
      <c r="C14" t="s">
        <v>1260</v>
      </c>
      <c r="D14" t="s">
        <v>213</v>
      </c>
      <c r="E14" s="1">
        <v>47849</v>
      </c>
      <c r="F14" t="s">
        <v>214</v>
      </c>
      <c r="G14">
        <v>5620.68</v>
      </c>
      <c r="I14">
        <f t="shared" si="0"/>
        <v>641.63013698630141</v>
      </c>
    </row>
    <row r="15" spans="1:13" x14ac:dyDescent="0.25">
      <c r="A15" t="s">
        <v>1258</v>
      </c>
      <c r="B15" t="s">
        <v>1259</v>
      </c>
      <c r="C15" t="s">
        <v>1260</v>
      </c>
      <c r="D15" t="s">
        <v>213</v>
      </c>
      <c r="E15" s="1">
        <v>48214</v>
      </c>
      <c r="F15" t="s">
        <v>214</v>
      </c>
      <c r="G15">
        <v>5637.4679999999998</v>
      </c>
      <c r="I15">
        <f t="shared" si="0"/>
        <v>643.54657534246576</v>
      </c>
    </row>
    <row r="16" spans="1:13" x14ac:dyDescent="0.25">
      <c r="A16" t="s">
        <v>1258</v>
      </c>
      <c r="B16" t="s">
        <v>1259</v>
      </c>
      <c r="C16" t="s">
        <v>1260</v>
      </c>
      <c r="D16" t="s">
        <v>213</v>
      </c>
      <c r="E16" s="1">
        <v>48580</v>
      </c>
      <c r="F16" t="s">
        <v>214</v>
      </c>
      <c r="G16">
        <v>5483.8190000000004</v>
      </c>
      <c r="I16">
        <f t="shared" si="0"/>
        <v>626.00673515981737</v>
      </c>
    </row>
    <row r="17" spans="1:9" x14ac:dyDescent="0.25">
      <c r="A17" t="s">
        <v>1258</v>
      </c>
      <c r="B17" t="s">
        <v>1259</v>
      </c>
      <c r="C17" t="s">
        <v>1260</v>
      </c>
      <c r="D17" t="s">
        <v>213</v>
      </c>
      <c r="E17" s="1">
        <v>48945</v>
      </c>
      <c r="F17" t="s">
        <v>214</v>
      </c>
      <c r="G17">
        <v>5435.2790000000005</v>
      </c>
      <c r="I17">
        <f t="shared" si="0"/>
        <v>620.46563926940644</v>
      </c>
    </row>
    <row r="18" spans="1:9" x14ac:dyDescent="0.25">
      <c r="A18" t="s">
        <v>1258</v>
      </c>
      <c r="B18" t="s">
        <v>1259</v>
      </c>
      <c r="C18" t="s">
        <v>1260</v>
      </c>
      <c r="D18" t="s">
        <v>213</v>
      </c>
      <c r="E18" s="1">
        <v>49310</v>
      </c>
      <c r="F18" t="s">
        <v>214</v>
      </c>
      <c r="G18">
        <v>5294.4340000000002</v>
      </c>
      <c r="I18">
        <f t="shared" si="0"/>
        <v>604.38744292237448</v>
      </c>
    </row>
    <row r="19" spans="1:9" x14ac:dyDescent="0.25">
      <c r="A19" t="s">
        <v>1258</v>
      </c>
      <c r="B19" t="s">
        <v>1259</v>
      </c>
      <c r="C19" t="s">
        <v>1260</v>
      </c>
      <c r="D19" t="s">
        <v>213</v>
      </c>
      <c r="E19" s="1">
        <v>49675</v>
      </c>
      <c r="F19" t="s">
        <v>214</v>
      </c>
      <c r="G19">
        <v>5260.5140000000001</v>
      </c>
      <c r="I19">
        <f t="shared" si="0"/>
        <v>600.51529680365297</v>
      </c>
    </row>
    <row r="20" spans="1:9" x14ac:dyDescent="0.25">
      <c r="A20" t="s">
        <v>1258</v>
      </c>
      <c r="B20" t="s">
        <v>1259</v>
      </c>
      <c r="C20" t="s">
        <v>1260</v>
      </c>
      <c r="D20" t="s">
        <v>213</v>
      </c>
      <c r="E20" s="1">
        <v>50041</v>
      </c>
      <c r="F20" t="s">
        <v>214</v>
      </c>
      <c r="G20">
        <v>5252.9650000000001</v>
      </c>
      <c r="I20">
        <f t="shared" si="0"/>
        <v>599.65353881278543</v>
      </c>
    </row>
    <row r="21" spans="1:9" x14ac:dyDescent="0.25">
      <c r="A21" t="s">
        <v>1258</v>
      </c>
      <c r="B21" t="s">
        <v>1259</v>
      </c>
      <c r="C21" t="s">
        <v>1260</v>
      </c>
      <c r="D21" t="s">
        <v>213</v>
      </c>
      <c r="E21" s="1">
        <v>50406</v>
      </c>
      <c r="F21" t="s">
        <v>214</v>
      </c>
      <c r="G21">
        <v>4909.5739999999996</v>
      </c>
      <c r="I21">
        <f t="shared" si="0"/>
        <v>560.45365296803652</v>
      </c>
    </row>
    <row r="22" spans="1:9" x14ac:dyDescent="0.25">
      <c r="A22" t="s">
        <v>1258</v>
      </c>
      <c r="B22" t="s">
        <v>1261</v>
      </c>
      <c r="C22" t="s">
        <v>1260</v>
      </c>
      <c r="D22" t="s">
        <v>213</v>
      </c>
      <c r="E22" s="1">
        <v>43466</v>
      </c>
      <c r="F22" t="s">
        <v>214</v>
      </c>
      <c r="G22">
        <v>1717.798</v>
      </c>
      <c r="I22">
        <f t="shared" si="0"/>
        <v>196.09566210045662</v>
      </c>
    </row>
    <row r="23" spans="1:9" x14ac:dyDescent="0.25">
      <c r="A23" t="s">
        <v>1258</v>
      </c>
      <c r="B23" t="s">
        <v>1261</v>
      </c>
      <c r="C23" t="s">
        <v>1260</v>
      </c>
      <c r="D23" t="s">
        <v>213</v>
      </c>
      <c r="E23" s="1">
        <v>43831</v>
      </c>
      <c r="F23" t="s">
        <v>214</v>
      </c>
      <c r="G23">
        <v>1812.086</v>
      </c>
      <c r="I23">
        <f t="shared" si="0"/>
        <v>206.85913242009133</v>
      </c>
    </row>
    <row r="24" spans="1:9" x14ac:dyDescent="0.25">
      <c r="A24" t="s">
        <v>1258</v>
      </c>
      <c r="B24" t="s">
        <v>1261</v>
      </c>
      <c r="C24" t="s">
        <v>1260</v>
      </c>
      <c r="D24" t="s">
        <v>213</v>
      </c>
      <c r="E24" s="1">
        <v>44197</v>
      </c>
      <c r="F24" t="s">
        <v>214</v>
      </c>
      <c r="G24">
        <v>1850.646</v>
      </c>
      <c r="I24">
        <f t="shared" si="0"/>
        <v>211.2609589041096</v>
      </c>
    </row>
    <row r="25" spans="1:9" x14ac:dyDescent="0.25">
      <c r="A25" t="s">
        <v>1258</v>
      </c>
      <c r="B25" t="s">
        <v>1261</v>
      </c>
      <c r="C25" t="s">
        <v>1260</v>
      </c>
      <c r="D25" t="s">
        <v>213</v>
      </c>
      <c r="E25" s="1">
        <v>44562</v>
      </c>
      <c r="F25" t="s">
        <v>214</v>
      </c>
      <c r="G25">
        <v>1737.1</v>
      </c>
      <c r="I25">
        <f t="shared" si="0"/>
        <v>198.29908675799086</v>
      </c>
    </row>
    <row r="26" spans="1:9" x14ac:dyDescent="0.25">
      <c r="A26" t="s">
        <v>1258</v>
      </c>
      <c r="B26" t="s">
        <v>1261</v>
      </c>
      <c r="C26" t="s">
        <v>1260</v>
      </c>
      <c r="D26" t="s">
        <v>213</v>
      </c>
      <c r="E26" s="1">
        <v>44927</v>
      </c>
      <c r="F26" t="s">
        <v>214</v>
      </c>
      <c r="G26">
        <v>1714.154</v>
      </c>
      <c r="I26">
        <f t="shared" si="0"/>
        <v>195.6796803652968</v>
      </c>
    </row>
    <row r="27" spans="1:9" x14ac:dyDescent="0.25">
      <c r="A27" t="s">
        <v>1258</v>
      </c>
      <c r="B27" t="s">
        <v>1261</v>
      </c>
      <c r="C27" t="s">
        <v>1260</v>
      </c>
      <c r="D27" t="s">
        <v>213</v>
      </c>
      <c r="E27" s="1">
        <v>45292</v>
      </c>
      <c r="F27" t="s">
        <v>214</v>
      </c>
      <c r="G27">
        <v>2477.6999999999998</v>
      </c>
      <c r="I27">
        <f t="shared" si="0"/>
        <v>282.84246575342462</v>
      </c>
    </row>
    <row r="28" spans="1:9" x14ac:dyDescent="0.25">
      <c r="A28" t="s">
        <v>1258</v>
      </c>
      <c r="B28" t="s">
        <v>1261</v>
      </c>
      <c r="C28" t="s">
        <v>1260</v>
      </c>
      <c r="D28" t="s">
        <v>213</v>
      </c>
      <c r="E28" s="1">
        <v>45658</v>
      </c>
      <c r="F28" t="s">
        <v>214</v>
      </c>
      <c r="G28">
        <v>2467.1329999999998</v>
      </c>
      <c r="I28">
        <f t="shared" si="0"/>
        <v>281.63618721461188</v>
      </c>
    </row>
    <row r="29" spans="1:9" x14ac:dyDescent="0.25">
      <c r="A29" t="s">
        <v>1258</v>
      </c>
      <c r="B29" t="s">
        <v>1261</v>
      </c>
      <c r="C29" t="s">
        <v>1260</v>
      </c>
      <c r="D29" t="s">
        <v>213</v>
      </c>
      <c r="E29" s="1">
        <v>46023</v>
      </c>
      <c r="F29" t="s">
        <v>214</v>
      </c>
      <c r="G29">
        <v>2456.2840000000001</v>
      </c>
      <c r="I29">
        <f t="shared" si="0"/>
        <v>280.39771689497718</v>
      </c>
    </row>
    <row r="30" spans="1:9" x14ac:dyDescent="0.25">
      <c r="A30" t="s">
        <v>1258</v>
      </c>
      <c r="B30" t="s">
        <v>1261</v>
      </c>
      <c r="C30" t="s">
        <v>1260</v>
      </c>
      <c r="D30" t="s">
        <v>213</v>
      </c>
      <c r="E30" s="1">
        <v>46388</v>
      </c>
      <c r="F30" t="s">
        <v>214</v>
      </c>
      <c r="G30">
        <v>2435.453</v>
      </c>
      <c r="I30">
        <f t="shared" si="0"/>
        <v>278.01974885844749</v>
      </c>
    </row>
    <row r="31" spans="1:9" x14ac:dyDescent="0.25">
      <c r="A31" t="s">
        <v>1258</v>
      </c>
      <c r="B31" t="s">
        <v>1261</v>
      </c>
      <c r="C31" t="s">
        <v>1260</v>
      </c>
      <c r="D31" t="s">
        <v>213</v>
      </c>
      <c r="E31" s="1">
        <v>46753</v>
      </c>
      <c r="F31" t="s">
        <v>214</v>
      </c>
      <c r="G31">
        <v>2412.3910000000001</v>
      </c>
      <c r="I31">
        <f t="shared" si="0"/>
        <v>275.387100456621</v>
      </c>
    </row>
    <row r="32" spans="1:9" x14ac:dyDescent="0.25">
      <c r="A32" t="s">
        <v>1258</v>
      </c>
      <c r="B32" t="s">
        <v>1261</v>
      </c>
      <c r="C32" t="s">
        <v>1260</v>
      </c>
      <c r="D32" t="s">
        <v>213</v>
      </c>
      <c r="E32" s="1">
        <v>47119</v>
      </c>
      <c r="F32" t="s">
        <v>214</v>
      </c>
      <c r="G32">
        <v>2526.8319999999999</v>
      </c>
      <c r="I32">
        <f t="shared" si="0"/>
        <v>288.45114155251139</v>
      </c>
    </row>
    <row r="33" spans="1:9" x14ac:dyDescent="0.25">
      <c r="A33" t="s">
        <v>1258</v>
      </c>
      <c r="B33" t="s">
        <v>1261</v>
      </c>
      <c r="C33" t="s">
        <v>1260</v>
      </c>
      <c r="D33" t="s">
        <v>213</v>
      </c>
      <c r="E33" s="1">
        <v>47484</v>
      </c>
      <c r="F33" t="s">
        <v>214</v>
      </c>
      <c r="G33">
        <v>2508.0650000000001</v>
      </c>
      <c r="I33">
        <f t="shared" si="0"/>
        <v>286.3087899543379</v>
      </c>
    </row>
    <row r="34" spans="1:9" x14ac:dyDescent="0.25">
      <c r="A34" t="s">
        <v>1258</v>
      </c>
      <c r="B34" t="s">
        <v>1261</v>
      </c>
      <c r="C34" t="s">
        <v>1260</v>
      </c>
      <c r="D34" t="s">
        <v>213</v>
      </c>
      <c r="E34" s="1">
        <v>47849</v>
      </c>
      <c r="F34" t="s">
        <v>214</v>
      </c>
      <c r="G34">
        <v>2509.0140000000001</v>
      </c>
      <c r="I34">
        <f t="shared" si="0"/>
        <v>286.41712328767125</v>
      </c>
    </row>
    <row r="35" spans="1:9" x14ac:dyDescent="0.25">
      <c r="A35" t="s">
        <v>1258</v>
      </c>
      <c r="B35" t="s">
        <v>1261</v>
      </c>
      <c r="C35" t="s">
        <v>1260</v>
      </c>
      <c r="D35" t="s">
        <v>213</v>
      </c>
      <c r="E35" s="1">
        <v>48214</v>
      </c>
      <c r="F35" t="s">
        <v>214</v>
      </c>
      <c r="G35">
        <v>2466.3589999999999</v>
      </c>
      <c r="I35">
        <f t="shared" si="0"/>
        <v>281.5478310502283</v>
      </c>
    </row>
    <row r="36" spans="1:9" x14ac:dyDescent="0.25">
      <c r="A36" t="s">
        <v>1258</v>
      </c>
      <c r="B36" t="s">
        <v>1261</v>
      </c>
      <c r="C36" t="s">
        <v>1260</v>
      </c>
      <c r="D36" t="s">
        <v>213</v>
      </c>
      <c r="E36" s="1">
        <v>48580</v>
      </c>
      <c r="F36" t="s">
        <v>214</v>
      </c>
      <c r="G36">
        <v>2594.35</v>
      </c>
      <c r="I36">
        <f t="shared" si="0"/>
        <v>296.15867579908678</v>
      </c>
    </row>
    <row r="37" spans="1:9" x14ac:dyDescent="0.25">
      <c r="A37" t="s">
        <v>1258</v>
      </c>
      <c r="B37" t="s">
        <v>1261</v>
      </c>
      <c r="C37" t="s">
        <v>1260</v>
      </c>
      <c r="D37" t="s">
        <v>213</v>
      </c>
      <c r="E37" s="1">
        <v>48945</v>
      </c>
      <c r="F37" t="s">
        <v>214</v>
      </c>
      <c r="G37">
        <v>2592.114</v>
      </c>
      <c r="I37">
        <f t="shared" si="0"/>
        <v>295.90342465753423</v>
      </c>
    </row>
    <row r="38" spans="1:9" x14ac:dyDescent="0.25">
      <c r="A38" t="s">
        <v>1258</v>
      </c>
      <c r="B38" t="s">
        <v>1261</v>
      </c>
      <c r="C38" t="s">
        <v>1260</v>
      </c>
      <c r="D38" t="s">
        <v>213</v>
      </c>
      <c r="E38" s="1">
        <v>49310</v>
      </c>
      <c r="F38" t="s">
        <v>214</v>
      </c>
      <c r="G38">
        <v>2618.6419999999998</v>
      </c>
      <c r="I38">
        <f t="shared" si="0"/>
        <v>298.93173515981732</v>
      </c>
    </row>
    <row r="39" spans="1:9" x14ac:dyDescent="0.25">
      <c r="A39" t="s">
        <v>1258</v>
      </c>
      <c r="B39" t="s">
        <v>1261</v>
      </c>
      <c r="C39" t="s">
        <v>1260</v>
      </c>
      <c r="D39" t="s">
        <v>213</v>
      </c>
      <c r="E39" s="1">
        <v>49675</v>
      </c>
      <c r="F39" t="s">
        <v>214</v>
      </c>
      <c r="G39">
        <v>2695.1729999999998</v>
      </c>
      <c r="I39">
        <f t="shared" si="0"/>
        <v>307.6681506849315</v>
      </c>
    </row>
    <row r="40" spans="1:9" x14ac:dyDescent="0.25">
      <c r="A40" t="s">
        <v>1258</v>
      </c>
      <c r="B40" t="s">
        <v>1261</v>
      </c>
      <c r="C40" t="s">
        <v>1260</v>
      </c>
      <c r="D40" t="s">
        <v>213</v>
      </c>
      <c r="E40" s="1">
        <v>50041</v>
      </c>
      <c r="F40" t="s">
        <v>214</v>
      </c>
      <c r="G40">
        <v>2685.5619999999999</v>
      </c>
      <c r="I40">
        <f t="shared" si="0"/>
        <v>306.57100456621004</v>
      </c>
    </row>
    <row r="41" spans="1:9" x14ac:dyDescent="0.25">
      <c r="A41" t="s">
        <v>1258</v>
      </c>
      <c r="B41" t="s">
        <v>1261</v>
      </c>
      <c r="C41" t="s">
        <v>1260</v>
      </c>
      <c r="D41" t="s">
        <v>213</v>
      </c>
      <c r="E41" s="1">
        <v>50406</v>
      </c>
      <c r="F41" t="s">
        <v>214</v>
      </c>
      <c r="G41">
        <v>2636.6210000000001</v>
      </c>
      <c r="I41">
        <f t="shared" si="0"/>
        <v>300.98413242009133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0"/>
  <sheetViews>
    <sheetView workbookViewId="0">
      <selection activeCell="H25" sqref="H25"/>
    </sheetView>
  </sheetViews>
  <sheetFormatPr defaultRowHeight="15" x14ac:dyDescent="0.25"/>
  <cols>
    <col min="6" max="6" width="10.28515625" bestFit="1" customWidth="1"/>
    <col min="15" max="15" width="13.5703125" customWidth="1"/>
    <col min="23" max="23" width="14.7109375" customWidth="1"/>
  </cols>
  <sheetData>
    <row r="1" spans="1:6" x14ac:dyDescent="0.25">
      <c r="A1" t="s">
        <v>61</v>
      </c>
    </row>
    <row r="2" spans="1:6" x14ac:dyDescent="0.25">
      <c r="D2" t="s">
        <v>1181</v>
      </c>
    </row>
    <row r="3" spans="1:6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A4" t="s">
        <v>62</v>
      </c>
      <c r="B4">
        <v>0</v>
      </c>
      <c r="C4">
        <v>0</v>
      </c>
      <c r="D4">
        <v>2.8</v>
      </c>
      <c r="E4">
        <v>2.8</v>
      </c>
      <c r="F4">
        <v>0</v>
      </c>
    </row>
    <row r="5" spans="1:6" x14ac:dyDescent="0.25">
      <c r="A5" s="27"/>
    </row>
    <row r="7" spans="1:6" x14ac:dyDescent="0.25">
      <c r="A7" t="s">
        <v>63</v>
      </c>
    </row>
    <row r="9" spans="1:6" x14ac:dyDescent="0.25">
      <c r="B9" t="s">
        <v>1</v>
      </c>
      <c r="C9" t="s">
        <v>2</v>
      </c>
      <c r="D9" t="s">
        <v>3</v>
      </c>
      <c r="E9" t="s">
        <v>4</v>
      </c>
      <c r="F9" t="s">
        <v>5</v>
      </c>
    </row>
    <row r="10" spans="1:6" x14ac:dyDescent="0.25">
      <c r="A10" t="s">
        <v>62</v>
      </c>
      <c r="B10">
        <v>0</v>
      </c>
      <c r="C10">
        <v>0</v>
      </c>
      <c r="D10">
        <v>2.8</v>
      </c>
      <c r="E10">
        <v>2.8</v>
      </c>
      <c r="F1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F1142"/>
  <sheetViews>
    <sheetView workbookViewId="0"/>
  </sheetViews>
  <sheetFormatPr defaultRowHeight="15" x14ac:dyDescent="0.25"/>
  <cols>
    <col min="1" max="1" width="36.28515625" customWidth="1"/>
    <col min="2" max="2" width="24.5703125" bestFit="1" customWidth="1"/>
    <col min="3" max="3" width="10.140625" bestFit="1" customWidth="1"/>
    <col min="4" max="4" width="12.7109375" bestFit="1" customWidth="1"/>
    <col min="5" max="5" width="15.7109375" bestFit="1" customWidth="1"/>
    <col min="6" max="6" width="9" bestFit="1" customWidth="1"/>
    <col min="10" max="10" width="24.5703125" bestFit="1" customWidth="1"/>
    <col min="11" max="30" width="10.85546875" bestFit="1" customWidth="1"/>
    <col min="35" max="35" width="16.5703125" customWidth="1"/>
  </cols>
  <sheetData>
    <row r="1" spans="1:58" x14ac:dyDescent="0.25">
      <c r="A1" s="5"/>
    </row>
    <row r="2" spans="1:58" x14ac:dyDescent="0.25">
      <c r="A2" t="s">
        <v>209</v>
      </c>
      <c r="B2" t="s">
        <v>106</v>
      </c>
      <c r="C2" t="s">
        <v>1216</v>
      </c>
      <c r="D2" t="s">
        <v>210</v>
      </c>
      <c r="E2" t="s">
        <v>211</v>
      </c>
      <c r="F2" t="s">
        <v>212</v>
      </c>
      <c r="G2" t="s">
        <v>1217</v>
      </c>
      <c r="I2" t="s">
        <v>54</v>
      </c>
      <c r="J2" t="s">
        <v>216</v>
      </c>
      <c r="K2" s="12">
        <v>43466</v>
      </c>
      <c r="L2" s="12">
        <v>43831</v>
      </c>
      <c r="M2" s="12">
        <v>44197</v>
      </c>
      <c r="N2" s="12">
        <v>44562</v>
      </c>
      <c r="O2" s="12">
        <v>44927</v>
      </c>
      <c r="P2" s="12">
        <v>45292</v>
      </c>
      <c r="Q2" s="12">
        <v>45658</v>
      </c>
      <c r="R2" s="12">
        <v>46023</v>
      </c>
      <c r="S2" s="12">
        <v>46388</v>
      </c>
      <c r="T2" s="12">
        <v>46753</v>
      </c>
      <c r="U2" s="12">
        <v>47119</v>
      </c>
      <c r="V2" s="12">
        <v>47484</v>
      </c>
      <c r="W2" s="12">
        <v>47849</v>
      </c>
      <c r="X2" s="12">
        <v>48214</v>
      </c>
      <c r="Y2" s="12">
        <v>48580</v>
      </c>
      <c r="Z2" s="12">
        <v>48945</v>
      </c>
      <c r="AA2" s="12">
        <v>49310</v>
      </c>
      <c r="AB2" s="12">
        <v>49675</v>
      </c>
      <c r="AC2" s="12">
        <v>50041</v>
      </c>
      <c r="AD2" s="12">
        <v>50406</v>
      </c>
      <c r="AH2" t="s">
        <v>209</v>
      </c>
      <c r="AI2" t="s">
        <v>106</v>
      </c>
      <c r="AJ2" t="s">
        <v>1216</v>
      </c>
      <c r="AK2" t="s">
        <v>210</v>
      </c>
      <c r="AL2" t="s">
        <v>212</v>
      </c>
      <c r="AM2" s="16">
        <v>42736</v>
      </c>
      <c r="AN2" s="16">
        <v>43101</v>
      </c>
      <c r="AO2" s="16">
        <v>43466</v>
      </c>
      <c r="AP2" s="16">
        <v>43831</v>
      </c>
      <c r="AQ2" s="16">
        <v>44197</v>
      </c>
      <c r="AR2" s="16">
        <v>44562</v>
      </c>
      <c r="AS2" s="16">
        <v>44927</v>
      </c>
      <c r="AT2" s="16">
        <v>45292</v>
      </c>
      <c r="AU2" s="16">
        <v>45658</v>
      </c>
      <c r="AV2" s="16">
        <v>46023</v>
      </c>
      <c r="AW2" s="16">
        <v>46388</v>
      </c>
      <c r="AX2" s="16">
        <v>46753</v>
      </c>
      <c r="AY2" s="16">
        <v>47119</v>
      </c>
      <c r="AZ2" s="16">
        <v>47484</v>
      </c>
      <c r="BA2" s="16">
        <v>47849</v>
      </c>
      <c r="BB2" s="16">
        <v>48214</v>
      </c>
      <c r="BC2" s="16">
        <v>48580</v>
      </c>
      <c r="BD2" s="16">
        <v>48945</v>
      </c>
      <c r="BE2" s="16">
        <v>49310</v>
      </c>
      <c r="BF2" s="16">
        <v>49675</v>
      </c>
    </row>
    <row r="3" spans="1:58" x14ac:dyDescent="0.25">
      <c r="A3" t="s">
        <v>1263</v>
      </c>
      <c r="B3" t="s">
        <v>1185</v>
      </c>
      <c r="C3" t="s">
        <v>217</v>
      </c>
      <c r="D3" t="s">
        <v>213</v>
      </c>
      <c r="E3" s="1">
        <v>43466</v>
      </c>
      <c r="F3" t="s">
        <v>214</v>
      </c>
      <c r="G3">
        <v>0</v>
      </c>
      <c r="I3" t="str">
        <f>INDEX(Mapping!$B$4:$B$44, MATCH($J3, Mapping!$C$4:$C$44, 0))</f>
        <v>East</v>
      </c>
      <c r="J3" t="s">
        <v>1185</v>
      </c>
      <c r="K3">
        <f t="shared" ref="K3:Z19" si="0">SUMIFS($G$3:$G$782, $B$3:$B$782, $J3, $E$3:$E$782, K$2)</f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ref="AA3:AD23" si="1">SUMIFS($G$3:$G$782, $B$3:$B$782, $J3, $E$3:$E$782, AA$2)</f>
        <v>0</v>
      </c>
      <c r="AB3">
        <f t="shared" si="1"/>
        <v>0</v>
      </c>
      <c r="AC3">
        <f t="shared" si="1"/>
        <v>0</v>
      </c>
      <c r="AD3">
        <f t="shared" si="1"/>
        <v>0</v>
      </c>
      <c r="AH3" t="s">
        <v>1219</v>
      </c>
      <c r="AI3" t="s">
        <v>1185</v>
      </c>
      <c r="AJ3" t="s">
        <v>217</v>
      </c>
      <c r="AK3" t="s">
        <v>213</v>
      </c>
      <c r="AL3" t="s">
        <v>214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</row>
    <row r="4" spans="1:58" x14ac:dyDescent="0.25">
      <c r="A4" t="s">
        <v>1263</v>
      </c>
      <c r="B4" t="s">
        <v>1185</v>
      </c>
      <c r="C4" t="s">
        <v>217</v>
      </c>
      <c r="D4" t="s">
        <v>213</v>
      </c>
      <c r="E4" s="1">
        <v>43831</v>
      </c>
      <c r="F4" t="s">
        <v>214</v>
      </c>
      <c r="G4">
        <v>0</v>
      </c>
      <c r="I4" t="str">
        <f>INDEX(Mapping!$B$4:$B$44, MATCH($J4, Mapping!$C$4:$C$44, 0))</f>
        <v>East</v>
      </c>
      <c r="J4" t="s">
        <v>1187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H4" t="s">
        <v>1219</v>
      </c>
      <c r="AI4" t="s">
        <v>1187</v>
      </c>
      <c r="AJ4" t="s">
        <v>217</v>
      </c>
      <c r="AK4" t="s">
        <v>213</v>
      </c>
      <c r="AL4" t="s">
        <v>214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</row>
    <row r="5" spans="1:58" x14ac:dyDescent="0.25">
      <c r="A5" t="s">
        <v>1263</v>
      </c>
      <c r="B5" t="s">
        <v>1185</v>
      </c>
      <c r="C5" t="s">
        <v>217</v>
      </c>
      <c r="D5" t="s">
        <v>213</v>
      </c>
      <c r="E5" s="1">
        <v>44197</v>
      </c>
      <c r="F5" t="s">
        <v>214</v>
      </c>
      <c r="G5">
        <v>0</v>
      </c>
      <c r="I5" t="str">
        <f>INDEX(Mapping!$B$4:$B$44, MATCH($J5, Mapping!$C$4:$C$44, 0))</f>
        <v>East</v>
      </c>
      <c r="J5" t="s">
        <v>42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  <c r="AA5">
        <f t="shared" si="1"/>
        <v>0</v>
      </c>
      <c r="AB5">
        <f t="shared" si="1"/>
        <v>0</v>
      </c>
      <c r="AC5">
        <f t="shared" si="1"/>
        <v>0</v>
      </c>
      <c r="AD5">
        <f t="shared" si="1"/>
        <v>0</v>
      </c>
      <c r="AH5" t="s">
        <v>1219</v>
      </c>
      <c r="AI5" t="s">
        <v>42</v>
      </c>
      <c r="AJ5" t="s">
        <v>217</v>
      </c>
      <c r="AK5" t="s">
        <v>213</v>
      </c>
      <c r="AL5" t="s">
        <v>214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</row>
    <row r="6" spans="1:58" x14ac:dyDescent="0.25">
      <c r="A6" t="s">
        <v>1263</v>
      </c>
      <c r="B6" t="s">
        <v>1185</v>
      </c>
      <c r="C6" t="s">
        <v>217</v>
      </c>
      <c r="D6" t="s">
        <v>213</v>
      </c>
      <c r="E6" s="1">
        <v>44562</v>
      </c>
      <c r="F6" t="s">
        <v>214</v>
      </c>
      <c r="G6">
        <v>0</v>
      </c>
      <c r="I6" t="str">
        <f>INDEX(Mapping!$B$4:$B$44, MATCH($J6, Mapping!$C$4:$C$44, 0))</f>
        <v>East</v>
      </c>
      <c r="J6" t="s">
        <v>25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>
        <f t="shared" si="0"/>
        <v>0</v>
      </c>
      <c r="AA6">
        <f t="shared" si="1"/>
        <v>0</v>
      </c>
      <c r="AB6">
        <f t="shared" si="1"/>
        <v>0</v>
      </c>
      <c r="AC6">
        <f t="shared" si="1"/>
        <v>0</v>
      </c>
      <c r="AD6">
        <f t="shared" si="1"/>
        <v>0</v>
      </c>
      <c r="AH6" t="s">
        <v>1219</v>
      </c>
      <c r="AI6" t="s">
        <v>25</v>
      </c>
      <c r="AJ6" t="s">
        <v>217</v>
      </c>
      <c r="AK6" t="s">
        <v>213</v>
      </c>
      <c r="AL6" t="s">
        <v>214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</row>
    <row r="7" spans="1:58" x14ac:dyDescent="0.25">
      <c r="A7" t="s">
        <v>1263</v>
      </c>
      <c r="B7" t="s">
        <v>1185</v>
      </c>
      <c r="C7" t="s">
        <v>217</v>
      </c>
      <c r="D7" t="s">
        <v>213</v>
      </c>
      <c r="E7" s="1">
        <v>44927</v>
      </c>
      <c r="F7" t="s">
        <v>214</v>
      </c>
      <c r="G7">
        <v>0</v>
      </c>
      <c r="I7" t="str">
        <f>INDEX(Mapping!$B$4:$B$44, MATCH($J7, Mapping!$C$4:$C$44, 0))</f>
        <v>West</v>
      </c>
      <c r="J7" t="s">
        <v>51</v>
      </c>
      <c r="K7">
        <f t="shared" ref="K7:Z7" si="2">SUMIFS($G$3:$G$782, $B$3:$B$782, $J7, $E$3:$E$782, K$2)</f>
        <v>0</v>
      </c>
      <c r="L7">
        <f t="shared" si="2"/>
        <v>0</v>
      </c>
      <c r="M7">
        <f t="shared" si="2"/>
        <v>0</v>
      </c>
      <c r="N7">
        <f t="shared" si="2"/>
        <v>0</v>
      </c>
      <c r="O7">
        <f t="shared" si="2"/>
        <v>0</v>
      </c>
      <c r="P7">
        <f t="shared" si="2"/>
        <v>0</v>
      </c>
      <c r="Q7">
        <f t="shared" si="2"/>
        <v>0</v>
      </c>
      <c r="R7">
        <f t="shared" si="2"/>
        <v>0</v>
      </c>
      <c r="S7">
        <f t="shared" si="2"/>
        <v>0</v>
      </c>
      <c r="T7">
        <f t="shared" si="2"/>
        <v>0</v>
      </c>
      <c r="U7">
        <f t="shared" si="2"/>
        <v>0</v>
      </c>
      <c r="V7">
        <f t="shared" si="2"/>
        <v>0</v>
      </c>
      <c r="W7">
        <f t="shared" si="2"/>
        <v>0</v>
      </c>
      <c r="X7">
        <f t="shared" si="2"/>
        <v>0</v>
      </c>
      <c r="Y7">
        <f t="shared" si="2"/>
        <v>0</v>
      </c>
      <c r="Z7">
        <f t="shared" si="2"/>
        <v>0</v>
      </c>
      <c r="AA7">
        <f t="shared" si="1"/>
        <v>0</v>
      </c>
      <c r="AB7">
        <f t="shared" si="1"/>
        <v>0</v>
      </c>
      <c r="AC7">
        <f t="shared" si="1"/>
        <v>0</v>
      </c>
      <c r="AD7">
        <f t="shared" si="1"/>
        <v>0</v>
      </c>
      <c r="AH7" t="s">
        <v>1219</v>
      </c>
      <c r="AI7" t="s">
        <v>51</v>
      </c>
      <c r="AJ7" t="s">
        <v>217</v>
      </c>
      <c r="AK7" t="s">
        <v>213</v>
      </c>
      <c r="AL7" t="s">
        <v>214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</row>
    <row r="8" spans="1:58" x14ac:dyDescent="0.25">
      <c r="A8" t="s">
        <v>1263</v>
      </c>
      <c r="B8" t="s">
        <v>1185</v>
      </c>
      <c r="C8" t="s">
        <v>217</v>
      </c>
      <c r="D8" t="s">
        <v>213</v>
      </c>
      <c r="E8" s="1">
        <v>45292</v>
      </c>
      <c r="F8" t="s">
        <v>214</v>
      </c>
      <c r="G8">
        <v>0</v>
      </c>
      <c r="I8" t="str">
        <f>INDEX(Mapping!$B$4:$B$44, MATCH($J8, Mapping!$C$4:$C$44, 0))</f>
        <v>West</v>
      </c>
      <c r="J8" t="s">
        <v>1184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  <c r="AA8">
        <f t="shared" si="1"/>
        <v>0</v>
      </c>
      <c r="AB8">
        <f t="shared" si="1"/>
        <v>0</v>
      </c>
      <c r="AC8">
        <f t="shared" si="1"/>
        <v>0</v>
      </c>
      <c r="AD8">
        <f t="shared" si="1"/>
        <v>0</v>
      </c>
      <c r="AH8" t="s">
        <v>1219</v>
      </c>
      <c r="AI8" t="s">
        <v>1184</v>
      </c>
      <c r="AJ8" t="s">
        <v>217</v>
      </c>
      <c r="AK8" t="s">
        <v>213</v>
      </c>
      <c r="AL8" t="s">
        <v>214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</row>
    <row r="9" spans="1:58" x14ac:dyDescent="0.25">
      <c r="A9" t="s">
        <v>1263</v>
      </c>
      <c r="B9" t="s">
        <v>1185</v>
      </c>
      <c r="C9" t="s">
        <v>217</v>
      </c>
      <c r="D9" t="s">
        <v>213</v>
      </c>
      <c r="E9" s="1">
        <v>45658</v>
      </c>
      <c r="F9" t="s">
        <v>214</v>
      </c>
      <c r="G9">
        <v>0</v>
      </c>
      <c r="I9" t="str">
        <f>INDEX(Mapping!$B$4:$B$44, MATCH($J9, Mapping!$C$4:$C$44, 0))</f>
        <v>West</v>
      </c>
      <c r="J9" t="s">
        <v>1220</v>
      </c>
      <c r="K9" s="13">
        <f t="shared" si="0"/>
        <v>1835518</v>
      </c>
      <c r="L9" s="13">
        <f t="shared" si="0"/>
        <v>1849282</v>
      </c>
      <c r="M9" s="13">
        <f t="shared" si="0"/>
        <v>1858522</v>
      </c>
      <c r="N9" s="13">
        <f t="shared" si="0"/>
        <v>1874465</v>
      </c>
      <c r="O9" s="13">
        <f t="shared" si="0"/>
        <v>1891548</v>
      </c>
      <c r="P9" s="13">
        <f t="shared" si="0"/>
        <v>1914383</v>
      </c>
      <c r="Q9" s="13">
        <f t="shared" si="0"/>
        <v>1924470</v>
      </c>
      <c r="R9" s="13">
        <f t="shared" si="0"/>
        <v>1940727</v>
      </c>
      <c r="S9" s="13">
        <f t="shared" si="0"/>
        <v>1957575</v>
      </c>
      <c r="T9" s="13">
        <f t="shared" si="0"/>
        <v>1980356</v>
      </c>
      <c r="U9" s="13">
        <f t="shared" si="0"/>
        <v>0</v>
      </c>
      <c r="V9" s="13">
        <f t="shared" si="0"/>
        <v>0</v>
      </c>
      <c r="W9" s="13">
        <f t="shared" si="0"/>
        <v>0</v>
      </c>
      <c r="X9" s="13">
        <f t="shared" si="0"/>
        <v>0</v>
      </c>
      <c r="Y9" s="13">
        <f t="shared" si="0"/>
        <v>0</v>
      </c>
      <c r="Z9" s="13">
        <f t="shared" si="0"/>
        <v>0</v>
      </c>
      <c r="AA9" s="13">
        <f t="shared" si="1"/>
        <v>0</v>
      </c>
      <c r="AB9" s="13">
        <f t="shared" si="1"/>
        <v>0</v>
      </c>
      <c r="AC9" s="13">
        <f t="shared" si="1"/>
        <v>0</v>
      </c>
      <c r="AD9" s="13">
        <f t="shared" si="1"/>
        <v>0</v>
      </c>
      <c r="AH9" t="s">
        <v>1219</v>
      </c>
      <c r="AI9" t="s">
        <v>1220</v>
      </c>
      <c r="AJ9" t="s">
        <v>217</v>
      </c>
      <c r="AK9" t="s">
        <v>213</v>
      </c>
      <c r="AL9" t="s">
        <v>214</v>
      </c>
      <c r="AM9">
        <v>1806032</v>
      </c>
      <c r="AN9">
        <v>1815820</v>
      </c>
      <c r="AO9">
        <v>1827342</v>
      </c>
      <c r="AP9">
        <v>1830284</v>
      </c>
      <c r="AQ9">
        <v>1832280</v>
      </c>
      <c r="AR9">
        <v>1840700</v>
      </c>
      <c r="AS9">
        <v>1849808</v>
      </c>
      <c r="AT9">
        <v>1863987</v>
      </c>
      <c r="AU9">
        <v>1867610</v>
      </c>
      <c r="AV9">
        <v>1873060</v>
      </c>
      <c r="AW9">
        <v>1878850</v>
      </c>
      <c r="AX9">
        <v>1889398</v>
      </c>
      <c r="AY9">
        <v>1891112</v>
      </c>
      <c r="AZ9">
        <v>1894287</v>
      </c>
      <c r="BA9">
        <v>1897196</v>
      </c>
      <c r="BB9">
        <v>1904423</v>
      </c>
      <c r="BC9">
        <v>1902598</v>
      </c>
      <c r="BD9">
        <v>1904831</v>
      </c>
      <c r="BE9">
        <v>1907154</v>
      </c>
      <c r="BF9">
        <v>1913927</v>
      </c>
    </row>
    <row r="10" spans="1:58" x14ac:dyDescent="0.25">
      <c r="A10" t="s">
        <v>1263</v>
      </c>
      <c r="B10" t="s">
        <v>1185</v>
      </c>
      <c r="C10" t="s">
        <v>217</v>
      </c>
      <c r="D10" t="s">
        <v>213</v>
      </c>
      <c r="E10" s="1">
        <v>46023</v>
      </c>
      <c r="F10" t="s">
        <v>214</v>
      </c>
      <c r="G10">
        <v>0</v>
      </c>
      <c r="I10" t="str">
        <f>INDEX(Mapping!$B$4:$B$44, MATCH($J10, Mapping!$C$4:$C$44, 0))</f>
        <v>East</v>
      </c>
      <c r="J10" t="s">
        <v>27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X10">
        <f t="shared" si="0"/>
        <v>0</v>
      </c>
      <c r="Y10">
        <f t="shared" si="0"/>
        <v>0</v>
      </c>
      <c r="Z10">
        <f t="shared" si="0"/>
        <v>0</v>
      </c>
      <c r="AA10">
        <f t="shared" si="1"/>
        <v>0</v>
      </c>
      <c r="AB10">
        <f t="shared" si="1"/>
        <v>0</v>
      </c>
      <c r="AC10">
        <f t="shared" si="1"/>
        <v>0</v>
      </c>
      <c r="AD10">
        <f t="shared" si="1"/>
        <v>0</v>
      </c>
      <c r="AH10" t="s">
        <v>1219</v>
      </c>
      <c r="AI10" t="s">
        <v>27</v>
      </c>
      <c r="AJ10" t="s">
        <v>217</v>
      </c>
      <c r="AK10" t="s">
        <v>213</v>
      </c>
      <c r="AL10" t="s">
        <v>214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</row>
    <row r="11" spans="1:58" x14ac:dyDescent="0.25">
      <c r="A11" t="s">
        <v>1263</v>
      </c>
      <c r="B11" t="s">
        <v>1185</v>
      </c>
      <c r="C11" t="s">
        <v>217</v>
      </c>
      <c r="D11" t="s">
        <v>213</v>
      </c>
      <c r="E11" s="1">
        <v>46388</v>
      </c>
      <c r="F11" t="s">
        <v>214</v>
      </c>
      <c r="G11">
        <v>0</v>
      </c>
      <c r="I11" t="str">
        <f>INDEX(Mapping!$B$4:$B$44, MATCH($J11, Mapping!$C$4:$C$44, 0))</f>
        <v>West</v>
      </c>
      <c r="J11" t="s">
        <v>1221</v>
      </c>
      <c r="K11">
        <f t="shared" si="0"/>
        <v>0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>
        <f t="shared" si="0"/>
        <v>0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H11" t="s">
        <v>1219</v>
      </c>
      <c r="AI11" t="s">
        <v>1221</v>
      </c>
      <c r="AJ11" t="s">
        <v>217</v>
      </c>
      <c r="AK11" t="s">
        <v>213</v>
      </c>
      <c r="AL11" t="s">
        <v>214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</row>
    <row r="12" spans="1:58" x14ac:dyDescent="0.25">
      <c r="A12" t="s">
        <v>1263</v>
      </c>
      <c r="B12" t="s">
        <v>1185</v>
      </c>
      <c r="C12" t="s">
        <v>217</v>
      </c>
      <c r="D12" t="s">
        <v>213</v>
      </c>
      <c r="E12" s="1">
        <v>46753</v>
      </c>
      <c r="F12" t="s">
        <v>214</v>
      </c>
      <c r="G12">
        <v>0</v>
      </c>
      <c r="I12" t="str">
        <f>INDEX(Mapping!$B$4:$B$44, MATCH($J12, Mapping!$C$4:$C$44, 0))</f>
        <v>East</v>
      </c>
      <c r="J12" t="s">
        <v>43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0</v>
      </c>
      <c r="U12">
        <f t="shared" si="0"/>
        <v>0</v>
      </c>
      <c r="V12">
        <f t="shared" si="0"/>
        <v>0</v>
      </c>
      <c r="W12">
        <f t="shared" si="0"/>
        <v>0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1"/>
        <v>0</v>
      </c>
      <c r="AB12">
        <f t="shared" si="1"/>
        <v>0</v>
      </c>
      <c r="AC12">
        <f t="shared" si="1"/>
        <v>0</v>
      </c>
      <c r="AD12">
        <f t="shared" si="1"/>
        <v>0</v>
      </c>
      <c r="AH12" t="s">
        <v>1219</v>
      </c>
      <c r="AI12" t="s">
        <v>43</v>
      </c>
      <c r="AJ12" t="s">
        <v>217</v>
      </c>
      <c r="AK12" t="s">
        <v>213</v>
      </c>
      <c r="AL12" t="s">
        <v>214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</row>
    <row r="13" spans="1:58" x14ac:dyDescent="0.25">
      <c r="A13" t="s">
        <v>1263</v>
      </c>
      <c r="B13" t="s">
        <v>1234</v>
      </c>
      <c r="C13" t="s">
        <v>217</v>
      </c>
      <c r="D13" t="s">
        <v>213</v>
      </c>
      <c r="E13" s="1">
        <v>43466</v>
      </c>
      <c r="F13" t="s">
        <v>214</v>
      </c>
      <c r="G13">
        <v>0</v>
      </c>
      <c r="I13" t="str">
        <f>INDEX(Mapping!$B$4:$B$44, MATCH($J13, Mapping!$C$4:$C$44, 0))</f>
        <v>West</v>
      </c>
      <c r="J13" t="s">
        <v>1183</v>
      </c>
      <c r="K13">
        <f t="shared" si="0"/>
        <v>0</v>
      </c>
      <c r="L13">
        <f t="shared" si="0"/>
        <v>0</v>
      </c>
      <c r="M13">
        <f t="shared" si="0"/>
        <v>0</v>
      </c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  <c r="S13">
        <f t="shared" si="0"/>
        <v>0</v>
      </c>
      <c r="T13">
        <f t="shared" si="0"/>
        <v>0</v>
      </c>
      <c r="U13">
        <f t="shared" si="0"/>
        <v>0</v>
      </c>
      <c r="V13">
        <f t="shared" si="0"/>
        <v>0</v>
      </c>
      <c r="W13">
        <f t="shared" si="0"/>
        <v>0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  <c r="AH13" t="s">
        <v>1219</v>
      </c>
      <c r="AI13" t="s">
        <v>1183</v>
      </c>
      <c r="AJ13" t="s">
        <v>217</v>
      </c>
      <c r="AK13" t="s">
        <v>213</v>
      </c>
      <c r="AL13" t="s">
        <v>214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</row>
    <row r="14" spans="1:58" x14ac:dyDescent="0.25">
      <c r="A14" t="s">
        <v>1263</v>
      </c>
      <c r="B14" t="s">
        <v>1234</v>
      </c>
      <c r="C14" t="s">
        <v>217</v>
      </c>
      <c r="D14" t="s">
        <v>213</v>
      </c>
      <c r="E14" s="1">
        <v>43831</v>
      </c>
      <c r="F14" t="s">
        <v>214</v>
      </c>
      <c r="G14">
        <v>0</v>
      </c>
      <c r="I14" t="str">
        <f>INDEX(Mapping!$B$4:$B$44, MATCH($J14, Mapping!$C$4:$C$44, 0))</f>
        <v>West</v>
      </c>
      <c r="J14" t="s">
        <v>47</v>
      </c>
      <c r="K14">
        <f t="shared" si="0"/>
        <v>0</v>
      </c>
      <c r="L14">
        <f t="shared" si="0"/>
        <v>0</v>
      </c>
      <c r="M14">
        <f t="shared" si="0"/>
        <v>0</v>
      </c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  <c r="S14">
        <f t="shared" si="0"/>
        <v>0</v>
      </c>
      <c r="T14">
        <f t="shared" si="0"/>
        <v>0</v>
      </c>
      <c r="U14">
        <f t="shared" si="0"/>
        <v>0</v>
      </c>
      <c r="V14">
        <f t="shared" si="0"/>
        <v>0</v>
      </c>
      <c r="W14">
        <f t="shared" si="0"/>
        <v>0</v>
      </c>
      <c r="X14">
        <f t="shared" si="0"/>
        <v>0</v>
      </c>
      <c r="Y14">
        <f t="shared" si="0"/>
        <v>0</v>
      </c>
      <c r="Z14">
        <f t="shared" si="0"/>
        <v>0</v>
      </c>
      <c r="AA14">
        <f t="shared" si="1"/>
        <v>0</v>
      </c>
      <c r="AB14">
        <f t="shared" si="1"/>
        <v>0</v>
      </c>
      <c r="AC14">
        <f t="shared" si="1"/>
        <v>0</v>
      </c>
      <c r="AD14">
        <f t="shared" si="1"/>
        <v>0</v>
      </c>
      <c r="AH14" t="s">
        <v>1219</v>
      </c>
      <c r="AI14" t="s">
        <v>47</v>
      </c>
      <c r="AJ14" t="s">
        <v>217</v>
      </c>
      <c r="AK14" t="s">
        <v>213</v>
      </c>
      <c r="AL14" t="s">
        <v>214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</row>
    <row r="15" spans="1:58" x14ac:dyDescent="0.25">
      <c r="A15" t="s">
        <v>1263</v>
      </c>
      <c r="B15" t="s">
        <v>1234</v>
      </c>
      <c r="C15" t="s">
        <v>217</v>
      </c>
      <c r="D15" t="s">
        <v>213</v>
      </c>
      <c r="E15" s="1">
        <v>44197</v>
      </c>
      <c r="F15" t="s">
        <v>214</v>
      </c>
      <c r="G15">
        <v>0</v>
      </c>
      <c r="I15" t="str">
        <f>INDEX(Mapping!$B$4:$B$44, MATCH($J15, Mapping!$C$4:$C$44, 0))</f>
        <v>East</v>
      </c>
      <c r="J15" t="s">
        <v>33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0"/>
        <v>0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>
        <f t="shared" si="0"/>
        <v>0</v>
      </c>
      <c r="AA15">
        <f t="shared" si="1"/>
        <v>0</v>
      </c>
      <c r="AB15">
        <f t="shared" si="1"/>
        <v>0</v>
      </c>
      <c r="AC15">
        <f t="shared" si="1"/>
        <v>0</v>
      </c>
      <c r="AD15">
        <f t="shared" si="1"/>
        <v>0</v>
      </c>
      <c r="AH15" t="s">
        <v>1219</v>
      </c>
      <c r="AI15" t="s">
        <v>33</v>
      </c>
      <c r="AJ15" t="s">
        <v>217</v>
      </c>
      <c r="AK15" t="s">
        <v>213</v>
      </c>
      <c r="AL15" t="s">
        <v>214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</row>
    <row r="16" spans="1:58" x14ac:dyDescent="0.25">
      <c r="A16" t="s">
        <v>1263</v>
      </c>
      <c r="B16" t="s">
        <v>1234</v>
      </c>
      <c r="C16" t="s">
        <v>217</v>
      </c>
      <c r="D16" t="s">
        <v>213</v>
      </c>
      <c r="E16" s="1">
        <v>44562</v>
      </c>
      <c r="F16" t="s">
        <v>214</v>
      </c>
      <c r="G16">
        <v>0</v>
      </c>
      <c r="I16" t="str">
        <f>INDEX(Mapping!$B$4:$B$44, MATCH($J16, Mapping!$C$4:$C$44, 0))</f>
        <v>West</v>
      </c>
      <c r="J16" t="s">
        <v>1182</v>
      </c>
      <c r="K16">
        <f t="shared" si="0"/>
        <v>0</v>
      </c>
      <c r="L16">
        <f t="shared" si="0"/>
        <v>0</v>
      </c>
      <c r="M16">
        <f t="shared" si="0"/>
        <v>0</v>
      </c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0"/>
        <v>0</v>
      </c>
      <c r="Z16">
        <f t="shared" si="0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H16" t="s">
        <v>1219</v>
      </c>
      <c r="AI16" t="s">
        <v>1182</v>
      </c>
      <c r="AJ16" t="s">
        <v>217</v>
      </c>
      <c r="AK16" t="s">
        <v>213</v>
      </c>
      <c r="AL16" t="s">
        <v>214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</row>
    <row r="17" spans="1:58" x14ac:dyDescent="0.25">
      <c r="A17" t="s">
        <v>1263</v>
      </c>
      <c r="B17" t="s">
        <v>1234</v>
      </c>
      <c r="C17" t="s">
        <v>217</v>
      </c>
      <c r="D17" t="s">
        <v>213</v>
      </c>
      <c r="E17" s="1">
        <v>44927</v>
      </c>
      <c r="F17" t="s">
        <v>214</v>
      </c>
      <c r="G17">
        <v>0</v>
      </c>
      <c r="I17" t="str">
        <f>INDEX(Mapping!$B$4:$B$44, MATCH($J17, Mapping!$C$4:$C$44, 0))</f>
        <v>East</v>
      </c>
      <c r="J17" t="s">
        <v>34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 t="shared" si="0"/>
        <v>0</v>
      </c>
      <c r="S17" s="13">
        <f t="shared" si="0"/>
        <v>0</v>
      </c>
      <c r="T17" s="13">
        <f t="shared" si="0"/>
        <v>0</v>
      </c>
      <c r="U17" s="13">
        <f t="shared" si="0"/>
        <v>0</v>
      </c>
      <c r="V17" s="13">
        <f t="shared" si="0"/>
        <v>0</v>
      </c>
      <c r="W17" s="13">
        <f t="shared" si="0"/>
        <v>0</v>
      </c>
      <c r="X17" s="13">
        <f t="shared" si="0"/>
        <v>0</v>
      </c>
      <c r="Y17" s="13">
        <f t="shared" si="0"/>
        <v>0</v>
      </c>
      <c r="Z17" s="13">
        <f t="shared" si="0"/>
        <v>0</v>
      </c>
      <c r="AA17" s="13">
        <f t="shared" si="1"/>
        <v>0</v>
      </c>
      <c r="AB17" s="13">
        <f t="shared" si="1"/>
        <v>0</v>
      </c>
      <c r="AC17" s="13">
        <f t="shared" si="1"/>
        <v>0</v>
      </c>
      <c r="AD17" s="13">
        <f t="shared" si="1"/>
        <v>0</v>
      </c>
      <c r="AH17" t="s">
        <v>1219</v>
      </c>
      <c r="AI17" t="s">
        <v>34</v>
      </c>
      <c r="AJ17" t="s">
        <v>217</v>
      </c>
      <c r="AK17" t="s">
        <v>213</v>
      </c>
      <c r="AL17" t="s">
        <v>214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</row>
    <row r="18" spans="1:58" x14ac:dyDescent="0.25">
      <c r="A18" t="s">
        <v>1263</v>
      </c>
      <c r="B18" t="s">
        <v>1234</v>
      </c>
      <c r="C18" t="s">
        <v>217</v>
      </c>
      <c r="D18" t="s">
        <v>213</v>
      </c>
      <c r="E18" s="1">
        <v>45292</v>
      </c>
      <c r="F18" t="s">
        <v>214</v>
      </c>
      <c r="G18">
        <v>0</v>
      </c>
      <c r="I18" t="str">
        <f>INDEX(Mapping!$B$4:$B$44, MATCH($J18, Mapping!$C$4:$C$44, 0))</f>
        <v>East</v>
      </c>
      <c r="J18" t="s">
        <v>23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0"/>
        <v>0</v>
      </c>
      <c r="T18" s="13">
        <f t="shared" si="0"/>
        <v>0</v>
      </c>
      <c r="U18" s="13">
        <f t="shared" si="0"/>
        <v>0</v>
      </c>
      <c r="V18" s="13">
        <f t="shared" si="0"/>
        <v>0</v>
      </c>
      <c r="W18" s="13">
        <f t="shared" si="0"/>
        <v>0</v>
      </c>
      <c r="X18" s="13">
        <f t="shared" si="0"/>
        <v>0</v>
      </c>
      <c r="Y18" s="13">
        <f t="shared" si="0"/>
        <v>0</v>
      </c>
      <c r="Z18" s="13">
        <f t="shared" si="0"/>
        <v>0</v>
      </c>
      <c r="AA18" s="13">
        <f t="shared" si="1"/>
        <v>0</v>
      </c>
      <c r="AB18" s="13">
        <f t="shared" si="1"/>
        <v>0</v>
      </c>
      <c r="AC18" s="13">
        <f t="shared" si="1"/>
        <v>0</v>
      </c>
      <c r="AD18" s="13">
        <f t="shared" si="1"/>
        <v>0</v>
      </c>
      <c r="AH18" t="s">
        <v>1219</v>
      </c>
      <c r="AI18" t="s">
        <v>23</v>
      </c>
      <c r="AJ18" t="s">
        <v>217</v>
      </c>
      <c r="AK18" t="s">
        <v>213</v>
      </c>
      <c r="AL18" t="s">
        <v>214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</row>
    <row r="19" spans="1:58" x14ac:dyDescent="0.25">
      <c r="A19" t="s">
        <v>1263</v>
      </c>
      <c r="B19" t="s">
        <v>1234</v>
      </c>
      <c r="C19" t="s">
        <v>217</v>
      </c>
      <c r="D19" t="s">
        <v>213</v>
      </c>
      <c r="E19" s="1">
        <v>45658</v>
      </c>
      <c r="F19" t="s">
        <v>214</v>
      </c>
      <c r="G19">
        <v>0</v>
      </c>
      <c r="I19" t="str">
        <f>INDEX(Mapping!$B$4:$B$44, MATCH($J19, Mapping!$C$4:$C$44, 0))</f>
        <v>East</v>
      </c>
      <c r="J19" t="s">
        <v>26</v>
      </c>
      <c r="K19" s="13">
        <f t="shared" si="0"/>
        <v>2058248</v>
      </c>
      <c r="L19" s="13">
        <f t="shared" si="0"/>
        <v>2071010</v>
      </c>
      <c r="M19" s="13">
        <f t="shared" si="0"/>
        <v>2081278</v>
      </c>
      <c r="N19" s="13">
        <f t="shared" si="0"/>
        <v>2099078</v>
      </c>
      <c r="O19" s="13">
        <f t="shared" si="0"/>
        <v>2118925</v>
      </c>
      <c r="P19" s="13">
        <f t="shared" si="0"/>
        <v>2141472</v>
      </c>
      <c r="Q19" s="13">
        <f t="shared" si="0"/>
        <v>2150106</v>
      </c>
      <c r="R19" s="13">
        <f t="shared" si="0"/>
        <v>2162013</v>
      </c>
      <c r="S19" s="13">
        <f t="shared" si="0"/>
        <v>2172012</v>
      </c>
      <c r="T19" s="13">
        <f t="shared" si="0"/>
        <v>2182647</v>
      </c>
      <c r="U19" s="13">
        <f t="shared" si="0"/>
        <v>0</v>
      </c>
      <c r="V19" s="13">
        <f t="shared" si="0"/>
        <v>0</v>
      </c>
      <c r="W19" s="13">
        <f t="shared" si="0"/>
        <v>0</v>
      </c>
      <c r="X19" s="13">
        <f t="shared" si="0"/>
        <v>0</v>
      </c>
      <c r="Y19" s="13">
        <f t="shared" si="0"/>
        <v>0</v>
      </c>
      <c r="Z19" s="13">
        <f t="shared" ref="Z19:AD34" si="3">SUMIFS($G$3:$G$782, $B$3:$B$782, $J19, $E$3:$E$782, Z$2)</f>
        <v>0</v>
      </c>
      <c r="AA19" s="13">
        <f t="shared" si="1"/>
        <v>0</v>
      </c>
      <c r="AB19" s="13">
        <f t="shared" si="1"/>
        <v>0</v>
      </c>
      <c r="AC19" s="13">
        <f t="shared" si="1"/>
        <v>0</v>
      </c>
      <c r="AD19" s="13">
        <f t="shared" si="1"/>
        <v>0</v>
      </c>
      <c r="AH19" t="s">
        <v>1219</v>
      </c>
      <c r="AI19" t="s">
        <v>26</v>
      </c>
      <c r="AJ19" t="s">
        <v>217</v>
      </c>
      <c r="AK19" t="s">
        <v>213</v>
      </c>
      <c r="AL19" t="s">
        <v>214</v>
      </c>
      <c r="AM19">
        <v>1870140</v>
      </c>
      <c r="AN19">
        <v>1895832</v>
      </c>
      <c r="AO19">
        <v>1920736</v>
      </c>
      <c r="AP19">
        <v>1939652</v>
      </c>
      <c r="AQ19">
        <v>1957184</v>
      </c>
      <c r="AR19">
        <v>1982979</v>
      </c>
      <c r="AS19">
        <v>2010218</v>
      </c>
      <c r="AT19">
        <v>2041407</v>
      </c>
      <c r="AU19">
        <v>2060834</v>
      </c>
      <c r="AV19">
        <v>2083954</v>
      </c>
      <c r="AW19">
        <v>2106050</v>
      </c>
      <c r="AX19">
        <v>2131447</v>
      </c>
      <c r="AY19">
        <v>2147284</v>
      </c>
      <c r="AZ19">
        <v>2165700</v>
      </c>
      <c r="BA19">
        <v>2182055</v>
      </c>
      <c r="BB19">
        <v>2202506</v>
      </c>
      <c r="BC19">
        <v>2212809</v>
      </c>
      <c r="BD19">
        <v>2227972</v>
      </c>
      <c r="BE19">
        <v>2243510</v>
      </c>
      <c r="BF19">
        <v>2264363</v>
      </c>
    </row>
    <row r="20" spans="1:58" x14ac:dyDescent="0.25">
      <c r="A20" t="s">
        <v>1263</v>
      </c>
      <c r="B20" t="s">
        <v>1234</v>
      </c>
      <c r="C20" t="s">
        <v>217</v>
      </c>
      <c r="D20" t="s">
        <v>213</v>
      </c>
      <c r="E20" s="1">
        <v>46023</v>
      </c>
      <c r="F20" t="s">
        <v>214</v>
      </c>
      <c r="G20">
        <v>0</v>
      </c>
      <c r="I20" t="str">
        <f>INDEX(Mapping!$B$4:$B$44, MATCH($J20, Mapping!$C$4:$C$44, 0))</f>
        <v>West</v>
      </c>
      <c r="J20" t="s">
        <v>53</v>
      </c>
      <c r="K20" s="13">
        <f t="shared" ref="K20:Z35" si="4">SUMIFS($G$3:$G$782, $B$3:$B$782, $J20, $E$3:$E$782, K$2)</f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  <c r="Q20" s="13">
        <f t="shared" si="4"/>
        <v>0</v>
      </c>
      <c r="R20" s="13">
        <f t="shared" si="4"/>
        <v>0</v>
      </c>
      <c r="S20" s="13">
        <f t="shared" si="4"/>
        <v>0</v>
      </c>
      <c r="T20" s="13">
        <f t="shared" si="4"/>
        <v>0</v>
      </c>
      <c r="U20" s="13">
        <f t="shared" si="4"/>
        <v>0</v>
      </c>
      <c r="V20" s="13">
        <f t="shared" si="4"/>
        <v>0</v>
      </c>
      <c r="W20" s="13">
        <f t="shared" si="4"/>
        <v>0</v>
      </c>
      <c r="X20" s="13">
        <f t="shared" si="4"/>
        <v>0</v>
      </c>
      <c r="Y20" s="13">
        <f t="shared" si="4"/>
        <v>0</v>
      </c>
      <c r="Z20" s="13">
        <f t="shared" si="3"/>
        <v>0</v>
      </c>
      <c r="AA20" s="13">
        <f t="shared" si="1"/>
        <v>0</v>
      </c>
      <c r="AB20" s="13">
        <f t="shared" si="1"/>
        <v>0</v>
      </c>
      <c r="AC20" s="13">
        <f t="shared" si="1"/>
        <v>0</v>
      </c>
      <c r="AD20" s="13">
        <f t="shared" si="1"/>
        <v>0</v>
      </c>
      <c r="AH20" t="s">
        <v>1219</v>
      </c>
      <c r="AI20" t="s">
        <v>53</v>
      </c>
      <c r="AJ20" t="s">
        <v>217</v>
      </c>
      <c r="AK20" t="s">
        <v>213</v>
      </c>
      <c r="AL20" t="s">
        <v>214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</row>
    <row r="21" spans="1:58" x14ac:dyDescent="0.25">
      <c r="A21" t="s">
        <v>1263</v>
      </c>
      <c r="B21" t="s">
        <v>1234</v>
      </c>
      <c r="C21" t="s">
        <v>217</v>
      </c>
      <c r="D21" t="s">
        <v>213</v>
      </c>
      <c r="E21" s="1">
        <v>46388</v>
      </c>
      <c r="F21" t="s">
        <v>214</v>
      </c>
      <c r="G21">
        <v>0</v>
      </c>
      <c r="I21" t="str">
        <f>INDEX(Mapping!$B$4:$B$44, MATCH($J21, Mapping!$C$4:$C$44, 0))</f>
        <v>West</v>
      </c>
      <c r="J21" t="s">
        <v>37</v>
      </c>
      <c r="K21" s="13">
        <f t="shared" si="4"/>
        <v>0</v>
      </c>
      <c r="L21" s="13">
        <f t="shared" si="4"/>
        <v>0</v>
      </c>
      <c r="M21" s="13">
        <f t="shared" si="4"/>
        <v>0</v>
      </c>
      <c r="N21" s="13">
        <f t="shared" si="4"/>
        <v>0</v>
      </c>
      <c r="O21" s="13">
        <f t="shared" si="4"/>
        <v>0</v>
      </c>
      <c r="P21" s="13">
        <f t="shared" si="4"/>
        <v>0</v>
      </c>
      <c r="Q21" s="13">
        <f t="shared" si="4"/>
        <v>0</v>
      </c>
      <c r="R21" s="13">
        <f t="shared" si="4"/>
        <v>0</v>
      </c>
      <c r="S21" s="13">
        <f t="shared" si="4"/>
        <v>0</v>
      </c>
      <c r="T21" s="13">
        <f t="shared" si="4"/>
        <v>0</v>
      </c>
      <c r="U21" s="13">
        <f t="shared" si="4"/>
        <v>0</v>
      </c>
      <c r="V21" s="13">
        <f t="shared" si="4"/>
        <v>0</v>
      </c>
      <c r="W21" s="13">
        <f t="shared" si="4"/>
        <v>0</v>
      </c>
      <c r="X21" s="13">
        <f t="shared" si="4"/>
        <v>0</v>
      </c>
      <c r="Y21" s="13">
        <f t="shared" si="4"/>
        <v>0</v>
      </c>
      <c r="Z21" s="13">
        <f t="shared" si="3"/>
        <v>0</v>
      </c>
      <c r="AA21" s="13">
        <f t="shared" si="1"/>
        <v>0</v>
      </c>
      <c r="AB21" s="13">
        <f t="shared" si="1"/>
        <v>0</v>
      </c>
      <c r="AC21" s="13">
        <f t="shared" si="1"/>
        <v>0</v>
      </c>
      <c r="AD21" s="13">
        <f t="shared" si="1"/>
        <v>0</v>
      </c>
      <c r="AH21" t="s">
        <v>1219</v>
      </c>
      <c r="AI21" t="s">
        <v>37</v>
      </c>
      <c r="AJ21" t="s">
        <v>217</v>
      </c>
      <c r="AK21" t="s">
        <v>213</v>
      </c>
      <c r="AL21" t="s">
        <v>214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</row>
    <row r="22" spans="1:58" x14ac:dyDescent="0.25">
      <c r="A22" t="s">
        <v>1263</v>
      </c>
      <c r="B22" t="s">
        <v>1234</v>
      </c>
      <c r="C22" t="s">
        <v>217</v>
      </c>
      <c r="D22" t="s">
        <v>213</v>
      </c>
      <c r="E22" s="1">
        <v>46753</v>
      </c>
      <c r="F22" t="s">
        <v>214</v>
      </c>
      <c r="G22">
        <v>0</v>
      </c>
      <c r="I22" t="str">
        <f>INDEX(Mapping!$B$4:$B$44, MATCH($J22, Mapping!$C$4:$C$44, 0))</f>
        <v>East</v>
      </c>
      <c r="J22" t="s">
        <v>35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13">
        <f t="shared" si="4"/>
        <v>0</v>
      </c>
      <c r="Q22" s="13">
        <f t="shared" si="4"/>
        <v>0</v>
      </c>
      <c r="R22" s="13">
        <f t="shared" si="4"/>
        <v>0</v>
      </c>
      <c r="S22" s="13">
        <f t="shared" si="4"/>
        <v>0</v>
      </c>
      <c r="T22" s="13">
        <f t="shared" si="4"/>
        <v>0</v>
      </c>
      <c r="U22" s="13">
        <f t="shared" si="4"/>
        <v>0</v>
      </c>
      <c r="V22" s="13">
        <f t="shared" si="4"/>
        <v>0</v>
      </c>
      <c r="W22" s="13">
        <f t="shared" si="4"/>
        <v>0</v>
      </c>
      <c r="X22" s="13">
        <f t="shared" si="4"/>
        <v>0</v>
      </c>
      <c r="Y22" s="13">
        <f t="shared" si="4"/>
        <v>0</v>
      </c>
      <c r="Z22" s="13">
        <f t="shared" si="3"/>
        <v>0</v>
      </c>
      <c r="AA22" s="13">
        <f t="shared" si="1"/>
        <v>0</v>
      </c>
      <c r="AB22" s="13">
        <f t="shared" si="1"/>
        <v>0</v>
      </c>
      <c r="AC22" s="13">
        <f t="shared" si="1"/>
        <v>0</v>
      </c>
      <c r="AD22" s="13">
        <f t="shared" si="1"/>
        <v>0</v>
      </c>
      <c r="AH22" t="s">
        <v>1219</v>
      </c>
      <c r="AI22" t="s">
        <v>35</v>
      </c>
      <c r="AJ22" t="s">
        <v>217</v>
      </c>
      <c r="AK22" t="s">
        <v>213</v>
      </c>
      <c r="AL22" t="s">
        <v>214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</row>
    <row r="23" spans="1:58" x14ac:dyDescent="0.25">
      <c r="A23" t="s">
        <v>1263</v>
      </c>
      <c r="B23" t="s">
        <v>1244</v>
      </c>
      <c r="C23" t="s">
        <v>217</v>
      </c>
      <c r="D23" t="s">
        <v>213</v>
      </c>
      <c r="E23" s="1">
        <v>43466</v>
      </c>
      <c r="F23" t="s">
        <v>214</v>
      </c>
      <c r="G23">
        <v>0</v>
      </c>
      <c r="I23" t="str">
        <f>INDEX(Mapping!$B$4:$B$44, MATCH($J23, Mapping!$C$4:$C$44, 0))</f>
        <v>West</v>
      </c>
      <c r="J23" t="s">
        <v>28</v>
      </c>
      <c r="K23" s="13">
        <f t="shared" si="4"/>
        <v>0</v>
      </c>
      <c r="L23" s="13">
        <f t="shared" si="4"/>
        <v>0</v>
      </c>
      <c r="M23" s="13">
        <f t="shared" si="4"/>
        <v>0</v>
      </c>
      <c r="N23" s="13">
        <f t="shared" si="4"/>
        <v>0</v>
      </c>
      <c r="O23" s="13">
        <f t="shared" si="4"/>
        <v>0</v>
      </c>
      <c r="P23" s="13">
        <f t="shared" si="4"/>
        <v>0</v>
      </c>
      <c r="Q23" s="13">
        <f t="shared" si="4"/>
        <v>0</v>
      </c>
      <c r="R23" s="13">
        <f t="shared" si="4"/>
        <v>0</v>
      </c>
      <c r="S23" s="13">
        <f t="shared" si="4"/>
        <v>0</v>
      </c>
      <c r="T23" s="13">
        <f t="shared" si="4"/>
        <v>0</v>
      </c>
      <c r="U23" s="13">
        <f t="shared" si="4"/>
        <v>0</v>
      </c>
      <c r="V23" s="13">
        <f t="shared" si="4"/>
        <v>0</v>
      </c>
      <c r="W23" s="13">
        <f t="shared" si="4"/>
        <v>0</v>
      </c>
      <c r="X23" s="13">
        <f t="shared" si="4"/>
        <v>0</v>
      </c>
      <c r="Y23" s="13">
        <f t="shared" si="4"/>
        <v>0</v>
      </c>
      <c r="Z23" s="13">
        <f t="shared" si="3"/>
        <v>0</v>
      </c>
      <c r="AA23" s="13">
        <f t="shared" si="1"/>
        <v>0</v>
      </c>
      <c r="AB23" s="13">
        <f t="shared" si="1"/>
        <v>0</v>
      </c>
      <c r="AC23" s="13">
        <f t="shared" si="1"/>
        <v>0</v>
      </c>
      <c r="AD23" s="13">
        <f t="shared" si="1"/>
        <v>0</v>
      </c>
      <c r="AH23" t="s">
        <v>1219</v>
      </c>
      <c r="AI23" t="s">
        <v>28</v>
      </c>
      <c r="AJ23" t="s">
        <v>217</v>
      </c>
      <c r="AK23" t="s">
        <v>213</v>
      </c>
      <c r="AL23" t="s">
        <v>214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</row>
    <row r="24" spans="1:58" x14ac:dyDescent="0.25">
      <c r="A24" t="s">
        <v>1263</v>
      </c>
      <c r="B24" t="s">
        <v>1244</v>
      </c>
      <c r="C24" t="s">
        <v>217</v>
      </c>
      <c r="D24" t="s">
        <v>213</v>
      </c>
      <c r="E24" s="1">
        <v>43831</v>
      </c>
      <c r="F24" t="s">
        <v>214</v>
      </c>
      <c r="G24">
        <v>0</v>
      </c>
      <c r="I24" t="str">
        <f>INDEX(Mapping!$B$4:$B$44, MATCH($J24, Mapping!$C$4:$C$44, 0))</f>
        <v>West</v>
      </c>
      <c r="J24" t="s">
        <v>1189</v>
      </c>
      <c r="K24" s="13">
        <f t="shared" si="4"/>
        <v>0</v>
      </c>
      <c r="L24" s="13">
        <f t="shared" si="4"/>
        <v>0</v>
      </c>
      <c r="M24" s="13">
        <f t="shared" si="4"/>
        <v>0</v>
      </c>
      <c r="N24" s="13">
        <f t="shared" si="4"/>
        <v>0</v>
      </c>
      <c r="O24" s="13">
        <f t="shared" si="4"/>
        <v>0</v>
      </c>
      <c r="P24" s="13">
        <f t="shared" si="4"/>
        <v>0</v>
      </c>
      <c r="Q24" s="13">
        <f t="shared" si="4"/>
        <v>0</v>
      </c>
      <c r="R24" s="13">
        <f t="shared" si="4"/>
        <v>0</v>
      </c>
      <c r="S24" s="13">
        <f t="shared" si="4"/>
        <v>0</v>
      </c>
      <c r="T24" s="13">
        <f t="shared" si="4"/>
        <v>0</v>
      </c>
      <c r="U24" s="13">
        <f t="shared" si="4"/>
        <v>0</v>
      </c>
      <c r="V24" s="13">
        <f t="shared" si="4"/>
        <v>0</v>
      </c>
      <c r="W24" s="13">
        <f t="shared" si="4"/>
        <v>0</v>
      </c>
      <c r="X24" s="13">
        <f t="shared" si="4"/>
        <v>0</v>
      </c>
      <c r="Y24" s="13">
        <f t="shared" si="4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13">
        <f t="shared" si="3"/>
        <v>0</v>
      </c>
      <c r="AD24" s="13">
        <f t="shared" si="3"/>
        <v>0</v>
      </c>
      <c r="AH24" t="s">
        <v>1219</v>
      </c>
      <c r="AI24" t="s">
        <v>1189</v>
      </c>
      <c r="AJ24" t="s">
        <v>217</v>
      </c>
      <c r="AK24" t="s">
        <v>213</v>
      </c>
      <c r="AL24" t="s">
        <v>214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</row>
    <row r="25" spans="1:58" x14ac:dyDescent="0.25">
      <c r="A25" t="s">
        <v>1263</v>
      </c>
      <c r="B25" t="s">
        <v>1244</v>
      </c>
      <c r="C25" t="s">
        <v>217</v>
      </c>
      <c r="D25" t="s">
        <v>213</v>
      </c>
      <c r="E25" s="1">
        <v>44197</v>
      </c>
      <c r="F25" t="s">
        <v>214</v>
      </c>
      <c r="G25">
        <v>0</v>
      </c>
      <c r="I25" t="str">
        <f>INDEX(Mapping!$B$4:$B$44, MATCH($J25, Mapping!$C$4:$C$44, 0))</f>
        <v>East</v>
      </c>
      <c r="J25" t="s">
        <v>29</v>
      </c>
      <c r="K25" s="13">
        <f t="shared" si="4"/>
        <v>0</v>
      </c>
      <c r="L25" s="13">
        <f t="shared" si="4"/>
        <v>0</v>
      </c>
      <c r="M25" s="13">
        <f t="shared" si="4"/>
        <v>0</v>
      </c>
      <c r="N25" s="13">
        <f t="shared" si="4"/>
        <v>0</v>
      </c>
      <c r="O25" s="13">
        <f t="shared" si="4"/>
        <v>0</v>
      </c>
      <c r="P25" s="13">
        <f t="shared" si="4"/>
        <v>0</v>
      </c>
      <c r="Q25" s="13">
        <f t="shared" si="4"/>
        <v>0</v>
      </c>
      <c r="R25" s="13">
        <f t="shared" si="4"/>
        <v>0</v>
      </c>
      <c r="S25" s="13">
        <f t="shared" si="4"/>
        <v>0</v>
      </c>
      <c r="T25" s="13">
        <f t="shared" si="4"/>
        <v>0</v>
      </c>
      <c r="U25" s="13">
        <f t="shared" si="4"/>
        <v>0</v>
      </c>
      <c r="V25" s="13">
        <f t="shared" si="4"/>
        <v>0</v>
      </c>
      <c r="W25" s="13">
        <f t="shared" si="4"/>
        <v>0</v>
      </c>
      <c r="X25" s="13">
        <f t="shared" si="4"/>
        <v>0</v>
      </c>
      <c r="Y25" s="13">
        <f t="shared" si="4"/>
        <v>0</v>
      </c>
      <c r="Z25" s="13">
        <f t="shared" si="3"/>
        <v>0</v>
      </c>
      <c r="AA25" s="13">
        <f t="shared" si="3"/>
        <v>0</v>
      </c>
      <c r="AB25" s="13">
        <f t="shared" si="3"/>
        <v>0</v>
      </c>
      <c r="AC25" s="13">
        <f t="shared" si="3"/>
        <v>0</v>
      </c>
      <c r="AD25" s="13">
        <f t="shared" si="3"/>
        <v>0</v>
      </c>
      <c r="AH25" t="s">
        <v>1219</v>
      </c>
      <c r="AI25" t="s">
        <v>29</v>
      </c>
      <c r="AJ25" t="s">
        <v>217</v>
      </c>
      <c r="AK25" t="s">
        <v>213</v>
      </c>
      <c r="AL25" t="s">
        <v>214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</row>
    <row r="26" spans="1:58" x14ac:dyDescent="0.25">
      <c r="A26" t="s">
        <v>1263</v>
      </c>
      <c r="B26" t="s">
        <v>1244</v>
      </c>
      <c r="C26" t="s">
        <v>217</v>
      </c>
      <c r="D26" t="s">
        <v>213</v>
      </c>
      <c r="E26" s="1">
        <v>44562</v>
      </c>
      <c r="F26" t="s">
        <v>214</v>
      </c>
      <c r="G26">
        <v>0</v>
      </c>
      <c r="I26" t="str">
        <f>INDEX(Mapping!$B$4:$B$44, MATCH($J26, Mapping!$C$4:$C$44, 0))</f>
        <v>West</v>
      </c>
      <c r="J26" t="s">
        <v>36</v>
      </c>
      <c r="K26" s="13">
        <f t="shared" si="4"/>
        <v>0</v>
      </c>
      <c r="L26" s="13">
        <f t="shared" si="4"/>
        <v>0</v>
      </c>
      <c r="M26" s="13">
        <f t="shared" si="4"/>
        <v>0</v>
      </c>
      <c r="N26" s="13">
        <f t="shared" si="4"/>
        <v>0</v>
      </c>
      <c r="O26" s="13">
        <f t="shared" si="4"/>
        <v>0</v>
      </c>
      <c r="P26" s="13">
        <f t="shared" si="4"/>
        <v>0</v>
      </c>
      <c r="Q26" s="13">
        <f t="shared" si="4"/>
        <v>0</v>
      </c>
      <c r="R26" s="13">
        <f t="shared" si="4"/>
        <v>0</v>
      </c>
      <c r="S26" s="13">
        <f t="shared" si="4"/>
        <v>0</v>
      </c>
      <c r="T26" s="13">
        <f t="shared" si="4"/>
        <v>0</v>
      </c>
      <c r="U26" s="13">
        <f t="shared" si="4"/>
        <v>0</v>
      </c>
      <c r="V26" s="13">
        <f t="shared" si="4"/>
        <v>0</v>
      </c>
      <c r="W26" s="13">
        <f t="shared" si="4"/>
        <v>0</v>
      </c>
      <c r="X26" s="13">
        <f t="shared" si="4"/>
        <v>0</v>
      </c>
      <c r="Y26" s="13">
        <f t="shared" si="4"/>
        <v>0</v>
      </c>
      <c r="Z26" s="13">
        <f t="shared" si="3"/>
        <v>0</v>
      </c>
      <c r="AA26" s="13">
        <f t="shared" si="3"/>
        <v>0</v>
      </c>
      <c r="AB26" s="13">
        <f t="shared" si="3"/>
        <v>0</v>
      </c>
      <c r="AC26" s="13">
        <f t="shared" si="3"/>
        <v>0</v>
      </c>
      <c r="AD26" s="13">
        <f t="shared" si="3"/>
        <v>0</v>
      </c>
      <c r="AH26" t="s">
        <v>1219</v>
      </c>
      <c r="AI26" t="s">
        <v>36</v>
      </c>
      <c r="AJ26" t="s">
        <v>217</v>
      </c>
      <c r="AK26" t="s">
        <v>213</v>
      </c>
      <c r="AL26" t="s">
        <v>214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</row>
    <row r="27" spans="1:58" x14ac:dyDescent="0.25">
      <c r="A27" t="s">
        <v>1263</v>
      </c>
      <c r="B27" t="s">
        <v>1244</v>
      </c>
      <c r="C27" t="s">
        <v>217</v>
      </c>
      <c r="D27" t="s">
        <v>213</v>
      </c>
      <c r="E27" s="1">
        <v>44927</v>
      </c>
      <c r="F27" t="s">
        <v>214</v>
      </c>
      <c r="G27">
        <v>0</v>
      </c>
      <c r="I27" t="str">
        <f>INDEX(Mapping!$B$4:$B$44, MATCH($J27, Mapping!$C$4:$C$44, 0))</f>
        <v>West</v>
      </c>
      <c r="J27" t="s">
        <v>52</v>
      </c>
      <c r="K27" s="13">
        <f t="shared" si="4"/>
        <v>0</v>
      </c>
      <c r="L27" s="13">
        <f t="shared" si="4"/>
        <v>0</v>
      </c>
      <c r="M27" s="13">
        <f t="shared" si="4"/>
        <v>0</v>
      </c>
      <c r="N27" s="13">
        <f t="shared" si="4"/>
        <v>0</v>
      </c>
      <c r="O27" s="13">
        <f t="shared" si="4"/>
        <v>0</v>
      </c>
      <c r="P27" s="13">
        <f t="shared" si="4"/>
        <v>0</v>
      </c>
      <c r="Q27" s="13">
        <f t="shared" si="4"/>
        <v>0</v>
      </c>
      <c r="R27" s="13">
        <f t="shared" si="4"/>
        <v>0</v>
      </c>
      <c r="S27" s="13">
        <f t="shared" si="4"/>
        <v>0</v>
      </c>
      <c r="T27" s="13">
        <f t="shared" si="4"/>
        <v>0</v>
      </c>
      <c r="U27" s="13">
        <f t="shared" si="4"/>
        <v>0</v>
      </c>
      <c r="V27" s="13">
        <f t="shared" si="4"/>
        <v>0</v>
      </c>
      <c r="W27" s="13">
        <f t="shared" si="4"/>
        <v>0</v>
      </c>
      <c r="X27" s="13">
        <f t="shared" si="4"/>
        <v>0</v>
      </c>
      <c r="Y27" s="13">
        <f t="shared" si="4"/>
        <v>0</v>
      </c>
      <c r="Z27" s="13">
        <f t="shared" si="3"/>
        <v>0</v>
      </c>
      <c r="AA27" s="13">
        <f t="shared" si="3"/>
        <v>0</v>
      </c>
      <c r="AB27" s="13">
        <f t="shared" si="3"/>
        <v>0</v>
      </c>
      <c r="AC27" s="13">
        <f t="shared" si="3"/>
        <v>0</v>
      </c>
      <c r="AD27" s="13">
        <f t="shared" si="3"/>
        <v>0</v>
      </c>
      <c r="AH27" t="s">
        <v>1219</v>
      </c>
      <c r="AI27" t="s">
        <v>52</v>
      </c>
      <c r="AJ27" t="s">
        <v>217</v>
      </c>
      <c r="AK27" t="s">
        <v>213</v>
      </c>
      <c r="AL27" t="s">
        <v>214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</row>
    <row r="28" spans="1:58" x14ac:dyDescent="0.25">
      <c r="A28" t="s">
        <v>1263</v>
      </c>
      <c r="B28" t="s">
        <v>1244</v>
      </c>
      <c r="C28" t="s">
        <v>217</v>
      </c>
      <c r="D28" t="s">
        <v>213</v>
      </c>
      <c r="E28" s="1">
        <v>45292</v>
      </c>
      <c r="F28" t="s">
        <v>214</v>
      </c>
      <c r="G28">
        <v>0</v>
      </c>
      <c r="I28" t="str">
        <f>INDEX(Mapping!$B$4:$B$44, MATCH($J28, Mapping!$C$4:$C$44, 0))</f>
        <v>East</v>
      </c>
      <c r="J28" t="s">
        <v>30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3"/>
        <v>0</v>
      </c>
      <c r="AA28" s="13">
        <f t="shared" si="3"/>
        <v>0</v>
      </c>
      <c r="AB28" s="13">
        <f t="shared" si="3"/>
        <v>0</v>
      </c>
      <c r="AC28" s="13">
        <f t="shared" si="3"/>
        <v>0</v>
      </c>
      <c r="AD28" s="13">
        <f t="shared" si="3"/>
        <v>0</v>
      </c>
      <c r="AH28" t="s">
        <v>1219</v>
      </c>
      <c r="AI28" t="s">
        <v>30</v>
      </c>
      <c r="AJ28" t="s">
        <v>217</v>
      </c>
      <c r="AK28" t="s">
        <v>213</v>
      </c>
      <c r="AL28" t="s">
        <v>214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</row>
    <row r="29" spans="1:58" x14ac:dyDescent="0.25">
      <c r="A29" t="s">
        <v>1263</v>
      </c>
      <c r="B29" t="s">
        <v>1244</v>
      </c>
      <c r="C29" t="s">
        <v>217</v>
      </c>
      <c r="D29" t="s">
        <v>213</v>
      </c>
      <c r="E29" s="1">
        <v>45658</v>
      </c>
      <c r="F29" t="s">
        <v>214</v>
      </c>
      <c r="G29">
        <v>0</v>
      </c>
      <c r="I29" t="str">
        <f>INDEX(Mapping!$B$4:$B$44, MATCH($J29, Mapping!$C$4:$C$44, 0))</f>
        <v>West</v>
      </c>
      <c r="J29" t="s">
        <v>49</v>
      </c>
      <c r="K29" s="13">
        <f t="shared" si="4"/>
        <v>2998841</v>
      </c>
      <c r="L29" s="13">
        <f t="shared" si="4"/>
        <v>3035960</v>
      </c>
      <c r="M29" s="13">
        <f t="shared" si="4"/>
        <v>3066746</v>
      </c>
      <c r="N29" s="13">
        <f t="shared" si="4"/>
        <v>3108798</v>
      </c>
      <c r="O29" s="13">
        <f t="shared" si="4"/>
        <v>3152890</v>
      </c>
      <c r="P29" s="13">
        <f t="shared" si="4"/>
        <v>3206651</v>
      </c>
      <c r="Q29" s="13">
        <f t="shared" si="4"/>
        <v>3239993</v>
      </c>
      <c r="R29" s="13">
        <f t="shared" si="4"/>
        <v>3283747</v>
      </c>
      <c r="S29" s="13">
        <f t="shared" si="4"/>
        <v>3329004</v>
      </c>
      <c r="T29" s="13">
        <f t="shared" si="4"/>
        <v>3384234</v>
      </c>
      <c r="U29" s="13">
        <f t="shared" si="4"/>
        <v>0</v>
      </c>
      <c r="V29" s="13">
        <f t="shared" si="4"/>
        <v>0</v>
      </c>
      <c r="W29" s="13">
        <f t="shared" si="4"/>
        <v>0</v>
      </c>
      <c r="X29" s="13">
        <f t="shared" si="4"/>
        <v>0</v>
      </c>
      <c r="Y29" s="13">
        <f t="shared" si="4"/>
        <v>0</v>
      </c>
      <c r="Z29" s="13">
        <f t="shared" si="3"/>
        <v>0</v>
      </c>
      <c r="AA29" s="13">
        <f t="shared" si="3"/>
        <v>0</v>
      </c>
      <c r="AB29" s="13">
        <f t="shared" si="3"/>
        <v>0</v>
      </c>
      <c r="AC29" s="13">
        <f t="shared" si="3"/>
        <v>0</v>
      </c>
      <c r="AD29" s="13">
        <f t="shared" si="3"/>
        <v>0</v>
      </c>
      <c r="AH29" t="s">
        <v>1219</v>
      </c>
      <c r="AI29" t="s">
        <v>49</v>
      </c>
      <c r="AJ29" t="s">
        <v>217</v>
      </c>
      <c r="AK29" t="s">
        <v>213</v>
      </c>
      <c r="AL29" t="s">
        <v>214</v>
      </c>
      <c r="AM29">
        <v>3088450</v>
      </c>
      <c r="AN29">
        <v>3107741</v>
      </c>
      <c r="AO29">
        <v>3129623</v>
      </c>
      <c r="AP29">
        <v>3135546</v>
      </c>
      <c r="AQ29">
        <v>3140713</v>
      </c>
      <c r="AR29">
        <v>3157586</v>
      </c>
      <c r="AS29">
        <v>3175509</v>
      </c>
      <c r="AT29">
        <v>3201565</v>
      </c>
      <c r="AU29">
        <v>3209550</v>
      </c>
      <c r="AV29">
        <v>3220140</v>
      </c>
      <c r="AW29">
        <v>3231350</v>
      </c>
      <c r="AX29">
        <v>3250749</v>
      </c>
      <c r="AY29">
        <v>3255220</v>
      </c>
      <c r="AZ29">
        <v>3261539</v>
      </c>
      <c r="BA29">
        <v>3267075</v>
      </c>
      <c r="BB29">
        <v>3280052</v>
      </c>
      <c r="BC29">
        <v>3277698</v>
      </c>
      <c r="BD29">
        <v>3282201</v>
      </c>
      <c r="BE29">
        <v>3286569</v>
      </c>
      <c r="BF29">
        <v>3298689</v>
      </c>
    </row>
    <row r="30" spans="1:58" x14ac:dyDescent="0.25">
      <c r="A30" t="s">
        <v>1263</v>
      </c>
      <c r="B30" t="s">
        <v>1244</v>
      </c>
      <c r="C30" t="s">
        <v>217</v>
      </c>
      <c r="D30" t="s">
        <v>213</v>
      </c>
      <c r="E30" s="1">
        <v>46023</v>
      </c>
      <c r="F30" t="s">
        <v>214</v>
      </c>
      <c r="G30">
        <v>0</v>
      </c>
      <c r="I30" t="str">
        <f>INDEX(Mapping!$B$4:$B$44, MATCH($J30, Mapping!$C$4:$C$44, 0))</f>
        <v>West</v>
      </c>
      <c r="J30" t="s">
        <v>48</v>
      </c>
      <c r="K30" s="13">
        <f t="shared" si="4"/>
        <v>8650435</v>
      </c>
      <c r="L30" s="13">
        <f t="shared" si="4"/>
        <v>8924813</v>
      </c>
      <c r="M30" s="13">
        <f t="shared" si="4"/>
        <v>9163175</v>
      </c>
      <c r="N30" s="13">
        <f t="shared" si="4"/>
        <v>9386017</v>
      </c>
      <c r="O30" s="13">
        <f t="shared" si="4"/>
        <v>9447814</v>
      </c>
      <c r="P30" s="13">
        <f t="shared" si="4"/>
        <v>9531970</v>
      </c>
      <c r="Q30" s="13">
        <f t="shared" si="4"/>
        <v>9564995</v>
      </c>
      <c r="R30" s="13">
        <f t="shared" si="4"/>
        <v>9620047</v>
      </c>
      <c r="S30" s="13">
        <f t="shared" si="4"/>
        <v>9675579</v>
      </c>
      <c r="T30" s="13">
        <f t="shared" si="4"/>
        <v>9753895</v>
      </c>
      <c r="U30" s="13">
        <f t="shared" si="4"/>
        <v>0</v>
      </c>
      <c r="V30" s="13">
        <f t="shared" si="4"/>
        <v>0</v>
      </c>
      <c r="W30" s="13">
        <f t="shared" si="4"/>
        <v>0</v>
      </c>
      <c r="X30" s="13">
        <f t="shared" si="4"/>
        <v>0</v>
      </c>
      <c r="Y30" s="13">
        <f t="shared" si="4"/>
        <v>0</v>
      </c>
      <c r="Z30" s="13">
        <f t="shared" si="3"/>
        <v>0</v>
      </c>
      <c r="AA30" s="13">
        <f t="shared" si="3"/>
        <v>0</v>
      </c>
      <c r="AB30" s="13">
        <f t="shared" si="3"/>
        <v>0</v>
      </c>
      <c r="AC30" s="13">
        <f t="shared" si="3"/>
        <v>0</v>
      </c>
      <c r="AD30" s="13">
        <f t="shared" si="3"/>
        <v>0</v>
      </c>
      <c r="AH30" t="s">
        <v>1219</v>
      </c>
      <c r="AI30" t="s">
        <v>48</v>
      </c>
      <c r="AJ30" t="s">
        <v>217</v>
      </c>
      <c r="AK30" t="s">
        <v>213</v>
      </c>
      <c r="AL30" t="s">
        <v>214</v>
      </c>
      <c r="AM30">
        <v>8204344</v>
      </c>
      <c r="AN30">
        <v>8291767</v>
      </c>
      <c r="AO30">
        <v>8385027</v>
      </c>
      <c r="AP30">
        <v>8439496</v>
      </c>
      <c r="AQ30">
        <v>8492132</v>
      </c>
      <c r="AR30">
        <v>8577438</v>
      </c>
      <c r="AS30">
        <v>8667039</v>
      </c>
      <c r="AT30">
        <v>8779952</v>
      </c>
      <c r="AU30">
        <v>8845279</v>
      </c>
      <c r="AV30">
        <v>8919671</v>
      </c>
      <c r="AW30">
        <v>8997239</v>
      </c>
      <c r="AX30">
        <v>9099043</v>
      </c>
      <c r="AY30">
        <v>9160422</v>
      </c>
      <c r="AZ30">
        <v>9228858</v>
      </c>
      <c r="BA30">
        <v>9296285</v>
      </c>
      <c r="BB30">
        <v>9386468</v>
      </c>
      <c r="BC30">
        <v>9435272</v>
      </c>
      <c r="BD30">
        <v>9504601</v>
      </c>
      <c r="BE30">
        <v>9575199</v>
      </c>
      <c r="BF30">
        <v>9669013</v>
      </c>
    </row>
    <row r="31" spans="1:58" x14ac:dyDescent="0.25">
      <c r="A31" t="s">
        <v>1263</v>
      </c>
      <c r="B31" t="s">
        <v>1244</v>
      </c>
      <c r="C31" t="s">
        <v>217</v>
      </c>
      <c r="D31" t="s">
        <v>213</v>
      </c>
      <c r="E31" s="1">
        <v>46388</v>
      </c>
      <c r="F31" t="s">
        <v>214</v>
      </c>
      <c r="G31">
        <v>0</v>
      </c>
      <c r="I31" t="str">
        <f>INDEX(Mapping!$B$4:$B$44, MATCH($J31, Mapping!$C$4:$C$44, 0))</f>
        <v>East</v>
      </c>
      <c r="J31" t="s">
        <v>31</v>
      </c>
      <c r="K31" s="13">
        <f t="shared" si="4"/>
        <v>26636110</v>
      </c>
      <c r="L31" s="13">
        <f t="shared" si="4"/>
        <v>26958615</v>
      </c>
      <c r="M31" s="13">
        <f t="shared" si="4"/>
        <v>27193720</v>
      </c>
      <c r="N31" s="13">
        <f t="shared" si="4"/>
        <v>27567448</v>
      </c>
      <c r="O31" s="13">
        <f t="shared" si="4"/>
        <v>28005290</v>
      </c>
      <c r="P31" s="13">
        <f t="shared" si="4"/>
        <v>28490188</v>
      </c>
      <c r="Q31" s="13">
        <f t="shared" si="4"/>
        <v>28810179</v>
      </c>
      <c r="R31" s="13">
        <f t="shared" si="4"/>
        <v>28207651</v>
      </c>
      <c r="S31" s="13">
        <f t="shared" si="4"/>
        <v>28490501</v>
      </c>
      <c r="T31" s="13">
        <f t="shared" si="4"/>
        <v>28781919</v>
      </c>
      <c r="U31" s="13">
        <f t="shared" si="4"/>
        <v>0</v>
      </c>
      <c r="V31" s="13">
        <f t="shared" si="4"/>
        <v>0</v>
      </c>
      <c r="W31" s="13">
        <f t="shared" si="4"/>
        <v>0</v>
      </c>
      <c r="X31" s="13">
        <f t="shared" si="4"/>
        <v>0</v>
      </c>
      <c r="Y31" s="13">
        <f t="shared" si="4"/>
        <v>0</v>
      </c>
      <c r="Z31" s="13">
        <f t="shared" si="3"/>
        <v>0</v>
      </c>
      <c r="AA31" s="13">
        <f t="shared" si="3"/>
        <v>0</v>
      </c>
      <c r="AB31" s="13">
        <f t="shared" si="3"/>
        <v>0</v>
      </c>
      <c r="AC31" s="13">
        <f t="shared" si="3"/>
        <v>0</v>
      </c>
      <c r="AD31" s="13">
        <f t="shared" si="3"/>
        <v>0</v>
      </c>
      <c r="AH31" t="s">
        <v>1219</v>
      </c>
      <c r="AI31" t="s">
        <v>31</v>
      </c>
      <c r="AJ31" t="s">
        <v>217</v>
      </c>
      <c r="AK31" t="s">
        <v>213</v>
      </c>
      <c r="AL31" t="s">
        <v>214</v>
      </c>
      <c r="AM31">
        <v>26468099</v>
      </c>
      <c r="AN31">
        <v>26789704</v>
      </c>
      <c r="AO31">
        <v>27075865</v>
      </c>
      <c r="AP31">
        <v>27347270</v>
      </c>
      <c r="AQ31">
        <v>27606855</v>
      </c>
      <c r="AR31">
        <v>27978594</v>
      </c>
      <c r="AS31">
        <v>28367615</v>
      </c>
      <c r="AT31">
        <v>28810060</v>
      </c>
      <c r="AU31">
        <v>29106637</v>
      </c>
      <c r="AV31">
        <v>28740944</v>
      </c>
      <c r="AW31">
        <v>28990056</v>
      </c>
      <c r="AX31">
        <v>29323800</v>
      </c>
      <c r="AY31">
        <v>29619223</v>
      </c>
      <c r="AZ31">
        <v>29933723</v>
      </c>
      <c r="BA31">
        <v>30270433</v>
      </c>
      <c r="BB31">
        <v>30678480</v>
      </c>
      <c r="BC31">
        <v>30946901</v>
      </c>
      <c r="BD31">
        <v>31290335</v>
      </c>
      <c r="BE31">
        <v>31661680</v>
      </c>
      <c r="BF31">
        <v>32119763</v>
      </c>
    </row>
    <row r="32" spans="1:58" x14ac:dyDescent="0.25">
      <c r="A32" t="s">
        <v>1263</v>
      </c>
      <c r="B32" t="s">
        <v>1244</v>
      </c>
      <c r="C32" t="s">
        <v>217</v>
      </c>
      <c r="D32" t="s">
        <v>213</v>
      </c>
      <c r="E32" s="1">
        <v>46753</v>
      </c>
      <c r="F32" t="s">
        <v>214</v>
      </c>
      <c r="G32">
        <v>0</v>
      </c>
      <c r="I32" t="str">
        <f>INDEX(Mapping!$B$4:$B$44, MATCH($J32, Mapping!$C$4:$C$44, 0))</f>
        <v>East</v>
      </c>
      <c r="J32" t="s">
        <v>32</v>
      </c>
      <c r="K32" s="13">
        <f>SUMIFS($G$3:$G$782, $B$3:$B$782, $J32, $E$3:$E$782, K$2)</f>
        <v>3055141</v>
      </c>
      <c r="L32" s="13">
        <f t="shared" si="4"/>
        <v>3076126</v>
      </c>
      <c r="M32" s="13">
        <f t="shared" si="4"/>
        <v>3090345</v>
      </c>
      <c r="N32" s="13">
        <f t="shared" si="4"/>
        <v>3121251</v>
      </c>
      <c r="O32" s="13">
        <f t="shared" si="4"/>
        <v>3159298</v>
      </c>
      <c r="P32" s="13">
        <f t="shared" si="4"/>
        <v>3202815</v>
      </c>
      <c r="Q32" s="13">
        <f t="shared" si="4"/>
        <v>3227692</v>
      </c>
      <c r="R32" s="13">
        <f t="shared" si="4"/>
        <v>3263705</v>
      </c>
      <c r="S32" s="13">
        <f t="shared" si="4"/>
        <v>3286032</v>
      </c>
      <c r="T32" s="13">
        <f t="shared" si="4"/>
        <v>3318208</v>
      </c>
      <c r="U32" s="13">
        <f t="shared" si="4"/>
        <v>0</v>
      </c>
      <c r="V32" s="13">
        <f t="shared" si="4"/>
        <v>0</v>
      </c>
      <c r="W32" s="13">
        <f t="shared" si="4"/>
        <v>0</v>
      </c>
      <c r="X32" s="13">
        <f t="shared" si="4"/>
        <v>0</v>
      </c>
      <c r="Y32" s="13">
        <f t="shared" si="4"/>
        <v>0</v>
      </c>
      <c r="Z32" s="13">
        <f t="shared" si="3"/>
        <v>0</v>
      </c>
      <c r="AA32" s="13">
        <f t="shared" si="3"/>
        <v>0</v>
      </c>
      <c r="AB32" s="13">
        <f t="shared" si="3"/>
        <v>0</v>
      </c>
      <c r="AC32" s="13">
        <f t="shared" si="3"/>
        <v>0</v>
      </c>
      <c r="AD32" s="13">
        <f t="shared" si="3"/>
        <v>0</v>
      </c>
      <c r="AH32" t="s">
        <v>1219</v>
      </c>
      <c r="AI32" t="s">
        <v>32</v>
      </c>
      <c r="AJ32" t="s">
        <v>217</v>
      </c>
      <c r="AK32" t="s">
        <v>213</v>
      </c>
      <c r="AL32" t="s">
        <v>214</v>
      </c>
      <c r="AM32">
        <v>3719497</v>
      </c>
      <c r="AN32">
        <v>3786146</v>
      </c>
      <c r="AO32">
        <v>3845919</v>
      </c>
      <c r="AP32">
        <v>3903155</v>
      </c>
      <c r="AQ32">
        <v>3956335</v>
      </c>
      <c r="AR32">
        <v>4030085</v>
      </c>
      <c r="AS32">
        <v>4107332</v>
      </c>
      <c r="AT32">
        <v>4194961</v>
      </c>
      <c r="AU32">
        <v>4254371</v>
      </c>
      <c r="AV32">
        <v>4324189</v>
      </c>
      <c r="AW32">
        <v>4373879</v>
      </c>
      <c r="AX32">
        <v>4439202</v>
      </c>
      <c r="AY32">
        <v>4496778</v>
      </c>
      <c r="AZ32">
        <v>4558331</v>
      </c>
      <c r="BA32">
        <v>4624099</v>
      </c>
      <c r="BB32">
        <v>4703801</v>
      </c>
      <c r="BC32">
        <v>4755745</v>
      </c>
      <c r="BD32">
        <v>4822367</v>
      </c>
      <c r="BE32">
        <v>4894253</v>
      </c>
      <c r="BF32">
        <v>4983504</v>
      </c>
    </row>
    <row r="33" spans="1:58" x14ac:dyDescent="0.25">
      <c r="A33" t="s">
        <v>1263</v>
      </c>
      <c r="B33" t="s">
        <v>1256</v>
      </c>
      <c r="C33" t="s">
        <v>217</v>
      </c>
      <c r="D33" t="s">
        <v>213</v>
      </c>
      <c r="E33" s="1">
        <v>43466</v>
      </c>
      <c r="F33" t="s">
        <v>214</v>
      </c>
      <c r="G33">
        <v>0</v>
      </c>
      <c r="I33" t="str">
        <f>INDEX(Mapping!$B$4:$B$44, MATCH($J33, Mapping!$C$4:$C$44, 0))</f>
        <v>West</v>
      </c>
      <c r="J33" t="s">
        <v>39</v>
      </c>
      <c r="K33" s="13">
        <f t="shared" ref="K33:Z37" si="5">SUMIFS($G$3:$G$782, $B$3:$B$782, $J33, $E$3:$E$782, K$2)</f>
        <v>1546976</v>
      </c>
      <c r="L33" s="13">
        <f t="shared" si="4"/>
        <v>1556799</v>
      </c>
      <c r="M33" s="13">
        <f t="shared" si="4"/>
        <v>1561112</v>
      </c>
      <c r="N33" s="13">
        <f t="shared" si="4"/>
        <v>1570146</v>
      </c>
      <c r="O33" s="13">
        <f t="shared" si="4"/>
        <v>1580311</v>
      </c>
      <c r="P33" s="13">
        <f t="shared" si="4"/>
        <v>1595068</v>
      </c>
      <c r="Q33" s="13">
        <f t="shared" si="4"/>
        <v>1600819</v>
      </c>
      <c r="R33" s="13">
        <f t="shared" si="4"/>
        <v>1611619</v>
      </c>
      <c r="S33" s="13">
        <f t="shared" si="4"/>
        <v>1623112</v>
      </c>
      <c r="T33" s="13">
        <f t="shared" si="4"/>
        <v>1639379</v>
      </c>
      <c r="U33" s="13">
        <f t="shared" si="4"/>
        <v>0</v>
      </c>
      <c r="V33" s="13">
        <f t="shared" si="4"/>
        <v>0</v>
      </c>
      <c r="W33" s="13">
        <f t="shared" si="4"/>
        <v>0</v>
      </c>
      <c r="X33" s="13">
        <f t="shared" si="4"/>
        <v>0</v>
      </c>
      <c r="Y33" s="13">
        <f t="shared" si="4"/>
        <v>0</v>
      </c>
      <c r="Z33" s="13">
        <f t="shared" si="3"/>
        <v>0</v>
      </c>
      <c r="AA33" s="13">
        <f t="shared" si="3"/>
        <v>0</v>
      </c>
      <c r="AB33" s="13">
        <f t="shared" si="3"/>
        <v>0</v>
      </c>
      <c r="AC33" s="13">
        <f t="shared" si="3"/>
        <v>0</v>
      </c>
      <c r="AD33" s="13">
        <f t="shared" si="3"/>
        <v>0</v>
      </c>
      <c r="AH33" t="s">
        <v>1219</v>
      </c>
      <c r="AI33" t="s">
        <v>39</v>
      </c>
      <c r="AJ33" t="s">
        <v>217</v>
      </c>
      <c r="AK33" t="s">
        <v>213</v>
      </c>
      <c r="AL33" t="s">
        <v>214</v>
      </c>
      <c r="AM33">
        <v>1556291</v>
      </c>
      <c r="AN33">
        <v>1563430</v>
      </c>
      <c r="AO33">
        <v>1570514</v>
      </c>
      <c r="AP33">
        <v>1571881</v>
      </c>
      <c r="AQ33">
        <v>1572567</v>
      </c>
      <c r="AR33">
        <v>1576258</v>
      </c>
      <c r="AS33">
        <v>1580644</v>
      </c>
      <c r="AT33">
        <v>1589085</v>
      </c>
      <c r="AU33">
        <v>1591259</v>
      </c>
      <c r="AV33">
        <v>1594692</v>
      </c>
      <c r="AW33">
        <v>1598117</v>
      </c>
      <c r="AX33">
        <v>1604036</v>
      </c>
      <c r="AY33">
        <v>1604626</v>
      </c>
      <c r="AZ33">
        <v>1606354</v>
      </c>
      <c r="BA33">
        <v>1608600</v>
      </c>
      <c r="BB33">
        <v>1613057</v>
      </c>
      <c r="BC33">
        <v>1612067</v>
      </c>
      <c r="BD33">
        <v>1613225</v>
      </c>
      <c r="BE33">
        <v>1614464</v>
      </c>
      <c r="BF33">
        <v>1618529</v>
      </c>
    </row>
    <row r="34" spans="1:58" x14ac:dyDescent="0.25">
      <c r="A34" t="s">
        <v>1263</v>
      </c>
      <c r="B34" t="s">
        <v>1256</v>
      </c>
      <c r="C34" t="s">
        <v>217</v>
      </c>
      <c r="D34" t="s">
        <v>213</v>
      </c>
      <c r="E34" s="1">
        <v>43831</v>
      </c>
      <c r="F34" t="s">
        <v>214</v>
      </c>
      <c r="G34">
        <v>0</v>
      </c>
      <c r="I34" t="str">
        <f>INDEX(Mapping!$B$4:$B$44, MATCH($J34, Mapping!$C$4:$C$44, 0))</f>
        <v>West</v>
      </c>
      <c r="J34" t="s">
        <v>50</v>
      </c>
      <c r="K34" s="13">
        <f t="shared" si="5"/>
        <v>2369453</v>
      </c>
      <c r="L34" s="13">
        <f t="shared" si="4"/>
        <v>2390955</v>
      </c>
      <c r="M34" s="13">
        <f t="shared" si="4"/>
        <v>2407344</v>
      </c>
      <c r="N34" s="13">
        <f t="shared" si="4"/>
        <v>2432395</v>
      </c>
      <c r="O34" s="13">
        <f t="shared" si="4"/>
        <v>2458709</v>
      </c>
      <c r="P34" s="13">
        <f t="shared" si="4"/>
        <v>2492216</v>
      </c>
      <c r="Q34" s="13">
        <f t="shared" si="4"/>
        <v>2509741</v>
      </c>
      <c r="R34" s="13">
        <f t="shared" si="4"/>
        <v>2535070</v>
      </c>
      <c r="S34" s="13">
        <f t="shared" si="4"/>
        <v>2561214</v>
      </c>
      <c r="T34" s="13">
        <f t="shared" si="4"/>
        <v>2594633</v>
      </c>
      <c r="U34" s="13">
        <f t="shared" si="4"/>
        <v>0</v>
      </c>
      <c r="V34" s="13">
        <f t="shared" si="4"/>
        <v>0</v>
      </c>
      <c r="W34" s="13">
        <f t="shared" si="4"/>
        <v>0</v>
      </c>
      <c r="X34" s="13">
        <f t="shared" si="4"/>
        <v>0</v>
      </c>
      <c r="Y34" s="13">
        <f t="shared" si="4"/>
        <v>0</v>
      </c>
      <c r="Z34" s="13">
        <f t="shared" si="3"/>
        <v>0</v>
      </c>
      <c r="AA34" s="13">
        <f t="shared" si="3"/>
        <v>0</v>
      </c>
      <c r="AB34" s="13">
        <f t="shared" si="3"/>
        <v>0</v>
      </c>
      <c r="AC34" s="13">
        <f t="shared" si="3"/>
        <v>0</v>
      </c>
      <c r="AD34" s="13">
        <f t="shared" si="3"/>
        <v>0</v>
      </c>
      <c r="AH34" t="s">
        <v>1219</v>
      </c>
      <c r="AI34" t="s">
        <v>50</v>
      </c>
      <c r="AJ34" t="s">
        <v>217</v>
      </c>
      <c r="AK34" t="s">
        <v>213</v>
      </c>
      <c r="AL34" t="s">
        <v>214</v>
      </c>
      <c r="AM34">
        <v>2243366</v>
      </c>
      <c r="AN34">
        <v>2259274</v>
      </c>
      <c r="AO34">
        <v>2276999</v>
      </c>
      <c r="AP34">
        <v>2283222</v>
      </c>
      <c r="AQ34">
        <v>2288766</v>
      </c>
      <c r="AR34">
        <v>2302878</v>
      </c>
      <c r="AS34">
        <v>2317770</v>
      </c>
      <c r="AT34">
        <v>2338552</v>
      </c>
      <c r="AU34">
        <v>2346114</v>
      </c>
      <c r="AV34">
        <v>2355585</v>
      </c>
      <c r="AW34">
        <v>2365501</v>
      </c>
      <c r="AX34">
        <v>2381442</v>
      </c>
      <c r="AY34">
        <v>2386331</v>
      </c>
      <c r="AZ34">
        <v>2392545</v>
      </c>
      <c r="BA34">
        <v>2398208</v>
      </c>
      <c r="BB34">
        <v>2409351</v>
      </c>
      <c r="BC34">
        <v>2409118</v>
      </c>
      <c r="BD34">
        <v>2413921</v>
      </c>
      <c r="BE34">
        <v>2418560</v>
      </c>
      <c r="BF34">
        <v>2428998</v>
      </c>
    </row>
    <row r="35" spans="1:58" x14ac:dyDescent="0.25">
      <c r="A35" t="s">
        <v>1263</v>
      </c>
      <c r="B35" t="s">
        <v>1256</v>
      </c>
      <c r="C35" t="s">
        <v>217</v>
      </c>
      <c r="D35" t="s">
        <v>213</v>
      </c>
      <c r="E35" s="1">
        <v>44197</v>
      </c>
      <c r="F35" t="s">
        <v>214</v>
      </c>
      <c r="G35">
        <v>0</v>
      </c>
      <c r="I35" t="str">
        <f>INDEX(Mapping!$B$4:$B$44, MATCH($J35, Mapping!$C$4:$C$44, 0))</f>
        <v>East</v>
      </c>
      <c r="J35" t="s">
        <v>45</v>
      </c>
      <c r="K35" s="13">
        <f t="shared" si="5"/>
        <v>4587848</v>
      </c>
      <c r="L35" s="13">
        <f t="shared" si="4"/>
        <v>4530835</v>
      </c>
      <c r="M35" s="13">
        <f t="shared" si="4"/>
        <v>4564524</v>
      </c>
      <c r="N35" s="13">
        <f t="shared" si="4"/>
        <v>4599921</v>
      </c>
      <c r="O35" s="13">
        <f t="shared" si="4"/>
        <v>4634689</v>
      </c>
      <c r="P35" s="13">
        <f t="shared" si="4"/>
        <v>4675518</v>
      </c>
      <c r="Q35" s="13">
        <f t="shared" si="4"/>
        <v>4689860</v>
      </c>
      <c r="R35" s="13">
        <f t="shared" si="4"/>
        <v>4718154</v>
      </c>
      <c r="S35" s="13">
        <f t="shared" si="4"/>
        <v>4746782</v>
      </c>
      <c r="T35" s="13">
        <f t="shared" si="4"/>
        <v>4787889</v>
      </c>
      <c r="U35" s="13">
        <f t="shared" si="4"/>
        <v>0</v>
      </c>
      <c r="V35" s="13">
        <f t="shared" si="4"/>
        <v>0</v>
      </c>
      <c r="W35" s="13">
        <f t="shared" si="4"/>
        <v>0</v>
      </c>
      <c r="X35" s="13">
        <f t="shared" si="4"/>
        <v>0</v>
      </c>
      <c r="Y35" s="13">
        <f t="shared" si="4"/>
        <v>0</v>
      </c>
      <c r="Z35" s="13">
        <f t="shared" si="4"/>
        <v>0</v>
      </c>
      <c r="AA35" s="13">
        <f t="shared" ref="AA35:AD37" si="6">SUMIFS($G$3:$G$782, $B$3:$B$782, $J35, $E$3:$E$782, AA$2)</f>
        <v>0</v>
      </c>
      <c r="AB35" s="13">
        <f t="shared" si="6"/>
        <v>0</v>
      </c>
      <c r="AC35" s="13">
        <f t="shared" si="6"/>
        <v>0</v>
      </c>
      <c r="AD35" s="13">
        <f t="shared" si="6"/>
        <v>0</v>
      </c>
      <c r="AH35" t="s">
        <v>1219</v>
      </c>
      <c r="AI35" t="s">
        <v>45</v>
      </c>
      <c r="AJ35" t="s">
        <v>217</v>
      </c>
      <c r="AK35" t="s">
        <v>213</v>
      </c>
      <c r="AL35" t="s">
        <v>214</v>
      </c>
      <c r="AM35">
        <v>4282671</v>
      </c>
      <c r="AN35">
        <v>4331335</v>
      </c>
      <c r="AO35">
        <v>4378406</v>
      </c>
      <c r="AP35">
        <v>4418713</v>
      </c>
      <c r="AQ35">
        <v>4464099</v>
      </c>
      <c r="AR35">
        <v>4516088</v>
      </c>
      <c r="AS35">
        <v>4565636</v>
      </c>
      <c r="AT35">
        <v>4618381</v>
      </c>
      <c r="AU35">
        <v>4664687</v>
      </c>
      <c r="AV35">
        <v>4723712</v>
      </c>
      <c r="AW35">
        <v>4784078</v>
      </c>
      <c r="AX35">
        <v>4850367</v>
      </c>
      <c r="AY35">
        <v>4913963</v>
      </c>
      <c r="AZ35">
        <v>4978300</v>
      </c>
      <c r="BA35">
        <v>5044035</v>
      </c>
      <c r="BB35">
        <v>5113028</v>
      </c>
      <c r="BC35">
        <v>5178838</v>
      </c>
      <c r="BD35">
        <v>5248866</v>
      </c>
      <c r="BE35">
        <v>5319545</v>
      </c>
      <c r="BF35">
        <v>5391898</v>
      </c>
    </row>
    <row r="36" spans="1:58" x14ac:dyDescent="0.25">
      <c r="A36" t="s">
        <v>1263</v>
      </c>
      <c r="B36" t="s">
        <v>1256</v>
      </c>
      <c r="C36" t="s">
        <v>217</v>
      </c>
      <c r="D36" t="s">
        <v>213</v>
      </c>
      <c r="E36" s="1">
        <v>44562</v>
      </c>
      <c r="F36" t="s">
        <v>214</v>
      </c>
      <c r="G36">
        <v>0</v>
      </c>
      <c r="I36" t="str">
        <f>INDEX(Mapping!$B$4:$B$44, MATCH($J36, Mapping!$C$4:$C$44, 0))</f>
        <v>East</v>
      </c>
      <c r="J36" t="s">
        <v>46</v>
      </c>
      <c r="K36" s="13">
        <f t="shared" si="5"/>
        <v>3564360</v>
      </c>
      <c r="L36" s="13">
        <f t="shared" si="5"/>
        <v>3528579</v>
      </c>
      <c r="M36" s="13">
        <f t="shared" si="5"/>
        <v>3392496</v>
      </c>
      <c r="N36" s="13">
        <f t="shared" si="5"/>
        <v>3360652</v>
      </c>
      <c r="O36" s="13">
        <f t="shared" si="5"/>
        <v>3406917</v>
      </c>
      <c r="P36" s="13">
        <f t="shared" si="5"/>
        <v>3481440</v>
      </c>
      <c r="Q36" s="13">
        <f t="shared" si="5"/>
        <v>3461622</v>
      </c>
      <c r="R36" s="13">
        <f t="shared" si="5"/>
        <v>3486053</v>
      </c>
      <c r="S36" s="13">
        <f t="shared" si="5"/>
        <v>3550866</v>
      </c>
      <c r="T36" s="13">
        <f t="shared" si="5"/>
        <v>3547786</v>
      </c>
      <c r="U36" s="13">
        <f t="shared" si="5"/>
        <v>0</v>
      </c>
      <c r="V36" s="13">
        <f t="shared" si="5"/>
        <v>0</v>
      </c>
      <c r="W36" s="13">
        <f t="shared" si="5"/>
        <v>0</v>
      </c>
      <c r="X36" s="13">
        <f t="shared" si="5"/>
        <v>0</v>
      </c>
      <c r="Y36" s="13">
        <f t="shared" si="5"/>
        <v>0</v>
      </c>
      <c r="Z36" s="13">
        <f t="shared" si="5"/>
        <v>0</v>
      </c>
      <c r="AA36" s="13">
        <f t="shared" si="6"/>
        <v>0</v>
      </c>
      <c r="AB36" s="13">
        <f t="shared" si="6"/>
        <v>0</v>
      </c>
      <c r="AC36" s="13">
        <f t="shared" si="6"/>
        <v>0</v>
      </c>
      <c r="AD36" s="13">
        <f t="shared" si="6"/>
        <v>0</v>
      </c>
      <c r="AH36" t="s">
        <v>1219</v>
      </c>
      <c r="AI36" t="s">
        <v>46</v>
      </c>
      <c r="AJ36" t="s">
        <v>217</v>
      </c>
      <c r="AK36" t="s">
        <v>213</v>
      </c>
      <c r="AL36" t="s">
        <v>214</v>
      </c>
      <c r="AM36">
        <v>3752380</v>
      </c>
      <c r="AN36">
        <v>3729096</v>
      </c>
      <c r="AO36">
        <v>3760186</v>
      </c>
      <c r="AP36">
        <v>3841720</v>
      </c>
      <c r="AQ36">
        <v>3815179</v>
      </c>
      <c r="AR36">
        <v>3849477</v>
      </c>
      <c r="AS36">
        <v>3937948</v>
      </c>
      <c r="AT36">
        <v>3917032</v>
      </c>
      <c r="AU36">
        <v>3946947</v>
      </c>
      <c r="AV36">
        <v>4042784</v>
      </c>
      <c r="AW36">
        <v>4027825</v>
      </c>
      <c r="AX36">
        <v>4073521</v>
      </c>
      <c r="AY36">
        <v>4172899</v>
      </c>
      <c r="AZ36">
        <v>4160992</v>
      </c>
      <c r="BA36">
        <v>4206188</v>
      </c>
      <c r="BB36">
        <v>4309768</v>
      </c>
      <c r="BC36">
        <v>4298824</v>
      </c>
      <c r="BD36">
        <v>4347148</v>
      </c>
      <c r="BE36">
        <v>4451975</v>
      </c>
      <c r="BF36">
        <v>4446217</v>
      </c>
    </row>
    <row r="37" spans="1:58" x14ac:dyDescent="0.25">
      <c r="A37" t="s">
        <v>1263</v>
      </c>
      <c r="B37" t="s">
        <v>1256</v>
      </c>
      <c r="C37" t="s">
        <v>217</v>
      </c>
      <c r="D37" t="s">
        <v>213</v>
      </c>
      <c r="E37" s="1">
        <v>44927</v>
      </c>
      <c r="F37" t="s">
        <v>214</v>
      </c>
      <c r="G37">
        <v>0</v>
      </c>
      <c r="I37" t="str">
        <f>INDEX(Mapping!$B$4:$B$44, MATCH($J37, Mapping!$C$4:$C$44, 0))</f>
        <v>West</v>
      </c>
      <c r="J37" t="s">
        <v>38</v>
      </c>
      <c r="K37" s="13">
        <f t="shared" si="5"/>
        <v>3252274</v>
      </c>
      <c r="L37" s="13">
        <f t="shared" si="5"/>
        <v>3278038</v>
      </c>
      <c r="M37" s="13">
        <f t="shared" si="5"/>
        <v>3289031</v>
      </c>
      <c r="N37" s="13">
        <f t="shared" si="5"/>
        <v>3309971</v>
      </c>
      <c r="O37" s="13">
        <f t="shared" si="5"/>
        <v>3333425</v>
      </c>
      <c r="P37" s="13">
        <f t="shared" si="5"/>
        <v>3367322</v>
      </c>
      <c r="Q37" s="13">
        <f t="shared" si="5"/>
        <v>3381777</v>
      </c>
      <c r="R37" s="13">
        <f t="shared" si="5"/>
        <v>3407109</v>
      </c>
      <c r="S37" s="13">
        <f t="shared" si="5"/>
        <v>3434387</v>
      </c>
      <c r="T37" s="13">
        <f t="shared" si="5"/>
        <v>3472538</v>
      </c>
      <c r="U37" s="13">
        <f t="shared" si="5"/>
        <v>0</v>
      </c>
      <c r="V37" s="13">
        <f t="shared" si="5"/>
        <v>0</v>
      </c>
      <c r="W37" s="13">
        <f t="shared" si="5"/>
        <v>0</v>
      </c>
      <c r="X37" s="13">
        <f t="shared" si="5"/>
        <v>0</v>
      </c>
      <c r="Y37" s="13">
        <f t="shared" si="5"/>
        <v>0</v>
      </c>
      <c r="Z37" s="13">
        <f t="shared" si="5"/>
        <v>0</v>
      </c>
      <c r="AA37" s="13">
        <f t="shared" si="6"/>
        <v>0</v>
      </c>
      <c r="AB37" s="13">
        <f t="shared" si="6"/>
        <v>0</v>
      </c>
      <c r="AC37" s="13">
        <f t="shared" si="6"/>
        <v>0</v>
      </c>
      <c r="AD37" s="13">
        <f t="shared" si="6"/>
        <v>0</v>
      </c>
      <c r="AH37" t="s">
        <v>1219</v>
      </c>
      <c r="AI37" t="s">
        <v>38</v>
      </c>
      <c r="AJ37" t="s">
        <v>217</v>
      </c>
      <c r="AK37" t="s">
        <v>213</v>
      </c>
      <c r="AL37" t="s">
        <v>214</v>
      </c>
      <c r="AM37">
        <v>3070110</v>
      </c>
      <c r="AN37">
        <v>3100346</v>
      </c>
      <c r="AO37">
        <v>3130800</v>
      </c>
      <c r="AP37">
        <v>3152373</v>
      </c>
      <c r="AQ37">
        <v>3171136</v>
      </c>
      <c r="AR37">
        <v>3194939</v>
      </c>
      <c r="AS37">
        <v>3220401</v>
      </c>
      <c r="AT37">
        <v>3255389</v>
      </c>
      <c r="AU37">
        <v>3278230</v>
      </c>
      <c r="AV37">
        <v>3304432</v>
      </c>
      <c r="AW37">
        <v>3330910</v>
      </c>
      <c r="AX37">
        <v>3362088</v>
      </c>
      <c r="AY37">
        <v>3382980</v>
      </c>
      <c r="AZ37">
        <v>3407184</v>
      </c>
      <c r="BA37">
        <v>3433207</v>
      </c>
      <c r="BB37">
        <v>3463620</v>
      </c>
      <c r="BC37">
        <v>3482967</v>
      </c>
      <c r="BD37">
        <v>3507004</v>
      </c>
      <c r="BE37">
        <v>3531469</v>
      </c>
      <c r="BF37">
        <v>3562132</v>
      </c>
    </row>
    <row r="38" spans="1:58" x14ac:dyDescent="0.25">
      <c r="A38" t="s">
        <v>1263</v>
      </c>
      <c r="B38" t="s">
        <v>1256</v>
      </c>
      <c r="C38" t="s">
        <v>217</v>
      </c>
      <c r="D38" t="s">
        <v>213</v>
      </c>
      <c r="E38" s="1">
        <v>45292</v>
      </c>
      <c r="F38" t="s">
        <v>214</v>
      </c>
      <c r="G38">
        <v>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58" x14ac:dyDescent="0.25">
      <c r="A39" t="s">
        <v>1263</v>
      </c>
      <c r="B39" t="s">
        <v>1256</v>
      </c>
      <c r="C39" t="s">
        <v>217</v>
      </c>
      <c r="D39" t="s">
        <v>213</v>
      </c>
      <c r="E39" s="1">
        <v>45658</v>
      </c>
      <c r="F39" t="s">
        <v>214</v>
      </c>
      <c r="G39"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58" x14ac:dyDescent="0.25">
      <c r="A40" t="s">
        <v>1263</v>
      </c>
      <c r="B40" t="s">
        <v>1256</v>
      </c>
      <c r="C40" t="s">
        <v>217</v>
      </c>
      <c r="D40" t="s">
        <v>213</v>
      </c>
      <c r="E40" s="1">
        <v>46023</v>
      </c>
      <c r="F40" t="s">
        <v>214</v>
      </c>
      <c r="G40">
        <v>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58" x14ac:dyDescent="0.25">
      <c r="A41" t="s">
        <v>1263</v>
      </c>
      <c r="B41" t="s">
        <v>1256</v>
      </c>
      <c r="C41" t="s">
        <v>217</v>
      </c>
      <c r="D41" t="s">
        <v>213</v>
      </c>
      <c r="E41" s="1">
        <v>46388</v>
      </c>
      <c r="F41" t="s">
        <v>214</v>
      </c>
      <c r="G41">
        <v>0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58" x14ac:dyDescent="0.25">
      <c r="A42" t="s">
        <v>1263</v>
      </c>
      <c r="B42" t="s">
        <v>1256</v>
      </c>
      <c r="C42" t="s">
        <v>217</v>
      </c>
      <c r="D42" t="s">
        <v>213</v>
      </c>
      <c r="E42" s="1">
        <v>46753</v>
      </c>
      <c r="F42" t="s">
        <v>214</v>
      </c>
      <c r="G42">
        <v>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58" x14ac:dyDescent="0.25">
      <c r="A43" t="s">
        <v>1263</v>
      </c>
      <c r="B43" t="s">
        <v>42</v>
      </c>
      <c r="C43" t="s">
        <v>217</v>
      </c>
      <c r="D43" t="s">
        <v>213</v>
      </c>
      <c r="E43" s="1">
        <v>43466</v>
      </c>
      <c r="F43" t="s">
        <v>214</v>
      </c>
      <c r="G43">
        <v>0</v>
      </c>
    </row>
    <row r="44" spans="1:58" x14ac:dyDescent="0.25">
      <c r="A44" t="s">
        <v>1263</v>
      </c>
      <c r="B44" t="s">
        <v>42</v>
      </c>
      <c r="C44" t="s">
        <v>217</v>
      </c>
      <c r="D44" t="s">
        <v>213</v>
      </c>
      <c r="E44" s="1">
        <v>43831</v>
      </c>
      <c r="F44" t="s">
        <v>214</v>
      </c>
      <c r="G44">
        <v>0</v>
      </c>
      <c r="I44" t="s">
        <v>217</v>
      </c>
      <c r="K44" s="4">
        <f>'Reserve Requirement-PAR'!A5</f>
        <v>2019</v>
      </c>
      <c r="L44" s="4">
        <f>K44+1</f>
        <v>2020</v>
      </c>
      <c r="M44" s="4">
        <f t="shared" ref="M44:AD44" si="7">L44+1</f>
        <v>2021</v>
      </c>
      <c r="N44" s="4">
        <f t="shared" si="7"/>
        <v>2022</v>
      </c>
      <c r="O44" s="4">
        <f t="shared" si="7"/>
        <v>2023</v>
      </c>
      <c r="P44" s="4">
        <f t="shared" si="7"/>
        <v>2024</v>
      </c>
      <c r="Q44" s="4">
        <f t="shared" si="7"/>
        <v>2025</v>
      </c>
      <c r="R44" s="4">
        <f t="shared" si="7"/>
        <v>2026</v>
      </c>
      <c r="S44" s="4">
        <f t="shared" si="7"/>
        <v>2027</v>
      </c>
      <c r="T44" s="4">
        <f t="shared" si="7"/>
        <v>2028</v>
      </c>
      <c r="U44" s="4">
        <f t="shared" si="7"/>
        <v>2029</v>
      </c>
      <c r="V44" s="4">
        <f t="shared" si="7"/>
        <v>2030</v>
      </c>
      <c r="W44" s="4">
        <f t="shared" si="7"/>
        <v>2031</v>
      </c>
      <c r="X44" s="4">
        <f t="shared" si="7"/>
        <v>2032</v>
      </c>
      <c r="Y44" s="4">
        <f t="shared" si="7"/>
        <v>2033</v>
      </c>
      <c r="Z44" s="4">
        <f t="shared" si="7"/>
        <v>2034</v>
      </c>
      <c r="AA44" s="4">
        <f t="shared" si="7"/>
        <v>2035</v>
      </c>
      <c r="AB44" s="4">
        <f t="shared" si="7"/>
        <v>2036</v>
      </c>
      <c r="AC44" s="4">
        <f t="shared" si="7"/>
        <v>2037</v>
      </c>
      <c r="AD44" s="4">
        <f t="shared" si="7"/>
        <v>2038</v>
      </c>
    </row>
    <row r="45" spans="1:58" x14ac:dyDescent="0.25">
      <c r="A45" t="s">
        <v>1263</v>
      </c>
      <c r="B45" t="s">
        <v>42</v>
      </c>
      <c r="C45" t="s">
        <v>217</v>
      </c>
      <c r="D45" t="s">
        <v>213</v>
      </c>
      <c r="E45" s="1">
        <v>44197</v>
      </c>
      <c r="F45" t="s">
        <v>214</v>
      </c>
      <c r="G45">
        <v>0</v>
      </c>
      <c r="I45" s="9" t="s">
        <v>56</v>
      </c>
      <c r="J45" s="9" t="s">
        <v>111</v>
      </c>
      <c r="K45" s="14">
        <f t="shared" ref="K45:T46" si="8">SUMIF($I$3:$I$42, $I45, K$3:K$42)</f>
        <v>39901707</v>
      </c>
      <c r="L45" s="14">
        <f t="shared" si="8"/>
        <v>40165165</v>
      </c>
      <c r="M45" s="14">
        <f t="shared" si="8"/>
        <v>40322363</v>
      </c>
      <c r="N45" s="14">
        <f t="shared" si="8"/>
        <v>40748350</v>
      </c>
      <c r="O45" s="14">
        <f t="shared" si="8"/>
        <v>41325119</v>
      </c>
      <c r="P45" s="14">
        <f t="shared" si="8"/>
        <v>41991433</v>
      </c>
      <c r="Q45" s="14">
        <f t="shared" si="8"/>
        <v>42339459</v>
      </c>
      <c r="R45" s="14">
        <f t="shared" si="8"/>
        <v>41837576</v>
      </c>
      <c r="S45" s="14">
        <f t="shared" si="8"/>
        <v>42246193</v>
      </c>
      <c r="T45" s="14">
        <f t="shared" si="8"/>
        <v>42618449</v>
      </c>
      <c r="U45" s="14">
        <f>U62+U61+U60</f>
        <v>42886630</v>
      </c>
      <c r="V45" s="14">
        <f t="shared" ref="V45:AD45" si="9">V62+V61+V60</f>
        <v>43247660</v>
      </c>
      <c r="W45" s="14">
        <f t="shared" si="9"/>
        <v>43534800</v>
      </c>
      <c r="X45" s="14">
        <f t="shared" si="9"/>
        <v>43978420</v>
      </c>
      <c r="Y45" s="14">
        <f t="shared" si="9"/>
        <v>44218080</v>
      </c>
      <c r="Z45" s="14">
        <f t="shared" si="9"/>
        <v>44464390</v>
      </c>
      <c r="AA45" s="14">
        <f t="shared" si="9"/>
        <v>44733070</v>
      </c>
      <c r="AB45" s="14">
        <f t="shared" si="9"/>
        <v>45153560</v>
      </c>
      <c r="AC45" s="14">
        <f t="shared" si="9"/>
        <v>45307810</v>
      </c>
      <c r="AD45" s="14">
        <f t="shared" si="9"/>
        <v>45568940</v>
      </c>
    </row>
    <row r="46" spans="1:58" x14ac:dyDescent="0.25">
      <c r="A46" t="s">
        <v>1263</v>
      </c>
      <c r="B46" t="s">
        <v>42</v>
      </c>
      <c r="C46" t="s">
        <v>217</v>
      </c>
      <c r="D46" t="s">
        <v>213</v>
      </c>
      <c r="E46" s="1">
        <v>44562</v>
      </c>
      <c r="F46" t="s">
        <v>214</v>
      </c>
      <c r="G46">
        <v>0</v>
      </c>
      <c r="I46" s="9" t="s">
        <v>57</v>
      </c>
      <c r="J46" s="9" t="s">
        <v>111</v>
      </c>
      <c r="K46" s="14">
        <f t="shared" si="8"/>
        <v>20653497</v>
      </c>
      <c r="L46" s="14">
        <f t="shared" si="8"/>
        <v>21035847</v>
      </c>
      <c r="M46" s="14">
        <f t="shared" si="8"/>
        <v>21345930</v>
      </c>
      <c r="N46" s="14">
        <f t="shared" si="8"/>
        <v>21681792</v>
      </c>
      <c r="O46" s="14">
        <f t="shared" si="8"/>
        <v>21864697</v>
      </c>
      <c r="P46" s="14">
        <f t="shared" si="8"/>
        <v>22107610</v>
      </c>
      <c r="Q46" s="14">
        <f t="shared" si="8"/>
        <v>22221795</v>
      </c>
      <c r="R46" s="14">
        <f t="shared" si="8"/>
        <v>22398319</v>
      </c>
      <c r="S46" s="14">
        <f t="shared" si="8"/>
        <v>22580871</v>
      </c>
      <c r="T46" s="14">
        <f t="shared" si="8"/>
        <v>22825035</v>
      </c>
      <c r="U46" s="14">
        <f>U57+U58+U59</f>
        <v>22955690</v>
      </c>
      <c r="V46" s="14">
        <f t="shared" ref="V46:AD46" si="10">V57+V58+V59</f>
        <v>23106840</v>
      </c>
      <c r="W46" s="14">
        <f t="shared" si="10"/>
        <v>23243600</v>
      </c>
      <c r="X46" s="14">
        <f t="shared" si="10"/>
        <v>23417030</v>
      </c>
      <c r="Y46" s="14">
        <f t="shared" si="10"/>
        <v>23467060</v>
      </c>
      <c r="Z46" s="14">
        <f t="shared" si="10"/>
        <v>23577290</v>
      </c>
      <c r="AA46" s="14">
        <f t="shared" si="10"/>
        <v>23677280</v>
      </c>
      <c r="AB46" s="14">
        <f t="shared" si="10"/>
        <v>23840340</v>
      </c>
      <c r="AC46" s="14">
        <f t="shared" si="10"/>
        <v>23900380</v>
      </c>
      <c r="AD46" s="14">
        <f t="shared" si="10"/>
        <v>23989720</v>
      </c>
    </row>
    <row r="47" spans="1:58" x14ac:dyDescent="0.25">
      <c r="A47" t="s">
        <v>1263</v>
      </c>
      <c r="B47" t="s">
        <v>42</v>
      </c>
      <c r="C47" t="s">
        <v>217</v>
      </c>
      <c r="D47" t="s">
        <v>213</v>
      </c>
      <c r="E47" s="1">
        <v>44927</v>
      </c>
      <c r="F47" t="s">
        <v>214</v>
      </c>
      <c r="G47">
        <v>0</v>
      </c>
      <c r="J47" t="s">
        <v>215</v>
      </c>
      <c r="K47" s="13">
        <f>SUM(K45:K46)</f>
        <v>60555204</v>
      </c>
      <c r="L47" s="13">
        <f t="shared" ref="L47:AD47" si="11">SUM(L45:L46)</f>
        <v>61201012</v>
      </c>
      <c r="M47" s="13">
        <f t="shared" si="11"/>
        <v>61668293</v>
      </c>
      <c r="N47" s="13">
        <f t="shared" si="11"/>
        <v>62430142</v>
      </c>
      <c r="O47" s="13">
        <f t="shared" si="11"/>
        <v>63189816</v>
      </c>
      <c r="P47" s="13">
        <f t="shared" si="11"/>
        <v>64099043</v>
      </c>
      <c r="Q47" s="13">
        <f t="shared" si="11"/>
        <v>64561254</v>
      </c>
      <c r="R47" s="13">
        <f t="shared" si="11"/>
        <v>64235895</v>
      </c>
      <c r="S47" s="13">
        <f t="shared" si="11"/>
        <v>64827064</v>
      </c>
      <c r="T47" s="13">
        <f t="shared" si="11"/>
        <v>65443484</v>
      </c>
      <c r="U47" s="13">
        <f t="shared" si="11"/>
        <v>65842320</v>
      </c>
      <c r="V47" s="13">
        <f t="shared" si="11"/>
        <v>66354500</v>
      </c>
      <c r="W47" s="13">
        <f t="shared" si="11"/>
        <v>66778400</v>
      </c>
      <c r="X47" s="13">
        <f t="shared" si="11"/>
        <v>67395450</v>
      </c>
      <c r="Y47" s="13">
        <f t="shared" si="11"/>
        <v>67685140</v>
      </c>
      <c r="Z47" s="13">
        <f t="shared" si="11"/>
        <v>68041680</v>
      </c>
      <c r="AA47" s="13">
        <f t="shared" si="11"/>
        <v>68410350</v>
      </c>
      <c r="AB47" s="13">
        <f t="shared" si="11"/>
        <v>68993900</v>
      </c>
      <c r="AC47" s="13">
        <f t="shared" si="11"/>
        <v>69208190</v>
      </c>
      <c r="AD47" s="13">
        <f t="shared" si="11"/>
        <v>69558660</v>
      </c>
    </row>
    <row r="48" spans="1:58" x14ac:dyDescent="0.25">
      <c r="A48" t="s">
        <v>1263</v>
      </c>
      <c r="B48" t="s">
        <v>42</v>
      </c>
      <c r="C48" t="s">
        <v>217</v>
      </c>
      <c r="D48" t="s">
        <v>213</v>
      </c>
      <c r="E48" s="1">
        <v>45292</v>
      </c>
      <c r="F48" t="s">
        <v>214</v>
      </c>
      <c r="G48">
        <v>0</v>
      </c>
    </row>
    <row r="49" spans="1:30" x14ac:dyDescent="0.25">
      <c r="A49" t="s">
        <v>1263</v>
      </c>
      <c r="B49" t="s">
        <v>42</v>
      </c>
      <c r="C49" t="s">
        <v>217</v>
      </c>
      <c r="D49" t="s">
        <v>213</v>
      </c>
      <c r="E49" s="1">
        <v>45658</v>
      </c>
      <c r="F49" t="s">
        <v>214</v>
      </c>
      <c r="G49">
        <v>0</v>
      </c>
      <c r="I49" s="9" t="s">
        <v>56</v>
      </c>
      <c r="J49" s="9" t="s">
        <v>208</v>
      </c>
      <c r="K49" s="14">
        <f>K45/8760</f>
        <v>4554.989383561644</v>
      </c>
      <c r="L49" s="14">
        <f t="shared" ref="L49:AD49" si="12">L45/8760</f>
        <v>4585.0644977168949</v>
      </c>
      <c r="M49" s="14">
        <f t="shared" si="12"/>
        <v>4603.0094748858446</v>
      </c>
      <c r="N49" s="14">
        <f t="shared" si="12"/>
        <v>4651.6381278538811</v>
      </c>
      <c r="O49" s="14">
        <f t="shared" si="12"/>
        <v>4717.4793378995437</v>
      </c>
      <c r="P49" s="14">
        <f t="shared" si="12"/>
        <v>4793.5425799086761</v>
      </c>
      <c r="Q49" s="14">
        <f t="shared" si="12"/>
        <v>4833.2715753424654</v>
      </c>
      <c r="R49" s="14">
        <f t="shared" si="12"/>
        <v>4775.9789954337903</v>
      </c>
      <c r="S49" s="14">
        <f t="shared" si="12"/>
        <v>4822.6247716894977</v>
      </c>
      <c r="T49" s="14">
        <f t="shared" si="12"/>
        <v>4865.1197488584476</v>
      </c>
      <c r="U49" s="14">
        <f t="shared" si="12"/>
        <v>4895.7340182648404</v>
      </c>
      <c r="V49" s="14">
        <f t="shared" si="12"/>
        <v>4936.9474885844747</v>
      </c>
      <c r="W49" s="14">
        <f t="shared" si="12"/>
        <v>4969.7260273972606</v>
      </c>
      <c r="X49" s="14">
        <f t="shared" si="12"/>
        <v>5020.3675799086759</v>
      </c>
      <c r="Y49" s="14">
        <f t="shared" si="12"/>
        <v>5047.7260273972606</v>
      </c>
      <c r="Z49" s="14">
        <f t="shared" si="12"/>
        <v>5075.8436073059356</v>
      </c>
      <c r="AA49" s="14">
        <f t="shared" si="12"/>
        <v>5106.5148401826482</v>
      </c>
      <c r="AB49" s="14">
        <f t="shared" si="12"/>
        <v>5154.5159817351596</v>
      </c>
      <c r="AC49" s="14">
        <f t="shared" si="12"/>
        <v>5172.1244292237443</v>
      </c>
      <c r="AD49" s="14">
        <f t="shared" si="12"/>
        <v>5201.933789954338</v>
      </c>
    </row>
    <row r="50" spans="1:30" x14ac:dyDescent="0.25">
      <c r="A50" t="s">
        <v>1263</v>
      </c>
      <c r="B50" t="s">
        <v>42</v>
      </c>
      <c r="C50" t="s">
        <v>217</v>
      </c>
      <c r="D50" t="s">
        <v>213</v>
      </c>
      <c r="E50" s="1">
        <v>46023</v>
      </c>
      <c r="F50" t="s">
        <v>214</v>
      </c>
      <c r="G50">
        <v>0</v>
      </c>
      <c r="I50" s="9" t="s">
        <v>57</v>
      </c>
      <c r="J50" s="9" t="s">
        <v>208</v>
      </c>
      <c r="K50" s="14">
        <f>K46/8760</f>
        <v>2357.7051369863016</v>
      </c>
      <c r="L50" s="14">
        <f t="shared" ref="L50:AD50" si="13">L46/8760</f>
        <v>2401.3523972602738</v>
      </c>
      <c r="M50" s="14">
        <f t="shared" si="13"/>
        <v>2436.75</v>
      </c>
      <c r="N50" s="14">
        <f t="shared" si="13"/>
        <v>2475.0904109589042</v>
      </c>
      <c r="O50" s="14">
        <f t="shared" si="13"/>
        <v>2495.9699771689498</v>
      </c>
      <c r="P50" s="14">
        <f t="shared" si="13"/>
        <v>2523.6997716894975</v>
      </c>
      <c r="Q50" s="14">
        <f t="shared" si="13"/>
        <v>2536.7345890410961</v>
      </c>
      <c r="R50" s="14">
        <f t="shared" si="13"/>
        <v>2556.8857305936071</v>
      </c>
      <c r="S50" s="14">
        <f t="shared" si="13"/>
        <v>2577.7249999999999</v>
      </c>
      <c r="T50" s="14">
        <f t="shared" si="13"/>
        <v>2605.597602739726</v>
      </c>
      <c r="U50" s="14">
        <f t="shared" si="13"/>
        <v>2620.5125570776254</v>
      </c>
      <c r="V50" s="14">
        <f t="shared" si="13"/>
        <v>2637.7671232876714</v>
      </c>
      <c r="W50" s="14">
        <f t="shared" si="13"/>
        <v>2653.3789954337899</v>
      </c>
      <c r="X50" s="14">
        <f t="shared" si="13"/>
        <v>2673.1769406392696</v>
      </c>
      <c r="Y50" s="14">
        <f t="shared" si="13"/>
        <v>2678.8881278538811</v>
      </c>
      <c r="Z50" s="14">
        <f t="shared" si="13"/>
        <v>2691.4714611872146</v>
      </c>
      <c r="AA50" s="14">
        <f t="shared" si="13"/>
        <v>2702.8858447488583</v>
      </c>
      <c r="AB50" s="14">
        <f t="shared" si="13"/>
        <v>2721.5</v>
      </c>
      <c r="AC50" s="14">
        <f t="shared" si="13"/>
        <v>2728.3538812785387</v>
      </c>
      <c r="AD50" s="14">
        <f t="shared" si="13"/>
        <v>2738.5525114155253</v>
      </c>
    </row>
    <row r="51" spans="1:30" x14ac:dyDescent="0.25">
      <c r="A51" t="s">
        <v>1263</v>
      </c>
      <c r="B51" t="s">
        <v>42</v>
      </c>
      <c r="C51" t="s">
        <v>217</v>
      </c>
      <c r="D51" t="s">
        <v>213</v>
      </c>
      <c r="E51" s="1">
        <v>46388</v>
      </c>
      <c r="F51" t="s">
        <v>214</v>
      </c>
      <c r="G51">
        <v>0</v>
      </c>
      <c r="J51" s="10" t="s">
        <v>215</v>
      </c>
      <c r="K51" s="13">
        <f>SUM(K49:K50)</f>
        <v>6912.694520547946</v>
      </c>
      <c r="L51" s="13">
        <f t="shared" ref="L51:AD51" si="14">SUM(L49:L50)</f>
        <v>6986.4168949771683</v>
      </c>
      <c r="M51" s="13">
        <f t="shared" si="14"/>
        <v>7039.7594748858446</v>
      </c>
      <c r="N51" s="13">
        <f t="shared" si="14"/>
        <v>7126.7285388127857</v>
      </c>
      <c r="O51" s="13">
        <f t="shared" si="14"/>
        <v>7213.4493150684939</v>
      </c>
      <c r="P51" s="13">
        <f t="shared" si="14"/>
        <v>7317.2423515981736</v>
      </c>
      <c r="Q51" s="13">
        <f t="shared" si="14"/>
        <v>7370.0061643835616</v>
      </c>
      <c r="R51" s="13">
        <f t="shared" si="14"/>
        <v>7332.8647260273974</v>
      </c>
      <c r="S51" s="13">
        <f t="shared" si="14"/>
        <v>7400.3497716894981</v>
      </c>
      <c r="T51" s="13">
        <f t="shared" si="14"/>
        <v>7470.717351598174</v>
      </c>
      <c r="U51" s="13">
        <f t="shared" si="14"/>
        <v>7516.2465753424658</v>
      </c>
      <c r="V51" s="13">
        <f t="shared" si="14"/>
        <v>7574.7146118721466</v>
      </c>
      <c r="W51" s="13">
        <f t="shared" si="14"/>
        <v>7623.1050228310505</v>
      </c>
      <c r="X51" s="13">
        <f t="shared" si="14"/>
        <v>7693.5445205479455</v>
      </c>
      <c r="Y51" s="13">
        <f t="shared" si="14"/>
        <v>7726.6141552511417</v>
      </c>
      <c r="Z51" s="13">
        <f t="shared" si="14"/>
        <v>7767.3150684931497</v>
      </c>
      <c r="AA51" s="13">
        <f t="shared" si="14"/>
        <v>7809.4006849315065</v>
      </c>
      <c r="AB51" s="13">
        <f t="shared" si="14"/>
        <v>7876.0159817351596</v>
      </c>
      <c r="AC51" s="13">
        <f t="shared" si="14"/>
        <v>7900.4783105022834</v>
      </c>
      <c r="AD51" s="13">
        <f t="shared" si="14"/>
        <v>7940.4863013698632</v>
      </c>
    </row>
    <row r="52" spans="1:30" x14ac:dyDescent="0.25">
      <c r="A52" t="s">
        <v>1263</v>
      </c>
      <c r="B52" t="s">
        <v>42</v>
      </c>
      <c r="C52" t="s">
        <v>217</v>
      </c>
      <c r="D52" t="s">
        <v>213</v>
      </c>
      <c r="E52" s="1">
        <v>46753</v>
      </c>
      <c r="F52" t="s">
        <v>214</v>
      </c>
      <c r="G52">
        <v>0</v>
      </c>
    </row>
    <row r="53" spans="1:30" x14ac:dyDescent="0.25">
      <c r="A53" t="s">
        <v>1263</v>
      </c>
      <c r="B53" t="s">
        <v>25</v>
      </c>
      <c r="C53" t="s">
        <v>217</v>
      </c>
      <c r="D53" t="s">
        <v>213</v>
      </c>
      <c r="E53" s="1">
        <v>43466</v>
      </c>
      <c r="F53" t="s">
        <v>214</v>
      </c>
      <c r="G53">
        <v>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x14ac:dyDescent="0.25">
      <c r="A54" t="s">
        <v>1263</v>
      </c>
      <c r="B54" t="s">
        <v>25</v>
      </c>
      <c r="C54" t="s">
        <v>217</v>
      </c>
      <c r="D54" t="s">
        <v>213</v>
      </c>
      <c r="E54" s="1">
        <v>43831</v>
      </c>
      <c r="F54" t="s">
        <v>214</v>
      </c>
      <c r="G54">
        <v>0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x14ac:dyDescent="0.25">
      <c r="A55" t="s">
        <v>1263</v>
      </c>
      <c r="B55" t="s">
        <v>25</v>
      </c>
      <c r="C55" t="s">
        <v>217</v>
      </c>
      <c r="D55" t="s">
        <v>213</v>
      </c>
      <c r="E55" s="1">
        <v>44197</v>
      </c>
      <c r="F55" t="s">
        <v>214</v>
      </c>
      <c r="G55">
        <v>0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8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15.75" thickBot="1" x14ac:dyDescent="0.3">
      <c r="A56" t="s">
        <v>1263</v>
      </c>
      <c r="B56" t="s">
        <v>25</v>
      </c>
      <c r="C56" t="s">
        <v>217</v>
      </c>
      <c r="D56" t="s">
        <v>213</v>
      </c>
      <c r="E56" s="1">
        <v>44562</v>
      </c>
      <c r="F56" t="s">
        <v>214</v>
      </c>
      <c r="G56">
        <v>0</v>
      </c>
      <c r="I56" s="18" t="s">
        <v>6</v>
      </c>
      <c r="J56" s="19">
        <v>2018</v>
      </c>
      <c r="K56" s="19">
        <v>2019</v>
      </c>
      <c r="L56" s="19">
        <v>2020</v>
      </c>
      <c r="M56" s="19">
        <v>2021</v>
      </c>
      <c r="N56" s="19">
        <v>2022</v>
      </c>
      <c r="O56" s="19">
        <v>2023</v>
      </c>
      <c r="P56" s="22">
        <v>2024</v>
      </c>
      <c r="Q56" s="19">
        <v>2025</v>
      </c>
      <c r="R56" s="19">
        <v>2026</v>
      </c>
      <c r="S56" s="18">
        <v>2027</v>
      </c>
      <c r="T56" s="19">
        <v>2028</v>
      </c>
      <c r="U56" s="19">
        <v>2029</v>
      </c>
      <c r="V56" s="19">
        <v>2030</v>
      </c>
      <c r="W56" s="19">
        <v>2031</v>
      </c>
      <c r="X56" s="19">
        <v>2032</v>
      </c>
      <c r="Y56" s="19">
        <v>2033</v>
      </c>
      <c r="Z56" s="22">
        <v>2034</v>
      </c>
      <c r="AA56" s="19">
        <v>2035</v>
      </c>
      <c r="AB56" s="19">
        <v>2036</v>
      </c>
      <c r="AC56" s="18">
        <v>2037</v>
      </c>
      <c r="AD56" s="19">
        <v>2038</v>
      </c>
    </row>
    <row r="57" spans="1:30" ht="15.75" thickTop="1" x14ac:dyDescent="0.25">
      <c r="A57" t="s">
        <v>1263</v>
      </c>
      <c r="B57" t="s">
        <v>25</v>
      </c>
      <c r="C57" t="s">
        <v>217</v>
      </c>
      <c r="D57" t="s">
        <v>213</v>
      </c>
      <c r="E57" s="1">
        <v>44927</v>
      </c>
      <c r="F57" t="s">
        <v>214</v>
      </c>
      <c r="G57">
        <v>0</v>
      </c>
      <c r="I57" s="20" t="s">
        <v>1264</v>
      </c>
      <c r="J57" s="21">
        <v>14524820</v>
      </c>
      <c r="K57" s="21">
        <v>15116420</v>
      </c>
      <c r="L57" s="21">
        <v>15458460</v>
      </c>
      <c r="M57" s="21">
        <v>15762730</v>
      </c>
      <c r="N57" s="21">
        <v>16073620</v>
      </c>
      <c r="O57" s="21">
        <v>16226410</v>
      </c>
      <c r="P57" s="23">
        <v>16422560</v>
      </c>
      <c r="Q57" s="24">
        <v>16522910</v>
      </c>
      <c r="R57" s="24">
        <v>16669290</v>
      </c>
      <c r="S57" s="25">
        <v>16821000</v>
      </c>
      <c r="T57" s="26">
        <v>17016870</v>
      </c>
      <c r="U57" s="26">
        <v>17128530</v>
      </c>
      <c r="V57" s="26">
        <v>17250010</v>
      </c>
      <c r="W57" s="26">
        <v>17359750</v>
      </c>
      <c r="X57" s="26">
        <v>17489840</v>
      </c>
      <c r="Y57" s="26">
        <v>17526710</v>
      </c>
      <c r="Z57" s="23">
        <v>17607680</v>
      </c>
      <c r="AA57" s="24">
        <v>17680250</v>
      </c>
      <c r="AB57" s="24">
        <v>17801910</v>
      </c>
      <c r="AC57" s="20">
        <v>17846750</v>
      </c>
      <c r="AD57" s="21">
        <v>17907870</v>
      </c>
    </row>
    <row r="58" spans="1:30" x14ac:dyDescent="0.25">
      <c r="A58" t="s">
        <v>1263</v>
      </c>
      <c r="B58" t="s">
        <v>25</v>
      </c>
      <c r="C58" t="s">
        <v>217</v>
      </c>
      <c r="D58" t="s">
        <v>213</v>
      </c>
      <c r="E58" s="1">
        <v>45292</v>
      </c>
      <c r="F58" t="s">
        <v>214</v>
      </c>
      <c r="G58">
        <v>0</v>
      </c>
      <c r="I58" s="20" t="s">
        <v>1265</v>
      </c>
      <c r="J58" s="21">
        <v>4559100</v>
      </c>
      <c r="K58" s="21">
        <v>4648980</v>
      </c>
      <c r="L58" s="21">
        <v>4683290</v>
      </c>
      <c r="M58" s="21">
        <v>4696950</v>
      </c>
      <c r="N58" s="21">
        <v>4724840</v>
      </c>
      <c r="O58" s="21">
        <v>4756440</v>
      </c>
      <c r="P58" s="23">
        <v>4802810</v>
      </c>
      <c r="Q58" s="24">
        <v>4821500</v>
      </c>
      <c r="R58" s="24">
        <v>4855450</v>
      </c>
      <c r="S58" s="25">
        <v>4892190</v>
      </c>
      <c r="T58" s="26">
        <v>4944450</v>
      </c>
      <c r="U58" s="26">
        <v>4971790</v>
      </c>
      <c r="V58" s="26">
        <v>5007890</v>
      </c>
      <c r="W58" s="26">
        <v>5041870</v>
      </c>
      <c r="X58" s="26">
        <v>5089220</v>
      </c>
      <c r="Y58" s="26">
        <v>5111560</v>
      </c>
      <c r="Z58" s="23">
        <v>5148440</v>
      </c>
      <c r="AA58" s="24">
        <v>5183460</v>
      </c>
      <c r="AB58" s="24">
        <v>5230940</v>
      </c>
      <c r="AC58" s="20">
        <v>5256660</v>
      </c>
      <c r="AD58" s="21">
        <v>5293810</v>
      </c>
    </row>
    <row r="59" spans="1:30" x14ac:dyDescent="0.25">
      <c r="A59" t="s">
        <v>1263</v>
      </c>
      <c r="B59" t="s">
        <v>25</v>
      </c>
      <c r="C59" t="s">
        <v>217</v>
      </c>
      <c r="D59" t="s">
        <v>213</v>
      </c>
      <c r="E59" s="1">
        <v>45658</v>
      </c>
      <c r="F59" t="s">
        <v>214</v>
      </c>
      <c r="G59">
        <v>0</v>
      </c>
      <c r="I59" s="20" t="s">
        <v>191</v>
      </c>
      <c r="J59" s="21">
        <v>881950</v>
      </c>
      <c r="K59" s="21">
        <v>888050</v>
      </c>
      <c r="L59" s="21">
        <v>894090</v>
      </c>
      <c r="M59" s="21">
        <v>886220</v>
      </c>
      <c r="N59" s="21">
        <v>883300</v>
      </c>
      <c r="O59" s="21">
        <v>881850</v>
      </c>
      <c r="P59" s="23">
        <v>882180</v>
      </c>
      <c r="Q59" s="24">
        <v>877420</v>
      </c>
      <c r="R59" s="24">
        <v>873460</v>
      </c>
      <c r="S59" s="25">
        <v>867600</v>
      </c>
      <c r="T59" s="26">
        <v>863690</v>
      </c>
      <c r="U59" s="26">
        <v>855370</v>
      </c>
      <c r="V59" s="26">
        <v>848940</v>
      </c>
      <c r="W59" s="26">
        <v>841980</v>
      </c>
      <c r="X59" s="26">
        <v>837970</v>
      </c>
      <c r="Y59" s="26">
        <v>828790</v>
      </c>
      <c r="Z59" s="23">
        <v>821170</v>
      </c>
      <c r="AA59" s="24">
        <v>813570</v>
      </c>
      <c r="AB59" s="24">
        <v>807490</v>
      </c>
      <c r="AC59" s="20">
        <v>796970</v>
      </c>
      <c r="AD59" s="21">
        <v>788040</v>
      </c>
    </row>
    <row r="60" spans="1:30" x14ac:dyDescent="0.25">
      <c r="A60" t="s">
        <v>1263</v>
      </c>
      <c r="B60" t="s">
        <v>25</v>
      </c>
      <c r="C60" t="s">
        <v>217</v>
      </c>
      <c r="D60" t="s">
        <v>213</v>
      </c>
      <c r="E60" s="1">
        <v>46023</v>
      </c>
      <c r="F60" t="s">
        <v>214</v>
      </c>
      <c r="G60">
        <v>0</v>
      </c>
      <c r="I60" s="20" t="s">
        <v>1266</v>
      </c>
      <c r="J60" s="21">
        <v>25835740</v>
      </c>
      <c r="K60" s="21">
        <v>25905480</v>
      </c>
      <c r="L60" s="21">
        <v>26240960</v>
      </c>
      <c r="M60" s="21">
        <v>26490100</v>
      </c>
      <c r="N60" s="21">
        <v>26889210</v>
      </c>
      <c r="O60" s="21">
        <v>27359260</v>
      </c>
      <c r="P60" s="23">
        <v>27876700</v>
      </c>
      <c r="Q60" s="24">
        <v>28220370</v>
      </c>
      <c r="R60" s="24">
        <v>27647290</v>
      </c>
      <c r="S60" s="25">
        <v>27944390</v>
      </c>
      <c r="T60" s="26">
        <v>28255530</v>
      </c>
      <c r="U60" s="26">
        <v>28484210</v>
      </c>
      <c r="V60" s="26">
        <v>28748140</v>
      </c>
      <c r="W60" s="26">
        <v>29017980</v>
      </c>
      <c r="X60" s="26">
        <v>29378050</v>
      </c>
      <c r="Y60" s="26">
        <v>29559750</v>
      </c>
      <c r="Z60" s="23">
        <v>29789130</v>
      </c>
      <c r="AA60" s="24">
        <v>30006300</v>
      </c>
      <c r="AB60" s="24">
        <v>30310000</v>
      </c>
      <c r="AC60" s="20">
        <v>30477290</v>
      </c>
      <c r="AD60" s="21">
        <v>30692080</v>
      </c>
    </row>
    <row r="61" spans="1:30" x14ac:dyDescent="0.25">
      <c r="A61" t="s">
        <v>1263</v>
      </c>
      <c r="B61" t="s">
        <v>25</v>
      </c>
      <c r="C61" t="s">
        <v>217</v>
      </c>
      <c r="D61" t="s">
        <v>213</v>
      </c>
      <c r="E61" s="1">
        <v>46388</v>
      </c>
      <c r="F61" t="s">
        <v>214</v>
      </c>
      <c r="G61">
        <v>0</v>
      </c>
      <c r="I61" s="20" t="s">
        <v>1267</v>
      </c>
      <c r="J61" s="21">
        <v>9949200</v>
      </c>
      <c r="K61" s="21">
        <v>10034340</v>
      </c>
      <c r="L61" s="21">
        <v>9947800</v>
      </c>
      <c r="M61" s="21">
        <v>9844530</v>
      </c>
      <c r="N61" s="21">
        <v>9851110</v>
      </c>
      <c r="O61" s="21">
        <v>9935110</v>
      </c>
      <c r="P61" s="23">
        <v>10058210</v>
      </c>
      <c r="Q61" s="24">
        <v>10052750</v>
      </c>
      <c r="R61" s="24">
        <v>10110510</v>
      </c>
      <c r="S61" s="25">
        <v>10210990</v>
      </c>
      <c r="T61" s="26">
        <v>10260170</v>
      </c>
      <c r="U61" s="26">
        <v>10299670</v>
      </c>
      <c r="V61" s="26">
        <v>10393140</v>
      </c>
      <c r="W61" s="26">
        <v>10408150</v>
      </c>
      <c r="X61" s="26">
        <v>10482310</v>
      </c>
      <c r="Y61" s="26">
        <v>10542280</v>
      </c>
      <c r="Z61" s="23">
        <v>10555200</v>
      </c>
      <c r="AA61" s="24">
        <v>10607680</v>
      </c>
      <c r="AB61" s="24">
        <v>10721860</v>
      </c>
      <c r="AC61" s="20">
        <v>10713380</v>
      </c>
      <c r="AD61" s="21">
        <v>10756810</v>
      </c>
    </row>
    <row r="62" spans="1:30" x14ac:dyDescent="0.25">
      <c r="A62" t="s">
        <v>1263</v>
      </c>
      <c r="B62" t="s">
        <v>25</v>
      </c>
      <c r="C62" t="s">
        <v>217</v>
      </c>
      <c r="D62" t="s">
        <v>213</v>
      </c>
      <c r="E62" s="1">
        <v>46753</v>
      </c>
      <c r="F62" t="s">
        <v>214</v>
      </c>
      <c r="G62">
        <v>0</v>
      </c>
      <c r="I62" s="20" t="s">
        <v>1268</v>
      </c>
      <c r="J62" s="21">
        <v>3935450</v>
      </c>
      <c r="K62" s="21">
        <v>3961820</v>
      </c>
      <c r="L62" s="21">
        <v>3976390</v>
      </c>
      <c r="M62" s="21">
        <v>3987690</v>
      </c>
      <c r="N62" s="21">
        <v>4008040</v>
      </c>
      <c r="O62" s="21">
        <v>4030780</v>
      </c>
      <c r="P62" s="23">
        <v>4056600</v>
      </c>
      <c r="Q62" s="24">
        <v>4066360</v>
      </c>
      <c r="R62" s="24">
        <v>4079860</v>
      </c>
      <c r="S62" s="25">
        <v>4090850</v>
      </c>
      <c r="T62" s="26">
        <v>4102720</v>
      </c>
      <c r="U62" s="26">
        <v>4102750</v>
      </c>
      <c r="V62" s="26">
        <v>4106380</v>
      </c>
      <c r="W62" s="26">
        <v>4108670</v>
      </c>
      <c r="X62" s="26">
        <v>4118060</v>
      </c>
      <c r="Y62" s="26">
        <v>4116050</v>
      </c>
      <c r="Z62" s="23">
        <v>4120060</v>
      </c>
      <c r="AA62" s="24">
        <v>4119090</v>
      </c>
      <c r="AB62" s="24">
        <v>4121700</v>
      </c>
      <c r="AC62" s="20">
        <v>4117140</v>
      </c>
      <c r="AD62" s="21">
        <v>4120050</v>
      </c>
    </row>
    <row r="63" spans="1:30" x14ac:dyDescent="0.25">
      <c r="A63" t="s">
        <v>1263</v>
      </c>
      <c r="B63" t="s">
        <v>51</v>
      </c>
      <c r="C63" t="s">
        <v>217</v>
      </c>
      <c r="D63" t="s">
        <v>213</v>
      </c>
      <c r="E63" s="1">
        <v>43466</v>
      </c>
      <c r="F63" t="s">
        <v>214</v>
      </c>
      <c r="G63">
        <v>0</v>
      </c>
      <c r="I63" s="20" t="s">
        <v>193</v>
      </c>
      <c r="J63" s="21">
        <v>19965870</v>
      </c>
      <c r="K63" s="21">
        <v>20653450</v>
      </c>
      <c r="L63" s="21">
        <v>21035840</v>
      </c>
      <c r="M63" s="21">
        <v>21345900</v>
      </c>
      <c r="N63" s="21">
        <v>21681760</v>
      </c>
      <c r="O63" s="21">
        <v>21864700</v>
      </c>
      <c r="P63" s="23">
        <v>22107550</v>
      </c>
      <c r="Q63" s="24">
        <v>22221830</v>
      </c>
      <c r="R63" s="24">
        <v>22398200</v>
      </c>
      <c r="S63" s="25">
        <v>22580790</v>
      </c>
      <c r="T63" s="26">
        <v>22825010</v>
      </c>
      <c r="U63" s="26">
        <v>22955690</v>
      </c>
      <c r="V63" s="26">
        <v>23106840</v>
      </c>
      <c r="W63" s="26">
        <v>23243600</v>
      </c>
      <c r="X63" s="26">
        <v>23417030</v>
      </c>
      <c r="Y63" s="26">
        <v>23467060</v>
      </c>
      <c r="Z63" s="23">
        <v>23577290</v>
      </c>
      <c r="AA63" s="24">
        <v>23677280</v>
      </c>
      <c r="AB63" s="24">
        <v>23840340</v>
      </c>
      <c r="AC63" s="20">
        <v>23900380</v>
      </c>
      <c r="AD63" s="21">
        <v>23989720</v>
      </c>
    </row>
    <row r="64" spans="1:30" x14ac:dyDescent="0.25">
      <c r="A64" t="s">
        <v>1263</v>
      </c>
      <c r="B64" t="s">
        <v>51</v>
      </c>
      <c r="C64" t="s">
        <v>217</v>
      </c>
      <c r="D64" t="s">
        <v>213</v>
      </c>
      <c r="E64" s="1">
        <v>43831</v>
      </c>
      <c r="F64" t="s">
        <v>214</v>
      </c>
      <c r="G64">
        <v>0</v>
      </c>
      <c r="I64" s="20" t="s">
        <v>192</v>
      </c>
      <c r="J64" s="21">
        <v>39720390</v>
      </c>
      <c r="K64" s="21">
        <v>39901640</v>
      </c>
      <c r="L64" s="21">
        <v>40165150</v>
      </c>
      <c r="M64" s="21">
        <v>40322320</v>
      </c>
      <c r="N64" s="21">
        <v>40748360</v>
      </c>
      <c r="O64" s="21">
        <v>41325150</v>
      </c>
      <c r="P64" s="23">
        <v>41991510</v>
      </c>
      <c r="Q64" s="24">
        <v>42339480</v>
      </c>
      <c r="R64" s="24">
        <v>41837660</v>
      </c>
      <c r="S64" s="25">
        <v>42246230</v>
      </c>
      <c r="T64" s="26">
        <v>42618420</v>
      </c>
      <c r="U64" s="26">
        <v>42886630</v>
      </c>
      <c r="V64" s="26">
        <v>43247660</v>
      </c>
      <c r="W64" s="26">
        <v>43534800</v>
      </c>
      <c r="X64" s="26">
        <v>43978420</v>
      </c>
      <c r="Y64" s="26">
        <v>44218080</v>
      </c>
      <c r="Z64" s="23">
        <v>44464390</v>
      </c>
      <c r="AA64" s="24">
        <v>44733070</v>
      </c>
      <c r="AB64" s="24">
        <v>45153560</v>
      </c>
      <c r="AC64" s="20">
        <v>45307810</v>
      </c>
      <c r="AD64" s="21">
        <v>45568940</v>
      </c>
    </row>
    <row r="65" spans="1:30" x14ac:dyDescent="0.25">
      <c r="A65" t="s">
        <v>1263</v>
      </c>
      <c r="B65" t="s">
        <v>51</v>
      </c>
      <c r="C65" t="s">
        <v>217</v>
      </c>
      <c r="D65" t="s">
        <v>213</v>
      </c>
      <c r="E65" s="1">
        <v>44197</v>
      </c>
      <c r="F65" t="s">
        <v>214</v>
      </c>
      <c r="G65">
        <v>0</v>
      </c>
      <c r="I65" s="20" t="s">
        <v>1269</v>
      </c>
      <c r="J65" s="21">
        <v>59686260</v>
      </c>
      <c r="K65" s="21">
        <v>60555090</v>
      </c>
      <c r="L65" s="21">
        <v>61200990</v>
      </c>
      <c r="M65" s="21">
        <v>61668220</v>
      </c>
      <c r="N65" s="21">
        <v>62430120</v>
      </c>
      <c r="O65" s="21">
        <v>63189850</v>
      </c>
      <c r="P65" s="23">
        <v>64099060</v>
      </c>
      <c r="Q65" s="24">
        <v>64561310</v>
      </c>
      <c r="R65" s="24">
        <v>64235860</v>
      </c>
      <c r="S65" s="25">
        <v>64827020</v>
      </c>
      <c r="T65" s="26">
        <v>65443430</v>
      </c>
      <c r="U65" s="26">
        <v>65842320</v>
      </c>
      <c r="V65" s="26">
        <v>66354500</v>
      </c>
      <c r="W65" s="26">
        <v>66778400</v>
      </c>
      <c r="X65" s="26">
        <v>67395450</v>
      </c>
      <c r="Y65" s="26">
        <v>67685140</v>
      </c>
      <c r="Z65" s="23">
        <v>68041680</v>
      </c>
      <c r="AA65" s="24">
        <v>68410350</v>
      </c>
      <c r="AB65" s="24">
        <v>68993900</v>
      </c>
      <c r="AC65" s="20">
        <v>69208190</v>
      </c>
      <c r="AD65" s="21">
        <v>69558660</v>
      </c>
    </row>
    <row r="66" spans="1:30" x14ac:dyDescent="0.25">
      <c r="A66" t="s">
        <v>1263</v>
      </c>
      <c r="B66" t="s">
        <v>51</v>
      </c>
      <c r="C66" t="s">
        <v>217</v>
      </c>
      <c r="D66" t="s">
        <v>213</v>
      </c>
      <c r="E66" s="1">
        <v>44562</v>
      </c>
      <c r="F66" t="s">
        <v>214</v>
      </c>
      <c r="G66">
        <v>0</v>
      </c>
    </row>
    <row r="67" spans="1:30" x14ac:dyDescent="0.25">
      <c r="A67" t="s">
        <v>1263</v>
      </c>
      <c r="B67" t="s">
        <v>51</v>
      </c>
      <c r="C67" t="s">
        <v>217</v>
      </c>
      <c r="D67" t="s">
        <v>213</v>
      </c>
      <c r="E67" s="1">
        <v>44927</v>
      </c>
      <c r="F67" t="s">
        <v>214</v>
      </c>
      <c r="G67">
        <v>0</v>
      </c>
    </row>
    <row r="68" spans="1:30" x14ac:dyDescent="0.25">
      <c r="A68" t="s">
        <v>1263</v>
      </c>
      <c r="B68" t="s">
        <v>51</v>
      </c>
      <c r="C68" t="s">
        <v>217</v>
      </c>
      <c r="D68" t="s">
        <v>213</v>
      </c>
      <c r="E68" s="1">
        <v>45292</v>
      </c>
      <c r="F68" t="s">
        <v>214</v>
      </c>
      <c r="G68">
        <v>0</v>
      </c>
    </row>
    <row r="69" spans="1:30" x14ac:dyDescent="0.25">
      <c r="A69" t="s">
        <v>1263</v>
      </c>
      <c r="B69" t="s">
        <v>51</v>
      </c>
      <c r="C69" t="s">
        <v>217</v>
      </c>
      <c r="D69" t="s">
        <v>213</v>
      </c>
      <c r="E69" s="1">
        <v>45658</v>
      </c>
      <c r="F69" t="s">
        <v>214</v>
      </c>
      <c r="G69">
        <v>0</v>
      </c>
    </row>
    <row r="70" spans="1:30" x14ac:dyDescent="0.25">
      <c r="A70" t="s">
        <v>1263</v>
      </c>
      <c r="B70" t="s">
        <v>51</v>
      </c>
      <c r="C70" t="s">
        <v>217</v>
      </c>
      <c r="D70" t="s">
        <v>213</v>
      </c>
      <c r="E70" s="1">
        <v>46023</v>
      </c>
      <c r="F70" t="s">
        <v>214</v>
      </c>
      <c r="G70">
        <v>0</v>
      </c>
    </row>
    <row r="71" spans="1:30" x14ac:dyDescent="0.25">
      <c r="A71" t="s">
        <v>1263</v>
      </c>
      <c r="B71" t="s">
        <v>51</v>
      </c>
      <c r="C71" t="s">
        <v>217</v>
      </c>
      <c r="D71" t="s">
        <v>213</v>
      </c>
      <c r="E71" s="1">
        <v>46388</v>
      </c>
      <c r="F71" t="s">
        <v>214</v>
      </c>
      <c r="G71">
        <v>0</v>
      </c>
    </row>
    <row r="72" spans="1:30" x14ac:dyDescent="0.25">
      <c r="A72" t="s">
        <v>1263</v>
      </c>
      <c r="B72" t="s">
        <v>51</v>
      </c>
      <c r="C72" t="s">
        <v>217</v>
      </c>
      <c r="D72" t="s">
        <v>213</v>
      </c>
      <c r="E72" s="1">
        <v>46753</v>
      </c>
      <c r="F72" t="s">
        <v>214</v>
      </c>
      <c r="G72">
        <v>0</v>
      </c>
    </row>
    <row r="73" spans="1:30" x14ac:dyDescent="0.25">
      <c r="A73" t="s">
        <v>1263</v>
      </c>
      <c r="B73" t="s">
        <v>1184</v>
      </c>
      <c r="C73" t="s">
        <v>217</v>
      </c>
      <c r="D73" t="s">
        <v>213</v>
      </c>
      <c r="E73" s="1">
        <v>43466</v>
      </c>
      <c r="F73" t="s">
        <v>214</v>
      </c>
      <c r="G73">
        <v>0</v>
      </c>
    </row>
    <row r="74" spans="1:30" x14ac:dyDescent="0.25">
      <c r="A74" t="s">
        <v>1263</v>
      </c>
      <c r="B74" t="s">
        <v>1184</v>
      </c>
      <c r="C74" t="s">
        <v>217</v>
      </c>
      <c r="D74" t="s">
        <v>213</v>
      </c>
      <c r="E74" s="1">
        <v>43831</v>
      </c>
      <c r="F74" t="s">
        <v>214</v>
      </c>
      <c r="G74">
        <v>0</v>
      </c>
    </row>
    <row r="75" spans="1:30" x14ac:dyDescent="0.25">
      <c r="A75" t="s">
        <v>1263</v>
      </c>
      <c r="B75" t="s">
        <v>1184</v>
      </c>
      <c r="C75" t="s">
        <v>217</v>
      </c>
      <c r="D75" t="s">
        <v>213</v>
      </c>
      <c r="E75" s="1">
        <v>44197</v>
      </c>
      <c r="F75" t="s">
        <v>214</v>
      </c>
      <c r="G75">
        <v>0</v>
      </c>
    </row>
    <row r="76" spans="1:30" x14ac:dyDescent="0.25">
      <c r="A76" t="s">
        <v>1263</v>
      </c>
      <c r="B76" t="s">
        <v>1184</v>
      </c>
      <c r="C76" t="s">
        <v>217</v>
      </c>
      <c r="D76" t="s">
        <v>213</v>
      </c>
      <c r="E76" s="1">
        <v>44562</v>
      </c>
      <c r="F76" t="s">
        <v>214</v>
      </c>
      <c r="G76">
        <v>0</v>
      </c>
    </row>
    <row r="77" spans="1:30" x14ac:dyDescent="0.25">
      <c r="A77" t="s">
        <v>1263</v>
      </c>
      <c r="B77" t="s">
        <v>1184</v>
      </c>
      <c r="C77" t="s">
        <v>217</v>
      </c>
      <c r="D77" t="s">
        <v>213</v>
      </c>
      <c r="E77" s="1">
        <v>44927</v>
      </c>
      <c r="F77" t="s">
        <v>214</v>
      </c>
      <c r="G77">
        <v>0</v>
      </c>
    </row>
    <row r="78" spans="1:30" x14ac:dyDescent="0.25">
      <c r="A78" t="s">
        <v>1263</v>
      </c>
      <c r="B78" t="s">
        <v>1184</v>
      </c>
      <c r="C78" t="s">
        <v>217</v>
      </c>
      <c r="D78" t="s">
        <v>213</v>
      </c>
      <c r="E78" s="1">
        <v>45292</v>
      </c>
      <c r="F78" t="s">
        <v>214</v>
      </c>
      <c r="G78">
        <v>0</v>
      </c>
    </row>
    <row r="79" spans="1:30" x14ac:dyDescent="0.25">
      <c r="A79" t="s">
        <v>1263</v>
      </c>
      <c r="B79" t="s">
        <v>1184</v>
      </c>
      <c r="C79" t="s">
        <v>217</v>
      </c>
      <c r="D79" t="s">
        <v>213</v>
      </c>
      <c r="E79" s="1">
        <v>45658</v>
      </c>
      <c r="F79" t="s">
        <v>214</v>
      </c>
      <c r="G79">
        <v>0</v>
      </c>
    </row>
    <row r="80" spans="1:30" x14ac:dyDescent="0.25">
      <c r="A80" t="s">
        <v>1263</v>
      </c>
      <c r="B80" t="s">
        <v>1184</v>
      </c>
      <c r="C80" t="s">
        <v>217</v>
      </c>
      <c r="D80" t="s">
        <v>213</v>
      </c>
      <c r="E80" s="1">
        <v>46023</v>
      </c>
      <c r="F80" t="s">
        <v>214</v>
      </c>
      <c r="G80">
        <v>0</v>
      </c>
    </row>
    <row r="81" spans="1:7" x14ac:dyDescent="0.25">
      <c r="A81" t="s">
        <v>1263</v>
      </c>
      <c r="B81" t="s">
        <v>1184</v>
      </c>
      <c r="C81" t="s">
        <v>217</v>
      </c>
      <c r="D81" t="s">
        <v>213</v>
      </c>
      <c r="E81" s="1">
        <v>46388</v>
      </c>
      <c r="F81" t="s">
        <v>214</v>
      </c>
      <c r="G81">
        <v>0</v>
      </c>
    </row>
    <row r="82" spans="1:7" x14ac:dyDescent="0.25">
      <c r="A82" t="s">
        <v>1263</v>
      </c>
      <c r="B82" t="s">
        <v>1184</v>
      </c>
      <c r="C82" t="s">
        <v>217</v>
      </c>
      <c r="D82" t="s">
        <v>213</v>
      </c>
      <c r="E82" s="1">
        <v>46753</v>
      </c>
      <c r="F82" t="s">
        <v>214</v>
      </c>
      <c r="G82">
        <v>0</v>
      </c>
    </row>
    <row r="83" spans="1:7" x14ac:dyDescent="0.25">
      <c r="A83" t="s">
        <v>1263</v>
      </c>
      <c r="B83" t="s">
        <v>1220</v>
      </c>
      <c r="C83" t="s">
        <v>217</v>
      </c>
      <c r="D83" t="s">
        <v>213</v>
      </c>
      <c r="E83" s="1">
        <v>43466</v>
      </c>
      <c r="F83" t="s">
        <v>214</v>
      </c>
      <c r="G83">
        <v>1835518</v>
      </c>
    </row>
    <row r="84" spans="1:7" x14ac:dyDescent="0.25">
      <c r="A84" t="s">
        <v>1263</v>
      </c>
      <c r="B84" t="s">
        <v>1220</v>
      </c>
      <c r="C84" t="s">
        <v>217</v>
      </c>
      <c r="D84" t="s">
        <v>213</v>
      </c>
      <c r="E84" s="1">
        <v>43831</v>
      </c>
      <c r="F84" t="s">
        <v>214</v>
      </c>
      <c r="G84">
        <v>1849282</v>
      </c>
    </row>
    <row r="85" spans="1:7" x14ac:dyDescent="0.25">
      <c r="A85" t="s">
        <v>1263</v>
      </c>
      <c r="B85" t="s">
        <v>1220</v>
      </c>
      <c r="C85" t="s">
        <v>217</v>
      </c>
      <c r="D85" t="s">
        <v>213</v>
      </c>
      <c r="E85" s="1">
        <v>44197</v>
      </c>
      <c r="F85" t="s">
        <v>214</v>
      </c>
      <c r="G85">
        <v>1858522</v>
      </c>
    </row>
    <row r="86" spans="1:7" x14ac:dyDescent="0.25">
      <c r="A86" t="s">
        <v>1263</v>
      </c>
      <c r="B86" t="s">
        <v>1220</v>
      </c>
      <c r="C86" t="s">
        <v>217</v>
      </c>
      <c r="D86" t="s">
        <v>213</v>
      </c>
      <c r="E86" s="1">
        <v>44562</v>
      </c>
      <c r="F86" t="s">
        <v>214</v>
      </c>
      <c r="G86">
        <v>1874465</v>
      </c>
    </row>
    <row r="87" spans="1:7" x14ac:dyDescent="0.25">
      <c r="A87" t="s">
        <v>1263</v>
      </c>
      <c r="B87" t="s">
        <v>1220</v>
      </c>
      <c r="C87" t="s">
        <v>217</v>
      </c>
      <c r="D87" t="s">
        <v>213</v>
      </c>
      <c r="E87" s="1">
        <v>44927</v>
      </c>
      <c r="F87" t="s">
        <v>214</v>
      </c>
      <c r="G87">
        <v>1891548</v>
      </c>
    </row>
    <row r="88" spans="1:7" x14ac:dyDescent="0.25">
      <c r="A88" t="s">
        <v>1263</v>
      </c>
      <c r="B88" t="s">
        <v>1220</v>
      </c>
      <c r="C88" t="s">
        <v>217</v>
      </c>
      <c r="D88" t="s">
        <v>213</v>
      </c>
      <c r="E88" s="1">
        <v>45292</v>
      </c>
      <c r="F88" t="s">
        <v>214</v>
      </c>
      <c r="G88">
        <v>1914383</v>
      </c>
    </row>
    <row r="89" spans="1:7" x14ac:dyDescent="0.25">
      <c r="A89" t="s">
        <v>1263</v>
      </c>
      <c r="B89" t="s">
        <v>1220</v>
      </c>
      <c r="C89" t="s">
        <v>217</v>
      </c>
      <c r="D89" t="s">
        <v>213</v>
      </c>
      <c r="E89" s="1">
        <v>45658</v>
      </c>
      <c r="F89" t="s">
        <v>214</v>
      </c>
      <c r="G89">
        <v>1924470</v>
      </c>
    </row>
    <row r="90" spans="1:7" x14ac:dyDescent="0.25">
      <c r="A90" t="s">
        <v>1263</v>
      </c>
      <c r="B90" t="s">
        <v>1220</v>
      </c>
      <c r="C90" t="s">
        <v>217</v>
      </c>
      <c r="D90" t="s">
        <v>213</v>
      </c>
      <c r="E90" s="1">
        <v>46023</v>
      </c>
      <c r="F90" t="s">
        <v>214</v>
      </c>
      <c r="G90">
        <v>1940727</v>
      </c>
    </row>
    <row r="91" spans="1:7" x14ac:dyDescent="0.25">
      <c r="A91" t="s">
        <v>1263</v>
      </c>
      <c r="B91" t="s">
        <v>1220</v>
      </c>
      <c r="C91" t="s">
        <v>217</v>
      </c>
      <c r="D91" t="s">
        <v>213</v>
      </c>
      <c r="E91" s="1">
        <v>46388</v>
      </c>
      <c r="F91" t="s">
        <v>214</v>
      </c>
      <c r="G91">
        <v>1957575</v>
      </c>
    </row>
    <row r="92" spans="1:7" x14ac:dyDescent="0.25">
      <c r="A92" t="s">
        <v>1263</v>
      </c>
      <c r="B92" t="s">
        <v>1220</v>
      </c>
      <c r="C92" t="s">
        <v>217</v>
      </c>
      <c r="D92" t="s">
        <v>213</v>
      </c>
      <c r="E92" s="1">
        <v>46753</v>
      </c>
      <c r="F92" t="s">
        <v>214</v>
      </c>
      <c r="G92">
        <v>1980356</v>
      </c>
    </row>
    <row r="93" spans="1:7" x14ac:dyDescent="0.25">
      <c r="A93" t="s">
        <v>1263</v>
      </c>
      <c r="B93" t="s">
        <v>27</v>
      </c>
      <c r="C93" t="s">
        <v>217</v>
      </c>
      <c r="D93" t="s">
        <v>213</v>
      </c>
      <c r="E93" s="1">
        <v>43466</v>
      </c>
      <c r="F93" t="s">
        <v>214</v>
      </c>
      <c r="G93">
        <v>0</v>
      </c>
    </row>
    <row r="94" spans="1:7" x14ac:dyDescent="0.25">
      <c r="A94" t="s">
        <v>1263</v>
      </c>
      <c r="B94" t="s">
        <v>27</v>
      </c>
      <c r="C94" t="s">
        <v>217</v>
      </c>
      <c r="D94" t="s">
        <v>213</v>
      </c>
      <c r="E94" s="1">
        <v>43831</v>
      </c>
      <c r="F94" t="s">
        <v>214</v>
      </c>
      <c r="G94">
        <v>0</v>
      </c>
    </row>
    <row r="95" spans="1:7" x14ac:dyDescent="0.25">
      <c r="A95" t="s">
        <v>1263</v>
      </c>
      <c r="B95" t="s">
        <v>27</v>
      </c>
      <c r="C95" t="s">
        <v>217</v>
      </c>
      <c r="D95" t="s">
        <v>213</v>
      </c>
      <c r="E95" s="1">
        <v>44197</v>
      </c>
      <c r="F95" t="s">
        <v>214</v>
      </c>
      <c r="G95">
        <v>0</v>
      </c>
    </row>
    <row r="96" spans="1:7" x14ac:dyDescent="0.25">
      <c r="A96" t="s">
        <v>1263</v>
      </c>
      <c r="B96" t="s">
        <v>27</v>
      </c>
      <c r="C96" t="s">
        <v>217</v>
      </c>
      <c r="D96" t="s">
        <v>213</v>
      </c>
      <c r="E96" s="1">
        <v>44562</v>
      </c>
      <c r="F96" t="s">
        <v>214</v>
      </c>
      <c r="G96">
        <v>0</v>
      </c>
    </row>
    <row r="97" spans="1:7" x14ac:dyDescent="0.25">
      <c r="A97" t="s">
        <v>1263</v>
      </c>
      <c r="B97" t="s">
        <v>27</v>
      </c>
      <c r="C97" t="s">
        <v>217</v>
      </c>
      <c r="D97" t="s">
        <v>213</v>
      </c>
      <c r="E97" s="1">
        <v>44927</v>
      </c>
      <c r="F97" t="s">
        <v>214</v>
      </c>
      <c r="G97">
        <v>0</v>
      </c>
    </row>
    <row r="98" spans="1:7" x14ac:dyDescent="0.25">
      <c r="A98" t="s">
        <v>1263</v>
      </c>
      <c r="B98" t="s">
        <v>27</v>
      </c>
      <c r="C98" t="s">
        <v>217</v>
      </c>
      <c r="D98" t="s">
        <v>213</v>
      </c>
      <c r="E98" s="1">
        <v>45292</v>
      </c>
      <c r="F98" t="s">
        <v>214</v>
      </c>
      <c r="G98">
        <v>0</v>
      </c>
    </row>
    <row r="99" spans="1:7" x14ac:dyDescent="0.25">
      <c r="A99" t="s">
        <v>1263</v>
      </c>
      <c r="B99" t="s">
        <v>27</v>
      </c>
      <c r="C99" t="s">
        <v>217</v>
      </c>
      <c r="D99" t="s">
        <v>213</v>
      </c>
      <c r="E99" s="1">
        <v>45658</v>
      </c>
      <c r="F99" t="s">
        <v>214</v>
      </c>
      <c r="G99">
        <v>0</v>
      </c>
    </row>
    <row r="100" spans="1:7" x14ac:dyDescent="0.25">
      <c r="A100" t="s">
        <v>1263</v>
      </c>
      <c r="B100" t="s">
        <v>27</v>
      </c>
      <c r="C100" t="s">
        <v>217</v>
      </c>
      <c r="D100" t="s">
        <v>213</v>
      </c>
      <c r="E100" s="1">
        <v>46023</v>
      </c>
      <c r="F100" t="s">
        <v>214</v>
      </c>
      <c r="G100">
        <v>0</v>
      </c>
    </row>
    <row r="101" spans="1:7" x14ac:dyDescent="0.25">
      <c r="A101" t="s">
        <v>1263</v>
      </c>
      <c r="B101" t="s">
        <v>27</v>
      </c>
      <c r="C101" t="s">
        <v>217</v>
      </c>
      <c r="D101" t="s">
        <v>213</v>
      </c>
      <c r="E101" s="1">
        <v>46388</v>
      </c>
      <c r="F101" t="s">
        <v>214</v>
      </c>
      <c r="G101">
        <v>0</v>
      </c>
    </row>
    <row r="102" spans="1:7" x14ac:dyDescent="0.25">
      <c r="A102" t="s">
        <v>1263</v>
      </c>
      <c r="B102" t="s">
        <v>27</v>
      </c>
      <c r="C102" t="s">
        <v>217</v>
      </c>
      <c r="D102" t="s">
        <v>213</v>
      </c>
      <c r="E102" s="1">
        <v>46753</v>
      </c>
      <c r="F102" t="s">
        <v>214</v>
      </c>
      <c r="G102">
        <v>0</v>
      </c>
    </row>
    <row r="103" spans="1:7" x14ac:dyDescent="0.25">
      <c r="A103" t="s">
        <v>1263</v>
      </c>
      <c r="B103" t="s">
        <v>1221</v>
      </c>
      <c r="C103" t="s">
        <v>217</v>
      </c>
      <c r="D103" t="s">
        <v>213</v>
      </c>
      <c r="E103" s="1">
        <v>43466</v>
      </c>
      <c r="F103" t="s">
        <v>214</v>
      </c>
      <c r="G103">
        <v>0</v>
      </c>
    </row>
    <row r="104" spans="1:7" x14ac:dyDescent="0.25">
      <c r="A104" t="s">
        <v>1263</v>
      </c>
      <c r="B104" t="s">
        <v>1221</v>
      </c>
      <c r="C104" t="s">
        <v>217</v>
      </c>
      <c r="D104" t="s">
        <v>213</v>
      </c>
      <c r="E104" s="1">
        <v>43831</v>
      </c>
      <c r="F104" t="s">
        <v>214</v>
      </c>
      <c r="G104">
        <v>0</v>
      </c>
    </row>
    <row r="105" spans="1:7" x14ac:dyDescent="0.25">
      <c r="A105" t="s">
        <v>1263</v>
      </c>
      <c r="B105" t="s">
        <v>1221</v>
      </c>
      <c r="C105" t="s">
        <v>217</v>
      </c>
      <c r="D105" t="s">
        <v>213</v>
      </c>
      <c r="E105" s="1">
        <v>44197</v>
      </c>
      <c r="F105" t="s">
        <v>214</v>
      </c>
      <c r="G105">
        <v>0</v>
      </c>
    </row>
    <row r="106" spans="1:7" x14ac:dyDescent="0.25">
      <c r="A106" t="s">
        <v>1263</v>
      </c>
      <c r="B106" t="s">
        <v>1221</v>
      </c>
      <c r="C106" t="s">
        <v>217</v>
      </c>
      <c r="D106" t="s">
        <v>213</v>
      </c>
      <c r="E106" s="1">
        <v>44562</v>
      </c>
      <c r="F106" t="s">
        <v>214</v>
      </c>
      <c r="G106">
        <v>0</v>
      </c>
    </row>
    <row r="107" spans="1:7" x14ac:dyDescent="0.25">
      <c r="A107" t="s">
        <v>1263</v>
      </c>
      <c r="B107" t="s">
        <v>1221</v>
      </c>
      <c r="C107" t="s">
        <v>217</v>
      </c>
      <c r="D107" t="s">
        <v>213</v>
      </c>
      <c r="E107" s="1">
        <v>44927</v>
      </c>
      <c r="F107" t="s">
        <v>214</v>
      </c>
      <c r="G107">
        <v>0</v>
      </c>
    </row>
    <row r="108" spans="1:7" x14ac:dyDescent="0.25">
      <c r="A108" t="s">
        <v>1263</v>
      </c>
      <c r="B108" t="s">
        <v>1221</v>
      </c>
      <c r="C108" t="s">
        <v>217</v>
      </c>
      <c r="D108" t="s">
        <v>213</v>
      </c>
      <c r="E108" s="1">
        <v>45292</v>
      </c>
      <c r="F108" t="s">
        <v>214</v>
      </c>
      <c r="G108">
        <v>0</v>
      </c>
    </row>
    <row r="109" spans="1:7" x14ac:dyDescent="0.25">
      <c r="A109" t="s">
        <v>1263</v>
      </c>
      <c r="B109" t="s">
        <v>1221</v>
      </c>
      <c r="C109" t="s">
        <v>217</v>
      </c>
      <c r="D109" t="s">
        <v>213</v>
      </c>
      <c r="E109" s="1">
        <v>45658</v>
      </c>
      <c r="F109" t="s">
        <v>214</v>
      </c>
      <c r="G109">
        <v>0</v>
      </c>
    </row>
    <row r="110" spans="1:7" x14ac:dyDescent="0.25">
      <c r="A110" t="s">
        <v>1263</v>
      </c>
      <c r="B110" t="s">
        <v>1221</v>
      </c>
      <c r="C110" t="s">
        <v>217</v>
      </c>
      <c r="D110" t="s">
        <v>213</v>
      </c>
      <c r="E110" s="1">
        <v>46023</v>
      </c>
      <c r="F110" t="s">
        <v>214</v>
      </c>
      <c r="G110">
        <v>0</v>
      </c>
    </row>
    <row r="111" spans="1:7" x14ac:dyDescent="0.25">
      <c r="A111" t="s">
        <v>1263</v>
      </c>
      <c r="B111" t="s">
        <v>1221</v>
      </c>
      <c r="C111" t="s">
        <v>217</v>
      </c>
      <c r="D111" t="s">
        <v>213</v>
      </c>
      <c r="E111" s="1">
        <v>46388</v>
      </c>
      <c r="F111" t="s">
        <v>214</v>
      </c>
      <c r="G111">
        <v>0</v>
      </c>
    </row>
    <row r="112" spans="1:7" x14ac:dyDescent="0.25">
      <c r="A112" t="s">
        <v>1263</v>
      </c>
      <c r="B112" t="s">
        <v>1221</v>
      </c>
      <c r="C112" t="s">
        <v>217</v>
      </c>
      <c r="D112" t="s">
        <v>213</v>
      </c>
      <c r="E112" s="1">
        <v>46753</v>
      </c>
      <c r="F112" t="s">
        <v>214</v>
      </c>
      <c r="G112">
        <v>0</v>
      </c>
    </row>
    <row r="113" spans="1:7" x14ac:dyDescent="0.25">
      <c r="A113" t="s">
        <v>1263</v>
      </c>
      <c r="B113" t="s">
        <v>1250</v>
      </c>
      <c r="C113" t="s">
        <v>217</v>
      </c>
      <c r="D113" t="s">
        <v>213</v>
      </c>
      <c r="E113" s="1">
        <v>43466</v>
      </c>
      <c r="F113" t="s">
        <v>214</v>
      </c>
      <c r="G113">
        <v>0</v>
      </c>
    </row>
    <row r="114" spans="1:7" x14ac:dyDescent="0.25">
      <c r="A114" t="s">
        <v>1263</v>
      </c>
      <c r="B114" t="s">
        <v>1250</v>
      </c>
      <c r="C114" t="s">
        <v>217</v>
      </c>
      <c r="D114" t="s">
        <v>213</v>
      </c>
      <c r="E114" s="1">
        <v>43831</v>
      </c>
      <c r="F114" t="s">
        <v>214</v>
      </c>
      <c r="G114">
        <v>0</v>
      </c>
    </row>
    <row r="115" spans="1:7" x14ac:dyDescent="0.25">
      <c r="A115" t="s">
        <v>1263</v>
      </c>
      <c r="B115" t="s">
        <v>1250</v>
      </c>
      <c r="C115" t="s">
        <v>217</v>
      </c>
      <c r="D115" t="s">
        <v>213</v>
      </c>
      <c r="E115" s="1">
        <v>44197</v>
      </c>
      <c r="F115" t="s">
        <v>214</v>
      </c>
      <c r="G115">
        <v>0</v>
      </c>
    </row>
    <row r="116" spans="1:7" x14ac:dyDescent="0.25">
      <c r="A116" t="s">
        <v>1263</v>
      </c>
      <c r="B116" t="s">
        <v>1250</v>
      </c>
      <c r="C116" t="s">
        <v>217</v>
      </c>
      <c r="D116" t="s">
        <v>213</v>
      </c>
      <c r="E116" s="1">
        <v>44562</v>
      </c>
      <c r="F116" t="s">
        <v>214</v>
      </c>
      <c r="G116">
        <v>0</v>
      </c>
    </row>
    <row r="117" spans="1:7" x14ac:dyDescent="0.25">
      <c r="A117" t="s">
        <v>1263</v>
      </c>
      <c r="B117" t="s">
        <v>1250</v>
      </c>
      <c r="C117" t="s">
        <v>217</v>
      </c>
      <c r="D117" t="s">
        <v>213</v>
      </c>
      <c r="E117" s="1">
        <v>44927</v>
      </c>
      <c r="F117" t="s">
        <v>214</v>
      </c>
      <c r="G117">
        <v>0</v>
      </c>
    </row>
    <row r="118" spans="1:7" x14ac:dyDescent="0.25">
      <c r="A118" t="s">
        <v>1263</v>
      </c>
      <c r="B118" t="s">
        <v>1250</v>
      </c>
      <c r="C118" t="s">
        <v>217</v>
      </c>
      <c r="D118" t="s">
        <v>213</v>
      </c>
      <c r="E118" s="1">
        <v>45292</v>
      </c>
      <c r="F118" t="s">
        <v>214</v>
      </c>
      <c r="G118">
        <v>0</v>
      </c>
    </row>
    <row r="119" spans="1:7" x14ac:dyDescent="0.25">
      <c r="A119" t="s">
        <v>1263</v>
      </c>
      <c r="B119" t="s">
        <v>1250</v>
      </c>
      <c r="C119" t="s">
        <v>217</v>
      </c>
      <c r="D119" t="s">
        <v>213</v>
      </c>
      <c r="E119" s="1">
        <v>45658</v>
      </c>
      <c r="F119" t="s">
        <v>214</v>
      </c>
      <c r="G119">
        <v>0</v>
      </c>
    </row>
    <row r="120" spans="1:7" x14ac:dyDescent="0.25">
      <c r="A120" t="s">
        <v>1263</v>
      </c>
      <c r="B120" t="s">
        <v>1250</v>
      </c>
      <c r="C120" t="s">
        <v>217</v>
      </c>
      <c r="D120" t="s">
        <v>213</v>
      </c>
      <c r="E120" s="1">
        <v>46023</v>
      </c>
      <c r="F120" t="s">
        <v>214</v>
      </c>
      <c r="G120">
        <v>0</v>
      </c>
    </row>
    <row r="121" spans="1:7" x14ac:dyDescent="0.25">
      <c r="A121" t="s">
        <v>1263</v>
      </c>
      <c r="B121" t="s">
        <v>1250</v>
      </c>
      <c r="C121" t="s">
        <v>217</v>
      </c>
      <c r="D121" t="s">
        <v>213</v>
      </c>
      <c r="E121" s="1">
        <v>46388</v>
      </c>
      <c r="F121" t="s">
        <v>214</v>
      </c>
      <c r="G121">
        <v>0</v>
      </c>
    </row>
    <row r="122" spans="1:7" x14ac:dyDescent="0.25">
      <c r="A122" t="s">
        <v>1263</v>
      </c>
      <c r="B122" t="s">
        <v>1250</v>
      </c>
      <c r="C122" t="s">
        <v>217</v>
      </c>
      <c r="D122" t="s">
        <v>213</v>
      </c>
      <c r="E122" s="1">
        <v>46753</v>
      </c>
      <c r="F122" t="s">
        <v>214</v>
      </c>
      <c r="G122">
        <v>0</v>
      </c>
    </row>
    <row r="123" spans="1:7" x14ac:dyDescent="0.25">
      <c r="A123" t="s">
        <v>1263</v>
      </c>
      <c r="B123" t="s">
        <v>1254</v>
      </c>
      <c r="C123" t="s">
        <v>217</v>
      </c>
      <c r="D123" t="s">
        <v>213</v>
      </c>
      <c r="E123" s="1">
        <v>43466</v>
      </c>
      <c r="F123" t="s">
        <v>214</v>
      </c>
      <c r="G123">
        <v>0</v>
      </c>
    </row>
    <row r="124" spans="1:7" x14ac:dyDescent="0.25">
      <c r="A124" t="s">
        <v>1263</v>
      </c>
      <c r="B124" t="s">
        <v>1254</v>
      </c>
      <c r="C124" t="s">
        <v>217</v>
      </c>
      <c r="D124" t="s">
        <v>213</v>
      </c>
      <c r="E124" s="1">
        <v>43831</v>
      </c>
      <c r="F124" t="s">
        <v>214</v>
      </c>
      <c r="G124">
        <v>0</v>
      </c>
    </row>
    <row r="125" spans="1:7" x14ac:dyDescent="0.25">
      <c r="A125" t="s">
        <v>1263</v>
      </c>
      <c r="B125" t="s">
        <v>1254</v>
      </c>
      <c r="C125" t="s">
        <v>217</v>
      </c>
      <c r="D125" t="s">
        <v>213</v>
      </c>
      <c r="E125" s="1">
        <v>44197</v>
      </c>
      <c r="F125" t="s">
        <v>214</v>
      </c>
      <c r="G125">
        <v>0</v>
      </c>
    </row>
    <row r="126" spans="1:7" x14ac:dyDescent="0.25">
      <c r="A126" t="s">
        <v>1263</v>
      </c>
      <c r="B126" t="s">
        <v>1254</v>
      </c>
      <c r="C126" t="s">
        <v>217</v>
      </c>
      <c r="D126" t="s">
        <v>213</v>
      </c>
      <c r="E126" s="1">
        <v>44562</v>
      </c>
      <c r="F126" t="s">
        <v>214</v>
      </c>
      <c r="G126">
        <v>0</v>
      </c>
    </row>
    <row r="127" spans="1:7" x14ac:dyDescent="0.25">
      <c r="A127" t="s">
        <v>1263</v>
      </c>
      <c r="B127" t="s">
        <v>1254</v>
      </c>
      <c r="C127" t="s">
        <v>217</v>
      </c>
      <c r="D127" t="s">
        <v>213</v>
      </c>
      <c r="E127" s="1">
        <v>44927</v>
      </c>
      <c r="F127" t="s">
        <v>214</v>
      </c>
      <c r="G127">
        <v>0</v>
      </c>
    </row>
    <row r="128" spans="1:7" x14ac:dyDescent="0.25">
      <c r="A128" t="s">
        <v>1263</v>
      </c>
      <c r="B128" t="s">
        <v>1254</v>
      </c>
      <c r="C128" t="s">
        <v>217</v>
      </c>
      <c r="D128" t="s">
        <v>213</v>
      </c>
      <c r="E128" s="1">
        <v>45292</v>
      </c>
      <c r="F128" t="s">
        <v>214</v>
      </c>
      <c r="G128">
        <v>0</v>
      </c>
    </row>
    <row r="129" spans="1:7" x14ac:dyDescent="0.25">
      <c r="A129" t="s">
        <v>1263</v>
      </c>
      <c r="B129" t="s">
        <v>1254</v>
      </c>
      <c r="C129" t="s">
        <v>217</v>
      </c>
      <c r="D129" t="s">
        <v>213</v>
      </c>
      <c r="E129" s="1">
        <v>45658</v>
      </c>
      <c r="F129" t="s">
        <v>214</v>
      </c>
      <c r="G129">
        <v>0</v>
      </c>
    </row>
    <row r="130" spans="1:7" x14ac:dyDescent="0.25">
      <c r="A130" t="s">
        <v>1263</v>
      </c>
      <c r="B130" t="s">
        <v>1254</v>
      </c>
      <c r="C130" t="s">
        <v>217</v>
      </c>
      <c r="D130" t="s">
        <v>213</v>
      </c>
      <c r="E130" s="1">
        <v>46023</v>
      </c>
      <c r="F130" t="s">
        <v>214</v>
      </c>
      <c r="G130">
        <v>0</v>
      </c>
    </row>
    <row r="131" spans="1:7" x14ac:dyDescent="0.25">
      <c r="A131" t="s">
        <v>1263</v>
      </c>
      <c r="B131" t="s">
        <v>1254</v>
      </c>
      <c r="C131" t="s">
        <v>217</v>
      </c>
      <c r="D131" t="s">
        <v>213</v>
      </c>
      <c r="E131" s="1">
        <v>46388</v>
      </c>
      <c r="F131" t="s">
        <v>214</v>
      </c>
      <c r="G131">
        <v>0</v>
      </c>
    </row>
    <row r="132" spans="1:7" x14ac:dyDescent="0.25">
      <c r="A132" t="s">
        <v>1263</v>
      </c>
      <c r="B132" t="s">
        <v>1254</v>
      </c>
      <c r="C132" t="s">
        <v>217</v>
      </c>
      <c r="D132" t="s">
        <v>213</v>
      </c>
      <c r="E132" s="1">
        <v>46753</v>
      </c>
      <c r="F132" t="s">
        <v>214</v>
      </c>
      <c r="G132">
        <v>0</v>
      </c>
    </row>
    <row r="133" spans="1:7" x14ac:dyDescent="0.25">
      <c r="A133" t="s">
        <v>1263</v>
      </c>
      <c r="B133" t="s">
        <v>43</v>
      </c>
      <c r="C133" t="s">
        <v>217</v>
      </c>
      <c r="D133" t="s">
        <v>213</v>
      </c>
      <c r="E133" s="1">
        <v>43466</v>
      </c>
      <c r="F133" t="s">
        <v>214</v>
      </c>
      <c r="G133">
        <v>0</v>
      </c>
    </row>
    <row r="134" spans="1:7" x14ac:dyDescent="0.25">
      <c r="A134" t="s">
        <v>1263</v>
      </c>
      <c r="B134" t="s">
        <v>43</v>
      </c>
      <c r="C134" t="s">
        <v>217</v>
      </c>
      <c r="D134" t="s">
        <v>213</v>
      </c>
      <c r="E134" s="1">
        <v>43831</v>
      </c>
      <c r="F134" t="s">
        <v>214</v>
      </c>
      <c r="G134">
        <v>0</v>
      </c>
    </row>
    <row r="135" spans="1:7" x14ac:dyDescent="0.25">
      <c r="A135" t="s">
        <v>1263</v>
      </c>
      <c r="B135" t="s">
        <v>43</v>
      </c>
      <c r="C135" t="s">
        <v>217</v>
      </c>
      <c r="D135" t="s">
        <v>213</v>
      </c>
      <c r="E135" s="1">
        <v>44197</v>
      </c>
      <c r="F135" t="s">
        <v>214</v>
      </c>
      <c r="G135">
        <v>0</v>
      </c>
    </row>
    <row r="136" spans="1:7" x14ac:dyDescent="0.25">
      <c r="A136" t="s">
        <v>1263</v>
      </c>
      <c r="B136" t="s">
        <v>43</v>
      </c>
      <c r="C136" t="s">
        <v>217</v>
      </c>
      <c r="D136" t="s">
        <v>213</v>
      </c>
      <c r="E136" s="1">
        <v>44562</v>
      </c>
      <c r="F136" t="s">
        <v>214</v>
      </c>
      <c r="G136">
        <v>0</v>
      </c>
    </row>
    <row r="137" spans="1:7" x14ac:dyDescent="0.25">
      <c r="A137" t="s">
        <v>1263</v>
      </c>
      <c r="B137" t="s">
        <v>43</v>
      </c>
      <c r="C137" t="s">
        <v>217</v>
      </c>
      <c r="D137" t="s">
        <v>213</v>
      </c>
      <c r="E137" s="1">
        <v>44927</v>
      </c>
      <c r="F137" t="s">
        <v>214</v>
      </c>
      <c r="G137">
        <v>0</v>
      </c>
    </row>
    <row r="138" spans="1:7" x14ac:dyDescent="0.25">
      <c r="A138" t="s">
        <v>1263</v>
      </c>
      <c r="B138" t="s">
        <v>43</v>
      </c>
      <c r="C138" t="s">
        <v>217</v>
      </c>
      <c r="D138" t="s">
        <v>213</v>
      </c>
      <c r="E138" s="1">
        <v>45292</v>
      </c>
      <c r="F138" t="s">
        <v>214</v>
      </c>
      <c r="G138">
        <v>0</v>
      </c>
    </row>
    <row r="139" spans="1:7" x14ac:dyDescent="0.25">
      <c r="A139" t="s">
        <v>1263</v>
      </c>
      <c r="B139" t="s">
        <v>43</v>
      </c>
      <c r="C139" t="s">
        <v>217</v>
      </c>
      <c r="D139" t="s">
        <v>213</v>
      </c>
      <c r="E139" s="1">
        <v>45658</v>
      </c>
      <c r="F139" t="s">
        <v>214</v>
      </c>
      <c r="G139">
        <v>0</v>
      </c>
    </row>
    <row r="140" spans="1:7" x14ac:dyDescent="0.25">
      <c r="A140" t="s">
        <v>1263</v>
      </c>
      <c r="B140" t="s">
        <v>43</v>
      </c>
      <c r="C140" t="s">
        <v>217</v>
      </c>
      <c r="D140" t="s">
        <v>213</v>
      </c>
      <c r="E140" s="1">
        <v>46023</v>
      </c>
      <c r="F140" t="s">
        <v>214</v>
      </c>
      <c r="G140">
        <v>0</v>
      </c>
    </row>
    <row r="141" spans="1:7" x14ac:dyDescent="0.25">
      <c r="A141" t="s">
        <v>1263</v>
      </c>
      <c r="B141" t="s">
        <v>43</v>
      </c>
      <c r="C141" t="s">
        <v>217</v>
      </c>
      <c r="D141" t="s">
        <v>213</v>
      </c>
      <c r="E141" s="1">
        <v>46388</v>
      </c>
      <c r="F141" t="s">
        <v>214</v>
      </c>
      <c r="G141">
        <v>0</v>
      </c>
    </row>
    <row r="142" spans="1:7" x14ac:dyDescent="0.25">
      <c r="A142" t="s">
        <v>1263</v>
      </c>
      <c r="B142" t="s">
        <v>43</v>
      </c>
      <c r="C142" t="s">
        <v>217</v>
      </c>
      <c r="D142" t="s">
        <v>213</v>
      </c>
      <c r="E142" s="1">
        <v>46753</v>
      </c>
      <c r="F142" t="s">
        <v>214</v>
      </c>
      <c r="G142">
        <v>0</v>
      </c>
    </row>
    <row r="143" spans="1:7" x14ac:dyDescent="0.25">
      <c r="A143" t="s">
        <v>1263</v>
      </c>
      <c r="B143" t="s">
        <v>1183</v>
      </c>
      <c r="C143" t="s">
        <v>217</v>
      </c>
      <c r="D143" t="s">
        <v>213</v>
      </c>
      <c r="E143" s="1">
        <v>43466</v>
      </c>
      <c r="F143" t="s">
        <v>214</v>
      </c>
      <c r="G143">
        <v>0</v>
      </c>
    </row>
    <row r="144" spans="1:7" x14ac:dyDescent="0.25">
      <c r="A144" t="s">
        <v>1263</v>
      </c>
      <c r="B144" t="s">
        <v>1183</v>
      </c>
      <c r="C144" t="s">
        <v>217</v>
      </c>
      <c r="D144" t="s">
        <v>213</v>
      </c>
      <c r="E144" s="1">
        <v>43831</v>
      </c>
      <c r="F144" t="s">
        <v>214</v>
      </c>
      <c r="G144">
        <v>0</v>
      </c>
    </row>
    <row r="145" spans="1:7" x14ac:dyDescent="0.25">
      <c r="A145" t="s">
        <v>1263</v>
      </c>
      <c r="B145" t="s">
        <v>1183</v>
      </c>
      <c r="C145" t="s">
        <v>217</v>
      </c>
      <c r="D145" t="s">
        <v>213</v>
      </c>
      <c r="E145" s="1">
        <v>44197</v>
      </c>
      <c r="F145" t="s">
        <v>214</v>
      </c>
      <c r="G145">
        <v>0</v>
      </c>
    </row>
    <row r="146" spans="1:7" x14ac:dyDescent="0.25">
      <c r="A146" t="s">
        <v>1263</v>
      </c>
      <c r="B146" t="s">
        <v>1183</v>
      </c>
      <c r="C146" t="s">
        <v>217</v>
      </c>
      <c r="D146" t="s">
        <v>213</v>
      </c>
      <c r="E146" s="1">
        <v>44562</v>
      </c>
      <c r="F146" t="s">
        <v>214</v>
      </c>
      <c r="G146">
        <v>0</v>
      </c>
    </row>
    <row r="147" spans="1:7" x14ac:dyDescent="0.25">
      <c r="A147" t="s">
        <v>1263</v>
      </c>
      <c r="B147" t="s">
        <v>1183</v>
      </c>
      <c r="C147" t="s">
        <v>217</v>
      </c>
      <c r="D147" t="s">
        <v>213</v>
      </c>
      <c r="E147" s="1">
        <v>44927</v>
      </c>
      <c r="F147" t="s">
        <v>214</v>
      </c>
      <c r="G147">
        <v>0</v>
      </c>
    </row>
    <row r="148" spans="1:7" x14ac:dyDescent="0.25">
      <c r="A148" t="s">
        <v>1263</v>
      </c>
      <c r="B148" t="s">
        <v>1183</v>
      </c>
      <c r="C148" t="s">
        <v>217</v>
      </c>
      <c r="D148" t="s">
        <v>213</v>
      </c>
      <c r="E148" s="1">
        <v>45292</v>
      </c>
      <c r="F148" t="s">
        <v>214</v>
      </c>
      <c r="G148">
        <v>0</v>
      </c>
    </row>
    <row r="149" spans="1:7" x14ac:dyDescent="0.25">
      <c r="A149" t="s">
        <v>1263</v>
      </c>
      <c r="B149" t="s">
        <v>1183</v>
      </c>
      <c r="C149" t="s">
        <v>217</v>
      </c>
      <c r="D149" t="s">
        <v>213</v>
      </c>
      <c r="E149" s="1">
        <v>45658</v>
      </c>
      <c r="F149" t="s">
        <v>214</v>
      </c>
      <c r="G149">
        <v>0</v>
      </c>
    </row>
    <row r="150" spans="1:7" x14ac:dyDescent="0.25">
      <c r="A150" t="s">
        <v>1263</v>
      </c>
      <c r="B150" t="s">
        <v>1183</v>
      </c>
      <c r="C150" t="s">
        <v>217</v>
      </c>
      <c r="D150" t="s">
        <v>213</v>
      </c>
      <c r="E150" s="1">
        <v>46023</v>
      </c>
      <c r="F150" t="s">
        <v>214</v>
      </c>
      <c r="G150">
        <v>0</v>
      </c>
    </row>
    <row r="151" spans="1:7" x14ac:dyDescent="0.25">
      <c r="A151" t="s">
        <v>1263</v>
      </c>
      <c r="B151" t="s">
        <v>1183</v>
      </c>
      <c r="C151" t="s">
        <v>217</v>
      </c>
      <c r="D151" t="s">
        <v>213</v>
      </c>
      <c r="E151" s="1">
        <v>46388</v>
      </c>
      <c r="F151" t="s">
        <v>214</v>
      </c>
      <c r="G151">
        <v>0</v>
      </c>
    </row>
    <row r="152" spans="1:7" x14ac:dyDescent="0.25">
      <c r="A152" t="s">
        <v>1263</v>
      </c>
      <c r="B152" t="s">
        <v>1183</v>
      </c>
      <c r="C152" t="s">
        <v>217</v>
      </c>
      <c r="D152" t="s">
        <v>213</v>
      </c>
      <c r="E152" s="1">
        <v>46753</v>
      </c>
      <c r="F152" t="s">
        <v>214</v>
      </c>
      <c r="G152">
        <v>0</v>
      </c>
    </row>
    <row r="153" spans="1:7" x14ac:dyDescent="0.25">
      <c r="A153" t="s">
        <v>1263</v>
      </c>
      <c r="B153" t="s">
        <v>47</v>
      </c>
      <c r="C153" t="s">
        <v>217</v>
      </c>
      <c r="D153" t="s">
        <v>213</v>
      </c>
      <c r="E153" s="1">
        <v>43466</v>
      </c>
      <c r="F153" t="s">
        <v>214</v>
      </c>
      <c r="G153">
        <v>0</v>
      </c>
    </row>
    <row r="154" spans="1:7" x14ac:dyDescent="0.25">
      <c r="A154" t="s">
        <v>1263</v>
      </c>
      <c r="B154" t="s">
        <v>47</v>
      </c>
      <c r="C154" t="s">
        <v>217</v>
      </c>
      <c r="D154" t="s">
        <v>213</v>
      </c>
      <c r="E154" s="1">
        <v>43831</v>
      </c>
      <c r="F154" t="s">
        <v>214</v>
      </c>
      <c r="G154">
        <v>0</v>
      </c>
    </row>
    <row r="155" spans="1:7" x14ac:dyDescent="0.25">
      <c r="A155" t="s">
        <v>1263</v>
      </c>
      <c r="B155" t="s">
        <v>47</v>
      </c>
      <c r="C155" t="s">
        <v>217</v>
      </c>
      <c r="D155" t="s">
        <v>213</v>
      </c>
      <c r="E155" s="1">
        <v>44197</v>
      </c>
      <c r="F155" t="s">
        <v>214</v>
      </c>
      <c r="G155">
        <v>0</v>
      </c>
    </row>
    <row r="156" spans="1:7" x14ac:dyDescent="0.25">
      <c r="A156" t="s">
        <v>1263</v>
      </c>
      <c r="B156" t="s">
        <v>47</v>
      </c>
      <c r="C156" t="s">
        <v>217</v>
      </c>
      <c r="D156" t="s">
        <v>213</v>
      </c>
      <c r="E156" s="1">
        <v>44562</v>
      </c>
      <c r="F156" t="s">
        <v>214</v>
      </c>
      <c r="G156">
        <v>0</v>
      </c>
    </row>
    <row r="157" spans="1:7" x14ac:dyDescent="0.25">
      <c r="A157" t="s">
        <v>1263</v>
      </c>
      <c r="B157" t="s">
        <v>47</v>
      </c>
      <c r="C157" t="s">
        <v>217</v>
      </c>
      <c r="D157" t="s">
        <v>213</v>
      </c>
      <c r="E157" s="1">
        <v>44927</v>
      </c>
      <c r="F157" t="s">
        <v>214</v>
      </c>
      <c r="G157">
        <v>0</v>
      </c>
    </row>
    <row r="158" spans="1:7" x14ac:dyDescent="0.25">
      <c r="A158" t="s">
        <v>1263</v>
      </c>
      <c r="B158" t="s">
        <v>47</v>
      </c>
      <c r="C158" t="s">
        <v>217</v>
      </c>
      <c r="D158" t="s">
        <v>213</v>
      </c>
      <c r="E158" s="1">
        <v>45292</v>
      </c>
      <c r="F158" t="s">
        <v>214</v>
      </c>
      <c r="G158">
        <v>0</v>
      </c>
    </row>
    <row r="159" spans="1:7" x14ac:dyDescent="0.25">
      <c r="A159" t="s">
        <v>1263</v>
      </c>
      <c r="B159" t="s">
        <v>47</v>
      </c>
      <c r="C159" t="s">
        <v>217</v>
      </c>
      <c r="D159" t="s">
        <v>213</v>
      </c>
      <c r="E159" s="1">
        <v>45658</v>
      </c>
      <c r="F159" t="s">
        <v>214</v>
      </c>
      <c r="G159">
        <v>0</v>
      </c>
    </row>
    <row r="160" spans="1:7" x14ac:dyDescent="0.25">
      <c r="A160" t="s">
        <v>1263</v>
      </c>
      <c r="B160" t="s">
        <v>47</v>
      </c>
      <c r="C160" t="s">
        <v>217</v>
      </c>
      <c r="D160" t="s">
        <v>213</v>
      </c>
      <c r="E160" s="1">
        <v>46023</v>
      </c>
      <c r="F160" t="s">
        <v>214</v>
      </c>
      <c r="G160">
        <v>0</v>
      </c>
    </row>
    <row r="161" spans="1:7" x14ac:dyDescent="0.25">
      <c r="A161" t="s">
        <v>1263</v>
      </c>
      <c r="B161" t="s">
        <v>47</v>
      </c>
      <c r="C161" t="s">
        <v>217</v>
      </c>
      <c r="D161" t="s">
        <v>213</v>
      </c>
      <c r="E161" s="1">
        <v>46388</v>
      </c>
      <c r="F161" t="s">
        <v>214</v>
      </c>
      <c r="G161">
        <v>0</v>
      </c>
    </row>
    <row r="162" spans="1:7" x14ac:dyDescent="0.25">
      <c r="A162" t="s">
        <v>1263</v>
      </c>
      <c r="B162" t="s">
        <v>47</v>
      </c>
      <c r="C162" t="s">
        <v>217</v>
      </c>
      <c r="D162" t="s">
        <v>213</v>
      </c>
      <c r="E162" s="1">
        <v>46753</v>
      </c>
      <c r="F162" t="s">
        <v>214</v>
      </c>
      <c r="G162">
        <v>0</v>
      </c>
    </row>
    <row r="163" spans="1:7" x14ac:dyDescent="0.25">
      <c r="A163" t="s">
        <v>1263</v>
      </c>
      <c r="B163" t="s">
        <v>33</v>
      </c>
      <c r="C163" t="s">
        <v>217</v>
      </c>
      <c r="D163" t="s">
        <v>213</v>
      </c>
      <c r="E163" s="1">
        <v>43466</v>
      </c>
      <c r="F163" t="s">
        <v>214</v>
      </c>
      <c r="G163">
        <v>0</v>
      </c>
    </row>
    <row r="164" spans="1:7" x14ac:dyDescent="0.25">
      <c r="A164" t="s">
        <v>1263</v>
      </c>
      <c r="B164" t="s">
        <v>33</v>
      </c>
      <c r="C164" t="s">
        <v>217</v>
      </c>
      <c r="D164" t="s">
        <v>213</v>
      </c>
      <c r="E164" s="1">
        <v>43831</v>
      </c>
      <c r="F164" t="s">
        <v>214</v>
      </c>
      <c r="G164">
        <v>0</v>
      </c>
    </row>
    <row r="165" spans="1:7" x14ac:dyDescent="0.25">
      <c r="A165" t="s">
        <v>1263</v>
      </c>
      <c r="B165" t="s">
        <v>33</v>
      </c>
      <c r="C165" t="s">
        <v>217</v>
      </c>
      <c r="D165" t="s">
        <v>213</v>
      </c>
      <c r="E165" s="1">
        <v>44197</v>
      </c>
      <c r="F165" t="s">
        <v>214</v>
      </c>
      <c r="G165">
        <v>0</v>
      </c>
    </row>
    <row r="166" spans="1:7" x14ac:dyDescent="0.25">
      <c r="A166" t="s">
        <v>1263</v>
      </c>
      <c r="B166" t="s">
        <v>33</v>
      </c>
      <c r="C166" t="s">
        <v>217</v>
      </c>
      <c r="D166" t="s">
        <v>213</v>
      </c>
      <c r="E166" s="1">
        <v>44562</v>
      </c>
      <c r="F166" t="s">
        <v>214</v>
      </c>
      <c r="G166">
        <v>0</v>
      </c>
    </row>
    <row r="167" spans="1:7" x14ac:dyDescent="0.25">
      <c r="A167" t="s">
        <v>1263</v>
      </c>
      <c r="B167" t="s">
        <v>33</v>
      </c>
      <c r="C167" t="s">
        <v>217</v>
      </c>
      <c r="D167" t="s">
        <v>213</v>
      </c>
      <c r="E167" s="1">
        <v>44927</v>
      </c>
      <c r="F167" t="s">
        <v>214</v>
      </c>
      <c r="G167">
        <v>0</v>
      </c>
    </row>
    <row r="168" spans="1:7" x14ac:dyDescent="0.25">
      <c r="A168" t="s">
        <v>1263</v>
      </c>
      <c r="B168" t="s">
        <v>33</v>
      </c>
      <c r="C168" t="s">
        <v>217</v>
      </c>
      <c r="D168" t="s">
        <v>213</v>
      </c>
      <c r="E168" s="1">
        <v>45292</v>
      </c>
      <c r="F168" t="s">
        <v>214</v>
      </c>
      <c r="G168">
        <v>0</v>
      </c>
    </row>
    <row r="169" spans="1:7" x14ac:dyDescent="0.25">
      <c r="A169" t="s">
        <v>1263</v>
      </c>
      <c r="B169" t="s">
        <v>33</v>
      </c>
      <c r="C169" t="s">
        <v>217</v>
      </c>
      <c r="D169" t="s">
        <v>213</v>
      </c>
      <c r="E169" s="1">
        <v>45658</v>
      </c>
      <c r="F169" t="s">
        <v>214</v>
      </c>
      <c r="G169">
        <v>0</v>
      </c>
    </row>
    <row r="170" spans="1:7" x14ac:dyDescent="0.25">
      <c r="A170" t="s">
        <v>1263</v>
      </c>
      <c r="B170" t="s">
        <v>33</v>
      </c>
      <c r="C170" t="s">
        <v>217</v>
      </c>
      <c r="D170" t="s">
        <v>213</v>
      </c>
      <c r="E170" s="1">
        <v>46023</v>
      </c>
      <c r="F170" t="s">
        <v>214</v>
      </c>
      <c r="G170">
        <v>0</v>
      </c>
    </row>
    <row r="171" spans="1:7" x14ac:dyDescent="0.25">
      <c r="A171" t="s">
        <v>1263</v>
      </c>
      <c r="B171" t="s">
        <v>33</v>
      </c>
      <c r="C171" t="s">
        <v>217</v>
      </c>
      <c r="D171" t="s">
        <v>213</v>
      </c>
      <c r="E171" s="1">
        <v>46388</v>
      </c>
      <c r="F171" t="s">
        <v>214</v>
      </c>
      <c r="G171">
        <v>0</v>
      </c>
    </row>
    <row r="172" spans="1:7" x14ac:dyDescent="0.25">
      <c r="A172" t="s">
        <v>1263</v>
      </c>
      <c r="B172" t="s">
        <v>33</v>
      </c>
      <c r="C172" t="s">
        <v>217</v>
      </c>
      <c r="D172" t="s">
        <v>213</v>
      </c>
      <c r="E172" s="1">
        <v>46753</v>
      </c>
      <c r="F172" t="s">
        <v>214</v>
      </c>
      <c r="G172">
        <v>0</v>
      </c>
    </row>
    <row r="173" spans="1:7" x14ac:dyDescent="0.25">
      <c r="A173" t="s">
        <v>1263</v>
      </c>
      <c r="B173" t="s">
        <v>1182</v>
      </c>
      <c r="C173" t="s">
        <v>217</v>
      </c>
      <c r="D173" t="s">
        <v>213</v>
      </c>
      <c r="E173" s="1">
        <v>43466</v>
      </c>
      <c r="F173" t="s">
        <v>214</v>
      </c>
      <c r="G173">
        <v>0</v>
      </c>
    </row>
    <row r="174" spans="1:7" x14ac:dyDescent="0.25">
      <c r="A174" t="s">
        <v>1263</v>
      </c>
      <c r="B174" t="s">
        <v>1182</v>
      </c>
      <c r="C174" t="s">
        <v>217</v>
      </c>
      <c r="D174" t="s">
        <v>213</v>
      </c>
      <c r="E174" s="1">
        <v>43831</v>
      </c>
      <c r="F174" t="s">
        <v>214</v>
      </c>
      <c r="G174">
        <v>0</v>
      </c>
    </row>
    <row r="175" spans="1:7" x14ac:dyDescent="0.25">
      <c r="A175" t="s">
        <v>1263</v>
      </c>
      <c r="B175" t="s">
        <v>1182</v>
      </c>
      <c r="C175" t="s">
        <v>217</v>
      </c>
      <c r="D175" t="s">
        <v>213</v>
      </c>
      <c r="E175" s="1">
        <v>44197</v>
      </c>
      <c r="F175" t="s">
        <v>214</v>
      </c>
      <c r="G175">
        <v>0</v>
      </c>
    </row>
    <row r="176" spans="1:7" x14ac:dyDescent="0.25">
      <c r="A176" t="s">
        <v>1263</v>
      </c>
      <c r="B176" t="s">
        <v>1182</v>
      </c>
      <c r="C176" t="s">
        <v>217</v>
      </c>
      <c r="D176" t="s">
        <v>213</v>
      </c>
      <c r="E176" s="1">
        <v>44562</v>
      </c>
      <c r="F176" t="s">
        <v>214</v>
      </c>
      <c r="G176">
        <v>0</v>
      </c>
    </row>
    <row r="177" spans="1:7" x14ac:dyDescent="0.25">
      <c r="A177" t="s">
        <v>1263</v>
      </c>
      <c r="B177" t="s">
        <v>1182</v>
      </c>
      <c r="C177" t="s">
        <v>217</v>
      </c>
      <c r="D177" t="s">
        <v>213</v>
      </c>
      <c r="E177" s="1">
        <v>44927</v>
      </c>
      <c r="F177" t="s">
        <v>214</v>
      </c>
      <c r="G177">
        <v>0</v>
      </c>
    </row>
    <row r="178" spans="1:7" x14ac:dyDescent="0.25">
      <c r="A178" t="s">
        <v>1263</v>
      </c>
      <c r="B178" t="s">
        <v>1182</v>
      </c>
      <c r="C178" t="s">
        <v>217</v>
      </c>
      <c r="D178" t="s">
        <v>213</v>
      </c>
      <c r="E178" s="1">
        <v>45292</v>
      </c>
      <c r="F178" t="s">
        <v>214</v>
      </c>
      <c r="G178">
        <v>0</v>
      </c>
    </row>
    <row r="179" spans="1:7" x14ac:dyDescent="0.25">
      <c r="A179" t="s">
        <v>1263</v>
      </c>
      <c r="B179" t="s">
        <v>1182</v>
      </c>
      <c r="C179" t="s">
        <v>217</v>
      </c>
      <c r="D179" t="s">
        <v>213</v>
      </c>
      <c r="E179" s="1">
        <v>45658</v>
      </c>
      <c r="F179" t="s">
        <v>214</v>
      </c>
      <c r="G179">
        <v>0</v>
      </c>
    </row>
    <row r="180" spans="1:7" x14ac:dyDescent="0.25">
      <c r="A180" t="s">
        <v>1263</v>
      </c>
      <c r="B180" t="s">
        <v>1182</v>
      </c>
      <c r="C180" t="s">
        <v>217</v>
      </c>
      <c r="D180" t="s">
        <v>213</v>
      </c>
      <c r="E180" s="1">
        <v>46023</v>
      </c>
      <c r="F180" t="s">
        <v>214</v>
      </c>
      <c r="G180">
        <v>0</v>
      </c>
    </row>
    <row r="181" spans="1:7" x14ac:dyDescent="0.25">
      <c r="A181" t="s">
        <v>1263</v>
      </c>
      <c r="B181" t="s">
        <v>1182</v>
      </c>
      <c r="C181" t="s">
        <v>217</v>
      </c>
      <c r="D181" t="s">
        <v>213</v>
      </c>
      <c r="E181" s="1">
        <v>46388</v>
      </c>
      <c r="F181" t="s">
        <v>214</v>
      </c>
      <c r="G181">
        <v>0</v>
      </c>
    </row>
    <row r="182" spans="1:7" x14ac:dyDescent="0.25">
      <c r="A182" t="s">
        <v>1263</v>
      </c>
      <c r="B182" t="s">
        <v>1182</v>
      </c>
      <c r="C182" t="s">
        <v>217</v>
      </c>
      <c r="D182" t="s">
        <v>213</v>
      </c>
      <c r="E182" s="1">
        <v>46753</v>
      </c>
      <c r="F182" t="s">
        <v>214</v>
      </c>
      <c r="G182">
        <v>0</v>
      </c>
    </row>
    <row r="183" spans="1:7" x14ac:dyDescent="0.25">
      <c r="A183" t="s">
        <v>1263</v>
      </c>
      <c r="B183" t="s">
        <v>34</v>
      </c>
      <c r="C183" t="s">
        <v>217</v>
      </c>
      <c r="D183" t="s">
        <v>213</v>
      </c>
      <c r="E183" s="1">
        <v>43466</v>
      </c>
      <c r="F183" t="s">
        <v>214</v>
      </c>
      <c r="G183">
        <v>0</v>
      </c>
    </row>
    <row r="184" spans="1:7" x14ac:dyDescent="0.25">
      <c r="A184" t="s">
        <v>1263</v>
      </c>
      <c r="B184" t="s">
        <v>34</v>
      </c>
      <c r="C184" t="s">
        <v>217</v>
      </c>
      <c r="D184" t="s">
        <v>213</v>
      </c>
      <c r="E184" s="1">
        <v>43831</v>
      </c>
      <c r="F184" t="s">
        <v>214</v>
      </c>
      <c r="G184">
        <v>0</v>
      </c>
    </row>
    <row r="185" spans="1:7" x14ac:dyDescent="0.25">
      <c r="A185" t="s">
        <v>1263</v>
      </c>
      <c r="B185" t="s">
        <v>34</v>
      </c>
      <c r="C185" t="s">
        <v>217</v>
      </c>
      <c r="D185" t="s">
        <v>213</v>
      </c>
      <c r="E185" s="1">
        <v>44197</v>
      </c>
      <c r="F185" t="s">
        <v>214</v>
      </c>
      <c r="G185">
        <v>0</v>
      </c>
    </row>
    <row r="186" spans="1:7" x14ac:dyDescent="0.25">
      <c r="A186" t="s">
        <v>1263</v>
      </c>
      <c r="B186" t="s">
        <v>34</v>
      </c>
      <c r="C186" t="s">
        <v>217</v>
      </c>
      <c r="D186" t="s">
        <v>213</v>
      </c>
      <c r="E186" s="1">
        <v>44562</v>
      </c>
      <c r="F186" t="s">
        <v>214</v>
      </c>
      <c r="G186">
        <v>0</v>
      </c>
    </row>
    <row r="187" spans="1:7" x14ac:dyDescent="0.25">
      <c r="A187" t="s">
        <v>1263</v>
      </c>
      <c r="B187" t="s">
        <v>34</v>
      </c>
      <c r="C187" t="s">
        <v>217</v>
      </c>
      <c r="D187" t="s">
        <v>213</v>
      </c>
      <c r="E187" s="1">
        <v>44927</v>
      </c>
      <c r="F187" t="s">
        <v>214</v>
      </c>
      <c r="G187">
        <v>0</v>
      </c>
    </row>
    <row r="188" spans="1:7" x14ac:dyDescent="0.25">
      <c r="A188" t="s">
        <v>1263</v>
      </c>
      <c r="B188" t="s">
        <v>34</v>
      </c>
      <c r="C188" t="s">
        <v>217</v>
      </c>
      <c r="D188" t="s">
        <v>213</v>
      </c>
      <c r="E188" s="1">
        <v>45292</v>
      </c>
      <c r="F188" t="s">
        <v>214</v>
      </c>
      <c r="G188">
        <v>0</v>
      </c>
    </row>
    <row r="189" spans="1:7" x14ac:dyDescent="0.25">
      <c r="A189" t="s">
        <v>1263</v>
      </c>
      <c r="B189" t="s">
        <v>34</v>
      </c>
      <c r="C189" t="s">
        <v>217</v>
      </c>
      <c r="D189" t="s">
        <v>213</v>
      </c>
      <c r="E189" s="1">
        <v>45658</v>
      </c>
      <c r="F189" t="s">
        <v>214</v>
      </c>
      <c r="G189">
        <v>0</v>
      </c>
    </row>
    <row r="190" spans="1:7" x14ac:dyDescent="0.25">
      <c r="A190" t="s">
        <v>1263</v>
      </c>
      <c r="B190" t="s">
        <v>34</v>
      </c>
      <c r="C190" t="s">
        <v>217</v>
      </c>
      <c r="D190" t="s">
        <v>213</v>
      </c>
      <c r="E190" s="1">
        <v>46023</v>
      </c>
      <c r="F190" t="s">
        <v>214</v>
      </c>
      <c r="G190">
        <v>0</v>
      </c>
    </row>
    <row r="191" spans="1:7" x14ac:dyDescent="0.25">
      <c r="A191" t="s">
        <v>1263</v>
      </c>
      <c r="B191" t="s">
        <v>34</v>
      </c>
      <c r="C191" t="s">
        <v>217</v>
      </c>
      <c r="D191" t="s">
        <v>213</v>
      </c>
      <c r="E191" s="1">
        <v>46388</v>
      </c>
      <c r="F191" t="s">
        <v>214</v>
      </c>
      <c r="G191">
        <v>0</v>
      </c>
    </row>
    <row r="192" spans="1:7" x14ac:dyDescent="0.25">
      <c r="A192" t="s">
        <v>1263</v>
      </c>
      <c r="B192" t="s">
        <v>34</v>
      </c>
      <c r="C192" t="s">
        <v>217</v>
      </c>
      <c r="D192" t="s">
        <v>213</v>
      </c>
      <c r="E192" s="1">
        <v>46753</v>
      </c>
      <c r="F192" t="s">
        <v>214</v>
      </c>
      <c r="G192">
        <v>0</v>
      </c>
    </row>
    <row r="193" spans="1:7" x14ac:dyDescent="0.25">
      <c r="A193" t="s">
        <v>1263</v>
      </c>
      <c r="B193" t="s">
        <v>23</v>
      </c>
      <c r="C193" t="s">
        <v>217</v>
      </c>
      <c r="D193" t="s">
        <v>213</v>
      </c>
      <c r="E193" s="1">
        <v>43466</v>
      </c>
      <c r="F193" t="s">
        <v>214</v>
      </c>
      <c r="G193">
        <v>0</v>
      </c>
    </row>
    <row r="194" spans="1:7" x14ac:dyDescent="0.25">
      <c r="A194" t="s">
        <v>1263</v>
      </c>
      <c r="B194" t="s">
        <v>23</v>
      </c>
      <c r="C194" t="s">
        <v>217</v>
      </c>
      <c r="D194" t="s">
        <v>213</v>
      </c>
      <c r="E194" s="1">
        <v>43831</v>
      </c>
      <c r="F194" t="s">
        <v>214</v>
      </c>
      <c r="G194">
        <v>0</v>
      </c>
    </row>
    <row r="195" spans="1:7" x14ac:dyDescent="0.25">
      <c r="A195" t="s">
        <v>1263</v>
      </c>
      <c r="B195" t="s">
        <v>23</v>
      </c>
      <c r="C195" t="s">
        <v>217</v>
      </c>
      <c r="D195" t="s">
        <v>213</v>
      </c>
      <c r="E195" s="1">
        <v>44197</v>
      </c>
      <c r="F195" t="s">
        <v>214</v>
      </c>
      <c r="G195">
        <v>0</v>
      </c>
    </row>
    <row r="196" spans="1:7" x14ac:dyDescent="0.25">
      <c r="A196" t="s">
        <v>1263</v>
      </c>
      <c r="B196" t="s">
        <v>23</v>
      </c>
      <c r="C196" t="s">
        <v>217</v>
      </c>
      <c r="D196" t="s">
        <v>213</v>
      </c>
      <c r="E196" s="1">
        <v>44562</v>
      </c>
      <c r="F196" t="s">
        <v>214</v>
      </c>
      <c r="G196">
        <v>0</v>
      </c>
    </row>
    <row r="197" spans="1:7" x14ac:dyDescent="0.25">
      <c r="A197" t="s">
        <v>1263</v>
      </c>
      <c r="B197" t="s">
        <v>23</v>
      </c>
      <c r="C197" t="s">
        <v>217</v>
      </c>
      <c r="D197" t="s">
        <v>213</v>
      </c>
      <c r="E197" s="1">
        <v>44927</v>
      </c>
      <c r="F197" t="s">
        <v>214</v>
      </c>
      <c r="G197">
        <v>0</v>
      </c>
    </row>
    <row r="198" spans="1:7" x14ac:dyDescent="0.25">
      <c r="A198" t="s">
        <v>1263</v>
      </c>
      <c r="B198" t="s">
        <v>23</v>
      </c>
      <c r="C198" t="s">
        <v>217</v>
      </c>
      <c r="D198" t="s">
        <v>213</v>
      </c>
      <c r="E198" s="1">
        <v>45292</v>
      </c>
      <c r="F198" t="s">
        <v>214</v>
      </c>
      <c r="G198">
        <v>0</v>
      </c>
    </row>
    <row r="199" spans="1:7" x14ac:dyDescent="0.25">
      <c r="A199" t="s">
        <v>1263</v>
      </c>
      <c r="B199" t="s">
        <v>23</v>
      </c>
      <c r="C199" t="s">
        <v>217</v>
      </c>
      <c r="D199" t="s">
        <v>213</v>
      </c>
      <c r="E199" s="1">
        <v>45658</v>
      </c>
      <c r="F199" t="s">
        <v>214</v>
      </c>
      <c r="G199">
        <v>0</v>
      </c>
    </row>
    <row r="200" spans="1:7" x14ac:dyDescent="0.25">
      <c r="A200" t="s">
        <v>1263</v>
      </c>
      <c r="B200" t="s">
        <v>23</v>
      </c>
      <c r="C200" t="s">
        <v>217</v>
      </c>
      <c r="D200" t="s">
        <v>213</v>
      </c>
      <c r="E200" s="1">
        <v>46023</v>
      </c>
      <c r="F200" t="s">
        <v>214</v>
      </c>
      <c r="G200">
        <v>0</v>
      </c>
    </row>
    <row r="201" spans="1:7" x14ac:dyDescent="0.25">
      <c r="A201" t="s">
        <v>1263</v>
      </c>
      <c r="B201" t="s">
        <v>23</v>
      </c>
      <c r="C201" t="s">
        <v>217</v>
      </c>
      <c r="D201" t="s">
        <v>213</v>
      </c>
      <c r="E201" s="1">
        <v>46388</v>
      </c>
      <c r="F201" t="s">
        <v>214</v>
      </c>
      <c r="G201">
        <v>0</v>
      </c>
    </row>
    <row r="202" spans="1:7" x14ac:dyDescent="0.25">
      <c r="A202" t="s">
        <v>1263</v>
      </c>
      <c r="B202" t="s">
        <v>23</v>
      </c>
      <c r="C202" t="s">
        <v>217</v>
      </c>
      <c r="D202" t="s">
        <v>213</v>
      </c>
      <c r="E202" s="1">
        <v>46753</v>
      </c>
      <c r="F202" t="s">
        <v>214</v>
      </c>
      <c r="G202">
        <v>0</v>
      </c>
    </row>
    <row r="203" spans="1:7" x14ac:dyDescent="0.25">
      <c r="A203" t="s">
        <v>1263</v>
      </c>
      <c r="B203" t="s">
        <v>26</v>
      </c>
      <c r="C203" t="s">
        <v>217</v>
      </c>
      <c r="D203" t="s">
        <v>213</v>
      </c>
      <c r="E203" s="1">
        <v>43466</v>
      </c>
      <c r="F203" t="s">
        <v>214</v>
      </c>
      <c r="G203">
        <v>2058248</v>
      </c>
    </row>
    <row r="204" spans="1:7" x14ac:dyDescent="0.25">
      <c r="A204" t="s">
        <v>1263</v>
      </c>
      <c r="B204" t="s">
        <v>26</v>
      </c>
      <c r="C204" t="s">
        <v>217</v>
      </c>
      <c r="D204" t="s">
        <v>213</v>
      </c>
      <c r="E204" s="1">
        <v>43831</v>
      </c>
      <c r="F204" t="s">
        <v>214</v>
      </c>
      <c r="G204">
        <v>2071010</v>
      </c>
    </row>
    <row r="205" spans="1:7" x14ac:dyDescent="0.25">
      <c r="A205" t="s">
        <v>1263</v>
      </c>
      <c r="B205" t="s">
        <v>26</v>
      </c>
      <c r="C205" t="s">
        <v>217</v>
      </c>
      <c r="D205" t="s">
        <v>213</v>
      </c>
      <c r="E205" s="1">
        <v>44197</v>
      </c>
      <c r="F205" t="s">
        <v>214</v>
      </c>
      <c r="G205">
        <v>2081278</v>
      </c>
    </row>
    <row r="206" spans="1:7" x14ac:dyDescent="0.25">
      <c r="A206" t="s">
        <v>1263</v>
      </c>
      <c r="B206" t="s">
        <v>26</v>
      </c>
      <c r="C206" t="s">
        <v>217</v>
      </c>
      <c r="D206" t="s">
        <v>213</v>
      </c>
      <c r="E206" s="1">
        <v>44562</v>
      </c>
      <c r="F206" t="s">
        <v>214</v>
      </c>
      <c r="G206">
        <v>2099078</v>
      </c>
    </row>
    <row r="207" spans="1:7" x14ac:dyDescent="0.25">
      <c r="A207" t="s">
        <v>1263</v>
      </c>
      <c r="B207" t="s">
        <v>26</v>
      </c>
      <c r="C207" t="s">
        <v>217</v>
      </c>
      <c r="D207" t="s">
        <v>213</v>
      </c>
      <c r="E207" s="1">
        <v>44927</v>
      </c>
      <c r="F207" t="s">
        <v>214</v>
      </c>
      <c r="G207">
        <v>2118925</v>
      </c>
    </row>
    <row r="208" spans="1:7" x14ac:dyDescent="0.25">
      <c r="A208" t="s">
        <v>1263</v>
      </c>
      <c r="B208" t="s">
        <v>26</v>
      </c>
      <c r="C208" t="s">
        <v>217</v>
      </c>
      <c r="D208" t="s">
        <v>213</v>
      </c>
      <c r="E208" s="1">
        <v>45292</v>
      </c>
      <c r="F208" t="s">
        <v>214</v>
      </c>
      <c r="G208">
        <v>2141472</v>
      </c>
    </row>
    <row r="209" spans="1:7" x14ac:dyDescent="0.25">
      <c r="A209" t="s">
        <v>1263</v>
      </c>
      <c r="B209" t="s">
        <v>26</v>
      </c>
      <c r="C209" t="s">
        <v>217</v>
      </c>
      <c r="D209" t="s">
        <v>213</v>
      </c>
      <c r="E209" s="1">
        <v>45658</v>
      </c>
      <c r="F209" t="s">
        <v>214</v>
      </c>
      <c r="G209">
        <v>2150106</v>
      </c>
    </row>
    <row r="210" spans="1:7" x14ac:dyDescent="0.25">
      <c r="A210" t="s">
        <v>1263</v>
      </c>
      <c r="B210" t="s">
        <v>26</v>
      </c>
      <c r="C210" t="s">
        <v>217</v>
      </c>
      <c r="D210" t="s">
        <v>213</v>
      </c>
      <c r="E210" s="1">
        <v>46023</v>
      </c>
      <c r="F210" t="s">
        <v>214</v>
      </c>
      <c r="G210">
        <v>2162013</v>
      </c>
    </row>
    <row r="211" spans="1:7" x14ac:dyDescent="0.25">
      <c r="A211" t="s">
        <v>1263</v>
      </c>
      <c r="B211" t="s">
        <v>26</v>
      </c>
      <c r="C211" t="s">
        <v>217</v>
      </c>
      <c r="D211" t="s">
        <v>213</v>
      </c>
      <c r="E211" s="1">
        <v>46388</v>
      </c>
      <c r="F211" t="s">
        <v>214</v>
      </c>
      <c r="G211">
        <v>2172012</v>
      </c>
    </row>
    <row r="212" spans="1:7" x14ac:dyDescent="0.25">
      <c r="A212" t="s">
        <v>1263</v>
      </c>
      <c r="B212" t="s">
        <v>26</v>
      </c>
      <c r="C212" t="s">
        <v>217</v>
      </c>
      <c r="D212" t="s">
        <v>213</v>
      </c>
      <c r="E212" s="1">
        <v>46753</v>
      </c>
      <c r="F212" t="s">
        <v>214</v>
      </c>
      <c r="G212">
        <v>2182647</v>
      </c>
    </row>
    <row r="213" spans="1:7" x14ac:dyDescent="0.25">
      <c r="A213" t="s">
        <v>1263</v>
      </c>
      <c r="B213" t="s">
        <v>1238</v>
      </c>
      <c r="C213" t="s">
        <v>217</v>
      </c>
      <c r="D213" t="s">
        <v>213</v>
      </c>
      <c r="E213" s="1">
        <v>43466</v>
      </c>
      <c r="F213" t="s">
        <v>214</v>
      </c>
      <c r="G213">
        <v>0</v>
      </c>
    </row>
    <row r="214" spans="1:7" x14ac:dyDescent="0.25">
      <c r="A214" t="s">
        <v>1263</v>
      </c>
      <c r="B214" t="s">
        <v>1238</v>
      </c>
      <c r="C214" t="s">
        <v>217</v>
      </c>
      <c r="D214" t="s">
        <v>213</v>
      </c>
      <c r="E214" s="1">
        <v>43831</v>
      </c>
      <c r="F214" t="s">
        <v>214</v>
      </c>
      <c r="G214">
        <v>0</v>
      </c>
    </row>
    <row r="215" spans="1:7" x14ac:dyDescent="0.25">
      <c r="A215" t="s">
        <v>1263</v>
      </c>
      <c r="B215" t="s">
        <v>1238</v>
      </c>
      <c r="C215" t="s">
        <v>217</v>
      </c>
      <c r="D215" t="s">
        <v>213</v>
      </c>
      <c r="E215" s="1">
        <v>44197</v>
      </c>
      <c r="F215" t="s">
        <v>214</v>
      </c>
      <c r="G215">
        <v>0</v>
      </c>
    </row>
    <row r="216" spans="1:7" x14ac:dyDescent="0.25">
      <c r="A216" t="s">
        <v>1263</v>
      </c>
      <c r="B216" t="s">
        <v>1238</v>
      </c>
      <c r="C216" t="s">
        <v>217</v>
      </c>
      <c r="D216" t="s">
        <v>213</v>
      </c>
      <c r="E216" s="1">
        <v>44562</v>
      </c>
      <c r="F216" t="s">
        <v>214</v>
      </c>
      <c r="G216">
        <v>0</v>
      </c>
    </row>
    <row r="217" spans="1:7" x14ac:dyDescent="0.25">
      <c r="A217" t="s">
        <v>1263</v>
      </c>
      <c r="B217" t="s">
        <v>1238</v>
      </c>
      <c r="C217" t="s">
        <v>217</v>
      </c>
      <c r="D217" t="s">
        <v>213</v>
      </c>
      <c r="E217" s="1">
        <v>44927</v>
      </c>
      <c r="F217" t="s">
        <v>214</v>
      </c>
      <c r="G217">
        <v>0</v>
      </c>
    </row>
    <row r="218" spans="1:7" x14ac:dyDescent="0.25">
      <c r="A218" t="s">
        <v>1263</v>
      </c>
      <c r="B218" t="s">
        <v>1238</v>
      </c>
      <c r="C218" t="s">
        <v>217</v>
      </c>
      <c r="D218" t="s">
        <v>213</v>
      </c>
      <c r="E218" s="1">
        <v>45292</v>
      </c>
      <c r="F218" t="s">
        <v>214</v>
      </c>
      <c r="G218">
        <v>0</v>
      </c>
    </row>
    <row r="219" spans="1:7" x14ac:dyDescent="0.25">
      <c r="A219" t="s">
        <v>1263</v>
      </c>
      <c r="B219" t="s">
        <v>1238</v>
      </c>
      <c r="C219" t="s">
        <v>217</v>
      </c>
      <c r="D219" t="s">
        <v>213</v>
      </c>
      <c r="E219" s="1">
        <v>45658</v>
      </c>
      <c r="F219" t="s">
        <v>214</v>
      </c>
      <c r="G219">
        <v>0</v>
      </c>
    </row>
    <row r="220" spans="1:7" x14ac:dyDescent="0.25">
      <c r="A220" t="s">
        <v>1263</v>
      </c>
      <c r="B220" t="s">
        <v>1238</v>
      </c>
      <c r="C220" t="s">
        <v>217</v>
      </c>
      <c r="D220" t="s">
        <v>213</v>
      </c>
      <c r="E220" s="1">
        <v>46023</v>
      </c>
      <c r="F220" t="s">
        <v>214</v>
      </c>
      <c r="G220">
        <v>0</v>
      </c>
    </row>
    <row r="221" spans="1:7" x14ac:dyDescent="0.25">
      <c r="A221" t="s">
        <v>1263</v>
      </c>
      <c r="B221" t="s">
        <v>1238</v>
      </c>
      <c r="C221" t="s">
        <v>217</v>
      </c>
      <c r="D221" t="s">
        <v>213</v>
      </c>
      <c r="E221" s="1">
        <v>46388</v>
      </c>
      <c r="F221" t="s">
        <v>214</v>
      </c>
      <c r="G221">
        <v>0</v>
      </c>
    </row>
    <row r="222" spans="1:7" x14ac:dyDescent="0.25">
      <c r="A222" t="s">
        <v>1263</v>
      </c>
      <c r="B222" t="s">
        <v>1238</v>
      </c>
      <c r="C222" t="s">
        <v>217</v>
      </c>
      <c r="D222" t="s">
        <v>213</v>
      </c>
      <c r="E222" s="1">
        <v>46753</v>
      </c>
      <c r="F222" t="s">
        <v>214</v>
      </c>
      <c r="G222">
        <v>0</v>
      </c>
    </row>
    <row r="223" spans="1:7" x14ac:dyDescent="0.25">
      <c r="A223" t="s">
        <v>1263</v>
      </c>
      <c r="B223" t="s">
        <v>53</v>
      </c>
      <c r="C223" t="s">
        <v>217</v>
      </c>
      <c r="D223" t="s">
        <v>213</v>
      </c>
      <c r="E223" s="1">
        <v>43466</v>
      </c>
      <c r="F223" t="s">
        <v>214</v>
      </c>
      <c r="G223">
        <v>0</v>
      </c>
    </row>
    <row r="224" spans="1:7" x14ac:dyDescent="0.25">
      <c r="A224" t="s">
        <v>1263</v>
      </c>
      <c r="B224" t="s">
        <v>53</v>
      </c>
      <c r="C224" t="s">
        <v>217</v>
      </c>
      <c r="D224" t="s">
        <v>213</v>
      </c>
      <c r="E224" s="1">
        <v>43831</v>
      </c>
      <c r="F224" t="s">
        <v>214</v>
      </c>
      <c r="G224">
        <v>0</v>
      </c>
    </row>
    <row r="225" spans="1:7" x14ac:dyDescent="0.25">
      <c r="A225" t="s">
        <v>1263</v>
      </c>
      <c r="B225" t="s">
        <v>53</v>
      </c>
      <c r="C225" t="s">
        <v>217</v>
      </c>
      <c r="D225" t="s">
        <v>213</v>
      </c>
      <c r="E225" s="1">
        <v>44197</v>
      </c>
      <c r="F225" t="s">
        <v>214</v>
      </c>
      <c r="G225">
        <v>0</v>
      </c>
    </row>
    <row r="226" spans="1:7" x14ac:dyDescent="0.25">
      <c r="A226" t="s">
        <v>1263</v>
      </c>
      <c r="B226" t="s">
        <v>53</v>
      </c>
      <c r="C226" t="s">
        <v>217</v>
      </c>
      <c r="D226" t="s">
        <v>213</v>
      </c>
      <c r="E226" s="1">
        <v>44562</v>
      </c>
      <c r="F226" t="s">
        <v>214</v>
      </c>
      <c r="G226">
        <v>0</v>
      </c>
    </row>
    <row r="227" spans="1:7" x14ac:dyDescent="0.25">
      <c r="A227" t="s">
        <v>1263</v>
      </c>
      <c r="B227" t="s">
        <v>53</v>
      </c>
      <c r="C227" t="s">
        <v>217</v>
      </c>
      <c r="D227" t="s">
        <v>213</v>
      </c>
      <c r="E227" s="1">
        <v>44927</v>
      </c>
      <c r="F227" t="s">
        <v>214</v>
      </c>
      <c r="G227">
        <v>0</v>
      </c>
    </row>
    <row r="228" spans="1:7" x14ac:dyDescent="0.25">
      <c r="A228" t="s">
        <v>1263</v>
      </c>
      <c r="B228" t="s">
        <v>53</v>
      </c>
      <c r="C228" t="s">
        <v>217</v>
      </c>
      <c r="D228" t="s">
        <v>213</v>
      </c>
      <c r="E228" s="1">
        <v>45292</v>
      </c>
      <c r="F228" t="s">
        <v>214</v>
      </c>
      <c r="G228">
        <v>0</v>
      </c>
    </row>
    <row r="229" spans="1:7" x14ac:dyDescent="0.25">
      <c r="A229" t="s">
        <v>1263</v>
      </c>
      <c r="B229" t="s">
        <v>53</v>
      </c>
      <c r="C229" t="s">
        <v>217</v>
      </c>
      <c r="D229" t="s">
        <v>213</v>
      </c>
      <c r="E229" s="1">
        <v>45658</v>
      </c>
      <c r="F229" t="s">
        <v>214</v>
      </c>
      <c r="G229">
        <v>0</v>
      </c>
    </row>
    <row r="230" spans="1:7" x14ac:dyDescent="0.25">
      <c r="A230" t="s">
        <v>1263</v>
      </c>
      <c r="B230" t="s">
        <v>53</v>
      </c>
      <c r="C230" t="s">
        <v>217</v>
      </c>
      <c r="D230" t="s">
        <v>213</v>
      </c>
      <c r="E230" s="1">
        <v>46023</v>
      </c>
      <c r="F230" t="s">
        <v>214</v>
      </c>
      <c r="G230">
        <v>0</v>
      </c>
    </row>
    <row r="231" spans="1:7" x14ac:dyDescent="0.25">
      <c r="A231" t="s">
        <v>1263</v>
      </c>
      <c r="B231" t="s">
        <v>53</v>
      </c>
      <c r="C231" t="s">
        <v>217</v>
      </c>
      <c r="D231" t="s">
        <v>213</v>
      </c>
      <c r="E231" s="1">
        <v>46388</v>
      </c>
      <c r="F231" t="s">
        <v>214</v>
      </c>
      <c r="G231">
        <v>0</v>
      </c>
    </row>
    <row r="232" spans="1:7" x14ac:dyDescent="0.25">
      <c r="A232" t="s">
        <v>1263</v>
      </c>
      <c r="B232" t="s">
        <v>53</v>
      </c>
      <c r="C232" t="s">
        <v>217</v>
      </c>
      <c r="D232" t="s">
        <v>213</v>
      </c>
      <c r="E232" s="1">
        <v>46753</v>
      </c>
      <c r="F232" t="s">
        <v>214</v>
      </c>
      <c r="G232">
        <v>0</v>
      </c>
    </row>
    <row r="233" spans="1:7" x14ac:dyDescent="0.25">
      <c r="A233" t="s">
        <v>1263</v>
      </c>
      <c r="B233" t="s">
        <v>37</v>
      </c>
      <c r="C233" t="s">
        <v>217</v>
      </c>
      <c r="D233" t="s">
        <v>213</v>
      </c>
      <c r="E233" s="1">
        <v>43466</v>
      </c>
      <c r="F233" t="s">
        <v>214</v>
      </c>
      <c r="G233">
        <v>0</v>
      </c>
    </row>
    <row r="234" spans="1:7" x14ac:dyDescent="0.25">
      <c r="A234" t="s">
        <v>1263</v>
      </c>
      <c r="B234" t="s">
        <v>37</v>
      </c>
      <c r="C234" t="s">
        <v>217</v>
      </c>
      <c r="D234" t="s">
        <v>213</v>
      </c>
      <c r="E234" s="1">
        <v>43831</v>
      </c>
      <c r="F234" t="s">
        <v>214</v>
      </c>
      <c r="G234">
        <v>0</v>
      </c>
    </row>
    <row r="235" spans="1:7" x14ac:dyDescent="0.25">
      <c r="A235" t="s">
        <v>1263</v>
      </c>
      <c r="B235" t="s">
        <v>37</v>
      </c>
      <c r="C235" t="s">
        <v>217</v>
      </c>
      <c r="D235" t="s">
        <v>213</v>
      </c>
      <c r="E235" s="1">
        <v>44197</v>
      </c>
      <c r="F235" t="s">
        <v>214</v>
      </c>
      <c r="G235">
        <v>0</v>
      </c>
    </row>
    <row r="236" spans="1:7" x14ac:dyDescent="0.25">
      <c r="A236" t="s">
        <v>1263</v>
      </c>
      <c r="B236" t="s">
        <v>37</v>
      </c>
      <c r="C236" t="s">
        <v>217</v>
      </c>
      <c r="D236" t="s">
        <v>213</v>
      </c>
      <c r="E236" s="1">
        <v>44562</v>
      </c>
      <c r="F236" t="s">
        <v>214</v>
      </c>
      <c r="G236">
        <v>0</v>
      </c>
    </row>
    <row r="237" spans="1:7" x14ac:dyDescent="0.25">
      <c r="A237" t="s">
        <v>1263</v>
      </c>
      <c r="B237" t="s">
        <v>37</v>
      </c>
      <c r="C237" t="s">
        <v>217</v>
      </c>
      <c r="D237" t="s">
        <v>213</v>
      </c>
      <c r="E237" s="1">
        <v>44927</v>
      </c>
      <c r="F237" t="s">
        <v>214</v>
      </c>
      <c r="G237">
        <v>0</v>
      </c>
    </row>
    <row r="238" spans="1:7" x14ac:dyDescent="0.25">
      <c r="A238" t="s">
        <v>1263</v>
      </c>
      <c r="B238" t="s">
        <v>37</v>
      </c>
      <c r="C238" t="s">
        <v>217</v>
      </c>
      <c r="D238" t="s">
        <v>213</v>
      </c>
      <c r="E238" s="1">
        <v>45292</v>
      </c>
      <c r="F238" t="s">
        <v>214</v>
      </c>
      <c r="G238">
        <v>0</v>
      </c>
    </row>
    <row r="239" spans="1:7" x14ac:dyDescent="0.25">
      <c r="A239" t="s">
        <v>1263</v>
      </c>
      <c r="B239" t="s">
        <v>37</v>
      </c>
      <c r="C239" t="s">
        <v>217</v>
      </c>
      <c r="D239" t="s">
        <v>213</v>
      </c>
      <c r="E239" s="1">
        <v>45658</v>
      </c>
      <c r="F239" t="s">
        <v>214</v>
      </c>
      <c r="G239">
        <v>0</v>
      </c>
    </row>
    <row r="240" spans="1:7" x14ac:dyDescent="0.25">
      <c r="A240" t="s">
        <v>1263</v>
      </c>
      <c r="B240" t="s">
        <v>37</v>
      </c>
      <c r="C240" t="s">
        <v>217</v>
      </c>
      <c r="D240" t="s">
        <v>213</v>
      </c>
      <c r="E240" s="1">
        <v>46023</v>
      </c>
      <c r="F240" t="s">
        <v>214</v>
      </c>
      <c r="G240">
        <v>0</v>
      </c>
    </row>
    <row r="241" spans="1:7" x14ac:dyDescent="0.25">
      <c r="A241" t="s">
        <v>1263</v>
      </c>
      <c r="B241" t="s">
        <v>37</v>
      </c>
      <c r="C241" t="s">
        <v>217</v>
      </c>
      <c r="D241" t="s">
        <v>213</v>
      </c>
      <c r="E241" s="1">
        <v>46388</v>
      </c>
      <c r="F241" t="s">
        <v>214</v>
      </c>
      <c r="G241">
        <v>0</v>
      </c>
    </row>
    <row r="242" spans="1:7" x14ac:dyDescent="0.25">
      <c r="A242" t="s">
        <v>1263</v>
      </c>
      <c r="B242" t="s">
        <v>37</v>
      </c>
      <c r="C242" t="s">
        <v>217</v>
      </c>
      <c r="D242" t="s">
        <v>213</v>
      </c>
      <c r="E242" s="1">
        <v>46753</v>
      </c>
      <c r="F242" t="s">
        <v>214</v>
      </c>
      <c r="G242">
        <v>0</v>
      </c>
    </row>
    <row r="243" spans="1:7" x14ac:dyDescent="0.25">
      <c r="A243" t="s">
        <v>1263</v>
      </c>
      <c r="B243" t="s">
        <v>35</v>
      </c>
      <c r="C243" t="s">
        <v>217</v>
      </c>
      <c r="D243" t="s">
        <v>213</v>
      </c>
      <c r="E243" s="1">
        <v>43466</v>
      </c>
      <c r="F243" t="s">
        <v>214</v>
      </c>
      <c r="G243">
        <v>0</v>
      </c>
    </row>
    <row r="244" spans="1:7" x14ac:dyDescent="0.25">
      <c r="A244" t="s">
        <v>1263</v>
      </c>
      <c r="B244" t="s">
        <v>35</v>
      </c>
      <c r="C244" t="s">
        <v>217</v>
      </c>
      <c r="D244" t="s">
        <v>213</v>
      </c>
      <c r="E244" s="1">
        <v>43831</v>
      </c>
      <c r="F244" t="s">
        <v>214</v>
      </c>
      <c r="G244">
        <v>0</v>
      </c>
    </row>
    <row r="245" spans="1:7" x14ac:dyDescent="0.25">
      <c r="A245" t="s">
        <v>1263</v>
      </c>
      <c r="B245" t="s">
        <v>35</v>
      </c>
      <c r="C245" t="s">
        <v>217</v>
      </c>
      <c r="D245" t="s">
        <v>213</v>
      </c>
      <c r="E245" s="1">
        <v>44197</v>
      </c>
      <c r="F245" t="s">
        <v>214</v>
      </c>
      <c r="G245">
        <v>0</v>
      </c>
    </row>
    <row r="246" spans="1:7" x14ac:dyDescent="0.25">
      <c r="A246" t="s">
        <v>1263</v>
      </c>
      <c r="B246" t="s">
        <v>35</v>
      </c>
      <c r="C246" t="s">
        <v>217</v>
      </c>
      <c r="D246" t="s">
        <v>213</v>
      </c>
      <c r="E246" s="1">
        <v>44562</v>
      </c>
      <c r="F246" t="s">
        <v>214</v>
      </c>
      <c r="G246">
        <v>0</v>
      </c>
    </row>
    <row r="247" spans="1:7" x14ac:dyDescent="0.25">
      <c r="A247" t="s">
        <v>1263</v>
      </c>
      <c r="B247" t="s">
        <v>35</v>
      </c>
      <c r="C247" t="s">
        <v>217</v>
      </c>
      <c r="D247" t="s">
        <v>213</v>
      </c>
      <c r="E247" s="1">
        <v>44927</v>
      </c>
      <c r="F247" t="s">
        <v>214</v>
      </c>
      <c r="G247">
        <v>0</v>
      </c>
    </row>
    <row r="248" spans="1:7" x14ac:dyDescent="0.25">
      <c r="A248" t="s">
        <v>1263</v>
      </c>
      <c r="B248" t="s">
        <v>35</v>
      </c>
      <c r="C248" t="s">
        <v>217</v>
      </c>
      <c r="D248" t="s">
        <v>213</v>
      </c>
      <c r="E248" s="1">
        <v>45292</v>
      </c>
      <c r="F248" t="s">
        <v>214</v>
      </c>
      <c r="G248">
        <v>0</v>
      </c>
    </row>
    <row r="249" spans="1:7" x14ac:dyDescent="0.25">
      <c r="A249" t="s">
        <v>1263</v>
      </c>
      <c r="B249" t="s">
        <v>35</v>
      </c>
      <c r="C249" t="s">
        <v>217</v>
      </c>
      <c r="D249" t="s">
        <v>213</v>
      </c>
      <c r="E249" s="1">
        <v>45658</v>
      </c>
      <c r="F249" t="s">
        <v>214</v>
      </c>
      <c r="G249">
        <v>0</v>
      </c>
    </row>
    <row r="250" spans="1:7" x14ac:dyDescent="0.25">
      <c r="A250" t="s">
        <v>1263</v>
      </c>
      <c r="B250" t="s">
        <v>35</v>
      </c>
      <c r="C250" t="s">
        <v>217</v>
      </c>
      <c r="D250" t="s">
        <v>213</v>
      </c>
      <c r="E250" s="1">
        <v>46023</v>
      </c>
      <c r="F250" t="s">
        <v>214</v>
      </c>
      <c r="G250">
        <v>0</v>
      </c>
    </row>
    <row r="251" spans="1:7" x14ac:dyDescent="0.25">
      <c r="A251" t="s">
        <v>1263</v>
      </c>
      <c r="B251" t="s">
        <v>35</v>
      </c>
      <c r="C251" t="s">
        <v>217</v>
      </c>
      <c r="D251" t="s">
        <v>213</v>
      </c>
      <c r="E251" s="1">
        <v>46388</v>
      </c>
      <c r="F251" t="s">
        <v>214</v>
      </c>
      <c r="G251">
        <v>0</v>
      </c>
    </row>
    <row r="252" spans="1:7" x14ac:dyDescent="0.25">
      <c r="A252" t="s">
        <v>1263</v>
      </c>
      <c r="B252" t="s">
        <v>35</v>
      </c>
      <c r="C252" t="s">
        <v>217</v>
      </c>
      <c r="D252" t="s">
        <v>213</v>
      </c>
      <c r="E252" s="1">
        <v>46753</v>
      </c>
      <c r="F252" t="s">
        <v>214</v>
      </c>
      <c r="G252">
        <v>0</v>
      </c>
    </row>
    <row r="253" spans="1:7" x14ac:dyDescent="0.25">
      <c r="A253" t="s">
        <v>1263</v>
      </c>
      <c r="B253" t="s">
        <v>28</v>
      </c>
      <c r="C253" t="s">
        <v>217</v>
      </c>
      <c r="D253" t="s">
        <v>213</v>
      </c>
      <c r="E253" s="1">
        <v>43466</v>
      </c>
      <c r="F253" t="s">
        <v>214</v>
      </c>
      <c r="G253">
        <v>0</v>
      </c>
    </row>
    <row r="254" spans="1:7" x14ac:dyDescent="0.25">
      <c r="A254" t="s">
        <v>1263</v>
      </c>
      <c r="B254" t="s">
        <v>28</v>
      </c>
      <c r="C254" t="s">
        <v>217</v>
      </c>
      <c r="D254" t="s">
        <v>213</v>
      </c>
      <c r="E254" s="1">
        <v>43831</v>
      </c>
      <c r="F254" t="s">
        <v>214</v>
      </c>
      <c r="G254">
        <v>0</v>
      </c>
    </row>
    <row r="255" spans="1:7" x14ac:dyDescent="0.25">
      <c r="A255" t="s">
        <v>1263</v>
      </c>
      <c r="B255" t="s">
        <v>28</v>
      </c>
      <c r="C255" t="s">
        <v>217</v>
      </c>
      <c r="D255" t="s">
        <v>213</v>
      </c>
      <c r="E255" s="1">
        <v>44197</v>
      </c>
      <c r="F255" t="s">
        <v>214</v>
      </c>
      <c r="G255">
        <v>0</v>
      </c>
    </row>
    <row r="256" spans="1:7" x14ac:dyDescent="0.25">
      <c r="A256" t="s">
        <v>1263</v>
      </c>
      <c r="B256" t="s">
        <v>28</v>
      </c>
      <c r="C256" t="s">
        <v>217</v>
      </c>
      <c r="D256" t="s">
        <v>213</v>
      </c>
      <c r="E256" s="1">
        <v>44562</v>
      </c>
      <c r="F256" t="s">
        <v>214</v>
      </c>
      <c r="G256">
        <v>0</v>
      </c>
    </row>
    <row r="257" spans="1:7" x14ac:dyDescent="0.25">
      <c r="A257" t="s">
        <v>1263</v>
      </c>
      <c r="B257" t="s">
        <v>28</v>
      </c>
      <c r="C257" t="s">
        <v>217</v>
      </c>
      <c r="D257" t="s">
        <v>213</v>
      </c>
      <c r="E257" s="1">
        <v>44927</v>
      </c>
      <c r="F257" t="s">
        <v>214</v>
      </c>
      <c r="G257">
        <v>0</v>
      </c>
    </row>
    <row r="258" spans="1:7" x14ac:dyDescent="0.25">
      <c r="A258" t="s">
        <v>1263</v>
      </c>
      <c r="B258" t="s">
        <v>28</v>
      </c>
      <c r="C258" t="s">
        <v>217</v>
      </c>
      <c r="D258" t="s">
        <v>213</v>
      </c>
      <c r="E258" s="1">
        <v>45292</v>
      </c>
      <c r="F258" t="s">
        <v>214</v>
      </c>
      <c r="G258">
        <v>0</v>
      </c>
    </row>
    <row r="259" spans="1:7" x14ac:dyDescent="0.25">
      <c r="A259" t="s">
        <v>1263</v>
      </c>
      <c r="B259" t="s">
        <v>28</v>
      </c>
      <c r="C259" t="s">
        <v>217</v>
      </c>
      <c r="D259" t="s">
        <v>213</v>
      </c>
      <c r="E259" s="1">
        <v>45658</v>
      </c>
      <c r="F259" t="s">
        <v>214</v>
      </c>
      <c r="G259">
        <v>0</v>
      </c>
    </row>
    <row r="260" spans="1:7" x14ac:dyDescent="0.25">
      <c r="A260" t="s">
        <v>1263</v>
      </c>
      <c r="B260" t="s">
        <v>28</v>
      </c>
      <c r="C260" t="s">
        <v>217</v>
      </c>
      <c r="D260" t="s">
        <v>213</v>
      </c>
      <c r="E260" s="1">
        <v>46023</v>
      </c>
      <c r="F260" t="s">
        <v>214</v>
      </c>
      <c r="G260">
        <v>0</v>
      </c>
    </row>
    <row r="261" spans="1:7" x14ac:dyDescent="0.25">
      <c r="A261" t="s">
        <v>1263</v>
      </c>
      <c r="B261" t="s">
        <v>28</v>
      </c>
      <c r="C261" t="s">
        <v>217</v>
      </c>
      <c r="D261" t="s">
        <v>213</v>
      </c>
      <c r="E261" s="1">
        <v>46388</v>
      </c>
      <c r="F261" t="s">
        <v>214</v>
      </c>
      <c r="G261">
        <v>0</v>
      </c>
    </row>
    <row r="262" spans="1:7" x14ac:dyDescent="0.25">
      <c r="A262" t="s">
        <v>1263</v>
      </c>
      <c r="B262" t="s">
        <v>28</v>
      </c>
      <c r="C262" t="s">
        <v>217</v>
      </c>
      <c r="D262" t="s">
        <v>213</v>
      </c>
      <c r="E262" s="1">
        <v>46753</v>
      </c>
      <c r="F262" t="s">
        <v>214</v>
      </c>
      <c r="G262">
        <v>0</v>
      </c>
    </row>
    <row r="263" spans="1:7" x14ac:dyDescent="0.25">
      <c r="A263" t="s">
        <v>1263</v>
      </c>
      <c r="B263" t="s">
        <v>1189</v>
      </c>
      <c r="C263" t="s">
        <v>217</v>
      </c>
      <c r="D263" t="s">
        <v>213</v>
      </c>
      <c r="E263" s="1">
        <v>43466</v>
      </c>
      <c r="F263" t="s">
        <v>214</v>
      </c>
      <c r="G263">
        <v>0</v>
      </c>
    </row>
    <row r="264" spans="1:7" x14ac:dyDescent="0.25">
      <c r="A264" t="s">
        <v>1263</v>
      </c>
      <c r="B264" t="s">
        <v>1189</v>
      </c>
      <c r="C264" t="s">
        <v>217</v>
      </c>
      <c r="D264" t="s">
        <v>213</v>
      </c>
      <c r="E264" s="1">
        <v>43831</v>
      </c>
      <c r="F264" t="s">
        <v>214</v>
      </c>
      <c r="G264">
        <v>0</v>
      </c>
    </row>
    <row r="265" spans="1:7" x14ac:dyDescent="0.25">
      <c r="A265" t="s">
        <v>1263</v>
      </c>
      <c r="B265" t="s">
        <v>1189</v>
      </c>
      <c r="C265" t="s">
        <v>217</v>
      </c>
      <c r="D265" t="s">
        <v>213</v>
      </c>
      <c r="E265" s="1">
        <v>44197</v>
      </c>
      <c r="F265" t="s">
        <v>214</v>
      </c>
      <c r="G265">
        <v>0</v>
      </c>
    </row>
    <row r="266" spans="1:7" x14ac:dyDescent="0.25">
      <c r="A266" t="s">
        <v>1263</v>
      </c>
      <c r="B266" t="s">
        <v>1189</v>
      </c>
      <c r="C266" t="s">
        <v>217</v>
      </c>
      <c r="D266" t="s">
        <v>213</v>
      </c>
      <c r="E266" s="1">
        <v>44562</v>
      </c>
      <c r="F266" t="s">
        <v>214</v>
      </c>
      <c r="G266">
        <v>0</v>
      </c>
    </row>
    <row r="267" spans="1:7" x14ac:dyDescent="0.25">
      <c r="A267" t="s">
        <v>1263</v>
      </c>
      <c r="B267" t="s">
        <v>1189</v>
      </c>
      <c r="C267" t="s">
        <v>217</v>
      </c>
      <c r="D267" t="s">
        <v>213</v>
      </c>
      <c r="E267" s="1">
        <v>44927</v>
      </c>
      <c r="F267" t="s">
        <v>214</v>
      </c>
      <c r="G267">
        <v>0</v>
      </c>
    </row>
    <row r="268" spans="1:7" x14ac:dyDescent="0.25">
      <c r="A268" t="s">
        <v>1263</v>
      </c>
      <c r="B268" t="s">
        <v>1189</v>
      </c>
      <c r="C268" t="s">
        <v>217</v>
      </c>
      <c r="D268" t="s">
        <v>213</v>
      </c>
      <c r="E268" s="1">
        <v>45292</v>
      </c>
      <c r="F268" t="s">
        <v>214</v>
      </c>
      <c r="G268">
        <v>0</v>
      </c>
    </row>
    <row r="269" spans="1:7" x14ac:dyDescent="0.25">
      <c r="A269" t="s">
        <v>1263</v>
      </c>
      <c r="B269" t="s">
        <v>1189</v>
      </c>
      <c r="C269" t="s">
        <v>217</v>
      </c>
      <c r="D269" t="s">
        <v>213</v>
      </c>
      <c r="E269" s="1">
        <v>45658</v>
      </c>
      <c r="F269" t="s">
        <v>214</v>
      </c>
      <c r="G269">
        <v>0</v>
      </c>
    </row>
    <row r="270" spans="1:7" x14ac:dyDescent="0.25">
      <c r="A270" t="s">
        <v>1263</v>
      </c>
      <c r="B270" t="s">
        <v>1189</v>
      </c>
      <c r="C270" t="s">
        <v>217</v>
      </c>
      <c r="D270" t="s">
        <v>213</v>
      </c>
      <c r="E270" s="1">
        <v>46023</v>
      </c>
      <c r="F270" t="s">
        <v>214</v>
      </c>
      <c r="G270">
        <v>0</v>
      </c>
    </row>
    <row r="271" spans="1:7" x14ac:dyDescent="0.25">
      <c r="A271" t="s">
        <v>1263</v>
      </c>
      <c r="B271" t="s">
        <v>1189</v>
      </c>
      <c r="C271" t="s">
        <v>217</v>
      </c>
      <c r="D271" t="s">
        <v>213</v>
      </c>
      <c r="E271" s="1">
        <v>46388</v>
      </c>
      <c r="F271" t="s">
        <v>214</v>
      </c>
      <c r="G271">
        <v>0</v>
      </c>
    </row>
    <row r="272" spans="1:7" x14ac:dyDescent="0.25">
      <c r="A272" t="s">
        <v>1263</v>
      </c>
      <c r="B272" t="s">
        <v>1189</v>
      </c>
      <c r="C272" t="s">
        <v>217</v>
      </c>
      <c r="D272" t="s">
        <v>213</v>
      </c>
      <c r="E272" s="1">
        <v>46753</v>
      </c>
      <c r="F272" t="s">
        <v>214</v>
      </c>
      <c r="G272">
        <v>0</v>
      </c>
    </row>
    <row r="273" spans="1:7" x14ac:dyDescent="0.25">
      <c r="A273" t="s">
        <v>1263</v>
      </c>
      <c r="B273" t="s">
        <v>29</v>
      </c>
      <c r="C273" t="s">
        <v>217</v>
      </c>
      <c r="D273" t="s">
        <v>213</v>
      </c>
      <c r="E273" s="1">
        <v>43466</v>
      </c>
      <c r="F273" t="s">
        <v>214</v>
      </c>
      <c r="G273">
        <v>0</v>
      </c>
    </row>
    <row r="274" spans="1:7" x14ac:dyDescent="0.25">
      <c r="A274" t="s">
        <v>1263</v>
      </c>
      <c r="B274" t="s">
        <v>29</v>
      </c>
      <c r="C274" t="s">
        <v>217</v>
      </c>
      <c r="D274" t="s">
        <v>213</v>
      </c>
      <c r="E274" s="1">
        <v>43831</v>
      </c>
      <c r="F274" t="s">
        <v>214</v>
      </c>
      <c r="G274">
        <v>0</v>
      </c>
    </row>
    <row r="275" spans="1:7" x14ac:dyDescent="0.25">
      <c r="A275" t="s">
        <v>1263</v>
      </c>
      <c r="B275" t="s">
        <v>29</v>
      </c>
      <c r="C275" t="s">
        <v>217</v>
      </c>
      <c r="D275" t="s">
        <v>213</v>
      </c>
      <c r="E275" s="1">
        <v>44197</v>
      </c>
      <c r="F275" t="s">
        <v>214</v>
      </c>
      <c r="G275">
        <v>0</v>
      </c>
    </row>
    <row r="276" spans="1:7" x14ac:dyDescent="0.25">
      <c r="A276" t="s">
        <v>1263</v>
      </c>
      <c r="B276" t="s">
        <v>29</v>
      </c>
      <c r="C276" t="s">
        <v>217</v>
      </c>
      <c r="D276" t="s">
        <v>213</v>
      </c>
      <c r="E276" s="1">
        <v>44562</v>
      </c>
      <c r="F276" t="s">
        <v>214</v>
      </c>
      <c r="G276">
        <v>0</v>
      </c>
    </row>
    <row r="277" spans="1:7" x14ac:dyDescent="0.25">
      <c r="A277" t="s">
        <v>1263</v>
      </c>
      <c r="B277" t="s">
        <v>29</v>
      </c>
      <c r="C277" t="s">
        <v>217</v>
      </c>
      <c r="D277" t="s">
        <v>213</v>
      </c>
      <c r="E277" s="1">
        <v>44927</v>
      </c>
      <c r="F277" t="s">
        <v>214</v>
      </c>
      <c r="G277">
        <v>0</v>
      </c>
    </row>
    <row r="278" spans="1:7" x14ac:dyDescent="0.25">
      <c r="A278" t="s">
        <v>1263</v>
      </c>
      <c r="B278" t="s">
        <v>29</v>
      </c>
      <c r="C278" t="s">
        <v>217</v>
      </c>
      <c r="D278" t="s">
        <v>213</v>
      </c>
      <c r="E278" s="1">
        <v>45292</v>
      </c>
      <c r="F278" t="s">
        <v>214</v>
      </c>
      <c r="G278">
        <v>0</v>
      </c>
    </row>
    <row r="279" spans="1:7" x14ac:dyDescent="0.25">
      <c r="A279" t="s">
        <v>1263</v>
      </c>
      <c r="B279" t="s">
        <v>29</v>
      </c>
      <c r="C279" t="s">
        <v>217</v>
      </c>
      <c r="D279" t="s">
        <v>213</v>
      </c>
      <c r="E279" s="1">
        <v>45658</v>
      </c>
      <c r="F279" t="s">
        <v>214</v>
      </c>
      <c r="G279">
        <v>0</v>
      </c>
    </row>
    <row r="280" spans="1:7" x14ac:dyDescent="0.25">
      <c r="A280" t="s">
        <v>1263</v>
      </c>
      <c r="B280" t="s">
        <v>29</v>
      </c>
      <c r="C280" t="s">
        <v>217</v>
      </c>
      <c r="D280" t="s">
        <v>213</v>
      </c>
      <c r="E280" s="1">
        <v>46023</v>
      </c>
      <c r="F280" t="s">
        <v>214</v>
      </c>
      <c r="G280">
        <v>0</v>
      </c>
    </row>
    <row r="281" spans="1:7" x14ac:dyDescent="0.25">
      <c r="A281" t="s">
        <v>1263</v>
      </c>
      <c r="B281" t="s">
        <v>29</v>
      </c>
      <c r="C281" t="s">
        <v>217</v>
      </c>
      <c r="D281" t="s">
        <v>213</v>
      </c>
      <c r="E281" s="1">
        <v>46388</v>
      </c>
      <c r="F281" t="s">
        <v>214</v>
      </c>
      <c r="G281">
        <v>0</v>
      </c>
    </row>
    <row r="282" spans="1:7" x14ac:dyDescent="0.25">
      <c r="A282" t="s">
        <v>1263</v>
      </c>
      <c r="B282" t="s">
        <v>29</v>
      </c>
      <c r="C282" t="s">
        <v>217</v>
      </c>
      <c r="D282" t="s">
        <v>213</v>
      </c>
      <c r="E282" s="1">
        <v>46753</v>
      </c>
      <c r="F282" t="s">
        <v>214</v>
      </c>
      <c r="G282">
        <v>0</v>
      </c>
    </row>
    <row r="283" spans="1:7" x14ac:dyDescent="0.25">
      <c r="A283" t="s">
        <v>1263</v>
      </c>
      <c r="B283" t="s">
        <v>36</v>
      </c>
      <c r="C283" t="s">
        <v>217</v>
      </c>
      <c r="D283" t="s">
        <v>213</v>
      </c>
      <c r="E283" s="1">
        <v>43466</v>
      </c>
      <c r="F283" t="s">
        <v>214</v>
      </c>
      <c r="G283">
        <v>0</v>
      </c>
    </row>
    <row r="284" spans="1:7" x14ac:dyDescent="0.25">
      <c r="A284" t="s">
        <v>1263</v>
      </c>
      <c r="B284" t="s">
        <v>36</v>
      </c>
      <c r="C284" t="s">
        <v>217</v>
      </c>
      <c r="D284" t="s">
        <v>213</v>
      </c>
      <c r="E284" s="1">
        <v>43831</v>
      </c>
      <c r="F284" t="s">
        <v>214</v>
      </c>
      <c r="G284">
        <v>0</v>
      </c>
    </row>
    <row r="285" spans="1:7" x14ac:dyDescent="0.25">
      <c r="A285" t="s">
        <v>1263</v>
      </c>
      <c r="B285" t="s">
        <v>36</v>
      </c>
      <c r="C285" t="s">
        <v>217</v>
      </c>
      <c r="D285" t="s">
        <v>213</v>
      </c>
      <c r="E285" s="1">
        <v>44197</v>
      </c>
      <c r="F285" t="s">
        <v>214</v>
      </c>
      <c r="G285">
        <v>0</v>
      </c>
    </row>
    <row r="286" spans="1:7" x14ac:dyDescent="0.25">
      <c r="A286" t="s">
        <v>1263</v>
      </c>
      <c r="B286" t="s">
        <v>36</v>
      </c>
      <c r="C286" t="s">
        <v>217</v>
      </c>
      <c r="D286" t="s">
        <v>213</v>
      </c>
      <c r="E286" s="1">
        <v>44562</v>
      </c>
      <c r="F286" t="s">
        <v>214</v>
      </c>
      <c r="G286">
        <v>0</v>
      </c>
    </row>
    <row r="287" spans="1:7" x14ac:dyDescent="0.25">
      <c r="A287" t="s">
        <v>1263</v>
      </c>
      <c r="B287" t="s">
        <v>36</v>
      </c>
      <c r="C287" t="s">
        <v>217</v>
      </c>
      <c r="D287" t="s">
        <v>213</v>
      </c>
      <c r="E287" s="1">
        <v>44927</v>
      </c>
      <c r="F287" t="s">
        <v>214</v>
      </c>
      <c r="G287">
        <v>0</v>
      </c>
    </row>
    <row r="288" spans="1:7" x14ac:dyDescent="0.25">
      <c r="A288" t="s">
        <v>1263</v>
      </c>
      <c r="B288" t="s">
        <v>36</v>
      </c>
      <c r="C288" t="s">
        <v>217</v>
      </c>
      <c r="D288" t="s">
        <v>213</v>
      </c>
      <c r="E288" s="1">
        <v>45292</v>
      </c>
      <c r="F288" t="s">
        <v>214</v>
      </c>
      <c r="G288">
        <v>0</v>
      </c>
    </row>
    <row r="289" spans="1:7" x14ac:dyDescent="0.25">
      <c r="A289" t="s">
        <v>1263</v>
      </c>
      <c r="B289" t="s">
        <v>36</v>
      </c>
      <c r="C289" t="s">
        <v>217</v>
      </c>
      <c r="D289" t="s">
        <v>213</v>
      </c>
      <c r="E289" s="1">
        <v>45658</v>
      </c>
      <c r="F289" t="s">
        <v>214</v>
      </c>
      <c r="G289">
        <v>0</v>
      </c>
    </row>
    <row r="290" spans="1:7" x14ac:dyDescent="0.25">
      <c r="A290" t="s">
        <v>1263</v>
      </c>
      <c r="B290" t="s">
        <v>36</v>
      </c>
      <c r="C290" t="s">
        <v>217</v>
      </c>
      <c r="D290" t="s">
        <v>213</v>
      </c>
      <c r="E290" s="1">
        <v>46023</v>
      </c>
      <c r="F290" t="s">
        <v>214</v>
      </c>
      <c r="G290">
        <v>0</v>
      </c>
    </row>
    <row r="291" spans="1:7" x14ac:dyDescent="0.25">
      <c r="A291" t="s">
        <v>1263</v>
      </c>
      <c r="B291" t="s">
        <v>36</v>
      </c>
      <c r="C291" t="s">
        <v>217</v>
      </c>
      <c r="D291" t="s">
        <v>213</v>
      </c>
      <c r="E291" s="1">
        <v>46388</v>
      </c>
      <c r="F291" t="s">
        <v>214</v>
      </c>
      <c r="G291">
        <v>0</v>
      </c>
    </row>
    <row r="292" spans="1:7" x14ac:dyDescent="0.25">
      <c r="A292" t="s">
        <v>1263</v>
      </c>
      <c r="B292" t="s">
        <v>36</v>
      </c>
      <c r="C292" t="s">
        <v>217</v>
      </c>
      <c r="D292" t="s">
        <v>213</v>
      </c>
      <c r="E292" s="1">
        <v>46753</v>
      </c>
      <c r="F292" t="s">
        <v>214</v>
      </c>
      <c r="G292">
        <v>0</v>
      </c>
    </row>
    <row r="293" spans="1:7" x14ac:dyDescent="0.25">
      <c r="A293" t="s">
        <v>1263</v>
      </c>
      <c r="B293" t="s">
        <v>52</v>
      </c>
      <c r="C293" t="s">
        <v>217</v>
      </c>
      <c r="D293" t="s">
        <v>213</v>
      </c>
      <c r="E293" s="1">
        <v>43466</v>
      </c>
      <c r="F293" t="s">
        <v>214</v>
      </c>
      <c r="G293">
        <v>0</v>
      </c>
    </row>
    <row r="294" spans="1:7" x14ac:dyDescent="0.25">
      <c r="A294" t="s">
        <v>1263</v>
      </c>
      <c r="B294" t="s">
        <v>52</v>
      </c>
      <c r="C294" t="s">
        <v>217</v>
      </c>
      <c r="D294" t="s">
        <v>213</v>
      </c>
      <c r="E294" s="1">
        <v>43831</v>
      </c>
      <c r="F294" t="s">
        <v>214</v>
      </c>
      <c r="G294">
        <v>0</v>
      </c>
    </row>
    <row r="295" spans="1:7" x14ac:dyDescent="0.25">
      <c r="A295" t="s">
        <v>1263</v>
      </c>
      <c r="B295" t="s">
        <v>52</v>
      </c>
      <c r="C295" t="s">
        <v>217</v>
      </c>
      <c r="D295" t="s">
        <v>213</v>
      </c>
      <c r="E295" s="1">
        <v>44197</v>
      </c>
      <c r="F295" t="s">
        <v>214</v>
      </c>
      <c r="G295">
        <v>0</v>
      </c>
    </row>
    <row r="296" spans="1:7" x14ac:dyDescent="0.25">
      <c r="A296" t="s">
        <v>1263</v>
      </c>
      <c r="B296" t="s">
        <v>52</v>
      </c>
      <c r="C296" t="s">
        <v>217</v>
      </c>
      <c r="D296" t="s">
        <v>213</v>
      </c>
      <c r="E296" s="1">
        <v>44562</v>
      </c>
      <c r="F296" t="s">
        <v>214</v>
      </c>
      <c r="G296">
        <v>0</v>
      </c>
    </row>
    <row r="297" spans="1:7" x14ac:dyDescent="0.25">
      <c r="A297" t="s">
        <v>1263</v>
      </c>
      <c r="B297" t="s">
        <v>52</v>
      </c>
      <c r="C297" t="s">
        <v>217</v>
      </c>
      <c r="D297" t="s">
        <v>213</v>
      </c>
      <c r="E297" s="1">
        <v>44927</v>
      </c>
      <c r="F297" t="s">
        <v>214</v>
      </c>
      <c r="G297">
        <v>0</v>
      </c>
    </row>
    <row r="298" spans="1:7" x14ac:dyDescent="0.25">
      <c r="A298" t="s">
        <v>1263</v>
      </c>
      <c r="B298" t="s">
        <v>52</v>
      </c>
      <c r="C298" t="s">
        <v>217</v>
      </c>
      <c r="D298" t="s">
        <v>213</v>
      </c>
      <c r="E298" s="1">
        <v>45292</v>
      </c>
      <c r="F298" t="s">
        <v>214</v>
      </c>
      <c r="G298">
        <v>0</v>
      </c>
    </row>
    <row r="299" spans="1:7" x14ac:dyDescent="0.25">
      <c r="A299" t="s">
        <v>1263</v>
      </c>
      <c r="B299" t="s">
        <v>52</v>
      </c>
      <c r="C299" t="s">
        <v>217</v>
      </c>
      <c r="D299" t="s">
        <v>213</v>
      </c>
      <c r="E299" s="1">
        <v>45658</v>
      </c>
      <c r="F299" t="s">
        <v>214</v>
      </c>
      <c r="G299">
        <v>0</v>
      </c>
    </row>
    <row r="300" spans="1:7" x14ac:dyDescent="0.25">
      <c r="A300" t="s">
        <v>1263</v>
      </c>
      <c r="B300" t="s">
        <v>52</v>
      </c>
      <c r="C300" t="s">
        <v>217</v>
      </c>
      <c r="D300" t="s">
        <v>213</v>
      </c>
      <c r="E300" s="1">
        <v>46023</v>
      </c>
      <c r="F300" t="s">
        <v>214</v>
      </c>
      <c r="G300">
        <v>0</v>
      </c>
    </row>
    <row r="301" spans="1:7" x14ac:dyDescent="0.25">
      <c r="A301" t="s">
        <v>1263</v>
      </c>
      <c r="B301" t="s">
        <v>52</v>
      </c>
      <c r="C301" t="s">
        <v>217</v>
      </c>
      <c r="D301" t="s">
        <v>213</v>
      </c>
      <c r="E301" s="1">
        <v>46388</v>
      </c>
      <c r="F301" t="s">
        <v>214</v>
      </c>
      <c r="G301">
        <v>0</v>
      </c>
    </row>
    <row r="302" spans="1:7" x14ac:dyDescent="0.25">
      <c r="A302" t="s">
        <v>1263</v>
      </c>
      <c r="B302" t="s">
        <v>52</v>
      </c>
      <c r="C302" t="s">
        <v>217</v>
      </c>
      <c r="D302" t="s">
        <v>213</v>
      </c>
      <c r="E302" s="1">
        <v>46753</v>
      </c>
      <c r="F302" t="s">
        <v>214</v>
      </c>
      <c r="G302">
        <v>0</v>
      </c>
    </row>
    <row r="303" spans="1:7" x14ac:dyDescent="0.25">
      <c r="A303" t="s">
        <v>1263</v>
      </c>
      <c r="B303" t="s">
        <v>30</v>
      </c>
      <c r="C303" t="s">
        <v>217</v>
      </c>
      <c r="D303" t="s">
        <v>213</v>
      </c>
      <c r="E303" s="1">
        <v>43466</v>
      </c>
      <c r="F303" t="s">
        <v>214</v>
      </c>
      <c r="G303">
        <v>0</v>
      </c>
    </row>
    <row r="304" spans="1:7" x14ac:dyDescent="0.25">
      <c r="A304" t="s">
        <v>1263</v>
      </c>
      <c r="B304" t="s">
        <v>30</v>
      </c>
      <c r="C304" t="s">
        <v>217</v>
      </c>
      <c r="D304" t="s">
        <v>213</v>
      </c>
      <c r="E304" s="1">
        <v>43831</v>
      </c>
      <c r="F304" t="s">
        <v>214</v>
      </c>
      <c r="G304">
        <v>0</v>
      </c>
    </row>
    <row r="305" spans="1:7" x14ac:dyDescent="0.25">
      <c r="A305" t="s">
        <v>1263</v>
      </c>
      <c r="B305" t="s">
        <v>30</v>
      </c>
      <c r="C305" t="s">
        <v>217</v>
      </c>
      <c r="D305" t="s">
        <v>213</v>
      </c>
      <c r="E305" s="1">
        <v>44197</v>
      </c>
      <c r="F305" t="s">
        <v>214</v>
      </c>
      <c r="G305">
        <v>0</v>
      </c>
    </row>
    <row r="306" spans="1:7" x14ac:dyDescent="0.25">
      <c r="A306" t="s">
        <v>1263</v>
      </c>
      <c r="B306" t="s">
        <v>30</v>
      </c>
      <c r="C306" t="s">
        <v>217</v>
      </c>
      <c r="D306" t="s">
        <v>213</v>
      </c>
      <c r="E306" s="1">
        <v>44562</v>
      </c>
      <c r="F306" t="s">
        <v>214</v>
      </c>
      <c r="G306">
        <v>0</v>
      </c>
    </row>
    <row r="307" spans="1:7" x14ac:dyDescent="0.25">
      <c r="A307" t="s">
        <v>1263</v>
      </c>
      <c r="B307" t="s">
        <v>30</v>
      </c>
      <c r="C307" t="s">
        <v>217</v>
      </c>
      <c r="D307" t="s">
        <v>213</v>
      </c>
      <c r="E307" s="1">
        <v>44927</v>
      </c>
      <c r="F307" t="s">
        <v>214</v>
      </c>
      <c r="G307">
        <v>0</v>
      </c>
    </row>
    <row r="308" spans="1:7" x14ac:dyDescent="0.25">
      <c r="A308" t="s">
        <v>1263</v>
      </c>
      <c r="B308" t="s">
        <v>30</v>
      </c>
      <c r="C308" t="s">
        <v>217</v>
      </c>
      <c r="D308" t="s">
        <v>213</v>
      </c>
      <c r="E308" s="1">
        <v>45292</v>
      </c>
      <c r="F308" t="s">
        <v>214</v>
      </c>
      <c r="G308">
        <v>0</v>
      </c>
    </row>
    <row r="309" spans="1:7" x14ac:dyDescent="0.25">
      <c r="A309" t="s">
        <v>1263</v>
      </c>
      <c r="B309" t="s">
        <v>30</v>
      </c>
      <c r="C309" t="s">
        <v>217</v>
      </c>
      <c r="D309" t="s">
        <v>213</v>
      </c>
      <c r="E309" s="1">
        <v>45658</v>
      </c>
      <c r="F309" t="s">
        <v>214</v>
      </c>
      <c r="G309">
        <v>0</v>
      </c>
    </row>
    <row r="310" spans="1:7" x14ac:dyDescent="0.25">
      <c r="A310" t="s">
        <v>1263</v>
      </c>
      <c r="B310" t="s">
        <v>30</v>
      </c>
      <c r="C310" t="s">
        <v>217</v>
      </c>
      <c r="D310" t="s">
        <v>213</v>
      </c>
      <c r="E310" s="1">
        <v>46023</v>
      </c>
      <c r="F310" t="s">
        <v>214</v>
      </c>
      <c r="G310">
        <v>0</v>
      </c>
    </row>
    <row r="311" spans="1:7" x14ac:dyDescent="0.25">
      <c r="A311" t="s">
        <v>1263</v>
      </c>
      <c r="B311" t="s">
        <v>30</v>
      </c>
      <c r="C311" t="s">
        <v>217</v>
      </c>
      <c r="D311" t="s">
        <v>213</v>
      </c>
      <c r="E311" s="1">
        <v>46388</v>
      </c>
      <c r="F311" t="s">
        <v>214</v>
      </c>
      <c r="G311">
        <v>0</v>
      </c>
    </row>
    <row r="312" spans="1:7" x14ac:dyDescent="0.25">
      <c r="A312" t="s">
        <v>1263</v>
      </c>
      <c r="B312" t="s">
        <v>30</v>
      </c>
      <c r="C312" t="s">
        <v>217</v>
      </c>
      <c r="D312" t="s">
        <v>213</v>
      </c>
      <c r="E312" s="1">
        <v>46753</v>
      </c>
      <c r="F312" t="s">
        <v>214</v>
      </c>
      <c r="G312">
        <v>0</v>
      </c>
    </row>
    <row r="313" spans="1:7" x14ac:dyDescent="0.25">
      <c r="A313" t="s">
        <v>1263</v>
      </c>
      <c r="B313" t="s">
        <v>49</v>
      </c>
      <c r="C313" t="s">
        <v>217</v>
      </c>
      <c r="D313" t="s">
        <v>213</v>
      </c>
      <c r="E313" s="1">
        <v>43466</v>
      </c>
      <c r="F313" t="s">
        <v>214</v>
      </c>
      <c r="G313">
        <v>2998841</v>
      </c>
    </row>
    <row r="314" spans="1:7" x14ac:dyDescent="0.25">
      <c r="A314" t="s">
        <v>1263</v>
      </c>
      <c r="B314" t="s">
        <v>49</v>
      </c>
      <c r="C314" t="s">
        <v>217</v>
      </c>
      <c r="D314" t="s">
        <v>213</v>
      </c>
      <c r="E314" s="1">
        <v>43831</v>
      </c>
      <c r="F314" t="s">
        <v>214</v>
      </c>
      <c r="G314">
        <v>3035960</v>
      </c>
    </row>
    <row r="315" spans="1:7" x14ac:dyDescent="0.25">
      <c r="A315" t="s">
        <v>1263</v>
      </c>
      <c r="B315" t="s">
        <v>49</v>
      </c>
      <c r="C315" t="s">
        <v>217</v>
      </c>
      <c r="D315" t="s">
        <v>213</v>
      </c>
      <c r="E315" s="1">
        <v>44197</v>
      </c>
      <c r="F315" t="s">
        <v>214</v>
      </c>
      <c r="G315">
        <v>3066746</v>
      </c>
    </row>
    <row r="316" spans="1:7" x14ac:dyDescent="0.25">
      <c r="A316" t="s">
        <v>1263</v>
      </c>
      <c r="B316" t="s">
        <v>49</v>
      </c>
      <c r="C316" t="s">
        <v>217</v>
      </c>
      <c r="D316" t="s">
        <v>213</v>
      </c>
      <c r="E316" s="1">
        <v>44562</v>
      </c>
      <c r="F316" t="s">
        <v>214</v>
      </c>
      <c r="G316">
        <v>3108798</v>
      </c>
    </row>
    <row r="317" spans="1:7" x14ac:dyDescent="0.25">
      <c r="A317" t="s">
        <v>1263</v>
      </c>
      <c r="B317" t="s">
        <v>49</v>
      </c>
      <c r="C317" t="s">
        <v>217</v>
      </c>
      <c r="D317" t="s">
        <v>213</v>
      </c>
      <c r="E317" s="1">
        <v>44927</v>
      </c>
      <c r="F317" t="s">
        <v>214</v>
      </c>
      <c r="G317">
        <v>3152890</v>
      </c>
    </row>
    <row r="318" spans="1:7" x14ac:dyDescent="0.25">
      <c r="A318" t="s">
        <v>1263</v>
      </c>
      <c r="B318" t="s">
        <v>49</v>
      </c>
      <c r="C318" t="s">
        <v>217</v>
      </c>
      <c r="D318" t="s">
        <v>213</v>
      </c>
      <c r="E318" s="1">
        <v>45292</v>
      </c>
      <c r="F318" t="s">
        <v>214</v>
      </c>
      <c r="G318">
        <v>3206651</v>
      </c>
    </row>
    <row r="319" spans="1:7" x14ac:dyDescent="0.25">
      <c r="A319" t="s">
        <v>1263</v>
      </c>
      <c r="B319" t="s">
        <v>49</v>
      </c>
      <c r="C319" t="s">
        <v>217</v>
      </c>
      <c r="D319" t="s">
        <v>213</v>
      </c>
      <c r="E319" s="1">
        <v>45658</v>
      </c>
      <c r="F319" t="s">
        <v>214</v>
      </c>
      <c r="G319">
        <v>3239993</v>
      </c>
    </row>
    <row r="320" spans="1:7" x14ac:dyDescent="0.25">
      <c r="A320" t="s">
        <v>1263</v>
      </c>
      <c r="B320" t="s">
        <v>49</v>
      </c>
      <c r="C320" t="s">
        <v>217</v>
      </c>
      <c r="D320" t="s">
        <v>213</v>
      </c>
      <c r="E320" s="1">
        <v>46023</v>
      </c>
      <c r="F320" t="s">
        <v>214</v>
      </c>
      <c r="G320">
        <v>3283747</v>
      </c>
    </row>
    <row r="321" spans="1:7" x14ac:dyDescent="0.25">
      <c r="A321" t="s">
        <v>1263</v>
      </c>
      <c r="B321" t="s">
        <v>49</v>
      </c>
      <c r="C321" t="s">
        <v>217</v>
      </c>
      <c r="D321" t="s">
        <v>213</v>
      </c>
      <c r="E321" s="1">
        <v>46388</v>
      </c>
      <c r="F321" t="s">
        <v>214</v>
      </c>
      <c r="G321">
        <v>3329004</v>
      </c>
    </row>
    <row r="322" spans="1:7" x14ac:dyDescent="0.25">
      <c r="A322" t="s">
        <v>1263</v>
      </c>
      <c r="B322" t="s">
        <v>49</v>
      </c>
      <c r="C322" t="s">
        <v>217</v>
      </c>
      <c r="D322" t="s">
        <v>213</v>
      </c>
      <c r="E322" s="1">
        <v>46753</v>
      </c>
      <c r="F322" t="s">
        <v>214</v>
      </c>
      <c r="G322">
        <v>3384234</v>
      </c>
    </row>
    <row r="323" spans="1:7" x14ac:dyDescent="0.25">
      <c r="A323" t="s">
        <v>1263</v>
      </c>
      <c r="B323" t="s">
        <v>1239</v>
      </c>
      <c r="C323" t="s">
        <v>217</v>
      </c>
      <c r="D323" t="s">
        <v>213</v>
      </c>
      <c r="E323" s="1">
        <v>43466</v>
      </c>
      <c r="F323" t="s">
        <v>214</v>
      </c>
      <c r="G323">
        <v>0</v>
      </c>
    </row>
    <row r="324" spans="1:7" x14ac:dyDescent="0.25">
      <c r="A324" t="s">
        <v>1263</v>
      </c>
      <c r="B324" t="s">
        <v>1239</v>
      </c>
      <c r="C324" t="s">
        <v>217</v>
      </c>
      <c r="D324" t="s">
        <v>213</v>
      </c>
      <c r="E324" s="1">
        <v>43831</v>
      </c>
      <c r="F324" t="s">
        <v>214</v>
      </c>
      <c r="G324">
        <v>0</v>
      </c>
    </row>
    <row r="325" spans="1:7" x14ac:dyDescent="0.25">
      <c r="A325" t="s">
        <v>1263</v>
      </c>
      <c r="B325" t="s">
        <v>1239</v>
      </c>
      <c r="C325" t="s">
        <v>217</v>
      </c>
      <c r="D325" t="s">
        <v>213</v>
      </c>
      <c r="E325" s="1">
        <v>44197</v>
      </c>
      <c r="F325" t="s">
        <v>214</v>
      </c>
      <c r="G325">
        <v>0</v>
      </c>
    </row>
    <row r="326" spans="1:7" x14ac:dyDescent="0.25">
      <c r="A326" t="s">
        <v>1263</v>
      </c>
      <c r="B326" t="s">
        <v>1239</v>
      </c>
      <c r="C326" t="s">
        <v>217</v>
      </c>
      <c r="D326" t="s">
        <v>213</v>
      </c>
      <c r="E326" s="1">
        <v>44562</v>
      </c>
      <c r="F326" t="s">
        <v>214</v>
      </c>
      <c r="G326">
        <v>0</v>
      </c>
    </row>
    <row r="327" spans="1:7" x14ac:dyDescent="0.25">
      <c r="A327" t="s">
        <v>1263</v>
      </c>
      <c r="B327" t="s">
        <v>1239</v>
      </c>
      <c r="C327" t="s">
        <v>217</v>
      </c>
      <c r="D327" t="s">
        <v>213</v>
      </c>
      <c r="E327" s="1">
        <v>44927</v>
      </c>
      <c r="F327" t="s">
        <v>214</v>
      </c>
      <c r="G327">
        <v>0</v>
      </c>
    </row>
    <row r="328" spans="1:7" x14ac:dyDescent="0.25">
      <c r="A328" t="s">
        <v>1263</v>
      </c>
      <c r="B328" t="s">
        <v>1239</v>
      </c>
      <c r="C328" t="s">
        <v>217</v>
      </c>
      <c r="D328" t="s">
        <v>213</v>
      </c>
      <c r="E328" s="1">
        <v>45292</v>
      </c>
      <c r="F328" t="s">
        <v>214</v>
      </c>
      <c r="G328">
        <v>0</v>
      </c>
    </row>
    <row r="329" spans="1:7" x14ac:dyDescent="0.25">
      <c r="A329" t="s">
        <v>1263</v>
      </c>
      <c r="B329" t="s">
        <v>1239</v>
      </c>
      <c r="C329" t="s">
        <v>217</v>
      </c>
      <c r="D329" t="s">
        <v>213</v>
      </c>
      <c r="E329" s="1">
        <v>45658</v>
      </c>
      <c r="F329" t="s">
        <v>214</v>
      </c>
      <c r="G329">
        <v>0</v>
      </c>
    </row>
    <row r="330" spans="1:7" x14ac:dyDescent="0.25">
      <c r="A330" t="s">
        <v>1263</v>
      </c>
      <c r="B330" t="s">
        <v>1239</v>
      </c>
      <c r="C330" t="s">
        <v>217</v>
      </c>
      <c r="D330" t="s">
        <v>213</v>
      </c>
      <c r="E330" s="1">
        <v>46023</v>
      </c>
      <c r="F330" t="s">
        <v>214</v>
      </c>
      <c r="G330">
        <v>0</v>
      </c>
    </row>
    <row r="331" spans="1:7" x14ac:dyDescent="0.25">
      <c r="A331" t="s">
        <v>1263</v>
      </c>
      <c r="B331" t="s">
        <v>1239</v>
      </c>
      <c r="C331" t="s">
        <v>217</v>
      </c>
      <c r="D331" t="s">
        <v>213</v>
      </c>
      <c r="E331" s="1">
        <v>46388</v>
      </c>
      <c r="F331" t="s">
        <v>214</v>
      </c>
      <c r="G331">
        <v>0</v>
      </c>
    </row>
    <row r="332" spans="1:7" x14ac:dyDescent="0.25">
      <c r="A332" t="s">
        <v>1263</v>
      </c>
      <c r="B332" t="s">
        <v>1239</v>
      </c>
      <c r="C332" t="s">
        <v>217</v>
      </c>
      <c r="D332" t="s">
        <v>213</v>
      </c>
      <c r="E332" s="1">
        <v>46753</v>
      </c>
      <c r="F332" t="s">
        <v>214</v>
      </c>
      <c r="G332">
        <v>0</v>
      </c>
    </row>
    <row r="333" spans="1:7" x14ac:dyDescent="0.25">
      <c r="A333" t="s">
        <v>1263</v>
      </c>
      <c r="B333" t="s">
        <v>1240</v>
      </c>
      <c r="C333" t="s">
        <v>217</v>
      </c>
      <c r="D333" t="s">
        <v>213</v>
      </c>
      <c r="E333" s="1">
        <v>43466</v>
      </c>
      <c r="F333" t="s">
        <v>214</v>
      </c>
      <c r="G333">
        <v>0</v>
      </c>
    </row>
    <row r="334" spans="1:7" x14ac:dyDescent="0.25">
      <c r="A334" t="s">
        <v>1263</v>
      </c>
      <c r="B334" t="s">
        <v>1240</v>
      </c>
      <c r="C334" t="s">
        <v>217</v>
      </c>
      <c r="D334" t="s">
        <v>213</v>
      </c>
      <c r="E334" s="1">
        <v>43831</v>
      </c>
      <c r="F334" t="s">
        <v>214</v>
      </c>
      <c r="G334">
        <v>0</v>
      </c>
    </row>
    <row r="335" spans="1:7" x14ac:dyDescent="0.25">
      <c r="A335" t="s">
        <v>1263</v>
      </c>
      <c r="B335" t="s">
        <v>1240</v>
      </c>
      <c r="C335" t="s">
        <v>217</v>
      </c>
      <c r="D335" t="s">
        <v>213</v>
      </c>
      <c r="E335" s="1">
        <v>44197</v>
      </c>
      <c r="F335" t="s">
        <v>214</v>
      </c>
      <c r="G335">
        <v>0</v>
      </c>
    </row>
    <row r="336" spans="1:7" x14ac:dyDescent="0.25">
      <c r="A336" t="s">
        <v>1263</v>
      </c>
      <c r="B336" t="s">
        <v>1240</v>
      </c>
      <c r="C336" t="s">
        <v>217</v>
      </c>
      <c r="D336" t="s">
        <v>213</v>
      </c>
      <c r="E336" s="1">
        <v>44562</v>
      </c>
      <c r="F336" t="s">
        <v>214</v>
      </c>
      <c r="G336">
        <v>0</v>
      </c>
    </row>
    <row r="337" spans="1:7" x14ac:dyDescent="0.25">
      <c r="A337" t="s">
        <v>1263</v>
      </c>
      <c r="B337" t="s">
        <v>1240</v>
      </c>
      <c r="C337" t="s">
        <v>217</v>
      </c>
      <c r="D337" t="s">
        <v>213</v>
      </c>
      <c r="E337" s="1">
        <v>44927</v>
      </c>
      <c r="F337" t="s">
        <v>214</v>
      </c>
      <c r="G337">
        <v>0</v>
      </c>
    </row>
    <row r="338" spans="1:7" x14ac:dyDescent="0.25">
      <c r="A338" t="s">
        <v>1263</v>
      </c>
      <c r="B338" t="s">
        <v>1240</v>
      </c>
      <c r="C338" t="s">
        <v>217</v>
      </c>
      <c r="D338" t="s">
        <v>213</v>
      </c>
      <c r="E338" s="1">
        <v>45292</v>
      </c>
      <c r="F338" t="s">
        <v>214</v>
      </c>
      <c r="G338">
        <v>0</v>
      </c>
    </row>
    <row r="339" spans="1:7" x14ac:dyDescent="0.25">
      <c r="A339" t="s">
        <v>1263</v>
      </c>
      <c r="B339" t="s">
        <v>1240</v>
      </c>
      <c r="C339" t="s">
        <v>217</v>
      </c>
      <c r="D339" t="s">
        <v>213</v>
      </c>
      <c r="E339" s="1">
        <v>45658</v>
      </c>
      <c r="F339" t="s">
        <v>214</v>
      </c>
      <c r="G339">
        <v>0</v>
      </c>
    </row>
    <row r="340" spans="1:7" x14ac:dyDescent="0.25">
      <c r="A340" t="s">
        <v>1263</v>
      </c>
      <c r="B340" t="s">
        <v>1240</v>
      </c>
      <c r="C340" t="s">
        <v>217</v>
      </c>
      <c r="D340" t="s">
        <v>213</v>
      </c>
      <c r="E340" s="1">
        <v>46023</v>
      </c>
      <c r="F340" t="s">
        <v>214</v>
      </c>
      <c r="G340">
        <v>0</v>
      </c>
    </row>
    <row r="341" spans="1:7" x14ac:dyDescent="0.25">
      <c r="A341" t="s">
        <v>1263</v>
      </c>
      <c r="B341" t="s">
        <v>1240</v>
      </c>
      <c r="C341" t="s">
        <v>217</v>
      </c>
      <c r="D341" t="s">
        <v>213</v>
      </c>
      <c r="E341" s="1">
        <v>46388</v>
      </c>
      <c r="F341" t="s">
        <v>214</v>
      </c>
      <c r="G341">
        <v>0</v>
      </c>
    </row>
    <row r="342" spans="1:7" x14ac:dyDescent="0.25">
      <c r="A342" t="s">
        <v>1263</v>
      </c>
      <c r="B342" t="s">
        <v>1240</v>
      </c>
      <c r="C342" t="s">
        <v>217</v>
      </c>
      <c r="D342" t="s">
        <v>213</v>
      </c>
      <c r="E342" s="1">
        <v>46753</v>
      </c>
      <c r="F342" t="s">
        <v>214</v>
      </c>
      <c r="G342">
        <v>0</v>
      </c>
    </row>
    <row r="343" spans="1:7" x14ac:dyDescent="0.25">
      <c r="A343" t="s">
        <v>1263</v>
      </c>
      <c r="B343" t="s">
        <v>1255</v>
      </c>
      <c r="C343" t="s">
        <v>217</v>
      </c>
      <c r="D343" t="s">
        <v>213</v>
      </c>
      <c r="E343" s="1">
        <v>43466</v>
      </c>
      <c r="F343" t="s">
        <v>214</v>
      </c>
      <c r="G343">
        <v>0</v>
      </c>
    </row>
    <row r="344" spans="1:7" x14ac:dyDescent="0.25">
      <c r="A344" t="s">
        <v>1263</v>
      </c>
      <c r="B344" t="s">
        <v>1255</v>
      </c>
      <c r="C344" t="s">
        <v>217</v>
      </c>
      <c r="D344" t="s">
        <v>213</v>
      </c>
      <c r="E344" s="1">
        <v>43831</v>
      </c>
      <c r="F344" t="s">
        <v>214</v>
      </c>
      <c r="G344">
        <v>0</v>
      </c>
    </row>
    <row r="345" spans="1:7" x14ac:dyDescent="0.25">
      <c r="A345" t="s">
        <v>1263</v>
      </c>
      <c r="B345" t="s">
        <v>1255</v>
      </c>
      <c r="C345" t="s">
        <v>217</v>
      </c>
      <c r="D345" t="s">
        <v>213</v>
      </c>
      <c r="E345" s="1">
        <v>44197</v>
      </c>
      <c r="F345" t="s">
        <v>214</v>
      </c>
      <c r="G345">
        <v>0</v>
      </c>
    </row>
    <row r="346" spans="1:7" x14ac:dyDescent="0.25">
      <c r="A346" t="s">
        <v>1263</v>
      </c>
      <c r="B346" t="s">
        <v>1255</v>
      </c>
      <c r="C346" t="s">
        <v>217</v>
      </c>
      <c r="D346" t="s">
        <v>213</v>
      </c>
      <c r="E346" s="1">
        <v>44562</v>
      </c>
      <c r="F346" t="s">
        <v>214</v>
      </c>
      <c r="G346">
        <v>0</v>
      </c>
    </row>
    <row r="347" spans="1:7" x14ac:dyDescent="0.25">
      <c r="A347" t="s">
        <v>1263</v>
      </c>
      <c r="B347" t="s">
        <v>1255</v>
      </c>
      <c r="C347" t="s">
        <v>217</v>
      </c>
      <c r="D347" t="s">
        <v>213</v>
      </c>
      <c r="E347" s="1">
        <v>44927</v>
      </c>
      <c r="F347" t="s">
        <v>214</v>
      </c>
      <c r="G347">
        <v>0</v>
      </c>
    </row>
    <row r="348" spans="1:7" x14ac:dyDescent="0.25">
      <c r="A348" t="s">
        <v>1263</v>
      </c>
      <c r="B348" t="s">
        <v>1255</v>
      </c>
      <c r="C348" t="s">
        <v>217</v>
      </c>
      <c r="D348" t="s">
        <v>213</v>
      </c>
      <c r="E348" s="1">
        <v>45292</v>
      </c>
      <c r="F348" t="s">
        <v>214</v>
      </c>
      <c r="G348">
        <v>0</v>
      </c>
    </row>
    <row r="349" spans="1:7" x14ac:dyDescent="0.25">
      <c r="A349" t="s">
        <v>1263</v>
      </c>
      <c r="B349" t="s">
        <v>1255</v>
      </c>
      <c r="C349" t="s">
        <v>217</v>
      </c>
      <c r="D349" t="s">
        <v>213</v>
      </c>
      <c r="E349" s="1">
        <v>45658</v>
      </c>
      <c r="F349" t="s">
        <v>214</v>
      </c>
      <c r="G349">
        <v>0</v>
      </c>
    </row>
    <row r="350" spans="1:7" x14ac:dyDescent="0.25">
      <c r="A350" t="s">
        <v>1263</v>
      </c>
      <c r="B350" t="s">
        <v>1255</v>
      </c>
      <c r="C350" t="s">
        <v>217</v>
      </c>
      <c r="D350" t="s">
        <v>213</v>
      </c>
      <c r="E350" s="1">
        <v>46023</v>
      </c>
      <c r="F350" t="s">
        <v>214</v>
      </c>
      <c r="G350">
        <v>0</v>
      </c>
    </row>
    <row r="351" spans="1:7" x14ac:dyDescent="0.25">
      <c r="A351" t="s">
        <v>1263</v>
      </c>
      <c r="B351" t="s">
        <v>1255</v>
      </c>
      <c r="C351" t="s">
        <v>217</v>
      </c>
      <c r="D351" t="s">
        <v>213</v>
      </c>
      <c r="E351" s="1">
        <v>46388</v>
      </c>
      <c r="F351" t="s">
        <v>214</v>
      </c>
      <c r="G351">
        <v>0</v>
      </c>
    </row>
    <row r="352" spans="1:7" x14ac:dyDescent="0.25">
      <c r="A352" t="s">
        <v>1263</v>
      </c>
      <c r="B352" t="s">
        <v>1255</v>
      </c>
      <c r="C352" t="s">
        <v>217</v>
      </c>
      <c r="D352" t="s">
        <v>213</v>
      </c>
      <c r="E352" s="1">
        <v>46753</v>
      </c>
      <c r="F352" t="s">
        <v>214</v>
      </c>
      <c r="G352">
        <v>0</v>
      </c>
    </row>
    <row r="353" spans="1:7" x14ac:dyDescent="0.25">
      <c r="A353" t="s">
        <v>1263</v>
      </c>
      <c r="B353" t="s">
        <v>48</v>
      </c>
      <c r="C353" t="s">
        <v>217</v>
      </c>
      <c r="D353" t="s">
        <v>213</v>
      </c>
      <c r="E353" s="1">
        <v>43466</v>
      </c>
      <c r="F353" t="s">
        <v>214</v>
      </c>
      <c r="G353">
        <v>8650435</v>
      </c>
    </row>
    <row r="354" spans="1:7" x14ac:dyDescent="0.25">
      <c r="A354" t="s">
        <v>1263</v>
      </c>
      <c r="B354" t="s">
        <v>48</v>
      </c>
      <c r="C354" t="s">
        <v>217</v>
      </c>
      <c r="D354" t="s">
        <v>213</v>
      </c>
      <c r="E354" s="1">
        <v>43831</v>
      </c>
      <c r="F354" t="s">
        <v>214</v>
      </c>
      <c r="G354">
        <v>8924813</v>
      </c>
    </row>
    <row r="355" spans="1:7" x14ac:dyDescent="0.25">
      <c r="A355" t="s">
        <v>1263</v>
      </c>
      <c r="B355" t="s">
        <v>48</v>
      </c>
      <c r="C355" t="s">
        <v>217</v>
      </c>
      <c r="D355" t="s">
        <v>213</v>
      </c>
      <c r="E355" s="1">
        <v>44197</v>
      </c>
      <c r="F355" t="s">
        <v>214</v>
      </c>
      <c r="G355">
        <v>9163175</v>
      </c>
    </row>
    <row r="356" spans="1:7" x14ac:dyDescent="0.25">
      <c r="A356" t="s">
        <v>1263</v>
      </c>
      <c r="B356" t="s">
        <v>48</v>
      </c>
      <c r="C356" t="s">
        <v>217</v>
      </c>
      <c r="D356" t="s">
        <v>213</v>
      </c>
      <c r="E356" s="1">
        <v>44562</v>
      </c>
      <c r="F356" t="s">
        <v>214</v>
      </c>
      <c r="G356">
        <v>9386017</v>
      </c>
    </row>
    <row r="357" spans="1:7" x14ac:dyDescent="0.25">
      <c r="A357" t="s">
        <v>1263</v>
      </c>
      <c r="B357" t="s">
        <v>48</v>
      </c>
      <c r="C357" t="s">
        <v>217</v>
      </c>
      <c r="D357" t="s">
        <v>213</v>
      </c>
      <c r="E357" s="1">
        <v>44927</v>
      </c>
      <c r="F357" t="s">
        <v>214</v>
      </c>
      <c r="G357">
        <v>9447814</v>
      </c>
    </row>
    <row r="358" spans="1:7" x14ac:dyDescent="0.25">
      <c r="A358" t="s">
        <v>1263</v>
      </c>
      <c r="B358" t="s">
        <v>48</v>
      </c>
      <c r="C358" t="s">
        <v>217</v>
      </c>
      <c r="D358" t="s">
        <v>213</v>
      </c>
      <c r="E358" s="1">
        <v>45292</v>
      </c>
      <c r="F358" t="s">
        <v>214</v>
      </c>
      <c r="G358">
        <v>9531970</v>
      </c>
    </row>
    <row r="359" spans="1:7" x14ac:dyDescent="0.25">
      <c r="A359" t="s">
        <v>1263</v>
      </c>
      <c r="B359" t="s">
        <v>48</v>
      </c>
      <c r="C359" t="s">
        <v>217</v>
      </c>
      <c r="D359" t="s">
        <v>213</v>
      </c>
      <c r="E359" s="1">
        <v>45658</v>
      </c>
      <c r="F359" t="s">
        <v>214</v>
      </c>
      <c r="G359">
        <v>9564995</v>
      </c>
    </row>
    <row r="360" spans="1:7" x14ac:dyDescent="0.25">
      <c r="A360" t="s">
        <v>1263</v>
      </c>
      <c r="B360" t="s">
        <v>48</v>
      </c>
      <c r="C360" t="s">
        <v>217</v>
      </c>
      <c r="D360" t="s">
        <v>213</v>
      </c>
      <c r="E360" s="1">
        <v>46023</v>
      </c>
      <c r="F360" t="s">
        <v>214</v>
      </c>
      <c r="G360">
        <v>9620047</v>
      </c>
    </row>
    <row r="361" spans="1:7" x14ac:dyDescent="0.25">
      <c r="A361" t="s">
        <v>1263</v>
      </c>
      <c r="B361" t="s">
        <v>48</v>
      </c>
      <c r="C361" t="s">
        <v>217</v>
      </c>
      <c r="D361" t="s">
        <v>213</v>
      </c>
      <c r="E361" s="1">
        <v>46388</v>
      </c>
      <c r="F361" t="s">
        <v>214</v>
      </c>
      <c r="G361">
        <v>9675579</v>
      </c>
    </row>
    <row r="362" spans="1:7" x14ac:dyDescent="0.25">
      <c r="A362" t="s">
        <v>1263</v>
      </c>
      <c r="B362" t="s">
        <v>48</v>
      </c>
      <c r="C362" t="s">
        <v>217</v>
      </c>
      <c r="D362" t="s">
        <v>213</v>
      </c>
      <c r="E362" s="1">
        <v>46753</v>
      </c>
      <c r="F362" t="s">
        <v>214</v>
      </c>
      <c r="G362">
        <v>9753895</v>
      </c>
    </row>
    <row r="363" spans="1:7" x14ac:dyDescent="0.25">
      <c r="A363" t="s">
        <v>1263</v>
      </c>
      <c r="B363" t="s">
        <v>1243</v>
      </c>
      <c r="C363" t="s">
        <v>217</v>
      </c>
      <c r="D363" t="s">
        <v>213</v>
      </c>
      <c r="E363" s="1">
        <v>43466</v>
      </c>
      <c r="F363" t="s">
        <v>214</v>
      </c>
      <c r="G363">
        <v>0</v>
      </c>
    </row>
    <row r="364" spans="1:7" x14ac:dyDescent="0.25">
      <c r="A364" t="s">
        <v>1263</v>
      </c>
      <c r="B364" t="s">
        <v>1243</v>
      </c>
      <c r="C364" t="s">
        <v>217</v>
      </c>
      <c r="D364" t="s">
        <v>213</v>
      </c>
      <c r="E364" s="1">
        <v>43831</v>
      </c>
      <c r="F364" t="s">
        <v>214</v>
      </c>
      <c r="G364">
        <v>0</v>
      </c>
    </row>
    <row r="365" spans="1:7" x14ac:dyDescent="0.25">
      <c r="A365" t="s">
        <v>1263</v>
      </c>
      <c r="B365" t="s">
        <v>1243</v>
      </c>
      <c r="C365" t="s">
        <v>217</v>
      </c>
      <c r="D365" t="s">
        <v>213</v>
      </c>
      <c r="E365" s="1">
        <v>44197</v>
      </c>
      <c r="F365" t="s">
        <v>214</v>
      </c>
      <c r="G365">
        <v>0</v>
      </c>
    </row>
    <row r="366" spans="1:7" x14ac:dyDescent="0.25">
      <c r="A366" t="s">
        <v>1263</v>
      </c>
      <c r="B366" t="s">
        <v>1243</v>
      </c>
      <c r="C366" t="s">
        <v>217</v>
      </c>
      <c r="D366" t="s">
        <v>213</v>
      </c>
      <c r="E366" s="1">
        <v>44562</v>
      </c>
      <c r="F366" t="s">
        <v>214</v>
      </c>
      <c r="G366">
        <v>0</v>
      </c>
    </row>
    <row r="367" spans="1:7" x14ac:dyDescent="0.25">
      <c r="A367" t="s">
        <v>1263</v>
      </c>
      <c r="B367" t="s">
        <v>1243</v>
      </c>
      <c r="C367" t="s">
        <v>217</v>
      </c>
      <c r="D367" t="s">
        <v>213</v>
      </c>
      <c r="E367" s="1">
        <v>44927</v>
      </c>
      <c r="F367" t="s">
        <v>214</v>
      </c>
      <c r="G367">
        <v>0</v>
      </c>
    </row>
    <row r="368" spans="1:7" x14ac:dyDescent="0.25">
      <c r="A368" t="s">
        <v>1263</v>
      </c>
      <c r="B368" t="s">
        <v>1243</v>
      </c>
      <c r="C368" t="s">
        <v>217</v>
      </c>
      <c r="D368" t="s">
        <v>213</v>
      </c>
      <c r="E368" s="1">
        <v>45292</v>
      </c>
      <c r="F368" t="s">
        <v>214</v>
      </c>
      <c r="G368">
        <v>0</v>
      </c>
    </row>
    <row r="369" spans="1:7" x14ac:dyDescent="0.25">
      <c r="A369" t="s">
        <v>1263</v>
      </c>
      <c r="B369" t="s">
        <v>1243</v>
      </c>
      <c r="C369" t="s">
        <v>217</v>
      </c>
      <c r="D369" t="s">
        <v>213</v>
      </c>
      <c r="E369" s="1">
        <v>45658</v>
      </c>
      <c r="F369" t="s">
        <v>214</v>
      </c>
      <c r="G369">
        <v>0</v>
      </c>
    </row>
    <row r="370" spans="1:7" x14ac:dyDescent="0.25">
      <c r="A370" t="s">
        <v>1263</v>
      </c>
      <c r="B370" t="s">
        <v>1243</v>
      </c>
      <c r="C370" t="s">
        <v>217</v>
      </c>
      <c r="D370" t="s">
        <v>213</v>
      </c>
      <c r="E370" s="1">
        <v>46023</v>
      </c>
      <c r="F370" t="s">
        <v>214</v>
      </c>
      <c r="G370">
        <v>0</v>
      </c>
    </row>
    <row r="371" spans="1:7" x14ac:dyDescent="0.25">
      <c r="A371" t="s">
        <v>1263</v>
      </c>
      <c r="B371" t="s">
        <v>1243</v>
      </c>
      <c r="C371" t="s">
        <v>217</v>
      </c>
      <c r="D371" t="s">
        <v>213</v>
      </c>
      <c r="E371" s="1">
        <v>46388</v>
      </c>
      <c r="F371" t="s">
        <v>214</v>
      </c>
      <c r="G371">
        <v>0</v>
      </c>
    </row>
    <row r="372" spans="1:7" x14ac:dyDescent="0.25">
      <c r="A372" t="s">
        <v>1263</v>
      </c>
      <c r="B372" t="s">
        <v>1243</v>
      </c>
      <c r="C372" t="s">
        <v>217</v>
      </c>
      <c r="D372" t="s">
        <v>213</v>
      </c>
      <c r="E372" s="1">
        <v>46753</v>
      </c>
      <c r="F372" t="s">
        <v>214</v>
      </c>
      <c r="G372">
        <v>0</v>
      </c>
    </row>
    <row r="373" spans="1:7" x14ac:dyDescent="0.25">
      <c r="A373" t="s">
        <v>1263</v>
      </c>
      <c r="B373" t="s">
        <v>31</v>
      </c>
      <c r="C373" t="s">
        <v>217</v>
      </c>
      <c r="D373" t="s">
        <v>213</v>
      </c>
      <c r="E373" s="1">
        <v>43466</v>
      </c>
      <c r="F373" t="s">
        <v>214</v>
      </c>
      <c r="G373">
        <v>26636110</v>
      </c>
    </row>
    <row r="374" spans="1:7" x14ac:dyDescent="0.25">
      <c r="A374" t="s">
        <v>1263</v>
      </c>
      <c r="B374" t="s">
        <v>31</v>
      </c>
      <c r="C374" t="s">
        <v>217</v>
      </c>
      <c r="D374" t="s">
        <v>213</v>
      </c>
      <c r="E374" s="1">
        <v>43831</v>
      </c>
      <c r="F374" t="s">
        <v>214</v>
      </c>
      <c r="G374">
        <v>26958615</v>
      </c>
    </row>
    <row r="375" spans="1:7" x14ac:dyDescent="0.25">
      <c r="A375" t="s">
        <v>1263</v>
      </c>
      <c r="B375" t="s">
        <v>31</v>
      </c>
      <c r="C375" t="s">
        <v>217</v>
      </c>
      <c r="D375" t="s">
        <v>213</v>
      </c>
      <c r="E375" s="1">
        <v>44197</v>
      </c>
      <c r="F375" t="s">
        <v>214</v>
      </c>
      <c r="G375">
        <v>27193720</v>
      </c>
    </row>
    <row r="376" spans="1:7" x14ac:dyDescent="0.25">
      <c r="A376" t="s">
        <v>1263</v>
      </c>
      <c r="B376" t="s">
        <v>31</v>
      </c>
      <c r="C376" t="s">
        <v>217</v>
      </c>
      <c r="D376" t="s">
        <v>213</v>
      </c>
      <c r="E376" s="1">
        <v>44562</v>
      </c>
      <c r="F376" t="s">
        <v>214</v>
      </c>
      <c r="G376">
        <v>27567448</v>
      </c>
    </row>
    <row r="377" spans="1:7" x14ac:dyDescent="0.25">
      <c r="A377" t="s">
        <v>1263</v>
      </c>
      <c r="B377" t="s">
        <v>31</v>
      </c>
      <c r="C377" t="s">
        <v>217</v>
      </c>
      <c r="D377" t="s">
        <v>213</v>
      </c>
      <c r="E377" s="1">
        <v>44927</v>
      </c>
      <c r="F377" t="s">
        <v>214</v>
      </c>
      <c r="G377">
        <v>28005290</v>
      </c>
    </row>
    <row r="378" spans="1:7" x14ac:dyDescent="0.25">
      <c r="A378" t="s">
        <v>1263</v>
      </c>
      <c r="B378" t="s">
        <v>31</v>
      </c>
      <c r="C378" t="s">
        <v>217</v>
      </c>
      <c r="D378" t="s">
        <v>213</v>
      </c>
      <c r="E378" s="1">
        <v>45292</v>
      </c>
      <c r="F378" t="s">
        <v>214</v>
      </c>
      <c r="G378">
        <v>28490188</v>
      </c>
    </row>
    <row r="379" spans="1:7" x14ac:dyDescent="0.25">
      <c r="A379" t="s">
        <v>1263</v>
      </c>
      <c r="B379" t="s">
        <v>31</v>
      </c>
      <c r="C379" t="s">
        <v>217</v>
      </c>
      <c r="D379" t="s">
        <v>213</v>
      </c>
      <c r="E379" s="1">
        <v>45658</v>
      </c>
      <c r="F379" t="s">
        <v>214</v>
      </c>
      <c r="G379">
        <v>28810179</v>
      </c>
    </row>
    <row r="380" spans="1:7" x14ac:dyDescent="0.25">
      <c r="A380" t="s">
        <v>1263</v>
      </c>
      <c r="B380" t="s">
        <v>31</v>
      </c>
      <c r="C380" t="s">
        <v>217</v>
      </c>
      <c r="D380" t="s">
        <v>213</v>
      </c>
      <c r="E380" s="1">
        <v>46023</v>
      </c>
      <c r="F380" t="s">
        <v>214</v>
      </c>
      <c r="G380">
        <v>28207651</v>
      </c>
    </row>
    <row r="381" spans="1:7" x14ac:dyDescent="0.25">
      <c r="A381" t="s">
        <v>1263</v>
      </c>
      <c r="B381" t="s">
        <v>31</v>
      </c>
      <c r="C381" t="s">
        <v>217</v>
      </c>
      <c r="D381" t="s">
        <v>213</v>
      </c>
      <c r="E381" s="1">
        <v>46388</v>
      </c>
      <c r="F381" t="s">
        <v>214</v>
      </c>
      <c r="G381">
        <v>28490501</v>
      </c>
    </row>
    <row r="382" spans="1:7" x14ac:dyDescent="0.25">
      <c r="A382" t="s">
        <v>1263</v>
      </c>
      <c r="B382" t="s">
        <v>31</v>
      </c>
      <c r="C382" t="s">
        <v>217</v>
      </c>
      <c r="D382" t="s">
        <v>213</v>
      </c>
      <c r="E382" s="1">
        <v>46753</v>
      </c>
      <c r="F382" t="s">
        <v>214</v>
      </c>
      <c r="G382">
        <v>28781919</v>
      </c>
    </row>
    <row r="383" spans="1:7" x14ac:dyDescent="0.25">
      <c r="A383" t="s">
        <v>1263</v>
      </c>
      <c r="B383" t="s">
        <v>1245</v>
      </c>
      <c r="C383" t="s">
        <v>217</v>
      </c>
      <c r="D383" t="s">
        <v>213</v>
      </c>
      <c r="E383" s="1">
        <v>43466</v>
      </c>
      <c r="F383" t="s">
        <v>214</v>
      </c>
      <c r="G383">
        <v>0</v>
      </c>
    </row>
    <row r="384" spans="1:7" x14ac:dyDescent="0.25">
      <c r="A384" t="s">
        <v>1263</v>
      </c>
      <c r="B384" t="s">
        <v>1245</v>
      </c>
      <c r="C384" t="s">
        <v>217</v>
      </c>
      <c r="D384" t="s">
        <v>213</v>
      </c>
      <c r="E384" s="1">
        <v>43831</v>
      </c>
      <c r="F384" t="s">
        <v>214</v>
      </c>
      <c r="G384">
        <v>0</v>
      </c>
    </row>
    <row r="385" spans="1:7" x14ac:dyDescent="0.25">
      <c r="A385" t="s">
        <v>1263</v>
      </c>
      <c r="B385" t="s">
        <v>1245</v>
      </c>
      <c r="C385" t="s">
        <v>217</v>
      </c>
      <c r="D385" t="s">
        <v>213</v>
      </c>
      <c r="E385" s="1">
        <v>44197</v>
      </c>
      <c r="F385" t="s">
        <v>214</v>
      </c>
      <c r="G385">
        <v>0</v>
      </c>
    </row>
    <row r="386" spans="1:7" x14ac:dyDescent="0.25">
      <c r="A386" t="s">
        <v>1263</v>
      </c>
      <c r="B386" t="s">
        <v>1245</v>
      </c>
      <c r="C386" t="s">
        <v>217</v>
      </c>
      <c r="D386" t="s">
        <v>213</v>
      </c>
      <c r="E386" s="1">
        <v>44562</v>
      </c>
      <c r="F386" t="s">
        <v>214</v>
      </c>
      <c r="G386">
        <v>0</v>
      </c>
    </row>
    <row r="387" spans="1:7" x14ac:dyDescent="0.25">
      <c r="A387" t="s">
        <v>1263</v>
      </c>
      <c r="B387" t="s">
        <v>1245</v>
      </c>
      <c r="C387" t="s">
        <v>217</v>
      </c>
      <c r="D387" t="s">
        <v>213</v>
      </c>
      <c r="E387" s="1">
        <v>44927</v>
      </c>
      <c r="F387" t="s">
        <v>214</v>
      </c>
      <c r="G387">
        <v>0</v>
      </c>
    </row>
    <row r="388" spans="1:7" x14ac:dyDescent="0.25">
      <c r="A388" t="s">
        <v>1263</v>
      </c>
      <c r="B388" t="s">
        <v>1245</v>
      </c>
      <c r="C388" t="s">
        <v>217</v>
      </c>
      <c r="D388" t="s">
        <v>213</v>
      </c>
      <c r="E388" s="1">
        <v>45292</v>
      </c>
      <c r="F388" t="s">
        <v>214</v>
      </c>
      <c r="G388">
        <v>0</v>
      </c>
    </row>
    <row r="389" spans="1:7" x14ac:dyDescent="0.25">
      <c r="A389" t="s">
        <v>1263</v>
      </c>
      <c r="B389" t="s">
        <v>1245</v>
      </c>
      <c r="C389" t="s">
        <v>217</v>
      </c>
      <c r="D389" t="s">
        <v>213</v>
      </c>
      <c r="E389" s="1">
        <v>45658</v>
      </c>
      <c r="F389" t="s">
        <v>214</v>
      </c>
      <c r="G389">
        <v>0</v>
      </c>
    </row>
    <row r="390" spans="1:7" x14ac:dyDescent="0.25">
      <c r="A390" t="s">
        <v>1263</v>
      </c>
      <c r="B390" t="s">
        <v>1245</v>
      </c>
      <c r="C390" t="s">
        <v>217</v>
      </c>
      <c r="D390" t="s">
        <v>213</v>
      </c>
      <c r="E390" s="1">
        <v>46023</v>
      </c>
      <c r="F390" t="s">
        <v>214</v>
      </c>
      <c r="G390">
        <v>0</v>
      </c>
    </row>
    <row r="391" spans="1:7" x14ac:dyDescent="0.25">
      <c r="A391" t="s">
        <v>1263</v>
      </c>
      <c r="B391" t="s">
        <v>1245</v>
      </c>
      <c r="C391" t="s">
        <v>217</v>
      </c>
      <c r="D391" t="s">
        <v>213</v>
      </c>
      <c r="E391" s="1">
        <v>46388</v>
      </c>
      <c r="F391" t="s">
        <v>214</v>
      </c>
      <c r="G391">
        <v>0</v>
      </c>
    </row>
    <row r="392" spans="1:7" x14ac:dyDescent="0.25">
      <c r="A392" t="s">
        <v>1263</v>
      </c>
      <c r="B392" t="s">
        <v>1245</v>
      </c>
      <c r="C392" t="s">
        <v>217</v>
      </c>
      <c r="D392" t="s">
        <v>213</v>
      </c>
      <c r="E392" s="1">
        <v>46753</v>
      </c>
      <c r="F392" t="s">
        <v>214</v>
      </c>
      <c r="G392">
        <v>0</v>
      </c>
    </row>
    <row r="393" spans="1:7" x14ac:dyDescent="0.25">
      <c r="A393" t="s">
        <v>1263</v>
      </c>
      <c r="B393" t="s">
        <v>32</v>
      </c>
      <c r="C393" t="s">
        <v>217</v>
      </c>
      <c r="D393" t="s">
        <v>213</v>
      </c>
      <c r="E393" s="1">
        <v>43466</v>
      </c>
      <c r="F393" t="s">
        <v>214</v>
      </c>
      <c r="G393">
        <v>3055141</v>
      </c>
    </row>
    <row r="394" spans="1:7" x14ac:dyDescent="0.25">
      <c r="A394" t="s">
        <v>1263</v>
      </c>
      <c r="B394" t="s">
        <v>32</v>
      </c>
      <c r="C394" t="s">
        <v>217</v>
      </c>
      <c r="D394" t="s">
        <v>213</v>
      </c>
      <c r="E394" s="1">
        <v>43831</v>
      </c>
      <c r="F394" t="s">
        <v>214</v>
      </c>
      <c r="G394">
        <v>3076126</v>
      </c>
    </row>
    <row r="395" spans="1:7" x14ac:dyDescent="0.25">
      <c r="A395" t="s">
        <v>1263</v>
      </c>
      <c r="B395" t="s">
        <v>32</v>
      </c>
      <c r="C395" t="s">
        <v>217</v>
      </c>
      <c r="D395" t="s">
        <v>213</v>
      </c>
      <c r="E395" s="1">
        <v>44197</v>
      </c>
      <c r="F395" t="s">
        <v>214</v>
      </c>
      <c r="G395">
        <v>3090345</v>
      </c>
    </row>
    <row r="396" spans="1:7" x14ac:dyDescent="0.25">
      <c r="A396" t="s">
        <v>1263</v>
      </c>
      <c r="B396" t="s">
        <v>32</v>
      </c>
      <c r="C396" t="s">
        <v>217</v>
      </c>
      <c r="D396" t="s">
        <v>213</v>
      </c>
      <c r="E396" s="1">
        <v>44562</v>
      </c>
      <c r="F396" t="s">
        <v>214</v>
      </c>
      <c r="G396">
        <v>3121251</v>
      </c>
    </row>
    <row r="397" spans="1:7" x14ac:dyDescent="0.25">
      <c r="A397" t="s">
        <v>1263</v>
      </c>
      <c r="B397" t="s">
        <v>32</v>
      </c>
      <c r="C397" t="s">
        <v>217</v>
      </c>
      <c r="D397" t="s">
        <v>213</v>
      </c>
      <c r="E397" s="1">
        <v>44927</v>
      </c>
      <c r="F397" t="s">
        <v>214</v>
      </c>
      <c r="G397">
        <v>3159298</v>
      </c>
    </row>
    <row r="398" spans="1:7" x14ac:dyDescent="0.25">
      <c r="A398" t="s">
        <v>1263</v>
      </c>
      <c r="B398" t="s">
        <v>32</v>
      </c>
      <c r="C398" t="s">
        <v>217</v>
      </c>
      <c r="D398" t="s">
        <v>213</v>
      </c>
      <c r="E398" s="1">
        <v>45292</v>
      </c>
      <c r="F398" t="s">
        <v>214</v>
      </c>
      <c r="G398">
        <v>3202815</v>
      </c>
    </row>
    <row r="399" spans="1:7" x14ac:dyDescent="0.25">
      <c r="A399" t="s">
        <v>1263</v>
      </c>
      <c r="B399" t="s">
        <v>32</v>
      </c>
      <c r="C399" t="s">
        <v>217</v>
      </c>
      <c r="D399" t="s">
        <v>213</v>
      </c>
      <c r="E399" s="1">
        <v>45658</v>
      </c>
      <c r="F399" t="s">
        <v>214</v>
      </c>
      <c r="G399">
        <v>3227692</v>
      </c>
    </row>
    <row r="400" spans="1:7" x14ac:dyDescent="0.25">
      <c r="A400" t="s">
        <v>1263</v>
      </c>
      <c r="B400" t="s">
        <v>32</v>
      </c>
      <c r="C400" t="s">
        <v>217</v>
      </c>
      <c r="D400" t="s">
        <v>213</v>
      </c>
      <c r="E400" s="1">
        <v>46023</v>
      </c>
      <c r="F400" t="s">
        <v>214</v>
      </c>
      <c r="G400">
        <v>3263705</v>
      </c>
    </row>
    <row r="401" spans="1:7" x14ac:dyDescent="0.25">
      <c r="A401" t="s">
        <v>1263</v>
      </c>
      <c r="B401" t="s">
        <v>32</v>
      </c>
      <c r="C401" t="s">
        <v>217</v>
      </c>
      <c r="D401" t="s">
        <v>213</v>
      </c>
      <c r="E401" s="1">
        <v>46388</v>
      </c>
      <c r="F401" t="s">
        <v>214</v>
      </c>
      <c r="G401">
        <v>3286032</v>
      </c>
    </row>
    <row r="402" spans="1:7" x14ac:dyDescent="0.25">
      <c r="A402" t="s">
        <v>1263</v>
      </c>
      <c r="B402" t="s">
        <v>32</v>
      </c>
      <c r="C402" t="s">
        <v>217</v>
      </c>
      <c r="D402" t="s">
        <v>213</v>
      </c>
      <c r="E402" s="1">
        <v>46753</v>
      </c>
      <c r="F402" t="s">
        <v>214</v>
      </c>
      <c r="G402">
        <v>3318208</v>
      </c>
    </row>
    <row r="403" spans="1:7" x14ac:dyDescent="0.25">
      <c r="A403" t="s">
        <v>1263</v>
      </c>
      <c r="B403" t="s">
        <v>1235</v>
      </c>
      <c r="C403" t="s">
        <v>217</v>
      </c>
      <c r="D403" t="s">
        <v>213</v>
      </c>
      <c r="E403" s="1">
        <v>43466</v>
      </c>
      <c r="F403" t="s">
        <v>214</v>
      </c>
      <c r="G403">
        <v>0</v>
      </c>
    </row>
    <row r="404" spans="1:7" x14ac:dyDescent="0.25">
      <c r="A404" t="s">
        <v>1263</v>
      </c>
      <c r="B404" t="s">
        <v>1235</v>
      </c>
      <c r="C404" t="s">
        <v>217</v>
      </c>
      <c r="D404" t="s">
        <v>213</v>
      </c>
      <c r="E404" s="1">
        <v>43831</v>
      </c>
      <c r="F404" t="s">
        <v>214</v>
      </c>
      <c r="G404">
        <v>0</v>
      </c>
    </row>
    <row r="405" spans="1:7" x14ac:dyDescent="0.25">
      <c r="A405" t="s">
        <v>1263</v>
      </c>
      <c r="B405" t="s">
        <v>1235</v>
      </c>
      <c r="C405" t="s">
        <v>217</v>
      </c>
      <c r="D405" t="s">
        <v>213</v>
      </c>
      <c r="E405" s="1">
        <v>44197</v>
      </c>
      <c r="F405" t="s">
        <v>214</v>
      </c>
      <c r="G405">
        <v>0</v>
      </c>
    </row>
    <row r="406" spans="1:7" x14ac:dyDescent="0.25">
      <c r="A406" t="s">
        <v>1263</v>
      </c>
      <c r="B406" t="s">
        <v>1235</v>
      </c>
      <c r="C406" t="s">
        <v>217</v>
      </c>
      <c r="D406" t="s">
        <v>213</v>
      </c>
      <c r="E406" s="1">
        <v>44562</v>
      </c>
      <c r="F406" t="s">
        <v>214</v>
      </c>
      <c r="G406">
        <v>0</v>
      </c>
    </row>
    <row r="407" spans="1:7" x14ac:dyDescent="0.25">
      <c r="A407" t="s">
        <v>1263</v>
      </c>
      <c r="B407" t="s">
        <v>1235</v>
      </c>
      <c r="C407" t="s">
        <v>217</v>
      </c>
      <c r="D407" t="s">
        <v>213</v>
      </c>
      <c r="E407" s="1">
        <v>44927</v>
      </c>
      <c r="F407" t="s">
        <v>214</v>
      </c>
      <c r="G407">
        <v>0</v>
      </c>
    </row>
    <row r="408" spans="1:7" x14ac:dyDescent="0.25">
      <c r="A408" t="s">
        <v>1263</v>
      </c>
      <c r="B408" t="s">
        <v>1235</v>
      </c>
      <c r="C408" t="s">
        <v>217</v>
      </c>
      <c r="D408" t="s">
        <v>213</v>
      </c>
      <c r="E408" s="1">
        <v>45292</v>
      </c>
      <c r="F408" t="s">
        <v>214</v>
      </c>
      <c r="G408">
        <v>0</v>
      </c>
    </row>
    <row r="409" spans="1:7" x14ac:dyDescent="0.25">
      <c r="A409" t="s">
        <v>1263</v>
      </c>
      <c r="B409" t="s">
        <v>1235</v>
      </c>
      <c r="C409" t="s">
        <v>217</v>
      </c>
      <c r="D409" t="s">
        <v>213</v>
      </c>
      <c r="E409" s="1">
        <v>45658</v>
      </c>
      <c r="F409" t="s">
        <v>214</v>
      </c>
      <c r="G409">
        <v>0</v>
      </c>
    </row>
    <row r="410" spans="1:7" x14ac:dyDescent="0.25">
      <c r="A410" t="s">
        <v>1263</v>
      </c>
      <c r="B410" t="s">
        <v>1235</v>
      </c>
      <c r="C410" t="s">
        <v>217</v>
      </c>
      <c r="D410" t="s">
        <v>213</v>
      </c>
      <c r="E410" s="1">
        <v>46023</v>
      </c>
      <c r="F410" t="s">
        <v>214</v>
      </c>
      <c r="G410">
        <v>0</v>
      </c>
    </row>
    <row r="411" spans="1:7" x14ac:dyDescent="0.25">
      <c r="A411" t="s">
        <v>1263</v>
      </c>
      <c r="B411" t="s">
        <v>1235</v>
      </c>
      <c r="C411" t="s">
        <v>217</v>
      </c>
      <c r="D411" t="s">
        <v>213</v>
      </c>
      <c r="E411" s="1">
        <v>46388</v>
      </c>
      <c r="F411" t="s">
        <v>214</v>
      </c>
      <c r="G411">
        <v>0</v>
      </c>
    </row>
    <row r="412" spans="1:7" x14ac:dyDescent="0.25">
      <c r="A412" t="s">
        <v>1263</v>
      </c>
      <c r="B412" t="s">
        <v>1235</v>
      </c>
      <c r="C412" t="s">
        <v>217</v>
      </c>
      <c r="D412" t="s">
        <v>213</v>
      </c>
      <c r="E412" s="1">
        <v>46753</v>
      </c>
      <c r="F412" t="s">
        <v>214</v>
      </c>
      <c r="G412">
        <v>0</v>
      </c>
    </row>
    <row r="413" spans="1:7" x14ac:dyDescent="0.25">
      <c r="A413" t="s">
        <v>1263</v>
      </c>
      <c r="B413" t="s">
        <v>1249</v>
      </c>
      <c r="C413" t="s">
        <v>217</v>
      </c>
      <c r="D413" t="s">
        <v>213</v>
      </c>
      <c r="E413" s="1">
        <v>43466</v>
      </c>
      <c r="F413" t="s">
        <v>214</v>
      </c>
      <c r="G413">
        <v>0</v>
      </c>
    </row>
    <row r="414" spans="1:7" x14ac:dyDescent="0.25">
      <c r="A414" t="s">
        <v>1263</v>
      </c>
      <c r="B414" t="s">
        <v>1249</v>
      </c>
      <c r="C414" t="s">
        <v>217</v>
      </c>
      <c r="D414" t="s">
        <v>213</v>
      </c>
      <c r="E414" s="1">
        <v>43831</v>
      </c>
      <c r="F414" t="s">
        <v>214</v>
      </c>
      <c r="G414">
        <v>0</v>
      </c>
    </row>
    <row r="415" spans="1:7" x14ac:dyDescent="0.25">
      <c r="A415" t="s">
        <v>1263</v>
      </c>
      <c r="B415" t="s">
        <v>1249</v>
      </c>
      <c r="C415" t="s">
        <v>217</v>
      </c>
      <c r="D415" t="s">
        <v>213</v>
      </c>
      <c r="E415" s="1">
        <v>44197</v>
      </c>
      <c r="F415" t="s">
        <v>214</v>
      </c>
      <c r="G415">
        <v>0</v>
      </c>
    </row>
    <row r="416" spans="1:7" x14ac:dyDescent="0.25">
      <c r="A416" t="s">
        <v>1263</v>
      </c>
      <c r="B416" t="s">
        <v>1249</v>
      </c>
      <c r="C416" t="s">
        <v>217</v>
      </c>
      <c r="D416" t="s">
        <v>213</v>
      </c>
      <c r="E416" s="1">
        <v>44562</v>
      </c>
      <c r="F416" t="s">
        <v>214</v>
      </c>
      <c r="G416">
        <v>0</v>
      </c>
    </row>
    <row r="417" spans="1:7" x14ac:dyDescent="0.25">
      <c r="A417" t="s">
        <v>1263</v>
      </c>
      <c r="B417" t="s">
        <v>1249</v>
      </c>
      <c r="C417" t="s">
        <v>217</v>
      </c>
      <c r="D417" t="s">
        <v>213</v>
      </c>
      <c r="E417" s="1">
        <v>44927</v>
      </c>
      <c r="F417" t="s">
        <v>214</v>
      </c>
      <c r="G417">
        <v>0</v>
      </c>
    </row>
    <row r="418" spans="1:7" x14ac:dyDescent="0.25">
      <c r="A418" t="s">
        <v>1263</v>
      </c>
      <c r="B418" t="s">
        <v>1249</v>
      </c>
      <c r="C418" t="s">
        <v>217</v>
      </c>
      <c r="D418" t="s">
        <v>213</v>
      </c>
      <c r="E418" s="1">
        <v>45292</v>
      </c>
      <c r="F418" t="s">
        <v>214</v>
      </c>
      <c r="G418">
        <v>0</v>
      </c>
    </row>
    <row r="419" spans="1:7" x14ac:dyDescent="0.25">
      <c r="A419" t="s">
        <v>1263</v>
      </c>
      <c r="B419" t="s">
        <v>1249</v>
      </c>
      <c r="C419" t="s">
        <v>217</v>
      </c>
      <c r="D419" t="s">
        <v>213</v>
      </c>
      <c r="E419" s="1">
        <v>45658</v>
      </c>
      <c r="F419" t="s">
        <v>214</v>
      </c>
      <c r="G419">
        <v>0</v>
      </c>
    </row>
    <row r="420" spans="1:7" x14ac:dyDescent="0.25">
      <c r="A420" t="s">
        <v>1263</v>
      </c>
      <c r="B420" t="s">
        <v>1249</v>
      </c>
      <c r="C420" t="s">
        <v>217</v>
      </c>
      <c r="D420" t="s">
        <v>213</v>
      </c>
      <c r="E420" s="1">
        <v>46023</v>
      </c>
      <c r="F420" t="s">
        <v>214</v>
      </c>
      <c r="G420">
        <v>0</v>
      </c>
    </row>
    <row r="421" spans="1:7" x14ac:dyDescent="0.25">
      <c r="A421" t="s">
        <v>1263</v>
      </c>
      <c r="B421" t="s">
        <v>1249</v>
      </c>
      <c r="C421" t="s">
        <v>217</v>
      </c>
      <c r="D421" t="s">
        <v>213</v>
      </c>
      <c r="E421" s="1">
        <v>46388</v>
      </c>
      <c r="F421" t="s">
        <v>214</v>
      </c>
      <c r="G421">
        <v>0</v>
      </c>
    </row>
    <row r="422" spans="1:7" x14ac:dyDescent="0.25">
      <c r="A422" t="s">
        <v>1263</v>
      </c>
      <c r="B422" t="s">
        <v>1249</v>
      </c>
      <c r="C422" t="s">
        <v>217</v>
      </c>
      <c r="D422" t="s">
        <v>213</v>
      </c>
      <c r="E422" s="1">
        <v>46753</v>
      </c>
      <c r="F422" t="s">
        <v>214</v>
      </c>
      <c r="G422">
        <v>0</v>
      </c>
    </row>
    <row r="423" spans="1:7" x14ac:dyDescent="0.25">
      <c r="A423" t="s">
        <v>1263</v>
      </c>
      <c r="B423" t="s">
        <v>1253</v>
      </c>
      <c r="C423" t="s">
        <v>217</v>
      </c>
      <c r="D423" t="s">
        <v>213</v>
      </c>
      <c r="E423" s="1">
        <v>43466</v>
      </c>
      <c r="F423" t="s">
        <v>214</v>
      </c>
      <c r="G423">
        <v>0</v>
      </c>
    </row>
    <row r="424" spans="1:7" x14ac:dyDescent="0.25">
      <c r="A424" t="s">
        <v>1263</v>
      </c>
      <c r="B424" t="s">
        <v>1253</v>
      </c>
      <c r="C424" t="s">
        <v>217</v>
      </c>
      <c r="D424" t="s">
        <v>213</v>
      </c>
      <c r="E424" s="1">
        <v>43831</v>
      </c>
      <c r="F424" t="s">
        <v>214</v>
      </c>
      <c r="G424">
        <v>0</v>
      </c>
    </row>
    <row r="425" spans="1:7" x14ac:dyDescent="0.25">
      <c r="A425" t="s">
        <v>1263</v>
      </c>
      <c r="B425" t="s">
        <v>1253</v>
      </c>
      <c r="C425" t="s">
        <v>217</v>
      </c>
      <c r="D425" t="s">
        <v>213</v>
      </c>
      <c r="E425" s="1">
        <v>44197</v>
      </c>
      <c r="F425" t="s">
        <v>214</v>
      </c>
      <c r="G425">
        <v>0</v>
      </c>
    </row>
    <row r="426" spans="1:7" x14ac:dyDescent="0.25">
      <c r="A426" t="s">
        <v>1263</v>
      </c>
      <c r="B426" t="s">
        <v>1253</v>
      </c>
      <c r="C426" t="s">
        <v>217</v>
      </c>
      <c r="D426" t="s">
        <v>213</v>
      </c>
      <c r="E426" s="1">
        <v>44562</v>
      </c>
      <c r="F426" t="s">
        <v>214</v>
      </c>
      <c r="G426">
        <v>0</v>
      </c>
    </row>
    <row r="427" spans="1:7" x14ac:dyDescent="0.25">
      <c r="A427" t="s">
        <v>1263</v>
      </c>
      <c r="B427" t="s">
        <v>1253</v>
      </c>
      <c r="C427" t="s">
        <v>217</v>
      </c>
      <c r="D427" t="s">
        <v>213</v>
      </c>
      <c r="E427" s="1">
        <v>44927</v>
      </c>
      <c r="F427" t="s">
        <v>214</v>
      </c>
      <c r="G427">
        <v>0</v>
      </c>
    </row>
    <row r="428" spans="1:7" x14ac:dyDescent="0.25">
      <c r="A428" t="s">
        <v>1263</v>
      </c>
      <c r="B428" t="s">
        <v>1253</v>
      </c>
      <c r="C428" t="s">
        <v>217</v>
      </c>
      <c r="D428" t="s">
        <v>213</v>
      </c>
      <c r="E428" s="1">
        <v>45292</v>
      </c>
      <c r="F428" t="s">
        <v>214</v>
      </c>
      <c r="G428">
        <v>0</v>
      </c>
    </row>
    <row r="429" spans="1:7" x14ac:dyDescent="0.25">
      <c r="A429" t="s">
        <v>1263</v>
      </c>
      <c r="B429" t="s">
        <v>1253</v>
      </c>
      <c r="C429" t="s">
        <v>217</v>
      </c>
      <c r="D429" t="s">
        <v>213</v>
      </c>
      <c r="E429" s="1">
        <v>45658</v>
      </c>
      <c r="F429" t="s">
        <v>214</v>
      </c>
      <c r="G429">
        <v>0</v>
      </c>
    </row>
    <row r="430" spans="1:7" x14ac:dyDescent="0.25">
      <c r="A430" t="s">
        <v>1263</v>
      </c>
      <c r="B430" t="s">
        <v>1253</v>
      </c>
      <c r="C430" t="s">
        <v>217</v>
      </c>
      <c r="D430" t="s">
        <v>213</v>
      </c>
      <c r="E430" s="1">
        <v>46023</v>
      </c>
      <c r="F430" t="s">
        <v>214</v>
      </c>
      <c r="G430">
        <v>0</v>
      </c>
    </row>
    <row r="431" spans="1:7" x14ac:dyDescent="0.25">
      <c r="A431" t="s">
        <v>1263</v>
      </c>
      <c r="B431" t="s">
        <v>1253</v>
      </c>
      <c r="C431" t="s">
        <v>217</v>
      </c>
      <c r="D431" t="s">
        <v>213</v>
      </c>
      <c r="E431" s="1">
        <v>46388</v>
      </c>
      <c r="F431" t="s">
        <v>214</v>
      </c>
      <c r="G431">
        <v>0</v>
      </c>
    </row>
    <row r="432" spans="1:7" x14ac:dyDescent="0.25">
      <c r="A432" t="s">
        <v>1263</v>
      </c>
      <c r="B432" t="s">
        <v>1253</v>
      </c>
      <c r="C432" t="s">
        <v>217</v>
      </c>
      <c r="D432" t="s">
        <v>213</v>
      </c>
      <c r="E432" s="1">
        <v>46753</v>
      </c>
      <c r="F432" t="s">
        <v>214</v>
      </c>
      <c r="G432">
        <v>0</v>
      </c>
    </row>
    <row r="433" spans="1:7" x14ac:dyDescent="0.25">
      <c r="A433" t="s">
        <v>1263</v>
      </c>
      <c r="B433" t="s">
        <v>39</v>
      </c>
      <c r="C433" t="s">
        <v>217</v>
      </c>
      <c r="D433" t="s">
        <v>213</v>
      </c>
      <c r="E433" s="1">
        <v>43466</v>
      </c>
      <c r="F433" t="s">
        <v>214</v>
      </c>
      <c r="G433">
        <v>1546976</v>
      </c>
    </row>
    <row r="434" spans="1:7" x14ac:dyDescent="0.25">
      <c r="A434" t="s">
        <v>1263</v>
      </c>
      <c r="B434" t="s">
        <v>39</v>
      </c>
      <c r="C434" t="s">
        <v>217</v>
      </c>
      <c r="D434" t="s">
        <v>213</v>
      </c>
      <c r="E434" s="1">
        <v>43831</v>
      </c>
      <c r="F434" t="s">
        <v>214</v>
      </c>
      <c r="G434">
        <v>1556799</v>
      </c>
    </row>
    <row r="435" spans="1:7" x14ac:dyDescent="0.25">
      <c r="A435" t="s">
        <v>1263</v>
      </c>
      <c r="B435" t="s">
        <v>39</v>
      </c>
      <c r="C435" t="s">
        <v>217</v>
      </c>
      <c r="D435" t="s">
        <v>213</v>
      </c>
      <c r="E435" s="1">
        <v>44197</v>
      </c>
      <c r="F435" t="s">
        <v>214</v>
      </c>
      <c r="G435">
        <v>1561112</v>
      </c>
    </row>
    <row r="436" spans="1:7" x14ac:dyDescent="0.25">
      <c r="A436" t="s">
        <v>1263</v>
      </c>
      <c r="B436" t="s">
        <v>39</v>
      </c>
      <c r="C436" t="s">
        <v>217</v>
      </c>
      <c r="D436" t="s">
        <v>213</v>
      </c>
      <c r="E436" s="1">
        <v>44562</v>
      </c>
      <c r="F436" t="s">
        <v>214</v>
      </c>
      <c r="G436">
        <v>1570146</v>
      </c>
    </row>
    <row r="437" spans="1:7" x14ac:dyDescent="0.25">
      <c r="A437" t="s">
        <v>1263</v>
      </c>
      <c r="B437" t="s">
        <v>39</v>
      </c>
      <c r="C437" t="s">
        <v>217</v>
      </c>
      <c r="D437" t="s">
        <v>213</v>
      </c>
      <c r="E437" s="1">
        <v>44927</v>
      </c>
      <c r="F437" t="s">
        <v>214</v>
      </c>
      <c r="G437">
        <v>1580311</v>
      </c>
    </row>
    <row r="438" spans="1:7" x14ac:dyDescent="0.25">
      <c r="A438" t="s">
        <v>1263</v>
      </c>
      <c r="B438" t="s">
        <v>39</v>
      </c>
      <c r="C438" t="s">
        <v>217</v>
      </c>
      <c r="D438" t="s">
        <v>213</v>
      </c>
      <c r="E438" s="1">
        <v>45292</v>
      </c>
      <c r="F438" t="s">
        <v>214</v>
      </c>
      <c r="G438">
        <v>1595068</v>
      </c>
    </row>
    <row r="439" spans="1:7" x14ac:dyDescent="0.25">
      <c r="A439" t="s">
        <v>1263</v>
      </c>
      <c r="B439" t="s">
        <v>39</v>
      </c>
      <c r="C439" t="s">
        <v>217</v>
      </c>
      <c r="D439" t="s">
        <v>213</v>
      </c>
      <c r="E439" s="1">
        <v>45658</v>
      </c>
      <c r="F439" t="s">
        <v>214</v>
      </c>
      <c r="G439">
        <v>1600819</v>
      </c>
    </row>
    <row r="440" spans="1:7" x14ac:dyDescent="0.25">
      <c r="A440" t="s">
        <v>1263</v>
      </c>
      <c r="B440" t="s">
        <v>39</v>
      </c>
      <c r="C440" t="s">
        <v>217</v>
      </c>
      <c r="D440" t="s">
        <v>213</v>
      </c>
      <c r="E440" s="1">
        <v>46023</v>
      </c>
      <c r="F440" t="s">
        <v>214</v>
      </c>
      <c r="G440">
        <v>1611619</v>
      </c>
    </row>
    <row r="441" spans="1:7" x14ac:dyDescent="0.25">
      <c r="A441" t="s">
        <v>1263</v>
      </c>
      <c r="B441" t="s">
        <v>39</v>
      </c>
      <c r="C441" t="s">
        <v>217</v>
      </c>
      <c r="D441" t="s">
        <v>213</v>
      </c>
      <c r="E441" s="1">
        <v>46388</v>
      </c>
      <c r="F441" t="s">
        <v>214</v>
      </c>
      <c r="G441">
        <v>1623112</v>
      </c>
    </row>
    <row r="442" spans="1:7" x14ac:dyDescent="0.25">
      <c r="A442" t="s">
        <v>1263</v>
      </c>
      <c r="B442" t="s">
        <v>39</v>
      </c>
      <c r="C442" t="s">
        <v>217</v>
      </c>
      <c r="D442" t="s">
        <v>213</v>
      </c>
      <c r="E442" s="1">
        <v>46753</v>
      </c>
      <c r="F442" t="s">
        <v>214</v>
      </c>
      <c r="G442">
        <v>1639379</v>
      </c>
    </row>
    <row r="443" spans="1:7" x14ac:dyDescent="0.25">
      <c r="A443" t="s">
        <v>1263</v>
      </c>
      <c r="B443" t="s">
        <v>1246</v>
      </c>
      <c r="C443" t="s">
        <v>217</v>
      </c>
      <c r="D443" t="s">
        <v>213</v>
      </c>
      <c r="E443" s="1">
        <v>43466</v>
      </c>
      <c r="F443" t="s">
        <v>214</v>
      </c>
      <c r="G443">
        <v>0</v>
      </c>
    </row>
    <row r="444" spans="1:7" x14ac:dyDescent="0.25">
      <c r="A444" t="s">
        <v>1263</v>
      </c>
      <c r="B444" t="s">
        <v>1246</v>
      </c>
      <c r="C444" t="s">
        <v>217</v>
      </c>
      <c r="D444" t="s">
        <v>213</v>
      </c>
      <c r="E444" s="1">
        <v>43831</v>
      </c>
      <c r="F444" t="s">
        <v>214</v>
      </c>
      <c r="G444">
        <v>0</v>
      </c>
    </row>
    <row r="445" spans="1:7" x14ac:dyDescent="0.25">
      <c r="A445" t="s">
        <v>1263</v>
      </c>
      <c r="B445" t="s">
        <v>1246</v>
      </c>
      <c r="C445" t="s">
        <v>217</v>
      </c>
      <c r="D445" t="s">
        <v>213</v>
      </c>
      <c r="E445" s="1">
        <v>44197</v>
      </c>
      <c r="F445" t="s">
        <v>214</v>
      </c>
      <c r="G445">
        <v>0</v>
      </c>
    </row>
    <row r="446" spans="1:7" x14ac:dyDescent="0.25">
      <c r="A446" t="s">
        <v>1263</v>
      </c>
      <c r="B446" t="s">
        <v>1246</v>
      </c>
      <c r="C446" t="s">
        <v>217</v>
      </c>
      <c r="D446" t="s">
        <v>213</v>
      </c>
      <c r="E446" s="1">
        <v>44562</v>
      </c>
      <c r="F446" t="s">
        <v>214</v>
      </c>
      <c r="G446">
        <v>0</v>
      </c>
    </row>
    <row r="447" spans="1:7" x14ac:dyDescent="0.25">
      <c r="A447" t="s">
        <v>1263</v>
      </c>
      <c r="B447" t="s">
        <v>1246</v>
      </c>
      <c r="C447" t="s">
        <v>217</v>
      </c>
      <c r="D447" t="s">
        <v>213</v>
      </c>
      <c r="E447" s="1">
        <v>44927</v>
      </c>
      <c r="F447" t="s">
        <v>214</v>
      </c>
      <c r="G447">
        <v>0</v>
      </c>
    </row>
    <row r="448" spans="1:7" x14ac:dyDescent="0.25">
      <c r="A448" t="s">
        <v>1263</v>
      </c>
      <c r="B448" t="s">
        <v>1246</v>
      </c>
      <c r="C448" t="s">
        <v>217</v>
      </c>
      <c r="D448" t="s">
        <v>213</v>
      </c>
      <c r="E448" s="1">
        <v>45292</v>
      </c>
      <c r="F448" t="s">
        <v>214</v>
      </c>
      <c r="G448">
        <v>0</v>
      </c>
    </row>
    <row r="449" spans="1:7" x14ac:dyDescent="0.25">
      <c r="A449" t="s">
        <v>1263</v>
      </c>
      <c r="B449" t="s">
        <v>1246</v>
      </c>
      <c r="C449" t="s">
        <v>217</v>
      </c>
      <c r="D449" t="s">
        <v>213</v>
      </c>
      <c r="E449" s="1">
        <v>45658</v>
      </c>
      <c r="F449" t="s">
        <v>214</v>
      </c>
      <c r="G449">
        <v>0</v>
      </c>
    </row>
    <row r="450" spans="1:7" x14ac:dyDescent="0.25">
      <c r="A450" t="s">
        <v>1263</v>
      </c>
      <c r="B450" t="s">
        <v>1246</v>
      </c>
      <c r="C450" t="s">
        <v>217</v>
      </c>
      <c r="D450" t="s">
        <v>213</v>
      </c>
      <c r="E450" s="1">
        <v>46023</v>
      </c>
      <c r="F450" t="s">
        <v>214</v>
      </c>
      <c r="G450">
        <v>0</v>
      </c>
    </row>
    <row r="451" spans="1:7" x14ac:dyDescent="0.25">
      <c r="A451" t="s">
        <v>1263</v>
      </c>
      <c r="B451" t="s">
        <v>1246</v>
      </c>
      <c r="C451" t="s">
        <v>217</v>
      </c>
      <c r="D451" t="s">
        <v>213</v>
      </c>
      <c r="E451" s="1">
        <v>46388</v>
      </c>
      <c r="F451" t="s">
        <v>214</v>
      </c>
      <c r="G451">
        <v>0</v>
      </c>
    </row>
    <row r="452" spans="1:7" x14ac:dyDescent="0.25">
      <c r="A452" t="s">
        <v>1263</v>
      </c>
      <c r="B452" t="s">
        <v>1246</v>
      </c>
      <c r="C452" t="s">
        <v>217</v>
      </c>
      <c r="D452" t="s">
        <v>213</v>
      </c>
      <c r="E452" s="1">
        <v>46753</v>
      </c>
      <c r="F452" t="s">
        <v>214</v>
      </c>
      <c r="G452">
        <v>0</v>
      </c>
    </row>
    <row r="453" spans="1:7" x14ac:dyDescent="0.25">
      <c r="A453" t="s">
        <v>1263</v>
      </c>
      <c r="B453" t="s">
        <v>1257</v>
      </c>
      <c r="C453" t="s">
        <v>217</v>
      </c>
      <c r="D453" t="s">
        <v>213</v>
      </c>
      <c r="E453" s="1">
        <v>43466</v>
      </c>
      <c r="F453" t="s">
        <v>214</v>
      </c>
      <c r="G453">
        <v>2369453</v>
      </c>
    </row>
    <row r="454" spans="1:7" x14ac:dyDescent="0.25">
      <c r="A454" t="s">
        <v>1263</v>
      </c>
      <c r="B454" t="s">
        <v>1257</v>
      </c>
      <c r="C454" t="s">
        <v>217</v>
      </c>
      <c r="D454" t="s">
        <v>213</v>
      </c>
      <c r="E454" s="1">
        <v>43831</v>
      </c>
      <c r="F454" t="s">
        <v>214</v>
      </c>
      <c r="G454">
        <v>2390955</v>
      </c>
    </row>
    <row r="455" spans="1:7" x14ac:dyDescent="0.25">
      <c r="A455" t="s">
        <v>1263</v>
      </c>
      <c r="B455" t="s">
        <v>1257</v>
      </c>
      <c r="C455" t="s">
        <v>217</v>
      </c>
      <c r="D455" t="s">
        <v>213</v>
      </c>
      <c r="E455" s="1">
        <v>44197</v>
      </c>
      <c r="F455" t="s">
        <v>214</v>
      </c>
      <c r="G455">
        <v>2407344</v>
      </c>
    </row>
    <row r="456" spans="1:7" x14ac:dyDescent="0.25">
      <c r="A456" t="s">
        <v>1263</v>
      </c>
      <c r="B456" t="s">
        <v>1257</v>
      </c>
      <c r="C456" t="s">
        <v>217</v>
      </c>
      <c r="D456" t="s">
        <v>213</v>
      </c>
      <c r="E456" s="1">
        <v>44562</v>
      </c>
      <c r="F456" t="s">
        <v>214</v>
      </c>
      <c r="G456">
        <v>2432395</v>
      </c>
    </row>
    <row r="457" spans="1:7" x14ac:dyDescent="0.25">
      <c r="A457" t="s">
        <v>1263</v>
      </c>
      <c r="B457" t="s">
        <v>1257</v>
      </c>
      <c r="C457" t="s">
        <v>217</v>
      </c>
      <c r="D457" t="s">
        <v>213</v>
      </c>
      <c r="E457" s="1">
        <v>44927</v>
      </c>
      <c r="F457" t="s">
        <v>214</v>
      </c>
      <c r="G457">
        <v>2458709</v>
      </c>
    </row>
    <row r="458" spans="1:7" x14ac:dyDescent="0.25">
      <c r="A458" t="s">
        <v>1263</v>
      </c>
      <c r="B458" t="s">
        <v>1257</v>
      </c>
      <c r="C458" t="s">
        <v>217</v>
      </c>
      <c r="D458" t="s">
        <v>213</v>
      </c>
      <c r="E458" s="1">
        <v>45292</v>
      </c>
      <c r="F458" t="s">
        <v>214</v>
      </c>
      <c r="G458">
        <v>2492216</v>
      </c>
    </row>
    <row r="459" spans="1:7" x14ac:dyDescent="0.25">
      <c r="A459" t="s">
        <v>1263</v>
      </c>
      <c r="B459" t="s">
        <v>1257</v>
      </c>
      <c r="C459" t="s">
        <v>217</v>
      </c>
      <c r="D459" t="s">
        <v>213</v>
      </c>
      <c r="E459" s="1">
        <v>45658</v>
      </c>
      <c r="F459" t="s">
        <v>214</v>
      </c>
      <c r="G459">
        <v>2509741</v>
      </c>
    </row>
    <row r="460" spans="1:7" x14ac:dyDescent="0.25">
      <c r="A460" t="s">
        <v>1263</v>
      </c>
      <c r="B460" t="s">
        <v>1257</v>
      </c>
      <c r="C460" t="s">
        <v>217</v>
      </c>
      <c r="D460" t="s">
        <v>213</v>
      </c>
      <c r="E460" s="1">
        <v>46023</v>
      </c>
      <c r="F460" t="s">
        <v>214</v>
      </c>
      <c r="G460">
        <v>2535070</v>
      </c>
    </row>
    <row r="461" spans="1:7" x14ac:dyDescent="0.25">
      <c r="A461" t="s">
        <v>1263</v>
      </c>
      <c r="B461" t="s">
        <v>1257</v>
      </c>
      <c r="C461" t="s">
        <v>217</v>
      </c>
      <c r="D461" t="s">
        <v>213</v>
      </c>
      <c r="E461" s="1">
        <v>46388</v>
      </c>
      <c r="F461" t="s">
        <v>214</v>
      </c>
      <c r="G461">
        <v>2561214</v>
      </c>
    </row>
    <row r="462" spans="1:7" x14ac:dyDescent="0.25">
      <c r="A462" t="s">
        <v>1263</v>
      </c>
      <c r="B462" t="s">
        <v>1257</v>
      </c>
      <c r="C462" t="s">
        <v>217</v>
      </c>
      <c r="D462" t="s">
        <v>213</v>
      </c>
      <c r="E462" s="1">
        <v>46753</v>
      </c>
      <c r="F462" t="s">
        <v>214</v>
      </c>
      <c r="G462">
        <v>2594633</v>
      </c>
    </row>
    <row r="463" spans="1:7" x14ac:dyDescent="0.25">
      <c r="A463" t="s">
        <v>1263</v>
      </c>
      <c r="B463" t="s">
        <v>1241</v>
      </c>
      <c r="C463" t="s">
        <v>217</v>
      </c>
      <c r="D463" t="s">
        <v>213</v>
      </c>
      <c r="E463" s="1">
        <v>43466</v>
      </c>
      <c r="F463" t="s">
        <v>214</v>
      </c>
      <c r="G463">
        <v>0</v>
      </c>
    </row>
    <row r="464" spans="1:7" x14ac:dyDescent="0.25">
      <c r="A464" t="s">
        <v>1263</v>
      </c>
      <c r="B464" t="s">
        <v>1241</v>
      </c>
      <c r="C464" t="s">
        <v>217</v>
      </c>
      <c r="D464" t="s">
        <v>213</v>
      </c>
      <c r="E464" s="1">
        <v>43831</v>
      </c>
      <c r="F464" t="s">
        <v>214</v>
      </c>
      <c r="G464">
        <v>0</v>
      </c>
    </row>
    <row r="465" spans="1:7" x14ac:dyDescent="0.25">
      <c r="A465" t="s">
        <v>1263</v>
      </c>
      <c r="B465" t="s">
        <v>1241</v>
      </c>
      <c r="C465" t="s">
        <v>217</v>
      </c>
      <c r="D465" t="s">
        <v>213</v>
      </c>
      <c r="E465" s="1">
        <v>44197</v>
      </c>
      <c r="F465" t="s">
        <v>214</v>
      </c>
      <c r="G465">
        <v>0</v>
      </c>
    </row>
    <row r="466" spans="1:7" x14ac:dyDescent="0.25">
      <c r="A466" t="s">
        <v>1263</v>
      </c>
      <c r="B466" t="s">
        <v>1241</v>
      </c>
      <c r="C466" t="s">
        <v>217</v>
      </c>
      <c r="D466" t="s">
        <v>213</v>
      </c>
      <c r="E466" s="1">
        <v>44562</v>
      </c>
      <c r="F466" t="s">
        <v>214</v>
      </c>
      <c r="G466">
        <v>0</v>
      </c>
    </row>
    <row r="467" spans="1:7" x14ac:dyDescent="0.25">
      <c r="A467" t="s">
        <v>1263</v>
      </c>
      <c r="B467" t="s">
        <v>1241</v>
      </c>
      <c r="C467" t="s">
        <v>217</v>
      </c>
      <c r="D467" t="s">
        <v>213</v>
      </c>
      <c r="E467" s="1">
        <v>44927</v>
      </c>
      <c r="F467" t="s">
        <v>214</v>
      </c>
      <c r="G467">
        <v>0</v>
      </c>
    </row>
    <row r="468" spans="1:7" x14ac:dyDescent="0.25">
      <c r="A468" t="s">
        <v>1263</v>
      </c>
      <c r="B468" t="s">
        <v>1241</v>
      </c>
      <c r="C468" t="s">
        <v>217</v>
      </c>
      <c r="D468" t="s">
        <v>213</v>
      </c>
      <c r="E468" s="1">
        <v>45292</v>
      </c>
      <c r="F468" t="s">
        <v>214</v>
      </c>
      <c r="G468">
        <v>0</v>
      </c>
    </row>
    <row r="469" spans="1:7" x14ac:dyDescent="0.25">
      <c r="A469" t="s">
        <v>1263</v>
      </c>
      <c r="B469" t="s">
        <v>1241</v>
      </c>
      <c r="C469" t="s">
        <v>217</v>
      </c>
      <c r="D469" t="s">
        <v>213</v>
      </c>
      <c r="E469" s="1">
        <v>45658</v>
      </c>
      <c r="F469" t="s">
        <v>214</v>
      </c>
      <c r="G469">
        <v>0</v>
      </c>
    </row>
    <row r="470" spans="1:7" x14ac:dyDescent="0.25">
      <c r="A470" t="s">
        <v>1263</v>
      </c>
      <c r="B470" t="s">
        <v>1241</v>
      </c>
      <c r="C470" t="s">
        <v>217</v>
      </c>
      <c r="D470" t="s">
        <v>213</v>
      </c>
      <c r="E470" s="1">
        <v>46023</v>
      </c>
      <c r="F470" t="s">
        <v>214</v>
      </c>
      <c r="G470">
        <v>0</v>
      </c>
    </row>
    <row r="471" spans="1:7" x14ac:dyDescent="0.25">
      <c r="A471" t="s">
        <v>1263</v>
      </c>
      <c r="B471" t="s">
        <v>1241</v>
      </c>
      <c r="C471" t="s">
        <v>217</v>
      </c>
      <c r="D471" t="s">
        <v>213</v>
      </c>
      <c r="E471" s="1">
        <v>46388</v>
      </c>
      <c r="F471" t="s">
        <v>214</v>
      </c>
      <c r="G471">
        <v>0</v>
      </c>
    </row>
    <row r="472" spans="1:7" x14ac:dyDescent="0.25">
      <c r="A472" t="s">
        <v>1263</v>
      </c>
      <c r="B472" t="s">
        <v>1241</v>
      </c>
      <c r="C472" t="s">
        <v>217</v>
      </c>
      <c r="D472" t="s">
        <v>213</v>
      </c>
      <c r="E472" s="1">
        <v>46753</v>
      </c>
      <c r="F472" t="s">
        <v>214</v>
      </c>
      <c r="G472">
        <v>0</v>
      </c>
    </row>
    <row r="473" spans="1:7" x14ac:dyDescent="0.25">
      <c r="A473" t="s">
        <v>1263</v>
      </c>
      <c r="B473" t="s">
        <v>1242</v>
      </c>
      <c r="C473" t="s">
        <v>217</v>
      </c>
      <c r="D473" t="s">
        <v>213</v>
      </c>
      <c r="E473" s="1">
        <v>43466</v>
      </c>
      <c r="F473" t="s">
        <v>214</v>
      </c>
      <c r="G473">
        <v>0</v>
      </c>
    </row>
    <row r="474" spans="1:7" x14ac:dyDescent="0.25">
      <c r="A474" t="s">
        <v>1263</v>
      </c>
      <c r="B474" t="s">
        <v>1242</v>
      </c>
      <c r="C474" t="s">
        <v>217</v>
      </c>
      <c r="D474" t="s">
        <v>213</v>
      </c>
      <c r="E474" s="1">
        <v>43831</v>
      </c>
      <c r="F474" t="s">
        <v>214</v>
      </c>
      <c r="G474">
        <v>0</v>
      </c>
    </row>
    <row r="475" spans="1:7" x14ac:dyDescent="0.25">
      <c r="A475" t="s">
        <v>1263</v>
      </c>
      <c r="B475" t="s">
        <v>1242</v>
      </c>
      <c r="C475" t="s">
        <v>217</v>
      </c>
      <c r="D475" t="s">
        <v>213</v>
      </c>
      <c r="E475" s="1">
        <v>44197</v>
      </c>
      <c r="F475" t="s">
        <v>214</v>
      </c>
      <c r="G475">
        <v>0</v>
      </c>
    </row>
    <row r="476" spans="1:7" x14ac:dyDescent="0.25">
      <c r="A476" t="s">
        <v>1263</v>
      </c>
      <c r="B476" t="s">
        <v>1242</v>
      </c>
      <c r="C476" t="s">
        <v>217</v>
      </c>
      <c r="D476" t="s">
        <v>213</v>
      </c>
      <c r="E476" s="1">
        <v>44562</v>
      </c>
      <c r="F476" t="s">
        <v>214</v>
      </c>
      <c r="G476">
        <v>0</v>
      </c>
    </row>
    <row r="477" spans="1:7" x14ac:dyDescent="0.25">
      <c r="A477" t="s">
        <v>1263</v>
      </c>
      <c r="B477" t="s">
        <v>1242</v>
      </c>
      <c r="C477" t="s">
        <v>217</v>
      </c>
      <c r="D477" t="s">
        <v>213</v>
      </c>
      <c r="E477" s="1">
        <v>44927</v>
      </c>
      <c r="F477" t="s">
        <v>214</v>
      </c>
      <c r="G477">
        <v>0</v>
      </c>
    </row>
    <row r="478" spans="1:7" x14ac:dyDescent="0.25">
      <c r="A478" t="s">
        <v>1263</v>
      </c>
      <c r="B478" t="s">
        <v>1242</v>
      </c>
      <c r="C478" t="s">
        <v>217</v>
      </c>
      <c r="D478" t="s">
        <v>213</v>
      </c>
      <c r="E478" s="1">
        <v>45292</v>
      </c>
      <c r="F478" t="s">
        <v>214</v>
      </c>
      <c r="G478">
        <v>0</v>
      </c>
    </row>
    <row r="479" spans="1:7" x14ac:dyDescent="0.25">
      <c r="A479" t="s">
        <v>1263</v>
      </c>
      <c r="B479" t="s">
        <v>1242</v>
      </c>
      <c r="C479" t="s">
        <v>217</v>
      </c>
      <c r="D479" t="s">
        <v>213</v>
      </c>
      <c r="E479" s="1">
        <v>45658</v>
      </c>
      <c r="F479" t="s">
        <v>214</v>
      </c>
      <c r="G479">
        <v>0</v>
      </c>
    </row>
    <row r="480" spans="1:7" x14ac:dyDescent="0.25">
      <c r="A480" t="s">
        <v>1263</v>
      </c>
      <c r="B480" t="s">
        <v>1242</v>
      </c>
      <c r="C480" t="s">
        <v>217</v>
      </c>
      <c r="D480" t="s">
        <v>213</v>
      </c>
      <c r="E480" s="1">
        <v>46023</v>
      </c>
      <c r="F480" t="s">
        <v>214</v>
      </c>
      <c r="G480">
        <v>0</v>
      </c>
    </row>
    <row r="481" spans="1:7" x14ac:dyDescent="0.25">
      <c r="A481" t="s">
        <v>1263</v>
      </c>
      <c r="B481" t="s">
        <v>1242</v>
      </c>
      <c r="C481" t="s">
        <v>217</v>
      </c>
      <c r="D481" t="s">
        <v>213</v>
      </c>
      <c r="E481" s="1">
        <v>46388</v>
      </c>
      <c r="F481" t="s">
        <v>214</v>
      </c>
      <c r="G481">
        <v>0</v>
      </c>
    </row>
    <row r="482" spans="1:7" x14ac:dyDescent="0.25">
      <c r="A482" t="s">
        <v>1263</v>
      </c>
      <c r="B482" t="s">
        <v>1242</v>
      </c>
      <c r="C482" t="s">
        <v>217</v>
      </c>
      <c r="D482" t="s">
        <v>213</v>
      </c>
      <c r="E482" s="1">
        <v>46753</v>
      </c>
      <c r="F482" t="s">
        <v>214</v>
      </c>
      <c r="G482">
        <v>0</v>
      </c>
    </row>
    <row r="483" spans="1:7" x14ac:dyDescent="0.25">
      <c r="A483" t="s">
        <v>1263</v>
      </c>
      <c r="B483" t="s">
        <v>45</v>
      </c>
      <c r="C483" t="s">
        <v>217</v>
      </c>
      <c r="D483" t="s">
        <v>213</v>
      </c>
      <c r="E483" s="1">
        <v>43466</v>
      </c>
      <c r="F483" t="s">
        <v>214</v>
      </c>
      <c r="G483">
        <v>4587848</v>
      </c>
    </row>
    <row r="484" spans="1:7" x14ac:dyDescent="0.25">
      <c r="A484" t="s">
        <v>1263</v>
      </c>
      <c r="B484" t="s">
        <v>45</v>
      </c>
      <c r="C484" t="s">
        <v>217</v>
      </c>
      <c r="D484" t="s">
        <v>213</v>
      </c>
      <c r="E484" s="1">
        <v>43831</v>
      </c>
      <c r="F484" t="s">
        <v>214</v>
      </c>
      <c r="G484">
        <v>4530835</v>
      </c>
    </row>
    <row r="485" spans="1:7" x14ac:dyDescent="0.25">
      <c r="A485" t="s">
        <v>1263</v>
      </c>
      <c r="B485" t="s">
        <v>45</v>
      </c>
      <c r="C485" t="s">
        <v>217</v>
      </c>
      <c r="D485" t="s">
        <v>213</v>
      </c>
      <c r="E485" s="1">
        <v>44197</v>
      </c>
      <c r="F485" t="s">
        <v>214</v>
      </c>
      <c r="G485">
        <v>4564524</v>
      </c>
    </row>
    <row r="486" spans="1:7" x14ac:dyDescent="0.25">
      <c r="A486" t="s">
        <v>1263</v>
      </c>
      <c r="B486" t="s">
        <v>45</v>
      </c>
      <c r="C486" t="s">
        <v>217</v>
      </c>
      <c r="D486" t="s">
        <v>213</v>
      </c>
      <c r="E486" s="1">
        <v>44562</v>
      </c>
      <c r="F486" t="s">
        <v>214</v>
      </c>
      <c r="G486">
        <v>4599921</v>
      </c>
    </row>
    <row r="487" spans="1:7" x14ac:dyDescent="0.25">
      <c r="A487" t="s">
        <v>1263</v>
      </c>
      <c r="B487" t="s">
        <v>45</v>
      </c>
      <c r="C487" t="s">
        <v>217</v>
      </c>
      <c r="D487" t="s">
        <v>213</v>
      </c>
      <c r="E487" s="1">
        <v>44927</v>
      </c>
      <c r="F487" t="s">
        <v>214</v>
      </c>
      <c r="G487">
        <v>4634689</v>
      </c>
    </row>
    <row r="488" spans="1:7" x14ac:dyDescent="0.25">
      <c r="A488" t="s">
        <v>1263</v>
      </c>
      <c r="B488" t="s">
        <v>45</v>
      </c>
      <c r="C488" t="s">
        <v>217</v>
      </c>
      <c r="D488" t="s">
        <v>213</v>
      </c>
      <c r="E488" s="1">
        <v>45292</v>
      </c>
      <c r="F488" t="s">
        <v>214</v>
      </c>
      <c r="G488">
        <v>4675518</v>
      </c>
    </row>
    <row r="489" spans="1:7" x14ac:dyDescent="0.25">
      <c r="A489" t="s">
        <v>1263</v>
      </c>
      <c r="B489" t="s">
        <v>45</v>
      </c>
      <c r="C489" t="s">
        <v>217</v>
      </c>
      <c r="D489" t="s">
        <v>213</v>
      </c>
      <c r="E489" s="1">
        <v>45658</v>
      </c>
      <c r="F489" t="s">
        <v>214</v>
      </c>
      <c r="G489">
        <v>4689860</v>
      </c>
    </row>
    <row r="490" spans="1:7" x14ac:dyDescent="0.25">
      <c r="A490" t="s">
        <v>1263</v>
      </c>
      <c r="B490" t="s">
        <v>45</v>
      </c>
      <c r="C490" t="s">
        <v>217</v>
      </c>
      <c r="D490" t="s">
        <v>213</v>
      </c>
      <c r="E490" s="1">
        <v>46023</v>
      </c>
      <c r="F490" t="s">
        <v>214</v>
      </c>
      <c r="G490">
        <v>4718154</v>
      </c>
    </row>
    <row r="491" spans="1:7" x14ac:dyDescent="0.25">
      <c r="A491" t="s">
        <v>1263</v>
      </c>
      <c r="B491" t="s">
        <v>45</v>
      </c>
      <c r="C491" t="s">
        <v>217</v>
      </c>
      <c r="D491" t="s">
        <v>213</v>
      </c>
      <c r="E491" s="1">
        <v>46388</v>
      </c>
      <c r="F491" t="s">
        <v>214</v>
      </c>
      <c r="G491">
        <v>4746782</v>
      </c>
    </row>
    <row r="492" spans="1:7" x14ac:dyDescent="0.25">
      <c r="A492" t="s">
        <v>1263</v>
      </c>
      <c r="B492" t="s">
        <v>45</v>
      </c>
      <c r="C492" t="s">
        <v>217</v>
      </c>
      <c r="D492" t="s">
        <v>213</v>
      </c>
      <c r="E492" s="1">
        <v>46753</v>
      </c>
      <c r="F492" t="s">
        <v>214</v>
      </c>
      <c r="G492">
        <v>4787889</v>
      </c>
    </row>
    <row r="493" spans="1:7" x14ac:dyDescent="0.25">
      <c r="A493" t="s">
        <v>1263</v>
      </c>
      <c r="B493" t="s">
        <v>1247</v>
      </c>
      <c r="C493" t="s">
        <v>217</v>
      </c>
      <c r="D493" t="s">
        <v>213</v>
      </c>
      <c r="E493" s="1">
        <v>43466</v>
      </c>
      <c r="F493" t="s">
        <v>214</v>
      </c>
      <c r="G493">
        <v>0</v>
      </c>
    </row>
    <row r="494" spans="1:7" x14ac:dyDescent="0.25">
      <c r="A494" t="s">
        <v>1263</v>
      </c>
      <c r="B494" t="s">
        <v>1247</v>
      </c>
      <c r="C494" t="s">
        <v>217</v>
      </c>
      <c r="D494" t="s">
        <v>213</v>
      </c>
      <c r="E494" s="1">
        <v>43831</v>
      </c>
      <c r="F494" t="s">
        <v>214</v>
      </c>
      <c r="G494">
        <v>0</v>
      </c>
    </row>
    <row r="495" spans="1:7" x14ac:dyDescent="0.25">
      <c r="A495" t="s">
        <v>1263</v>
      </c>
      <c r="B495" t="s">
        <v>1247</v>
      </c>
      <c r="C495" t="s">
        <v>217</v>
      </c>
      <c r="D495" t="s">
        <v>213</v>
      </c>
      <c r="E495" s="1">
        <v>44197</v>
      </c>
      <c r="F495" t="s">
        <v>214</v>
      </c>
      <c r="G495">
        <v>0</v>
      </c>
    </row>
    <row r="496" spans="1:7" x14ac:dyDescent="0.25">
      <c r="A496" t="s">
        <v>1263</v>
      </c>
      <c r="B496" t="s">
        <v>1247</v>
      </c>
      <c r="C496" t="s">
        <v>217</v>
      </c>
      <c r="D496" t="s">
        <v>213</v>
      </c>
      <c r="E496" s="1">
        <v>44562</v>
      </c>
      <c r="F496" t="s">
        <v>214</v>
      </c>
      <c r="G496">
        <v>0</v>
      </c>
    </row>
    <row r="497" spans="1:7" x14ac:dyDescent="0.25">
      <c r="A497" t="s">
        <v>1263</v>
      </c>
      <c r="B497" t="s">
        <v>1247</v>
      </c>
      <c r="C497" t="s">
        <v>217</v>
      </c>
      <c r="D497" t="s">
        <v>213</v>
      </c>
      <c r="E497" s="1">
        <v>44927</v>
      </c>
      <c r="F497" t="s">
        <v>214</v>
      </c>
      <c r="G497">
        <v>0</v>
      </c>
    </row>
    <row r="498" spans="1:7" x14ac:dyDescent="0.25">
      <c r="A498" t="s">
        <v>1263</v>
      </c>
      <c r="B498" t="s">
        <v>1247</v>
      </c>
      <c r="C498" t="s">
        <v>217</v>
      </c>
      <c r="D498" t="s">
        <v>213</v>
      </c>
      <c r="E498" s="1">
        <v>45292</v>
      </c>
      <c r="F498" t="s">
        <v>214</v>
      </c>
      <c r="G498">
        <v>0</v>
      </c>
    </row>
    <row r="499" spans="1:7" x14ac:dyDescent="0.25">
      <c r="A499" t="s">
        <v>1263</v>
      </c>
      <c r="B499" t="s">
        <v>1247</v>
      </c>
      <c r="C499" t="s">
        <v>217</v>
      </c>
      <c r="D499" t="s">
        <v>213</v>
      </c>
      <c r="E499" s="1">
        <v>45658</v>
      </c>
      <c r="F499" t="s">
        <v>214</v>
      </c>
      <c r="G499">
        <v>0</v>
      </c>
    </row>
    <row r="500" spans="1:7" x14ac:dyDescent="0.25">
      <c r="A500" t="s">
        <v>1263</v>
      </c>
      <c r="B500" t="s">
        <v>1247</v>
      </c>
      <c r="C500" t="s">
        <v>217</v>
      </c>
      <c r="D500" t="s">
        <v>213</v>
      </c>
      <c r="E500" s="1">
        <v>46023</v>
      </c>
      <c r="F500" t="s">
        <v>214</v>
      </c>
      <c r="G500">
        <v>0</v>
      </c>
    </row>
    <row r="501" spans="1:7" x14ac:dyDescent="0.25">
      <c r="A501" t="s">
        <v>1263</v>
      </c>
      <c r="B501" t="s">
        <v>1247</v>
      </c>
      <c r="C501" t="s">
        <v>217</v>
      </c>
      <c r="D501" t="s">
        <v>213</v>
      </c>
      <c r="E501" s="1">
        <v>46388</v>
      </c>
      <c r="F501" t="s">
        <v>214</v>
      </c>
      <c r="G501">
        <v>0</v>
      </c>
    </row>
    <row r="502" spans="1:7" x14ac:dyDescent="0.25">
      <c r="A502" t="s">
        <v>1263</v>
      </c>
      <c r="B502" t="s">
        <v>1247</v>
      </c>
      <c r="C502" t="s">
        <v>217</v>
      </c>
      <c r="D502" t="s">
        <v>213</v>
      </c>
      <c r="E502" s="1">
        <v>46753</v>
      </c>
      <c r="F502" t="s">
        <v>214</v>
      </c>
      <c r="G502">
        <v>0</v>
      </c>
    </row>
    <row r="503" spans="1:7" x14ac:dyDescent="0.25">
      <c r="A503" t="s">
        <v>1263</v>
      </c>
      <c r="B503" t="s">
        <v>1248</v>
      </c>
      <c r="C503" t="s">
        <v>217</v>
      </c>
      <c r="D503" t="s">
        <v>213</v>
      </c>
      <c r="E503" s="1">
        <v>43466</v>
      </c>
      <c r="F503" t="s">
        <v>214</v>
      </c>
      <c r="G503">
        <v>0</v>
      </c>
    </row>
    <row r="504" spans="1:7" x14ac:dyDescent="0.25">
      <c r="A504" t="s">
        <v>1263</v>
      </c>
      <c r="B504" t="s">
        <v>1248</v>
      </c>
      <c r="C504" t="s">
        <v>217</v>
      </c>
      <c r="D504" t="s">
        <v>213</v>
      </c>
      <c r="E504" s="1">
        <v>43831</v>
      </c>
      <c r="F504" t="s">
        <v>214</v>
      </c>
      <c r="G504">
        <v>0</v>
      </c>
    </row>
    <row r="505" spans="1:7" x14ac:dyDescent="0.25">
      <c r="A505" t="s">
        <v>1263</v>
      </c>
      <c r="B505" t="s">
        <v>1248</v>
      </c>
      <c r="C505" t="s">
        <v>217</v>
      </c>
      <c r="D505" t="s">
        <v>213</v>
      </c>
      <c r="E505" s="1">
        <v>44197</v>
      </c>
      <c r="F505" t="s">
        <v>214</v>
      </c>
      <c r="G505">
        <v>0</v>
      </c>
    </row>
    <row r="506" spans="1:7" x14ac:dyDescent="0.25">
      <c r="A506" t="s">
        <v>1263</v>
      </c>
      <c r="B506" t="s">
        <v>1248</v>
      </c>
      <c r="C506" t="s">
        <v>217</v>
      </c>
      <c r="D506" t="s">
        <v>213</v>
      </c>
      <c r="E506" s="1">
        <v>44562</v>
      </c>
      <c r="F506" t="s">
        <v>214</v>
      </c>
      <c r="G506">
        <v>0</v>
      </c>
    </row>
    <row r="507" spans="1:7" x14ac:dyDescent="0.25">
      <c r="A507" t="s">
        <v>1263</v>
      </c>
      <c r="B507" t="s">
        <v>1248</v>
      </c>
      <c r="C507" t="s">
        <v>217</v>
      </c>
      <c r="D507" t="s">
        <v>213</v>
      </c>
      <c r="E507" s="1">
        <v>44927</v>
      </c>
      <c r="F507" t="s">
        <v>214</v>
      </c>
      <c r="G507">
        <v>0</v>
      </c>
    </row>
    <row r="508" spans="1:7" x14ac:dyDescent="0.25">
      <c r="A508" t="s">
        <v>1263</v>
      </c>
      <c r="B508" t="s">
        <v>1248</v>
      </c>
      <c r="C508" t="s">
        <v>217</v>
      </c>
      <c r="D508" t="s">
        <v>213</v>
      </c>
      <c r="E508" s="1">
        <v>45292</v>
      </c>
      <c r="F508" t="s">
        <v>214</v>
      </c>
      <c r="G508">
        <v>0</v>
      </c>
    </row>
    <row r="509" spans="1:7" x14ac:dyDescent="0.25">
      <c r="A509" t="s">
        <v>1263</v>
      </c>
      <c r="B509" t="s">
        <v>1248</v>
      </c>
      <c r="C509" t="s">
        <v>217</v>
      </c>
      <c r="D509" t="s">
        <v>213</v>
      </c>
      <c r="E509" s="1">
        <v>45658</v>
      </c>
      <c r="F509" t="s">
        <v>214</v>
      </c>
      <c r="G509">
        <v>0</v>
      </c>
    </row>
    <row r="510" spans="1:7" x14ac:dyDescent="0.25">
      <c r="A510" t="s">
        <v>1263</v>
      </c>
      <c r="B510" t="s">
        <v>1248</v>
      </c>
      <c r="C510" t="s">
        <v>217</v>
      </c>
      <c r="D510" t="s">
        <v>213</v>
      </c>
      <c r="E510" s="1">
        <v>46023</v>
      </c>
      <c r="F510" t="s">
        <v>214</v>
      </c>
      <c r="G510">
        <v>0</v>
      </c>
    </row>
    <row r="511" spans="1:7" x14ac:dyDescent="0.25">
      <c r="A511" t="s">
        <v>1263</v>
      </c>
      <c r="B511" t="s">
        <v>1248</v>
      </c>
      <c r="C511" t="s">
        <v>217</v>
      </c>
      <c r="D511" t="s">
        <v>213</v>
      </c>
      <c r="E511" s="1">
        <v>46388</v>
      </c>
      <c r="F511" t="s">
        <v>214</v>
      </c>
      <c r="G511">
        <v>0</v>
      </c>
    </row>
    <row r="512" spans="1:7" x14ac:dyDescent="0.25">
      <c r="A512" t="s">
        <v>1263</v>
      </c>
      <c r="B512" t="s">
        <v>1248</v>
      </c>
      <c r="C512" t="s">
        <v>217</v>
      </c>
      <c r="D512" t="s">
        <v>213</v>
      </c>
      <c r="E512" s="1">
        <v>46753</v>
      </c>
      <c r="F512" t="s">
        <v>214</v>
      </c>
      <c r="G512">
        <v>0</v>
      </c>
    </row>
    <row r="513" spans="1:7" x14ac:dyDescent="0.25">
      <c r="A513" t="s">
        <v>1263</v>
      </c>
      <c r="B513" t="s">
        <v>46</v>
      </c>
      <c r="C513" t="s">
        <v>217</v>
      </c>
      <c r="D513" t="s">
        <v>213</v>
      </c>
      <c r="E513" s="1">
        <v>43466</v>
      </c>
      <c r="F513" t="s">
        <v>214</v>
      </c>
      <c r="G513">
        <v>3564360</v>
      </c>
    </row>
    <row r="514" spans="1:7" x14ac:dyDescent="0.25">
      <c r="A514" t="s">
        <v>1263</v>
      </c>
      <c r="B514" t="s">
        <v>46</v>
      </c>
      <c r="C514" t="s">
        <v>217</v>
      </c>
      <c r="D514" t="s">
        <v>213</v>
      </c>
      <c r="E514" s="1">
        <v>43831</v>
      </c>
      <c r="F514" t="s">
        <v>214</v>
      </c>
      <c r="G514">
        <v>3528579</v>
      </c>
    </row>
    <row r="515" spans="1:7" x14ac:dyDescent="0.25">
      <c r="A515" t="s">
        <v>1263</v>
      </c>
      <c r="B515" t="s">
        <v>46</v>
      </c>
      <c r="C515" t="s">
        <v>217</v>
      </c>
      <c r="D515" t="s">
        <v>213</v>
      </c>
      <c r="E515" s="1">
        <v>44197</v>
      </c>
      <c r="F515" t="s">
        <v>214</v>
      </c>
      <c r="G515">
        <v>3392496</v>
      </c>
    </row>
    <row r="516" spans="1:7" x14ac:dyDescent="0.25">
      <c r="A516" t="s">
        <v>1263</v>
      </c>
      <c r="B516" t="s">
        <v>46</v>
      </c>
      <c r="C516" t="s">
        <v>217</v>
      </c>
      <c r="D516" t="s">
        <v>213</v>
      </c>
      <c r="E516" s="1">
        <v>44562</v>
      </c>
      <c r="F516" t="s">
        <v>214</v>
      </c>
      <c r="G516">
        <v>3360652</v>
      </c>
    </row>
    <row r="517" spans="1:7" x14ac:dyDescent="0.25">
      <c r="A517" t="s">
        <v>1263</v>
      </c>
      <c r="B517" t="s">
        <v>46</v>
      </c>
      <c r="C517" t="s">
        <v>217</v>
      </c>
      <c r="D517" t="s">
        <v>213</v>
      </c>
      <c r="E517" s="1">
        <v>44927</v>
      </c>
      <c r="F517" t="s">
        <v>214</v>
      </c>
      <c r="G517">
        <v>3406917</v>
      </c>
    </row>
    <row r="518" spans="1:7" x14ac:dyDescent="0.25">
      <c r="A518" t="s">
        <v>1263</v>
      </c>
      <c r="B518" t="s">
        <v>46</v>
      </c>
      <c r="C518" t="s">
        <v>217</v>
      </c>
      <c r="D518" t="s">
        <v>213</v>
      </c>
      <c r="E518" s="1">
        <v>45292</v>
      </c>
      <c r="F518" t="s">
        <v>214</v>
      </c>
      <c r="G518">
        <v>3481440</v>
      </c>
    </row>
    <row r="519" spans="1:7" x14ac:dyDescent="0.25">
      <c r="A519" t="s">
        <v>1263</v>
      </c>
      <c r="B519" t="s">
        <v>46</v>
      </c>
      <c r="C519" t="s">
        <v>217</v>
      </c>
      <c r="D519" t="s">
        <v>213</v>
      </c>
      <c r="E519" s="1">
        <v>45658</v>
      </c>
      <c r="F519" t="s">
        <v>214</v>
      </c>
      <c r="G519">
        <v>3461622</v>
      </c>
    </row>
    <row r="520" spans="1:7" x14ac:dyDescent="0.25">
      <c r="A520" t="s">
        <v>1263</v>
      </c>
      <c r="B520" t="s">
        <v>46</v>
      </c>
      <c r="C520" t="s">
        <v>217</v>
      </c>
      <c r="D520" t="s">
        <v>213</v>
      </c>
      <c r="E520" s="1">
        <v>46023</v>
      </c>
      <c r="F520" t="s">
        <v>214</v>
      </c>
      <c r="G520">
        <v>3486053</v>
      </c>
    </row>
    <row r="521" spans="1:7" x14ac:dyDescent="0.25">
      <c r="A521" t="s">
        <v>1263</v>
      </c>
      <c r="B521" t="s">
        <v>46</v>
      </c>
      <c r="C521" t="s">
        <v>217</v>
      </c>
      <c r="D521" t="s">
        <v>213</v>
      </c>
      <c r="E521" s="1">
        <v>46388</v>
      </c>
      <c r="F521" t="s">
        <v>214</v>
      </c>
      <c r="G521">
        <v>3550866</v>
      </c>
    </row>
    <row r="522" spans="1:7" x14ac:dyDescent="0.25">
      <c r="A522" t="s">
        <v>1263</v>
      </c>
      <c r="B522" t="s">
        <v>46</v>
      </c>
      <c r="C522" t="s">
        <v>217</v>
      </c>
      <c r="D522" t="s">
        <v>213</v>
      </c>
      <c r="E522" s="1">
        <v>46753</v>
      </c>
      <c r="F522" t="s">
        <v>214</v>
      </c>
      <c r="G522">
        <v>3547786</v>
      </c>
    </row>
    <row r="523" spans="1:7" x14ac:dyDescent="0.25">
      <c r="A523" t="s">
        <v>1263</v>
      </c>
      <c r="B523" t="s">
        <v>1251</v>
      </c>
      <c r="C523" t="s">
        <v>217</v>
      </c>
      <c r="D523" t="s">
        <v>213</v>
      </c>
      <c r="E523" s="1">
        <v>43466</v>
      </c>
      <c r="F523" t="s">
        <v>214</v>
      </c>
      <c r="G523">
        <v>0</v>
      </c>
    </row>
    <row r="524" spans="1:7" x14ac:dyDescent="0.25">
      <c r="A524" t="s">
        <v>1263</v>
      </c>
      <c r="B524" t="s">
        <v>1251</v>
      </c>
      <c r="C524" t="s">
        <v>217</v>
      </c>
      <c r="D524" t="s">
        <v>213</v>
      </c>
      <c r="E524" s="1">
        <v>43831</v>
      </c>
      <c r="F524" t="s">
        <v>214</v>
      </c>
      <c r="G524">
        <v>0</v>
      </c>
    </row>
    <row r="525" spans="1:7" x14ac:dyDescent="0.25">
      <c r="A525" t="s">
        <v>1263</v>
      </c>
      <c r="B525" t="s">
        <v>1251</v>
      </c>
      <c r="C525" t="s">
        <v>217</v>
      </c>
      <c r="D525" t="s">
        <v>213</v>
      </c>
      <c r="E525" s="1">
        <v>44197</v>
      </c>
      <c r="F525" t="s">
        <v>214</v>
      </c>
      <c r="G525">
        <v>0</v>
      </c>
    </row>
    <row r="526" spans="1:7" x14ac:dyDescent="0.25">
      <c r="A526" t="s">
        <v>1263</v>
      </c>
      <c r="B526" t="s">
        <v>1251</v>
      </c>
      <c r="C526" t="s">
        <v>217</v>
      </c>
      <c r="D526" t="s">
        <v>213</v>
      </c>
      <c r="E526" s="1">
        <v>44562</v>
      </c>
      <c r="F526" t="s">
        <v>214</v>
      </c>
      <c r="G526">
        <v>0</v>
      </c>
    </row>
    <row r="527" spans="1:7" x14ac:dyDescent="0.25">
      <c r="A527" t="s">
        <v>1263</v>
      </c>
      <c r="B527" t="s">
        <v>1251</v>
      </c>
      <c r="C527" t="s">
        <v>217</v>
      </c>
      <c r="D527" t="s">
        <v>213</v>
      </c>
      <c r="E527" s="1">
        <v>44927</v>
      </c>
      <c r="F527" t="s">
        <v>214</v>
      </c>
      <c r="G527">
        <v>0</v>
      </c>
    </row>
    <row r="528" spans="1:7" x14ac:dyDescent="0.25">
      <c r="A528" t="s">
        <v>1263</v>
      </c>
      <c r="B528" t="s">
        <v>1251</v>
      </c>
      <c r="C528" t="s">
        <v>217</v>
      </c>
      <c r="D528" t="s">
        <v>213</v>
      </c>
      <c r="E528" s="1">
        <v>45292</v>
      </c>
      <c r="F528" t="s">
        <v>214</v>
      </c>
      <c r="G528">
        <v>0</v>
      </c>
    </row>
    <row r="529" spans="1:7" x14ac:dyDescent="0.25">
      <c r="A529" t="s">
        <v>1263</v>
      </c>
      <c r="B529" t="s">
        <v>1251</v>
      </c>
      <c r="C529" t="s">
        <v>217</v>
      </c>
      <c r="D529" t="s">
        <v>213</v>
      </c>
      <c r="E529" s="1">
        <v>45658</v>
      </c>
      <c r="F529" t="s">
        <v>214</v>
      </c>
      <c r="G529">
        <v>0</v>
      </c>
    </row>
    <row r="530" spans="1:7" x14ac:dyDescent="0.25">
      <c r="A530" t="s">
        <v>1263</v>
      </c>
      <c r="B530" t="s">
        <v>1251</v>
      </c>
      <c r="C530" t="s">
        <v>217</v>
      </c>
      <c r="D530" t="s">
        <v>213</v>
      </c>
      <c r="E530" s="1">
        <v>46023</v>
      </c>
      <c r="F530" t="s">
        <v>214</v>
      </c>
      <c r="G530">
        <v>0</v>
      </c>
    </row>
    <row r="531" spans="1:7" x14ac:dyDescent="0.25">
      <c r="A531" t="s">
        <v>1263</v>
      </c>
      <c r="B531" t="s">
        <v>1251</v>
      </c>
      <c r="C531" t="s">
        <v>217</v>
      </c>
      <c r="D531" t="s">
        <v>213</v>
      </c>
      <c r="E531" s="1">
        <v>46388</v>
      </c>
      <c r="F531" t="s">
        <v>214</v>
      </c>
      <c r="G531">
        <v>0</v>
      </c>
    </row>
    <row r="532" spans="1:7" x14ac:dyDescent="0.25">
      <c r="A532" t="s">
        <v>1263</v>
      </c>
      <c r="B532" t="s">
        <v>1251</v>
      </c>
      <c r="C532" t="s">
        <v>217</v>
      </c>
      <c r="D532" t="s">
        <v>213</v>
      </c>
      <c r="E532" s="1">
        <v>46753</v>
      </c>
      <c r="F532" t="s">
        <v>214</v>
      </c>
      <c r="G532">
        <v>0</v>
      </c>
    </row>
    <row r="533" spans="1:7" x14ac:dyDescent="0.25">
      <c r="A533" t="s">
        <v>1263</v>
      </c>
      <c r="B533" t="s">
        <v>1252</v>
      </c>
      <c r="C533" t="s">
        <v>217</v>
      </c>
      <c r="D533" t="s">
        <v>213</v>
      </c>
      <c r="E533" s="1">
        <v>43466</v>
      </c>
      <c r="F533" t="s">
        <v>214</v>
      </c>
      <c r="G533">
        <v>0</v>
      </c>
    </row>
    <row r="534" spans="1:7" x14ac:dyDescent="0.25">
      <c r="A534" t="s">
        <v>1263</v>
      </c>
      <c r="B534" t="s">
        <v>1252</v>
      </c>
      <c r="C534" t="s">
        <v>217</v>
      </c>
      <c r="D534" t="s">
        <v>213</v>
      </c>
      <c r="E534" s="1">
        <v>43831</v>
      </c>
      <c r="F534" t="s">
        <v>214</v>
      </c>
      <c r="G534">
        <v>0</v>
      </c>
    </row>
    <row r="535" spans="1:7" x14ac:dyDescent="0.25">
      <c r="A535" t="s">
        <v>1263</v>
      </c>
      <c r="B535" t="s">
        <v>1252</v>
      </c>
      <c r="C535" t="s">
        <v>217</v>
      </c>
      <c r="D535" t="s">
        <v>213</v>
      </c>
      <c r="E535" s="1">
        <v>44197</v>
      </c>
      <c r="F535" t="s">
        <v>214</v>
      </c>
      <c r="G535">
        <v>0</v>
      </c>
    </row>
    <row r="536" spans="1:7" x14ac:dyDescent="0.25">
      <c r="A536" t="s">
        <v>1263</v>
      </c>
      <c r="B536" t="s">
        <v>1252</v>
      </c>
      <c r="C536" t="s">
        <v>217</v>
      </c>
      <c r="D536" t="s">
        <v>213</v>
      </c>
      <c r="E536" s="1">
        <v>44562</v>
      </c>
      <c r="F536" t="s">
        <v>214</v>
      </c>
      <c r="G536">
        <v>0</v>
      </c>
    </row>
    <row r="537" spans="1:7" x14ac:dyDescent="0.25">
      <c r="A537" t="s">
        <v>1263</v>
      </c>
      <c r="B537" t="s">
        <v>1252</v>
      </c>
      <c r="C537" t="s">
        <v>217</v>
      </c>
      <c r="D537" t="s">
        <v>213</v>
      </c>
      <c r="E537" s="1">
        <v>44927</v>
      </c>
      <c r="F537" t="s">
        <v>214</v>
      </c>
      <c r="G537">
        <v>0</v>
      </c>
    </row>
    <row r="538" spans="1:7" x14ac:dyDescent="0.25">
      <c r="A538" t="s">
        <v>1263</v>
      </c>
      <c r="B538" t="s">
        <v>1252</v>
      </c>
      <c r="C538" t="s">
        <v>217</v>
      </c>
      <c r="D538" t="s">
        <v>213</v>
      </c>
      <c r="E538" s="1">
        <v>45292</v>
      </c>
      <c r="F538" t="s">
        <v>214</v>
      </c>
      <c r="G538">
        <v>0</v>
      </c>
    </row>
    <row r="539" spans="1:7" x14ac:dyDescent="0.25">
      <c r="A539" t="s">
        <v>1263</v>
      </c>
      <c r="B539" t="s">
        <v>1252</v>
      </c>
      <c r="C539" t="s">
        <v>217</v>
      </c>
      <c r="D539" t="s">
        <v>213</v>
      </c>
      <c r="E539" s="1">
        <v>45658</v>
      </c>
      <c r="F539" t="s">
        <v>214</v>
      </c>
      <c r="G539">
        <v>0</v>
      </c>
    </row>
    <row r="540" spans="1:7" x14ac:dyDescent="0.25">
      <c r="A540" t="s">
        <v>1263</v>
      </c>
      <c r="B540" t="s">
        <v>1252</v>
      </c>
      <c r="C540" t="s">
        <v>217</v>
      </c>
      <c r="D540" t="s">
        <v>213</v>
      </c>
      <c r="E540" s="1">
        <v>46023</v>
      </c>
      <c r="F540" t="s">
        <v>214</v>
      </c>
      <c r="G540">
        <v>0</v>
      </c>
    </row>
    <row r="541" spans="1:7" x14ac:dyDescent="0.25">
      <c r="A541" t="s">
        <v>1263</v>
      </c>
      <c r="B541" t="s">
        <v>1252</v>
      </c>
      <c r="C541" t="s">
        <v>217</v>
      </c>
      <c r="D541" t="s">
        <v>213</v>
      </c>
      <c r="E541" s="1">
        <v>46388</v>
      </c>
      <c r="F541" t="s">
        <v>214</v>
      </c>
      <c r="G541">
        <v>0</v>
      </c>
    </row>
    <row r="542" spans="1:7" x14ac:dyDescent="0.25">
      <c r="A542" t="s">
        <v>1263</v>
      </c>
      <c r="B542" t="s">
        <v>1252</v>
      </c>
      <c r="C542" t="s">
        <v>217</v>
      </c>
      <c r="D542" t="s">
        <v>213</v>
      </c>
      <c r="E542" s="1">
        <v>46753</v>
      </c>
      <c r="F542" t="s">
        <v>214</v>
      </c>
      <c r="G542">
        <v>0</v>
      </c>
    </row>
    <row r="543" spans="1:7" x14ac:dyDescent="0.25">
      <c r="A543" t="s">
        <v>1263</v>
      </c>
      <c r="B543" t="s">
        <v>38</v>
      </c>
      <c r="C543" t="s">
        <v>217</v>
      </c>
      <c r="D543" t="s">
        <v>213</v>
      </c>
      <c r="E543" s="1">
        <v>43466</v>
      </c>
      <c r="F543" t="s">
        <v>214</v>
      </c>
      <c r="G543">
        <v>3252274</v>
      </c>
    </row>
    <row r="544" spans="1:7" x14ac:dyDescent="0.25">
      <c r="A544" t="s">
        <v>1263</v>
      </c>
      <c r="B544" t="s">
        <v>38</v>
      </c>
      <c r="C544" t="s">
        <v>217</v>
      </c>
      <c r="D544" t="s">
        <v>213</v>
      </c>
      <c r="E544" s="1">
        <v>43831</v>
      </c>
      <c r="F544" t="s">
        <v>214</v>
      </c>
      <c r="G544">
        <v>3278038</v>
      </c>
    </row>
    <row r="545" spans="1:7" x14ac:dyDescent="0.25">
      <c r="A545" t="s">
        <v>1263</v>
      </c>
      <c r="B545" t="s">
        <v>38</v>
      </c>
      <c r="C545" t="s">
        <v>217</v>
      </c>
      <c r="D545" t="s">
        <v>213</v>
      </c>
      <c r="E545" s="1">
        <v>44197</v>
      </c>
      <c r="F545" t="s">
        <v>214</v>
      </c>
      <c r="G545">
        <v>3289031</v>
      </c>
    </row>
    <row r="546" spans="1:7" x14ac:dyDescent="0.25">
      <c r="A546" t="s">
        <v>1263</v>
      </c>
      <c r="B546" t="s">
        <v>38</v>
      </c>
      <c r="C546" t="s">
        <v>217</v>
      </c>
      <c r="D546" t="s">
        <v>213</v>
      </c>
      <c r="E546" s="1">
        <v>44562</v>
      </c>
      <c r="F546" t="s">
        <v>214</v>
      </c>
      <c r="G546">
        <v>3309971</v>
      </c>
    </row>
    <row r="547" spans="1:7" x14ac:dyDescent="0.25">
      <c r="A547" t="s">
        <v>1263</v>
      </c>
      <c r="B547" t="s">
        <v>38</v>
      </c>
      <c r="C547" t="s">
        <v>217</v>
      </c>
      <c r="D547" t="s">
        <v>213</v>
      </c>
      <c r="E547" s="1">
        <v>44927</v>
      </c>
      <c r="F547" t="s">
        <v>214</v>
      </c>
      <c r="G547">
        <v>3333425</v>
      </c>
    </row>
    <row r="548" spans="1:7" x14ac:dyDescent="0.25">
      <c r="A548" t="s">
        <v>1263</v>
      </c>
      <c r="B548" t="s">
        <v>38</v>
      </c>
      <c r="C548" t="s">
        <v>217</v>
      </c>
      <c r="D548" t="s">
        <v>213</v>
      </c>
      <c r="E548" s="1">
        <v>45292</v>
      </c>
      <c r="F548" t="s">
        <v>214</v>
      </c>
      <c r="G548">
        <v>3367322</v>
      </c>
    </row>
    <row r="549" spans="1:7" x14ac:dyDescent="0.25">
      <c r="A549" t="s">
        <v>1263</v>
      </c>
      <c r="B549" t="s">
        <v>38</v>
      </c>
      <c r="C549" t="s">
        <v>217</v>
      </c>
      <c r="D549" t="s">
        <v>213</v>
      </c>
      <c r="E549" s="1">
        <v>45658</v>
      </c>
      <c r="F549" t="s">
        <v>214</v>
      </c>
      <c r="G549">
        <v>3381777</v>
      </c>
    </row>
    <row r="550" spans="1:7" x14ac:dyDescent="0.25">
      <c r="A550" t="s">
        <v>1263</v>
      </c>
      <c r="B550" t="s">
        <v>38</v>
      </c>
      <c r="C550" t="s">
        <v>217</v>
      </c>
      <c r="D550" t="s">
        <v>213</v>
      </c>
      <c r="E550" s="1">
        <v>46023</v>
      </c>
      <c r="F550" t="s">
        <v>214</v>
      </c>
      <c r="G550">
        <v>3407109</v>
      </c>
    </row>
    <row r="551" spans="1:7" x14ac:dyDescent="0.25">
      <c r="A551" t="s">
        <v>1263</v>
      </c>
      <c r="B551" t="s">
        <v>38</v>
      </c>
      <c r="C551" t="s">
        <v>217</v>
      </c>
      <c r="D551" t="s">
        <v>213</v>
      </c>
      <c r="E551" s="1">
        <v>46388</v>
      </c>
      <c r="F551" t="s">
        <v>214</v>
      </c>
      <c r="G551">
        <v>3434387</v>
      </c>
    </row>
    <row r="552" spans="1:7" x14ac:dyDescent="0.25">
      <c r="A552" t="s">
        <v>1263</v>
      </c>
      <c r="B552" t="s">
        <v>38</v>
      </c>
      <c r="C552" t="s">
        <v>217</v>
      </c>
      <c r="D552" t="s">
        <v>213</v>
      </c>
      <c r="E552" s="1">
        <v>46753</v>
      </c>
      <c r="F552" t="s">
        <v>214</v>
      </c>
      <c r="G552">
        <v>3472538</v>
      </c>
    </row>
    <row r="553" spans="1:7" x14ac:dyDescent="0.25">
      <c r="A553" t="s">
        <v>1263</v>
      </c>
      <c r="B553" t="s">
        <v>1236</v>
      </c>
      <c r="C553" t="s">
        <v>217</v>
      </c>
      <c r="D553" t="s">
        <v>213</v>
      </c>
      <c r="E553" s="1">
        <v>43466</v>
      </c>
      <c r="F553" t="s">
        <v>214</v>
      </c>
      <c r="G553">
        <v>0</v>
      </c>
    </row>
    <row r="554" spans="1:7" x14ac:dyDescent="0.25">
      <c r="A554" t="s">
        <v>1263</v>
      </c>
      <c r="B554" t="s">
        <v>1236</v>
      </c>
      <c r="C554" t="s">
        <v>217</v>
      </c>
      <c r="D554" t="s">
        <v>213</v>
      </c>
      <c r="E554" s="1">
        <v>43831</v>
      </c>
      <c r="F554" t="s">
        <v>214</v>
      </c>
      <c r="G554">
        <v>0</v>
      </c>
    </row>
    <row r="555" spans="1:7" x14ac:dyDescent="0.25">
      <c r="A555" t="s">
        <v>1263</v>
      </c>
      <c r="B555" t="s">
        <v>1236</v>
      </c>
      <c r="C555" t="s">
        <v>217</v>
      </c>
      <c r="D555" t="s">
        <v>213</v>
      </c>
      <c r="E555" s="1">
        <v>44197</v>
      </c>
      <c r="F555" t="s">
        <v>214</v>
      </c>
      <c r="G555">
        <v>0</v>
      </c>
    </row>
    <row r="556" spans="1:7" x14ac:dyDescent="0.25">
      <c r="A556" t="s">
        <v>1263</v>
      </c>
      <c r="B556" t="s">
        <v>1236</v>
      </c>
      <c r="C556" t="s">
        <v>217</v>
      </c>
      <c r="D556" t="s">
        <v>213</v>
      </c>
      <c r="E556" s="1">
        <v>44562</v>
      </c>
      <c r="F556" t="s">
        <v>214</v>
      </c>
      <c r="G556">
        <v>0</v>
      </c>
    </row>
    <row r="557" spans="1:7" x14ac:dyDescent="0.25">
      <c r="A557" t="s">
        <v>1263</v>
      </c>
      <c r="B557" t="s">
        <v>1236</v>
      </c>
      <c r="C557" t="s">
        <v>217</v>
      </c>
      <c r="D557" t="s">
        <v>213</v>
      </c>
      <c r="E557" s="1">
        <v>44927</v>
      </c>
      <c r="F557" t="s">
        <v>214</v>
      </c>
      <c r="G557">
        <v>0</v>
      </c>
    </row>
    <row r="558" spans="1:7" x14ac:dyDescent="0.25">
      <c r="A558" t="s">
        <v>1263</v>
      </c>
      <c r="B558" t="s">
        <v>1236</v>
      </c>
      <c r="C558" t="s">
        <v>217</v>
      </c>
      <c r="D558" t="s">
        <v>213</v>
      </c>
      <c r="E558" s="1">
        <v>45292</v>
      </c>
      <c r="F558" t="s">
        <v>214</v>
      </c>
      <c r="G558">
        <v>0</v>
      </c>
    </row>
    <row r="559" spans="1:7" x14ac:dyDescent="0.25">
      <c r="A559" t="s">
        <v>1263</v>
      </c>
      <c r="B559" t="s">
        <v>1236</v>
      </c>
      <c r="C559" t="s">
        <v>217</v>
      </c>
      <c r="D559" t="s">
        <v>213</v>
      </c>
      <c r="E559" s="1">
        <v>45658</v>
      </c>
      <c r="F559" t="s">
        <v>214</v>
      </c>
      <c r="G559">
        <v>0</v>
      </c>
    </row>
    <row r="560" spans="1:7" x14ac:dyDescent="0.25">
      <c r="A560" t="s">
        <v>1263</v>
      </c>
      <c r="B560" t="s">
        <v>1236</v>
      </c>
      <c r="C560" t="s">
        <v>217</v>
      </c>
      <c r="D560" t="s">
        <v>213</v>
      </c>
      <c r="E560" s="1">
        <v>46023</v>
      </c>
      <c r="F560" t="s">
        <v>214</v>
      </c>
      <c r="G560">
        <v>0</v>
      </c>
    </row>
    <row r="561" spans="1:7" x14ac:dyDescent="0.25">
      <c r="A561" t="s">
        <v>1263</v>
      </c>
      <c r="B561" t="s">
        <v>1236</v>
      </c>
      <c r="C561" t="s">
        <v>217</v>
      </c>
      <c r="D561" t="s">
        <v>213</v>
      </c>
      <c r="E561" s="1">
        <v>46388</v>
      </c>
      <c r="F561" t="s">
        <v>214</v>
      </c>
      <c r="G561">
        <v>0</v>
      </c>
    </row>
    <row r="562" spans="1:7" x14ac:dyDescent="0.25">
      <c r="A562" t="s">
        <v>1263</v>
      </c>
      <c r="B562" t="s">
        <v>1236</v>
      </c>
      <c r="C562" t="s">
        <v>217</v>
      </c>
      <c r="D562" t="s">
        <v>213</v>
      </c>
      <c r="E562" s="1">
        <v>46753</v>
      </c>
      <c r="F562" t="s">
        <v>214</v>
      </c>
      <c r="G562">
        <v>0</v>
      </c>
    </row>
    <row r="563" spans="1:7" x14ac:dyDescent="0.25">
      <c r="A563" t="s">
        <v>1263</v>
      </c>
      <c r="B563" t="s">
        <v>1237</v>
      </c>
      <c r="C563" t="s">
        <v>217</v>
      </c>
      <c r="D563" t="s">
        <v>213</v>
      </c>
      <c r="E563" s="1">
        <v>43466</v>
      </c>
      <c r="F563" t="s">
        <v>214</v>
      </c>
      <c r="G563">
        <v>0</v>
      </c>
    </row>
    <row r="564" spans="1:7" x14ac:dyDescent="0.25">
      <c r="A564" t="s">
        <v>1263</v>
      </c>
      <c r="B564" t="s">
        <v>1237</v>
      </c>
      <c r="C564" t="s">
        <v>217</v>
      </c>
      <c r="D564" t="s">
        <v>213</v>
      </c>
      <c r="E564" s="1">
        <v>43831</v>
      </c>
      <c r="F564" t="s">
        <v>214</v>
      </c>
      <c r="G564">
        <v>0</v>
      </c>
    </row>
    <row r="565" spans="1:7" x14ac:dyDescent="0.25">
      <c r="A565" t="s">
        <v>1263</v>
      </c>
      <c r="B565" t="s">
        <v>1237</v>
      </c>
      <c r="C565" t="s">
        <v>217</v>
      </c>
      <c r="D565" t="s">
        <v>213</v>
      </c>
      <c r="E565" s="1">
        <v>44197</v>
      </c>
      <c r="F565" t="s">
        <v>214</v>
      </c>
      <c r="G565">
        <v>0</v>
      </c>
    </row>
    <row r="566" spans="1:7" x14ac:dyDescent="0.25">
      <c r="A566" t="s">
        <v>1263</v>
      </c>
      <c r="B566" t="s">
        <v>1237</v>
      </c>
      <c r="C566" t="s">
        <v>217</v>
      </c>
      <c r="D566" t="s">
        <v>213</v>
      </c>
      <c r="E566" s="1">
        <v>44562</v>
      </c>
      <c r="F566" t="s">
        <v>214</v>
      </c>
      <c r="G566">
        <v>0</v>
      </c>
    </row>
    <row r="567" spans="1:7" x14ac:dyDescent="0.25">
      <c r="A567" t="s">
        <v>1263</v>
      </c>
      <c r="B567" t="s">
        <v>1237</v>
      </c>
      <c r="C567" t="s">
        <v>217</v>
      </c>
      <c r="D567" t="s">
        <v>213</v>
      </c>
      <c r="E567" s="1">
        <v>44927</v>
      </c>
      <c r="F567" t="s">
        <v>214</v>
      </c>
      <c r="G567">
        <v>0</v>
      </c>
    </row>
    <row r="568" spans="1:7" x14ac:dyDescent="0.25">
      <c r="A568" t="s">
        <v>1263</v>
      </c>
      <c r="B568" t="s">
        <v>1237</v>
      </c>
      <c r="C568" t="s">
        <v>217</v>
      </c>
      <c r="D568" t="s">
        <v>213</v>
      </c>
      <c r="E568" s="1">
        <v>45292</v>
      </c>
      <c r="F568" t="s">
        <v>214</v>
      </c>
      <c r="G568">
        <v>0</v>
      </c>
    </row>
    <row r="569" spans="1:7" x14ac:dyDescent="0.25">
      <c r="A569" t="s">
        <v>1263</v>
      </c>
      <c r="B569" t="s">
        <v>1237</v>
      </c>
      <c r="C569" t="s">
        <v>217</v>
      </c>
      <c r="D569" t="s">
        <v>213</v>
      </c>
      <c r="E569" s="1">
        <v>45658</v>
      </c>
      <c r="F569" t="s">
        <v>214</v>
      </c>
      <c r="G569">
        <v>0</v>
      </c>
    </row>
    <row r="570" spans="1:7" x14ac:dyDescent="0.25">
      <c r="A570" t="s">
        <v>1263</v>
      </c>
      <c r="B570" t="s">
        <v>1237</v>
      </c>
      <c r="C570" t="s">
        <v>217</v>
      </c>
      <c r="D570" t="s">
        <v>213</v>
      </c>
      <c r="E570" s="1">
        <v>46023</v>
      </c>
      <c r="F570" t="s">
        <v>214</v>
      </c>
      <c r="G570">
        <v>0</v>
      </c>
    </row>
    <row r="571" spans="1:7" x14ac:dyDescent="0.25">
      <c r="A571" t="s">
        <v>1263</v>
      </c>
      <c r="B571" t="s">
        <v>1237</v>
      </c>
      <c r="C571" t="s">
        <v>217</v>
      </c>
      <c r="D571" t="s">
        <v>213</v>
      </c>
      <c r="E571" s="1">
        <v>46388</v>
      </c>
      <c r="F571" t="s">
        <v>214</v>
      </c>
      <c r="G571">
        <v>0</v>
      </c>
    </row>
    <row r="572" spans="1:7" x14ac:dyDescent="0.25">
      <c r="A572" t="s">
        <v>1263</v>
      </c>
      <c r="B572" t="s">
        <v>1237</v>
      </c>
      <c r="C572" t="s">
        <v>217</v>
      </c>
      <c r="D572" t="s">
        <v>213</v>
      </c>
      <c r="E572" s="1">
        <v>46753</v>
      </c>
      <c r="F572" t="s">
        <v>214</v>
      </c>
      <c r="G572">
        <v>0</v>
      </c>
    </row>
    <row r="573" spans="1:7" x14ac:dyDescent="0.25">
      <c r="E573" s="1"/>
    </row>
    <row r="574" spans="1:7" x14ac:dyDescent="0.25">
      <c r="E574" s="1"/>
    </row>
    <row r="575" spans="1:7" x14ac:dyDescent="0.25">
      <c r="E575" s="1"/>
    </row>
    <row r="576" spans="1:7" x14ac:dyDescent="0.25">
      <c r="E576" s="1"/>
    </row>
    <row r="577" spans="5:5" x14ac:dyDescent="0.25">
      <c r="E577" s="1"/>
    </row>
    <row r="578" spans="5:5" x14ac:dyDescent="0.25">
      <c r="E578" s="1"/>
    </row>
    <row r="579" spans="5:5" x14ac:dyDescent="0.25">
      <c r="E579" s="1"/>
    </row>
    <row r="580" spans="5:5" x14ac:dyDescent="0.25">
      <c r="E580" s="1"/>
    </row>
    <row r="581" spans="5:5" x14ac:dyDescent="0.25">
      <c r="E581" s="1"/>
    </row>
    <row r="582" spans="5:5" x14ac:dyDescent="0.25">
      <c r="E582" s="1"/>
    </row>
    <row r="583" spans="5:5" x14ac:dyDescent="0.25">
      <c r="E583" s="1"/>
    </row>
    <row r="584" spans="5:5" x14ac:dyDescent="0.25">
      <c r="E584" s="1"/>
    </row>
    <row r="585" spans="5:5" x14ac:dyDescent="0.25">
      <c r="E585" s="1"/>
    </row>
    <row r="586" spans="5:5" x14ac:dyDescent="0.25">
      <c r="E586" s="1"/>
    </row>
    <row r="587" spans="5:5" x14ac:dyDescent="0.25">
      <c r="E587" s="1"/>
    </row>
    <row r="588" spans="5:5" x14ac:dyDescent="0.25">
      <c r="E588" s="1"/>
    </row>
    <row r="589" spans="5:5" x14ac:dyDescent="0.25">
      <c r="E589" s="1"/>
    </row>
    <row r="590" spans="5:5" x14ac:dyDescent="0.25">
      <c r="E590" s="1"/>
    </row>
    <row r="591" spans="5:5" x14ac:dyDescent="0.25">
      <c r="E591" s="1"/>
    </row>
    <row r="592" spans="5:5" x14ac:dyDescent="0.25">
      <c r="E592" s="1"/>
    </row>
    <row r="593" spans="5:5" x14ac:dyDescent="0.25">
      <c r="E593" s="1"/>
    </row>
    <row r="594" spans="5:5" x14ac:dyDescent="0.25">
      <c r="E594" s="1"/>
    </row>
    <row r="595" spans="5:5" x14ac:dyDescent="0.25">
      <c r="E595" s="1"/>
    </row>
    <row r="596" spans="5:5" x14ac:dyDescent="0.25">
      <c r="E596" s="1"/>
    </row>
    <row r="597" spans="5:5" x14ac:dyDescent="0.25">
      <c r="E597" s="1"/>
    </row>
    <row r="598" spans="5:5" x14ac:dyDescent="0.25">
      <c r="E598" s="1"/>
    </row>
    <row r="599" spans="5:5" x14ac:dyDescent="0.25">
      <c r="E599" s="1"/>
    </row>
    <row r="600" spans="5:5" x14ac:dyDescent="0.25">
      <c r="E600" s="1"/>
    </row>
    <row r="601" spans="5:5" x14ac:dyDescent="0.25">
      <c r="E601" s="1"/>
    </row>
    <row r="602" spans="5:5" x14ac:dyDescent="0.25">
      <c r="E602" s="1"/>
    </row>
    <row r="603" spans="5:5" x14ac:dyDescent="0.25">
      <c r="E603" s="1"/>
    </row>
    <row r="604" spans="5:5" x14ac:dyDescent="0.25">
      <c r="E604" s="1"/>
    </row>
    <row r="605" spans="5:5" x14ac:dyDescent="0.25">
      <c r="E605" s="1"/>
    </row>
    <row r="606" spans="5:5" x14ac:dyDescent="0.25">
      <c r="E606" s="1"/>
    </row>
    <row r="607" spans="5:5" x14ac:dyDescent="0.25">
      <c r="E607" s="1"/>
    </row>
    <row r="608" spans="5:5" x14ac:dyDescent="0.25">
      <c r="E608" s="1"/>
    </row>
    <row r="609" spans="5:5" x14ac:dyDescent="0.25">
      <c r="E609" s="1"/>
    </row>
    <row r="610" spans="5:5" x14ac:dyDescent="0.25">
      <c r="E610" s="1"/>
    </row>
    <row r="611" spans="5:5" x14ac:dyDescent="0.25">
      <c r="E611" s="1"/>
    </row>
    <row r="612" spans="5:5" x14ac:dyDescent="0.25">
      <c r="E612" s="1"/>
    </row>
    <row r="613" spans="5:5" x14ac:dyDescent="0.25">
      <c r="E613" s="1"/>
    </row>
    <row r="614" spans="5:5" x14ac:dyDescent="0.25">
      <c r="E614" s="1"/>
    </row>
    <row r="615" spans="5:5" x14ac:dyDescent="0.25">
      <c r="E615" s="1"/>
    </row>
    <row r="616" spans="5:5" x14ac:dyDescent="0.25">
      <c r="E616" s="1"/>
    </row>
    <row r="617" spans="5:5" x14ac:dyDescent="0.25">
      <c r="E617" s="1"/>
    </row>
    <row r="618" spans="5:5" x14ac:dyDescent="0.25">
      <c r="E618" s="1"/>
    </row>
    <row r="619" spans="5:5" x14ac:dyDescent="0.25">
      <c r="E619" s="1"/>
    </row>
    <row r="620" spans="5:5" x14ac:dyDescent="0.25">
      <c r="E620" s="1"/>
    </row>
    <row r="621" spans="5:5" x14ac:dyDescent="0.25">
      <c r="E621" s="1"/>
    </row>
    <row r="622" spans="5:5" x14ac:dyDescent="0.25">
      <c r="E622" s="1"/>
    </row>
    <row r="623" spans="5:5" x14ac:dyDescent="0.25">
      <c r="E623" s="1"/>
    </row>
    <row r="624" spans="5:5" x14ac:dyDescent="0.25">
      <c r="E624" s="1"/>
    </row>
    <row r="625" spans="5:5" x14ac:dyDescent="0.25">
      <c r="E625" s="1"/>
    </row>
    <row r="626" spans="5:5" x14ac:dyDescent="0.25">
      <c r="E626" s="1"/>
    </row>
    <row r="627" spans="5:5" x14ac:dyDescent="0.25">
      <c r="E627" s="1"/>
    </row>
    <row r="628" spans="5:5" x14ac:dyDescent="0.25">
      <c r="E628" s="1"/>
    </row>
    <row r="629" spans="5:5" x14ac:dyDescent="0.25">
      <c r="E629" s="1"/>
    </row>
    <row r="630" spans="5:5" x14ac:dyDescent="0.25">
      <c r="E630" s="1"/>
    </row>
    <row r="631" spans="5:5" x14ac:dyDescent="0.25">
      <c r="E631" s="1"/>
    </row>
    <row r="632" spans="5:5" x14ac:dyDescent="0.25">
      <c r="E632" s="1"/>
    </row>
    <row r="633" spans="5:5" x14ac:dyDescent="0.25">
      <c r="E633" s="1"/>
    </row>
    <row r="634" spans="5:5" x14ac:dyDescent="0.25">
      <c r="E634" s="1"/>
    </row>
    <row r="635" spans="5:5" x14ac:dyDescent="0.25">
      <c r="E635" s="1"/>
    </row>
    <row r="636" spans="5:5" x14ac:dyDescent="0.25">
      <c r="E636" s="1"/>
    </row>
    <row r="637" spans="5:5" x14ac:dyDescent="0.25">
      <c r="E637" s="1"/>
    </row>
    <row r="638" spans="5:5" x14ac:dyDescent="0.25">
      <c r="E638" s="1"/>
    </row>
    <row r="639" spans="5:5" x14ac:dyDescent="0.25">
      <c r="E639" s="1"/>
    </row>
    <row r="640" spans="5:5" x14ac:dyDescent="0.25">
      <c r="E640" s="1"/>
    </row>
    <row r="641" spans="5:5" x14ac:dyDescent="0.25">
      <c r="E641" s="1"/>
    </row>
    <row r="642" spans="5:5" x14ac:dyDescent="0.25">
      <c r="E642" s="1"/>
    </row>
    <row r="643" spans="5:5" x14ac:dyDescent="0.25">
      <c r="E643" s="1"/>
    </row>
    <row r="644" spans="5:5" x14ac:dyDescent="0.25">
      <c r="E644" s="1"/>
    </row>
    <row r="645" spans="5:5" x14ac:dyDescent="0.25">
      <c r="E645" s="1"/>
    </row>
    <row r="646" spans="5:5" x14ac:dyDescent="0.25">
      <c r="E646" s="1"/>
    </row>
    <row r="647" spans="5:5" x14ac:dyDescent="0.25">
      <c r="E647" s="1"/>
    </row>
    <row r="648" spans="5:5" x14ac:dyDescent="0.25">
      <c r="E648" s="1"/>
    </row>
    <row r="649" spans="5:5" x14ac:dyDescent="0.25">
      <c r="E649" s="1"/>
    </row>
    <row r="650" spans="5:5" x14ac:dyDescent="0.25">
      <c r="E650" s="1"/>
    </row>
    <row r="651" spans="5:5" x14ac:dyDescent="0.25">
      <c r="E651" s="1"/>
    </row>
    <row r="652" spans="5:5" x14ac:dyDescent="0.25">
      <c r="E652" s="1"/>
    </row>
    <row r="653" spans="5:5" x14ac:dyDescent="0.25">
      <c r="E653" s="1"/>
    </row>
    <row r="654" spans="5:5" x14ac:dyDescent="0.25">
      <c r="E654" s="1"/>
    </row>
    <row r="655" spans="5:5" x14ac:dyDescent="0.25">
      <c r="E655" s="1"/>
    </row>
    <row r="656" spans="5:5" x14ac:dyDescent="0.25">
      <c r="E656" s="1"/>
    </row>
    <row r="657" spans="5:5" x14ac:dyDescent="0.25">
      <c r="E657" s="1"/>
    </row>
    <row r="658" spans="5:5" x14ac:dyDescent="0.25">
      <c r="E658" s="1"/>
    </row>
    <row r="659" spans="5:5" x14ac:dyDescent="0.25">
      <c r="E659" s="1"/>
    </row>
    <row r="660" spans="5:5" x14ac:dyDescent="0.25">
      <c r="E660" s="1"/>
    </row>
    <row r="661" spans="5:5" x14ac:dyDescent="0.25">
      <c r="E661" s="1"/>
    </row>
    <row r="662" spans="5:5" x14ac:dyDescent="0.25">
      <c r="E662" s="1"/>
    </row>
    <row r="663" spans="5:5" x14ac:dyDescent="0.25">
      <c r="E663" s="1"/>
    </row>
    <row r="664" spans="5:5" x14ac:dyDescent="0.25">
      <c r="E664" s="1"/>
    </row>
    <row r="665" spans="5:5" x14ac:dyDescent="0.25">
      <c r="E665" s="1"/>
    </row>
    <row r="666" spans="5:5" x14ac:dyDescent="0.25">
      <c r="E666" s="1"/>
    </row>
    <row r="667" spans="5:5" x14ac:dyDescent="0.25">
      <c r="E667" s="1"/>
    </row>
    <row r="668" spans="5:5" x14ac:dyDescent="0.25">
      <c r="E668" s="1"/>
    </row>
    <row r="669" spans="5:5" x14ac:dyDescent="0.25">
      <c r="E669" s="1"/>
    </row>
    <row r="670" spans="5:5" x14ac:dyDescent="0.25">
      <c r="E670" s="1"/>
    </row>
    <row r="671" spans="5:5" x14ac:dyDescent="0.25">
      <c r="E671" s="1"/>
    </row>
    <row r="672" spans="5:5" x14ac:dyDescent="0.25">
      <c r="E672" s="1"/>
    </row>
    <row r="673" spans="5:5" x14ac:dyDescent="0.25">
      <c r="E673" s="1"/>
    </row>
    <row r="674" spans="5:5" x14ac:dyDescent="0.25">
      <c r="E674" s="1"/>
    </row>
    <row r="675" spans="5:5" x14ac:dyDescent="0.25">
      <c r="E675" s="1"/>
    </row>
    <row r="676" spans="5:5" x14ac:dyDescent="0.25">
      <c r="E676" s="1"/>
    </row>
    <row r="677" spans="5:5" x14ac:dyDescent="0.25">
      <c r="E677" s="1"/>
    </row>
    <row r="678" spans="5:5" x14ac:dyDescent="0.25">
      <c r="E678" s="1"/>
    </row>
    <row r="679" spans="5:5" x14ac:dyDescent="0.25">
      <c r="E679" s="1"/>
    </row>
    <row r="680" spans="5:5" x14ac:dyDescent="0.25">
      <c r="E680" s="1"/>
    </row>
    <row r="681" spans="5:5" x14ac:dyDescent="0.25">
      <c r="E681" s="1"/>
    </row>
    <row r="682" spans="5:5" x14ac:dyDescent="0.25">
      <c r="E682" s="1"/>
    </row>
    <row r="683" spans="5:5" x14ac:dyDescent="0.25">
      <c r="E683" s="1"/>
    </row>
    <row r="684" spans="5:5" x14ac:dyDescent="0.25">
      <c r="E684" s="1"/>
    </row>
    <row r="685" spans="5:5" x14ac:dyDescent="0.25">
      <c r="E685" s="1"/>
    </row>
    <row r="686" spans="5:5" x14ac:dyDescent="0.25">
      <c r="E686" s="1"/>
    </row>
    <row r="687" spans="5:5" x14ac:dyDescent="0.25">
      <c r="E687" s="1"/>
    </row>
    <row r="688" spans="5:5" x14ac:dyDescent="0.25">
      <c r="E688" s="1"/>
    </row>
    <row r="689" spans="5:5" x14ac:dyDescent="0.25">
      <c r="E689" s="1"/>
    </row>
    <row r="690" spans="5:5" x14ac:dyDescent="0.25">
      <c r="E690" s="1"/>
    </row>
    <row r="691" spans="5:5" x14ac:dyDescent="0.25">
      <c r="E691" s="1"/>
    </row>
    <row r="692" spans="5:5" x14ac:dyDescent="0.25">
      <c r="E692" s="1"/>
    </row>
    <row r="693" spans="5:5" x14ac:dyDescent="0.25">
      <c r="E693" s="1"/>
    </row>
    <row r="694" spans="5:5" x14ac:dyDescent="0.25">
      <c r="E694" s="1"/>
    </row>
    <row r="695" spans="5:5" x14ac:dyDescent="0.25">
      <c r="E695" s="1"/>
    </row>
    <row r="696" spans="5:5" x14ac:dyDescent="0.25">
      <c r="E696" s="1"/>
    </row>
    <row r="697" spans="5:5" x14ac:dyDescent="0.25">
      <c r="E697" s="1"/>
    </row>
    <row r="698" spans="5:5" x14ac:dyDescent="0.25">
      <c r="E698" s="1"/>
    </row>
    <row r="699" spans="5:5" x14ac:dyDescent="0.25">
      <c r="E699" s="1"/>
    </row>
    <row r="700" spans="5:5" x14ac:dyDescent="0.25">
      <c r="E700" s="1"/>
    </row>
    <row r="701" spans="5:5" x14ac:dyDescent="0.25">
      <c r="E701" s="1"/>
    </row>
    <row r="702" spans="5:5" x14ac:dyDescent="0.25">
      <c r="E702" s="1"/>
    </row>
    <row r="703" spans="5:5" x14ac:dyDescent="0.25">
      <c r="E703" s="1"/>
    </row>
    <row r="704" spans="5:5" x14ac:dyDescent="0.25">
      <c r="E704" s="1"/>
    </row>
    <row r="705" spans="5:5" x14ac:dyDescent="0.25">
      <c r="E705" s="1"/>
    </row>
    <row r="706" spans="5:5" x14ac:dyDescent="0.25">
      <c r="E706" s="1"/>
    </row>
    <row r="707" spans="5:5" x14ac:dyDescent="0.25">
      <c r="E707" s="1"/>
    </row>
    <row r="708" spans="5:5" x14ac:dyDescent="0.25">
      <c r="E708" s="1"/>
    </row>
    <row r="709" spans="5:5" x14ac:dyDescent="0.25">
      <c r="E709" s="1"/>
    </row>
    <row r="710" spans="5:5" x14ac:dyDescent="0.25">
      <c r="E710" s="1"/>
    </row>
    <row r="711" spans="5:5" x14ac:dyDescent="0.25">
      <c r="E711" s="1"/>
    </row>
    <row r="712" spans="5:5" x14ac:dyDescent="0.25">
      <c r="E712" s="1"/>
    </row>
    <row r="713" spans="5:5" x14ac:dyDescent="0.25">
      <c r="E713" s="1"/>
    </row>
    <row r="714" spans="5:5" x14ac:dyDescent="0.25">
      <c r="E714" s="1"/>
    </row>
    <row r="715" spans="5:5" x14ac:dyDescent="0.25">
      <c r="E715" s="1"/>
    </row>
    <row r="716" spans="5:5" x14ac:dyDescent="0.25">
      <c r="E716" s="1"/>
    </row>
    <row r="717" spans="5:5" x14ac:dyDescent="0.25">
      <c r="E717" s="1"/>
    </row>
    <row r="718" spans="5:5" x14ac:dyDescent="0.25">
      <c r="E718" s="1"/>
    </row>
    <row r="719" spans="5:5" x14ac:dyDescent="0.25">
      <c r="E719" s="1"/>
    </row>
    <row r="720" spans="5:5" x14ac:dyDescent="0.25">
      <c r="E720" s="1"/>
    </row>
    <row r="721" spans="5:5" x14ac:dyDescent="0.25">
      <c r="E721" s="1"/>
    </row>
    <row r="722" spans="5:5" x14ac:dyDescent="0.25">
      <c r="E722" s="1"/>
    </row>
    <row r="723" spans="5:5" x14ac:dyDescent="0.25">
      <c r="E723" s="1"/>
    </row>
    <row r="724" spans="5:5" x14ac:dyDescent="0.25">
      <c r="E724" s="1"/>
    </row>
    <row r="725" spans="5:5" x14ac:dyDescent="0.25">
      <c r="E725" s="1"/>
    </row>
    <row r="726" spans="5:5" x14ac:dyDescent="0.25">
      <c r="E726" s="1"/>
    </row>
    <row r="727" spans="5:5" x14ac:dyDescent="0.25">
      <c r="E727" s="1"/>
    </row>
    <row r="728" spans="5:5" x14ac:dyDescent="0.25">
      <c r="E728" s="1"/>
    </row>
    <row r="729" spans="5:5" x14ac:dyDescent="0.25">
      <c r="E729" s="1"/>
    </row>
    <row r="730" spans="5:5" x14ac:dyDescent="0.25">
      <c r="E730" s="1"/>
    </row>
    <row r="731" spans="5:5" x14ac:dyDescent="0.25">
      <c r="E731" s="1"/>
    </row>
    <row r="732" spans="5:5" x14ac:dyDescent="0.25">
      <c r="E732" s="1"/>
    </row>
    <row r="733" spans="5:5" x14ac:dyDescent="0.25">
      <c r="E733" s="1"/>
    </row>
    <row r="734" spans="5:5" x14ac:dyDescent="0.25">
      <c r="E734" s="1"/>
    </row>
    <row r="735" spans="5:5" x14ac:dyDescent="0.25">
      <c r="E735" s="1"/>
    </row>
    <row r="736" spans="5:5" x14ac:dyDescent="0.25">
      <c r="E736" s="1"/>
    </row>
    <row r="737" spans="5:5" x14ac:dyDescent="0.25">
      <c r="E737" s="1"/>
    </row>
    <row r="738" spans="5:5" x14ac:dyDescent="0.25">
      <c r="E738" s="1"/>
    </row>
    <row r="739" spans="5:5" x14ac:dyDescent="0.25">
      <c r="E739" s="1"/>
    </row>
    <row r="740" spans="5:5" x14ac:dyDescent="0.25">
      <c r="E740" s="1"/>
    </row>
    <row r="741" spans="5:5" x14ac:dyDescent="0.25">
      <c r="E741" s="1"/>
    </row>
    <row r="742" spans="5:5" x14ac:dyDescent="0.25">
      <c r="E742" s="1"/>
    </row>
    <row r="743" spans="5:5" x14ac:dyDescent="0.25">
      <c r="E743" s="1"/>
    </row>
    <row r="744" spans="5:5" x14ac:dyDescent="0.25">
      <c r="E744" s="1"/>
    </row>
    <row r="745" spans="5:5" x14ac:dyDescent="0.25">
      <c r="E745" s="1"/>
    </row>
    <row r="746" spans="5:5" x14ac:dyDescent="0.25">
      <c r="E746" s="1"/>
    </row>
    <row r="747" spans="5:5" x14ac:dyDescent="0.25">
      <c r="E747" s="1"/>
    </row>
    <row r="748" spans="5:5" x14ac:dyDescent="0.25">
      <c r="E748" s="1"/>
    </row>
    <row r="749" spans="5:5" x14ac:dyDescent="0.25">
      <c r="E749" s="1"/>
    </row>
    <row r="750" spans="5:5" x14ac:dyDescent="0.25">
      <c r="E750" s="1"/>
    </row>
    <row r="751" spans="5:5" x14ac:dyDescent="0.25">
      <c r="E751" s="1"/>
    </row>
    <row r="752" spans="5:5" x14ac:dyDescent="0.25">
      <c r="E752" s="1"/>
    </row>
    <row r="753" spans="4:5" x14ac:dyDescent="0.25">
      <c r="E753" s="1"/>
    </row>
    <row r="754" spans="4:5" x14ac:dyDescent="0.25">
      <c r="E754" s="1"/>
    </row>
    <row r="755" spans="4:5" x14ac:dyDescent="0.25">
      <c r="E755" s="1"/>
    </row>
    <row r="756" spans="4:5" x14ac:dyDescent="0.25">
      <c r="E756" s="1"/>
    </row>
    <row r="757" spans="4:5" x14ac:dyDescent="0.25">
      <c r="E757" s="1"/>
    </row>
    <row r="758" spans="4:5" x14ac:dyDescent="0.25">
      <c r="E758" s="1"/>
    </row>
    <row r="759" spans="4:5" x14ac:dyDescent="0.25">
      <c r="E759" s="1"/>
    </row>
    <row r="760" spans="4:5" x14ac:dyDescent="0.25">
      <c r="E760" s="1"/>
    </row>
    <row r="761" spans="4:5" x14ac:dyDescent="0.25">
      <c r="E761" s="1"/>
    </row>
    <row r="762" spans="4:5" x14ac:dyDescent="0.25">
      <c r="E762" s="1"/>
    </row>
    <row r="763" spans="4:5" x14ac:dyDescent="0.25">
      <c r="D763" s="1"/>
      <c r="E763" s="1"/>
    </row>
    <row r="764" spans="4:5" x14ac:dyDescent="0.25">
      <c r="D764" s="1"/>
      <c r="E764" s="1"/>
    </row>
    <row r="765" spans="4:5" x14ac:dyDescent="0.25">
      <c r="D765" s="1"/>
      <c r="E765" s="1"/>
    </row>
    <row r="766" spans="4:5" x14ac:dyDescent="0.25">
      <c r="D766" s="1"/>
      <c r="E766" s="1"/>
    </row>
    <row r="767" spans="4:5" x14ac:dyDescent="0.25">
      <c r="D767" s="1"/>
      <c r="E767" s="1"/>
    </row>
    <row r="768" spans="4:5" x14ac:dyDescent="0.25">
      <c r="D768" s="1"/>
      <c r="E768" s="1"/>
    </row>
    <row r="769" spans="4:5" x14ac:dyDescent="0.25">
      <c r="D769" s="1"/>
      <c r="E769" s="1"/>
    </row>
    <row r="770" spans="4:5" x14ac:dyDescent="0.25">
      <c r="D770" s="1"/>
      <c r="E770" s="1"/>
    </row>
    <row r="771" spans="4:5" x14ac:dyDescent="0.25">
      <c r="D771" s="1"/>
      <c r="E771" s="1"/>
    </row>
    <row r="772" spans="4:5" x14ac:dyDescent="0.25">
      <c r="D772" s="1"/>
      <c r="E772" s="1"/>
    </row>
    <row r="773" spans="4:5" x14ac:dyDescent="0.25">
      <c r="D773" s="1"/>
      <c r="E773" s="1"/>
    </row>
    <row r="774" spans="4:5" x14ac:dyDescent="0.25">
      <c r="D774" s="1"/>
      <c r="E774" s="1"/>
    </row>
    <row r="775" spans="4:5" x14ac:dyDescent="0.25">
      <c r="D775" s="1"/>
      <c r="E775" s="1"/>
    </row>
    <row r="776" spans="4:5" x14ac:dyDescent="0.25">
      <c r="D776" s="1"/>
      <c r="E776" s="1"/>
    </row>
    <row r="777" spans="4:5" x14ac:dyDescent="0.25">
      <c r="D777" s="1"/>
      <c r="E777" s="1"/>
    </row>
    <row r="778" spans="4:5" x14ac:dyDescent="0.25">
      <c r="D778" s="1"/>
      <c r="E778" s="1"/>
    </row>
    <row r="779" spans="4:5" x14ac:dyDescent="0.25">
      <c r="D779" s="1"/>
      <c r="E779" s="1"/>
    </row>
    <row r="780" spans="4:5" x14ac:dyDescent="0.25">
      <c r="D780" s="1"/>
      <c r="E780" s="1"/>
    </row>
    <row r="781" spans="4:5" x14ac:dyDescent="0.25">
      <c r="D781" s="1"/>
      <c r="E781" s="1"/>
    </row>
    <row r="782" spans="4:5" x14ac:dyDescent="0.25">
      <c r="D782" s="1"/>
      <c r="E782" s="1"/>
    </row>
    <row r="783" spans="4:5" x14ac:dyDescent="0.25">
      <c r="E783" s="1"/>
    </row>
    <row r="784" spans="4:5" x14ac:dyDescent="0.25">
      <c r="E784" s="1"/>
    </row>
    <row r="785" spans="5:5" x14ac:dyDescent="0.25">
      <c r="E785" s="1"/>
    </row>
    <row r="786" spans="5:5" x14ac:dyDescent="0.25">
      <c r="E786" s="1"/>
    </row>
    <row r="787" spans="5:5" x14ac:dyDescent="0.25">
      <c r="E787" s="1"/>
    </row>
    <row r="788" spans="5:5" x14ac:dyDescent="0.25">
      <c r="E788" s="1"/>
    </row>
    <row r="789" spans="5:5" x14ac:dyDescent="0.25">
      <c r="E789" s="1"/>
    </row>
    <row r="790" spans="5:5" x14ac:dyDescent="0.25">
      <c r="E790" s="1"/>
    </row>
    <row r="791" spans="5:5" x14ac:dyDescent="0.25">
      <c r="E791" s="1"/>
    </row>
    <row r="792" spans="5:5" x14ac:dyDescent="0.25">
      <c r="E792" s="1"/>
    </row>
    <row r="793" spans="5:5" x14ac:dyDescent="0.25">
      <c r="E793" s="1"/>
    </row>
    <row r="794" spans="5:5" x14ac:dyDescent="0.25">
      <c r="E794" s="1"/>
    </row>
    <row r="795" spans="5:5" x14ac:dyDescent="0.25">
      <c r="E795" s="1"/>
    </row>
    <row r="796" spans="5:5" x14ac:dyDescent="0.25">
      <c r="E796" s="1"/>
    </row>
    <row r="797" spans="5:5" x14ac:dyDescent="0.25">
      <c r="E797" s="1"/>
    </row>
    <row r="798" spans="5:5" x14ac:dyDescent="0.25">
      <c r="E798" s="1"/>
    </row>
    <row r="799" spans="5:5" x14ac:dyDescent="0.25">
      <c r="E799" s="1"/>
    </row>
    <row r="800" spans="5:5" x14ac:dyDescent="0.25">
      <c r="E800" s="1"/>
    </row>
    <row r="801" spans="5:5" x14ac:dyDescent="0.25">
      <c r="E801" s="1"/>
    </row>
    <row r="802" spans="5:5" x14ac:dyDescent="0.25">
      <c r="E802" s="1"/>
    </row>
    <row r="803" spans="5:5" x14ac:dyDescent="0.25">
      <c r="E803" s="1"/>
    </row>
    <row r="804" spans="5:5" x14ac:dyDescent="0.25">
      <c r="E804" s="1"/>
    </row>
    <row r="805" spans="5:5" x14ac:dyDescent="0.25">
      <c r="E805" s="1"/>
    </row>
    <row r="806" spans="5:5" x14ac:dyDescent="0.25">
      <c r="E806" s="1"/>
    </row>
    <row r="807" spans="5:5" x14ac:dyDescent="0.25">
      <c r="E807" s="1"/>
    </row>
    <row r="808" spans="5:5" x14ac:dyDescent="0.25">
      <c r="E808" s="1"/>
    </row>
    <row r="809" spans="5:5" x14ac:dyDescent="0.25">
      <c r="E809" s="1"/>
    </row>
    <row r="810" spans="5:5" x14ac:dyDescent="0.25">
      <c r="E810" s="1"/>
    </row>
    <row r="811" spans="5:5" x14ac:dyDescent="0.25">
      <c r="E811" s="1"/>
    </row>
    <row r="812" spans="5:5" x14ac:dyDescent="0.25">
      <c r="E812" s="1"/>
    </row>
    <row r="813" spans="5:5" x14ac:dyDescent="0.25">
      <c r="E813" s="1"/>
    </row>
    <row r="814" spans="5:5" x14ac:dyDescent="0.25">
      <c r="E814" s="1"/>
    </row>
    <row r="815" spans="5:5" x14ac:dyDescent="0.25">
      <c r="E815" s="1"/>
    </row>
    <row r="816" spans="5:5" x14ac:dyDescent="0.25">
      <c r="E816" s="1"/>
    </row>
    <row r="817" spans="5:5" x14ac:dyDescent="0.25">
      <c r="E817" s="1"/>
    </row>
    <row r="818" spans="5:5" x14ac:dyDescent="0.25">
      <c r="E818" s="1"/>
    </row>
    <row r="819" spans="5:5" x14ac:dyDescent="0.25">
      <c r="E819" s="1"/>
    </row>
    <row r="820" spans="5:5" x14ac:dyDescent="0.25">
      <c r="E820" s="1"/>
    </row>
    <row r="821" spans="5:5" x14ac:dyDescent="0.25">
      <c r="E821" s="1"/>
    </row>
    <row r="822" spans="5:5" x14ac:dyDescent="0.25">
      <c r="E822" s="1"/>
    </row>
    <row r="823" spans="5:5" x14ac:dyDescent="0.25">
      <c r="E823" s="1"/>
    </row>
    <row r="824" spans="5:5" x14ac:dyDescent="0.25">
      <c r="E824" s="1"/>
    </row>
    <row r="825" spans="5:5" x14ac:dyDescent="0.25">
      <c r="E825" s="1"/>
    </row>
    <row r="826" spans="5:5" x14ac:dyDescent="0.25">
      <c r="E826" s="1"/>
    </row>
    <row r="827" spans="5:5" x14ac:dyDescent="0.25">
      <c r="E827" s="1"/>
    </row>
    <row r="828" spans="5:5" x14ac:dyDescent="0.25">
      <c r="E828" s="1"/>
    </row>
    <row r="829" spans="5:5" x14ac:dyDescent="0.25">
      <c r="E829" s="1"/>
    </row>
    <row r="830" spans="5:5" x14ac:dyDescent="0.25">
      <c r="E830" s="1"/>
    </row>
    <row r="831" spans="5:5" x14ac:dyDescent="0.25">
      <c r="E831" s="1"/>
    </row>
    <row r="832" spans="5:5" x14ac:dyDescent="0.25">
      <c r="E832" s="1"/>
    </row>
    <row r="833" spans="5:5" x14ac:dyDescent="0.25">
      <c r="E833" s="1"/>
    </row>
    <row r="834" spans="5:5" x14ac:dyDescent="0.25">
      <c r="E834" s="1"/>
    </row>
    <row r="835" spans="5:5" x14ac:dyDescent="0.25">
      <c r="E835" s="1"/>
    </row>
    <row r="836" spans="5:5" x14ac:dyDescent="0.25">
      <c r="E836" s="1"/>
    </row>
    <row r="837" spans="5:5" x14ac:dyDescent="0.25">
      <c r="E837" s="1"/>
    </row>
    <row r="838" spans="5:5" x14ac:dyDescent="0.25">
      <c r="E838" s="1"/>
    </row>
    <row r="839" spans="5:5" x14ac:dyDescent="0.25">
      <c r="E839" s="1"/>
    </row>
    <row r="840" spans="5:5" x14ac:dyDescent="0.25">
      <c r="E840" s="1"/>
    </row>
    <row r="841" spans="5:5" x14ac:dyDescent="0.25">
      <c r="E841" s="1"/>
    </row>
    <row r="842" spans="5:5" x14ac:dyDescent="0.25">
      <c r="E842" s="1"/>
    </row>
    <row r="843" spans="5:5" x14ac:dyDescent="0.25">
      <c r="E843" s="1"/>
    </row>
    <row r="844" spans="5:5" x14ac:dyDescent="0.25">
      <c r="E844" s="1"/>
    </row>
    <row r="845" spans="5:5" x14ac:dyDescent="0.25">
      <c r="E845" s="1"/>
    </row>
    <row r="846" spans="5:5" x14ac:dyDescent="0.25">
      <c r="E846" s="1"/>
    </row>
    <row r="847" spans="5:5" x14ac:dyDescent="0.25">
      <c r="E847" s="1"/>
    </row>
    <row r="848" spans="5:5" x14ac:dyDescent="0.25">
      <c r="E848" s="1"/>
    </row>
    <row r="849" spans="5:5" x14ac:dyDescent="0.25">
      <c r="E849" s="1"/>
    </row>
    <row r="850" spans="5:5" x14ac:dyDescent="0.25">
      <c r="E850" s="1"/>
    </row>
    <row r="851" spans="5:5" x14ac:dyDescent="0.25">
      <c r="E851" s="1"/>
    </row>
    <row r="852" spans="5:5" x14ac:dyDescent="0.25">
      <c r="E852" s="1"/>
    </row>
    <row r="853" spans="5:5" x14ac:dyDescent="0.25">
      <c r="E853" s="1"/>
    </row>
    <row r="854" spans="5:5" x14ac:dyDescent="0.25">
      <c r="E854" s="1"/>
    </row>
    <row r="855" spans="5:5" x14ac:dyDescent="0.25">
      <c r="E855" s="1"/>
    </row>
    <row r="856" spans="5:5" x14ac:dyDescent="0.25">
      <c r="E856" s="1"/>
    </row>
    <row r="857" spans="5:5" x14ac:dyDescent="0.25">
      <c r="E857" s="1"/>
    </row>
    <row r="858" spans="5:5" x14ac:dyDescent="0.25">
      <c r="E858" s="1"/>
    </row>
    <row r="859" spans="5:5" x14ac:dyDescent="0.25">
      <c r="E859" s="1"/>
    </row>
    <row r="860" spans="5:5" x14ac:dyDescent="0.25">
      <c r="E860" s="1"/>
    </row>
    <row r="861" spans="5:5" x14ac:dyDescent="0.25">
      <c r="E861" s="1"/>
    </row>
    <row r="862" spans="5:5" x14ac:dyDescent="0.25">
      <c r="E862" s="1"/>
    </row>
    <row r="863" spans="5:5" x14ac:dyDescent="0.25">
      <c r="E863" s="1"/>
    </row>
    <row r="864" spans="5:5" x14ac:dyDescent="0.25">
      <c r="E864" s="1"/>
    </row>
    <row r="865" spans="5:5" x14ac:dyDescent="0.25">
      <c r="E865" s="1"/>
    </row>
    <row r="866" spans="5:5" x14ac:dyDescent="0.25">
      <c r="E866" s="1"/>
    </row>
    <row r="867" spans="5:5" x14ac:dyDescent="0.25">
      <c r="E867" s="1"/>
    </row>
    <row r="868" spans="5:5" x14ac:dyDescent="0.25">
      <c r="E868" s="1"/>
    </row>
    <row r="869" spans="5:5" x14ac:dyDescent="0.25">
      <c r="E869" s="1"/>
    </row>
    <row r="870" spans="5:5" x14ac:dyDescent="0.25">
      <c r="E870" s="1"/>
    </row>
    <row r="871" spans="5:5" x14ac:dyDescent="0.25">
      <c r="E871" s="1"/>
    </row>
    <row r="872" spans="5:5" x14ac:dyDescent="0.25">
      <c r="E872" s="1"/>
    </row>
    <row r="873" spans="5:5" x14ac:dyDescent="0.25">
      <c r="E873" s="1"/>
    </row>
    <row r="874" spans="5:5" x14ac:dyDescent="0.25">
      <c r="E874" s="1"/>
    </row>
    <row r="875" spans="5:5" x14ac:dyDescent="0.25">
      <c r="E875" s="1"/>
    </row>
    <row r="876" spans="5:5" x14ac:dyDescent="0.25">
      <c r="E876" s="1"/>
    </row>
    <row r="877" spans="5:5" x14ac:dyDescent="0.25">
      <c r="E877" s="1"/>
    </row>
    <row r="878" spans="5:5" x14ac:dyDescent="0.25">
      <c r="E878" s="1"/>
    </row>
    <row r="879" spans="5:5" x14ac:dyDescent="0.25">
      <c r="E879" s="1"/>
    </row>
    <row r="880" spans="5:5" x14ac:dyDescent="0.25">
      <c r="E880" s="1"/>
    </row>
    <row r="881" spans="5:5" x14ac:dyDescent="0.25">
      <c r="E881" s="1"/>
    </row>
    <row r="882" spans="5:5" x14ac:dyDescent="0.25">
      <c r="E882" s="1"/>
    </row>
    <row r="883" spans="5:5" x14ac:dyDescent="0.25">
      <c r="E883" s="1"/>
    </row>
    <row r="884" spans="5:5" x14ac:dyDescent="0.25">
      <c r="E884" s="1"/>
    </row>
    <row r="885" spans="5:5" x14ac:dyDescent="0.25">
      <c r="E885" s="1"/>
    </row>
    <row r="886" spans="5:5" x14ac:dyDescent="0.25">
      <c r="E886" s="1"/>
    </row>
    <row r="887" spans="5:5" x14ac:dyDescent="0.25">
      <c r="E887" s="1"/>
    </row>
    <row r="888" spans="5:5" x14ac:dyDescent="0.25">
      <c r="E888" s="1"/>
    </row>
    <row r="889" spans="5:5" x14ac:dyDescent="0.25">
      <c r="E889" s="1"/>
    </row>
    <row r="890" spans="5:5" x14ac:dyDescent="0.25">
      <c r="E890" s="1"/>
    </row>
    <row r="891" spans="5:5" x14ac:dyDescent="0.25">
      <c r="E891" s="1"/>
    </row>
    <row r="892" spans="5:5" x14ac:dyDescent="0.25">
      <c r="E892" s="1"/>
    </row>
    <row r="893" spans="5:5" x14ac:dyDescent="0.25">
      <c r="E893" s="1"/>
    </row>
    <row r="894" spans="5:5" x14ac:dyDescent="0.25">
      <c r="E894" s="1"/>
    </row>
    <row r="895" spans="5:5" x14ac:dyDescent="0.25">
      <c r="E895" s="1"/>
    </row>
    <row r="896" spans="5:5" x14ac:dyDescent="0.25">
      <c r="E896" s="1"/>
    </row>
    <row r="897" spans="5:5" x14ac:dyDescent="0.25">
      <c r="E897" s="1"/>
    </row>
    <row r="898" spans="5:5" x14ac:dyDescent="0.25">
      <c r="E898" s="1"/>
    </row>
    <row r="899" spans="5:5" x14ac:dyDescent="0.25">
      <c r="E899" s="1"/>
    </row>
    <row r="900" spans="5:5" x14ac:dyDescent="0.25">
      <c r="E900" s="1"/>
    </row>
    <row r="901" spans="5:5" x14ac:dyDescent="0.25">
      <c r="E901" s="1"/>
    </row>
    <row r="902" spans="5:5" x14ac:dyDescent="0.25">
      <c r="E902" s="1"/>
    </row>
    <row r="903" spans="5:5" x14ac:dyDescent="0.25">
      <c r="E903" s="1"/>
    </row>
    <row r="904" spans="5:5" x14ac:dyDescent="0.25">
      <c r="E904" s="1"/>
    </row>
    <row r="905" spans="5:5" x14ac:dyDescent="0.25">
      <c r="E905" s="1"/>
    </row>
    <row r="906" spans="5:5" x14ac:dyDescent="0.25">
      <c r="E906" s="1"/>
    </row>
    <row r="907" spans="5:5" x14ac:dyDescent="0.25">
      <c r="E907" s="1"/>
    </row>
    <row r="908" spans="5:5" x14ac:dyDescent="0.25">
      <c r="E908" s="1"/>
    </row>
    <row r="909" spans="5:5" x14ac:dyDescent="0.25">
      <c r="E909" s="1"/>
    </row>
    <row r="910" spans="5:5" x14ac:dyDescent="0.25">
      <c r="E910" s="1"/>
    </row>
    <row r="911" spans="5:5" x14ac:dyDescent="0.25">
      <c r="E911" s="1"/>
    </row>
    <row r="912" spans="5:5" x14ac:dyDescent="0.25">
      <c r="E912" s="1"/>
    </row>
    <row r="913" spans="5:5" x14ac:dyDescent="0.25">
      <c r="E913" s="1"/>
    </row>
    <row r="914" spans="5:5" x14ac:dyDescent="0.25">
      <c r="E914" s="1"/>
    </row>
    <row r="915" spans="5:5" x14ac:dyDescent="0.25">
      <c r="E915" s="1"/>
    </row>
    <row r="916" spans="5:5" x14ac:dyDescent="0.25">
      <c r="E916" s="1"/>
    </row>
    <row r="917" spans="5:5" x14ac:dyDescent="0.25">
      <c r="E917" s="1"/>
    </row>
    <row r="918" spans="5:5" x14ac:dyDescent="0.25">
      <c r="E918" s="1"/>
    </row>
    <row r="919" spans="5:5" x14ac:dyDescent="0.25">
      <c r="E919" s="1"/>
    </row>
    <row r="920" spans="5:5" x14ac:dyDescent="0.25">
      <c r="E920" s="1"/>
    </row>
    <row r="921" spans="5:5" x14ac:dyDescent="0.25">
      <c r="E921" s="1"/>
    </row>
    <row r="922" spans="5:5" x14ac:dyDescent="0.25">
      <c r="E922" s="1"/>
    </row>
    <row r="923" spans="5:5" x14ac:dyDescent="0.25">
      <c r="E923" s="1"/>
    </row>
    <row r="924" spans="5:5" x14ac:dyDescent="0.25">
      <c r="E924" s="1"/>
    </row>
    <row r="925" spans="5:5" x14ac:dyDescent="0.25">
      <c r="E925" s="1"/>
    </row>
    <row r="926" spans="5:5" x14ac:dyDescent="0.25">
      <c r="E926" s="1"/>
    </row>
    <row r="927" spans="5:5" x14ac:dyDescent="0.25">
      <c r="E927" s="1"/>
    </row>
    <row r="928" spans="5:5" x14ac:dyDescent="0.25">
      <c r="E928" s="1"/>
    </row>
    <row r="929" spans="5:5" x14ac:dyDescent="0.25">
      <c r="E929" s="1"/>
    </row>
    <row r="930" spans="5:5" x14ac:dyDescent="0.25">
      <c r="E930" s="1"/>
    </row>
    <row r="931" spans="5:5" x14ac:dyDescent="0.25">
      <c r="E931" s="1"/>
    </row>
    <row r="932" spans="5:5" x14ac:dyDescent="0.25">
      <c r="E932" s="1"/>
    </row>
    <row r="933" spans="5:5" x14ac:dyDescent="0.25">
      <c r="E933" s="1"/>
    </row>
    <row r="934" spans="5:5" x14ac:dyDescent="0.25">
      <c r="E934" s="1"/>
    </row>
    <row r="935" spans="5:5" x14ac:dyDescent="0.25">
      <c r="E935" s="1"/>
    </row>
    <row r="936" spans="5:5" x14ac:dyDescent="0.25">
      <c r="E936" s="1"/>
    </row>
    <row r="937" spans="5:5" x14ac:dyDescent="0.25">
      <c r="E937" s="1"/>
    </row>
    <row r="938" spans="5:5" x14ac:dyDescent="0.25">
      <c r="E938" s="1"/>
    </row>
    <row r="939" spans="5:5" x14ac:dyDescent="0.25">
      <c r="E939" s="1"/>
    </row>
    <row r="940" spans="5:5" x14ac:dyDescent="0.25">
      <c r="E940" s="1"/>
    </row>
    <row r="941" spans="5:5" x14ac:dyDescent="0.25">
      <c r="E941" s="1"/>
    </row>
    <row r="942" spans="5:5" x14ac:dyDescent="0.25">
      <c r="E942" s="1"/>
    </row>
    <row r="943" spans="5:5" x14ac:dyDescent="0.25">
      <c r="E943" s="1"/>
    </row>
    <row r="944" spans="5:5" x14ac:dyDescent="0.25">
      <c r="E944" s="1"/>
    </row>
    <row r="945" spans="5:5" x14ac:dyDescent="0.25">
      <c r="E945" s="1"/>
    </row>
    <row r="946" spans="5:5" x14ac:dyDescent="0.25">
      <c r="E946" s="1"/>
    </row>
    <row r="947" spans="5:5" x14ac:dyDescent="0.25">
      <c r="E947" s="1"/>
    </row>
    <row r="948" spans="5:5" x14ac:dyDescent="0.25">
      <c r="E948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2" spans="5:5" x14ac:dyDescent="0.25">
      <c r="E952" s="1"/>
    </row>
    <row r="953" spans="5:5" x14ac:dyDescent="0.25">
      <c r="E953" s="1"/>
    </row>
    <row r="954" spans="5:5" x14ac:dyDescent="0.25">
      <c r="E954" s="1"/>
    </row>
    <row r="955" spans="5:5" x14ac:dyDescent="0.25">
      <c r="E955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5" x14ac:dyDescent="0.25">
      <c r="E961" s="1"/>
    </row>
    <row r="962" spans="5:5" x14ac:dyDescent="0.25">
      <c r="E962" s="1"/>
    </row>
    <row r="963" spans="5:5" x14ac:dyDescent="0.25">
      <c r="E963" s="1"/>
    </row>
    <row r="964" spans="5:5" x14ac:dyDescent="0.25">
      <c r="E964" s="1"/>
    </row>
    <row r="965" spans="5:5" x14ac:dyDescent="0.25">
      <c r="E965" s="1"/>
    </row>
    <row r="966" spans="5:5" x14ac:dyDescent="0.25">
      <c r="E966" s="1"/>
    </row>
    <row r="967" spans="5:5" x14ac:dyDescent="0.25">
      <c r="E967" s="1"/>
    </row>
    <row r="968" spans="5:5" x14ac:dyDescent="0.25">
      <c r="E968" s="1"/>
    </row>
    <row r="969" spans="5:5" x14ac:dyDescent="0.25">
      <c r="E969" s="1"/>
    </row>
    <row r="970" spans="5:5" x14ac:dyDescent="0.25">
      <c r="E970" s="1"/>
    </row>
    <row r="971" spans="5:5" x14ac:dyDescent="0.25">
      <c r="E971" s="1"/>
    </row>
    <row r="972" spans="5:5" x14ac:dyDescent="0.25">
      <c r="E972" s="1"/>
    </row>
    <row r="973" spans="5:5" x14ac:dyDescent="0.25">
      <c r="E973" s="1"/>
    </row>
    <row r="974" spans="5:5" x14ac:dyDescent="0.25">
      <c r="E974" s="1"/>
    </row>
    <row r="975" spans="5:5" x14ac:dyDescent="0.25">
      <c r="E975" s="1"/>
    </row>
    <row r="976" spans="5:5" x14ac:dyDescent="0.25">
      <c r="E976" s="1"/>
    </row>
    <row r="977" spans="5:5" x14ac:dyDescent="0.25">
      <c r="E977" s="1"/>
    </row>
    <row r="978" spans="5:5" x14ac:dyDescent="0.25">
      <c r="E978" s="1"/>
    </row>
    <row r="979" spans="5:5" x14ac:dyDescent="0.25">
      <c r="E979" s="1"/>
    </row>
    <row r="980" spans="5:5" x14ac:dyDescent="0.25">
      <c r="E980" s="1"/>
    </row>
    <row r="981" spans="5:5" x14ac:dyDescent="0.25">
      <c r="E981" s="1"/>
    </row>
    <row r="982" spans="5:5" x14ac:dyDescent="0.25">
      <c r="E982" s="1"/>
    </row>
    <row r="983" spans="5:5" x14ac:dyDescent="0.25">
      <c r="E983" s="1"/>
    </row>
    <row r="984" spans="5:5" x14ac:dyDescent="0.25">
      <c r="E984" s="1"/>
    </row>
    <row r="985" spans="5:5" x14ac:dyDescent="0.25">
      <c r="E985" s="1"/>
    </row>
    <row r="986" spans="5:5" x14ac:dyDescent="0.25">
      <c r="E986" s="1"/>
    </row>
    <row r="987" spans="5:5" x14ac:dyDescent="0.25">
      <c r="E987" s="1"/>
    </row>
    <row r="988" spans="5:5" x14ac:dyDescent="0.25">
      <c r="E988" s="1"/>
    </row>
    <row r="989" spans="5:5" x14ac:dyDescent="0.25">
      <c r="E989" s="1"/>
    </row>
    <row r="990" spans="5:5" x14ac:dyDescent="0.25">
      <c r="E990" s="1"/>
    </row>
    <row r="991" spans="5:5" x14ac:dyDescent="0.25">
      <c r="E991" s="1"/>
    </row>
    <row r="992" spans="5:5" x14ac:dyDescent="0.25">
      <c r="E992" s="1"/>
    </row>
    <row r="993" spans="5:5" x14ac:dyDescent="0.25">
      <c r="E993" s="1"/>
    </row>
    <row r="994" spans="5:5" x14ac:dyDescent="0.25">
      <c r="E994" s="1"/>
    </row>
    <row r="995" spans="5:5" x14ac:dyDescent="0.25">
      <c r="E995" s="1"/>
    </row>
    <row r="996" spans="5:5" x14ac:dyDescent="0.25">
      <c r="E996" s="1"/>
    </row>
    <row r="997" spans="5:5" x14ac:dyDescent="0.25">
      <c r="E997" s="1"/>
    </row>
    <row r="998" spans="5:5" x14ac:dyDescent="0.25">
      <c r="E998" s="1"/>
    </row>
    <row r="999" spans="5:5" x14ac:dyDescent="0.25">
      <c r="E999" s="1"/>
    </row>
    <row r="1000" spans="5:5" x14ac:dyDescent="0.25">
      <c r="E1000" s="1"/>
    </row>
    <row r="1001" spans="5:5" x14ac:dyDescent="0.25">
      <c r="E1001" s="1"/>
    </row>
    <row r="1002" spans="5:5" x14ac:dyDescent="0.25">
      <c r="E1002" s="1"/>
    </row>
    <row r="1003" spans="5:5" x14ac:dyDescent="0.25">
      <c r="E1003" s="1"/>
    </row>
    <row r="1004" spans="5:5" x14ac:dyDescent="0.25">
      <c r="E1004" s="1"/>
    </row>
    <row r="1005" spans="5:5" x14ac:dyDescent="0.25">
      <c r="E1005" s="1"/>
    </row>
    <row r="1006" spans="5:5" x14ac:dyDescent="0.25">
      <c r="E1006" s="1"/>
    </row>
    <row r="1007" spans="5:5" x14ac:dyDescent="0.25">
      <c r="E1007" s="1"/>
    </row>
    <row r="1008" spans="5:5" x14ac:dyDescent="0.25">
      <c r="E1008" s="1"/>
    </row>
    <row r="1009" spans="5:5" x14ac:dyDescent="0.25">
      <c r="E1009" s="1"/>
    </row>
    <row r="1010" spans="5:5" x14ac:dyDescent="0.25">
      <c r="E1010" s="1"/>
    </row>
    <row r="1011" spans="5:5" x14ac:dyDescent="0.25">
      <c r="E1011" s="1"/>
    </row>
    <row r="1012" spans="5:5" x14ac:dyDescent="0.25">
      <c r="E1012" s="1"/>
    </row>
    <row r="1013" spans="5:5" x14ac:dyDescent="0.25">
      <c r="E1013" s="1"/>
    </row>
    <row r="1014" spans="5:5" x14ac:dyDescent="0.25">
      <c r="E1014" s="1"/>
    </row>
    <row r="1015" spans="5:5" x14ac:dyDescent="0.25">
      <c r="E1015" s="1"/>
    </row>
    <row r="1016" spans="5:5" x14ac:dyDescent="0.25">
      <c r="E1016" s="1"/>
    </row>
    <row r="1017" spans="5:5" x14ac:dyDescent="0.25">
      <c r="E1017" s="1"/>
    </row>
    <row r="1018" spans="5:5" x14ac:dyDescent="0.25">
      <c r="E1018" s="1"/>
    </row>
    <row r="1019" spans="5:5" x14ac:dyDescent="0.25">
      <c r="E1019" s="1"/>
    </row>
    <row r="1020" spans="5:5" x14ac:dyDescent="0.25">
      <c r="E1020" s="1"/>
    </row>
    <row r="1021" spans="5:5" x14ac:dyDescent="0.25">
      <c r="E1021" s="1"/>
    </row>
    <row r="1022" spans="5:5" x14ac:dyDescent="0.25">
      <c r="E1022" s="1"/>
    </row>
    <row r="1023" spans="5:5" x14ac:dyDescent="0.25">
      <c r="E1023" s="1"/>
    </row>
    <row r="1024" spans="5:5" x14ac:dyDescent="0.25">
      <c r="E1024" s="1"/>
    </row>
    <row r="1025" spans="5:5" x14ac:dyDescent="0.25">
      <c r="E1025" s="1"/>
    </row>
    <row r="1026" spans="5:5" x14ac:dyDescent="0.25">
      <c r="E1026" s="1"/>
    </row>
    <row r="1027" spans="5:5" x14ac:dyDescent="0.25">
      <c r="E1027" s="1"/>
    </row>
    <row r="1028" spans="5:5" x14ac:dyDescent="0.25">
      <c r="E1028" s="1"/>
    </row>
    <row r="1029" spans="5:5" x14ac:dyDescent="0.25">
      <c r="E1029" s="1"/>
    </row>
    <row r="1030" spans="5:5" x14ac:dyDescent="0.25">
      <c r="E1030" s="1"/>
    </row>
    <row r="1031" spans="5:5" x14ac:dyDescent="0.25">
      <c r="E1031" s="1"/>
    </row>
    <row r="1032" spans="5:5" x14ac:dyDescent="0.25">
      <c r="E1032" s="1"/>
    </row>
    <row r="1033" spans="5:5" x14ac:dyDescent="0.25">
      <c r="E1033" s="1"/>
    </row>
    <row r="1034" spans="5:5" x14ac:dyDescent="0.25">
      <c r="E1034" s="1"/>
    </row>
    <row r="1035" spans="5:5" x14ac:dyDescent="0.25">
      <c r="E1035" s="1"/>
    </row>
    <row r="1036" spans="5:5" x14ac:dyDescent="0.25">
      <c r="E1036" s="1"/>
    </row>
    <row r="1037" spans="5:5" x14ac:dyDescent="0.25">
      <c r="E1037" s="1"/>
    </row>
    <row r="1038" spans="5:5" x14ac:dyDescent="0.25">
      <c r="E1038" s="1"/>
    </row>
    <row r="1039" spans="5:5" x14ac:dyDescent="0.25">
      <c r="E1039" s="1"/>
    </row>
    <row r="1040" spans="5:5" x14ac:dyDescent="0.25">
      <c r="E1040" s="1"/>
    </row>
    <row r="1041" spans="5:5" x14ac:dyDescent="0.25">
      <c r="E1041" s="1"/>
    </row>
    <row r="1042" spans="5:5" x14ac:dyDescent="0.25">
      <c r="E1042" s="1"/>
    </row>
    <row r="1043" spans="5:5" x14ac:dyDescent="0.25">
      <c r="E1043" s="1"/>
    </row>
    <row r="1044" spans="5:5" x14ac:dyDescent="0.25">
      <c r="E1044" s="1"/>
    </row>
    <row r="1045" spans="5:5" x14ac:dyDescent="0.25">
      <c r="E1045" s="1"/>
    </row>
    <row r="1046" spans="5:5" x14ac:dyDescent="0.25">
      <c r="E1046" s="1"/>
    </row>
    <row r="1047" spans="5:5" x14ac:dyDescent="0.25">
      <c r="E1047" s="1"/>
    </row>
    <row r="1048" spans="5:5" x14ac:dyDescent="0.25">
      <c r="E1048" s="1"/>
    </row>
    <row r="1049" spans="5:5" x14ac:dyDescent="0.25">
      <c r="E1049" s="1"/>
    </row>
    <row r="1050" spans="5:5" x14ac:dyDescent="0.25">
      <c r="E1050" s="1"/>
    </row>
    <row r="1051" spans="5:5" x14ac:dyDescent="0.25">
      <c r="E1051" s="1"/>
    </row>
    <row r="1052" spans="5:5" x14ac:dyDescent="0.25">
      <c r="E1052" s="1"/>
    </row>
    <row r="1053" spans="5:5" x14ac:dyDescent="0.25">
      <c r="E1053" s="1"/>
    </row>
    <row r="1054" spans="5:5" x14ac:dyDescent="0.25">
      <c r="E1054" s="1"/>
    </row>
    <row r="1055" spans="5:5" x14ac:dyDescent="0.25">
      <c r="E1055" s="1"/>
    </row>
    <row r="1056" spans="5:5" x14ac:dyDescent="0.25">
      <c r="E1056" s="1"/>
    </row>
    <row r="1057" spans="5:5" x14ac:dyDescent="0.25">
      <c r="E1057" s="1"/>
    </row>
    <row r="1058" spans="5:5" x14ac:dyDescent="0.25">
      <c r="E1058" s="1"/>
    </row>
    <row r="1059" spans="5:5" x14ac:dyDescent="0.25">
      <c r="E1059" s="1"/>
    </row>
    <row r="1060" spans="5:5" x14ac:dyDescent="0.25">
      <c r="E1060" s="1"/>
    </row>
    <row r="1061" spans="5:5" x14ac:dyDescent="0.25">
      <c r="E1061" s="1"/>
    </row>
    <row r="1062" spans="5:5" x14ac:dyDescent="0.25">
      <c r="E1062" s="1"/>
    </row>
    <row r="1063" spans="5:5" x14ac:dyDescent="0.25">
      <c r="E1063" s="1"/>
    </row>
    <row r="1064" spans="5:5" x14ac:dyDescent="0.25">
      <c r="E1064" s="1"/>
    </row>
    <row r="1065" spans="5:5" x14ac:dyDescent="0.25">
      <c r="E1065" s="1"/>
    </row>
    <row r="1066" spans="5:5" x14ac:dyDescent="0.25">
      <c r="E1066" s="1"/>
    </row>
    <row r="1067" spans="5:5" x14ac:dyDescent="0.25">
      <c r="E1067" s="1"/>
    </row>
    <row r="1068" spans="5:5" x14ac:dyDescent="0.25">
      <c r="E1068" s="1"/>
    </row>
    <row r="1069" spans="5:5" x14ac:dyDescent="0.25">
      <c r="E1069" s="1"/>
    </row>
    <row r="1070" spans="5:5" x14ac:dyDescent="0.25">
      <c r="E1070" s="1"/>
    </row>
    <row r="1071" spans="5:5" x14ac:dyDescent="0.25">
      <c r="E1071" s="1"/>
    </row>
    <row r="1072" spans="5:5" x14ac:dyDescent="0.25">
      <c r="E1072" s="1"/>
    </row>
    <row r="1073" spans="5:5" x14ac:dyDescent="0.25">
      <c r="E1073" s="1"/>
    </row>
    <row r="1074" spans="5:5" x14ac:dyDescent="0.25">
      <c r="E1074" s="1"/>
    </row>
    <row r="1075" spans="5:5" x14ac:dyDescent="0.25">
      <c r="E1075" s="1"/>
    </row>
    <row r="1076" spans="5:5" x14ac:dyDescent="0.25">
      <c r="E1076" s="1"/>
    </row>
    <row r="1077" spans="5:5" x14ac:dyDescent="0.25">
      <c r="E1077" s="1"/>
    </row>
    <row r="1078" spans="5:5" x14ac:dyDescent="0.25">
      <c r="E1078" s="1"/>
    </row>
    <row r="1079" spans="5:5" x14ac:dyDescent="0.25">
      <c r="E1079" s="1"/>
    </row>
    <row r="1080" spans="5:5" x14ac:dyDescent="0.25">
      <c r="E1080" s="1"/>
    </row>
    <row r="1081" spans="5:5" x14ac:dyDescent="0.25">
      <c r="E1081" s="1"/>
    </row>
    <row r="1082" spans="5:5" x14ac:dyDescent="0.25">
      <c r="E1082" s="1"/>
    </row>
    <row r="1083" spans="5:5" x14ac:dyDescent="0.25">
      <c r="E1083" s="1"/>
    </row>
    <row r="1084" spans="5:5" x14ac:dyDescent="0.25">
      <c r="E1084" s="1"/>
    </row>
    <row r="1085" spans="5:5" x14ac:dyDescent="0.25">
      <c r="E1085" s="1"/>
    </row>
    <row r="1086" spans="5:5" x14ac:dyDescent="0.25">
      <c r="E1086" s="1"/>
    </row>
    <row r="1087" spans="5:5" x14ac:dyDescent="0.25">
      <c r="E1087" s="1"/>
    </row>
    <row r="1088" spans="5:5" x14ac:dyDescent="0.25">
      <c r="E1088" s="1"/>
    </row>
    <row r="1089" spans="5:5" x14ac:dyDescent="0.25">
      <c r="E1089" s="1"/>
    </row>
    <row r="1090" spans="5:5" x14ac:dyDescent="0.25">
      <c r="E1090" s="1"/>
    </row>
    <row r="1091" spans="5:5" x14ac:dyDescent="0.25">
      <c r="E1091" s="1"/>
    </row>
    <row r="1092" spans="5:5" x14ac:dyDescent="0.25">
      <c r="E1092" s="1"/>
    </row>
    <row r="1093" spans="5:5" x14ac:dyDescent="0.25">
      <c r="E1093" s="1"/>
    </row>
    <row r="1094" spans="5:5" x14ac:dyDescent="0.25">
      <c r="E1094" s="1"/>
    </row>
    <row r="1095" spans="5:5" x14ac:dyDescent="0.25">
      <c r="E1095" s="1"/>
    </row>
    <row r="1096" spans="5:5" x14ac:dyDescent="0.25">
      <c r="E1096" s="1"/>
    </row>
    <row r="1097" spans="5:5" x14ac:dyDescent="0.25">
      <c r="E1097" s="1"/>
    </row>
    <row r="1098" spans="5:5" x14ac:dyDescent="0.25">
      <c r="E1098" s="1"/>
    </row>
    <row r="1099" spans="5:5" x14ac:dyDescent="0.25">
      <c r="E1099" s="1"/>
    </row>
    <row r="1100" spans="5:5" x14ac:dyDescent="0.25">
      <c r="E1100" s="1"/>
    </row>
    <row r="1101" spans="5:5" x14ac:dyDescent="0.25">
      <c r="E1101" s="1"/>
    </row>
    <row r="1102" spans="5:5" x14ac:dyDescent="0.25">
      <c r="E1102" s="1"/>
    </row>
    <row r="1103" spans="5:5" x14ac:dyDescent="0.25">
      <c r="E1103" s="1"/>
    </row>
    <row r="1104" spans="5:5" x14ac:dyDescent="0.25">
      <c r="E1104" s="1"/>
    </row>
    <row r="1105" spans="5:5" x14ac:dyDescent="0.25">
      <c r="E1105" s="1"/>
    </row>
    <row r="1106" spans="5:5" x14ac:dyDescent="0.25">
      <c r="E1106" s="1"/>
    </row>
    <row r="1107" spans="5:5" x14ac:dyDescent="0.25">
      <c r="E1107" s="1"/>
    </row>
    <row r="1108" spans="5:5" x14ac:dyDescent="0.25">
      <c r="E1108" s="1"/>
    </row>
    <row r="1109" spans="5:5" x14ac:dyDescent="0.25">
      <c r="E1109" s="1"/>
    </row>
    <row r="1110" spans="5:5" x14ac:dyDescent="0.25">
      <c r="E1110" s="1"/>
    </row>
    <row r="1111" spans="5:5" x14ac:dyDescent="0.25">
      <c r="E1111" s="1"/>
    </row>
    <row r="1112" spans="5:5" x14ac:dyDescent="0.25">
      <c r="E1112" s="1"/>
    </row>
    <row r="1113" spans="5:5" x14ac:dyDescent="0.25">
      <c r="E1113" s="1"/>
    </row>
    <row r="1114" spans="5:5" x14ac:dyDescent="0.25">
      <c r="E1114" s="1"/>
    </row>
    <row r="1115" spans="5:5" x14ac:dyDescent="0.25">
      <c r="E1115" s="1"/>
    </row>
    <row r="1116" spans="5:5" x14ac:dyDescent="0.25">
      <c r="E1116" s="1"/>
    </row>
    <row r="1117" spans="5:5" x14ac:dyDescent="0.25">
      <c r="E1117" s="1"/>
    </row>
    <row r="1118" spans="5:5" x14ac:dyDescent="0.25">
      <c r="E1118" s="1"/>
    </row>
    <row r="1119" spans="5:5" x14ac:dyDescent="0.25">
      <c r="E1119" s="1"/>
    </row>
    <row r="1120" spans="5:5" x14ac:dyDescent="0.25">
      <c r="E1120" s="1"/>
    </row>
    <row r="1121" spans="5:5" x14ac:dyDescent="0.25">
      <c r="E1121" s="1"/>
    </row>
    <row r="1122" spans="5:5" x14ac:dyDescent="0.25">
      <c r="E1122" s="1"/>
    </row>
    <row r="1123" spans="5:5" x14ac:dyDescent="0.25">
      <c r="E1123" s="1"/>
    </row>
    <row r="1124" spans="5:5" x14ac:dyDescent="0.25">
      <c r="E1124" s="1"/>
    </row>
    <row r="1125" spans="5:5" x14ac:dyDescent="0.25">
      <c r="E1125" s="1"/>
    </row>
    <row r="1126" spans="5:5" x14ac:dyDescent="0.25">
      <c r="E1126" s="1"/>
    </row>
    <row r="1127" spans="5:5" x14ac:dyDescent="0.25">
      <c r="E1127" s="1"/>
    </row>
    <row r="1128" spans="5:5" x14ac:dyDescent="0.25">
      <c r="E1128" s="1"/>
    </row>
    <row r="1129" spans="5:5" x14ac:dyDescent="0.25">
      <c r="E1129" s="1"/>
    </row>
    <row r="1130" spans="5:5" x14ac:dyDescent="0.25">
      <c r="E1130" s="1"/>
    </row>
    <row r="1131" spans="5:5" x14ac:dyDescent="0.25">
      <c r="E1131" s="1"/>
    </row>
    <row r="1132" spans="5:5" x14ac:dyDescent="0.25">
      <c r="E1132" s="1"/>
    </row>
    <row r="1133" spans="5:5" x14ac:dyDescent="0.25">
      <c r="E1133" s="1"/>
    </row>
    <row r="1134" spans="5:5" x14ac:dyDescent="0.25">
      <c r="E1134" s="1"/>
    </row>
    <row r="1135" spans="5:5" x14ac:dyDescent="0.25">
      <c r="E1135" s="1"/>
    </row>
    <row r="1136" spans="5:5" x14ac:dyDescent="0.25">
      <c r="E1136" s="1"/>
    </row>
    <row r="1137" spans="5:5" x14ac:dyDescent="0.25">
      <c r="E1137" s="1"/>
    </row>
    <row r="1138" spans="5:5" x14ac:dyDescent="0.25">
      <c r="E1138" s="1"/>
    </row>
    <row r="1139" spans="5:5" x14ac:dyDescent="0.25">
      <c r="E1139" s="1"/>
    </row>
    <row r="1140" spans="5:5" x14ac:dyDescent="0.25">
      <c r="E1140" s="1"/>
    </row>
    <row r="1141" spans="5:5" x14ac:dyDescent="0.25">
      <c r="E1141" s="1"/>
    </row>
    <row r="1142" spans="5:5" x14ac:dyDescent="0.25">
      <c r="E1142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U79"/>
  <sheetViews>
    <sheetView zoomScale="80" zoomScaleNormal="80" workbookViewId="0">
      <selection activeCell="E1" sqref="E1"/>
    </sheetView>
  </sheetViews>
  <sheetFormatPr defaultRowHeight="15" x14ac:dyDescent="0.25"/>
  <cols>
    <col min="1" max="1" width="9.140625" style="10"/>
    <col min="2" max="2" width="35.85546875" style="10" customWidth="1"/>
    <col min="3" max="3" width="19.5703125" style="10" bestFit="1" customWidth="1"/>
    <col min="4" max="4" width="16" style="10" customWidth="1"/>
    <col min="5" max="22" width="12.7109375" style="10" bestFit="1" customWidth="1"/>
    <col min="23" max="23" width="11.140625" style="10" bestFit="1" customWidth="1"/>
    <col min="24" max="25" width="9.140625" style="10"/>
    <col min="26" max="26" width="24.5703125" style="10" bestFit="1" customWidth="1"/>
    <col min="27" max="27" width="14" style="10" bestFit="1" customWidth="1"/>
    <col min="28" max="28" width="19.28515625" style="10" customWidth="1"/>
    <col min="29" max="46" width="13.7109375" style="10" bestFit="1" customWidth="1"/>
    <col min="47" max="16384" width="9.140625" style="10"/>
  </cols>
  <sheetData>
    <row r="2" spans="2:46" x14ac:dyDescent="0.25">
      <c r="B2" s="10" t="s">
        <v>1174</v>
      </c>
      <c r="Z2" s="10" t="s">
        <v>1177</v>
      </c>
    </row>
    <row r="4" spans="2:46" x14ac:dyDescent="0.25">
      <c r="B4" s="10" t="s">
        <v>54</v>
      </c>
      <c r="C4" s="10" t="s">
        <v>56</v>
      </c>
      <c r="D4" s="31"/>
      <c r="Z4" s="10" t="s">
        <v>54</v>
      </c>
      <c r="AA4" s="10" t="s">
        <v>56</v>
      </c>
      <c r="AB4" s="31" t="s">
        <v>1213</v>
      </c>
    </row>
    <row r="6" spans="2:46" x14ac:dyDescent="0.25">
      <c r="B6" s="32" t="s">
        <v>1173</v>
      </c>
      <c r="C6" s="33" t="s">
        <v>221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Z6" s="32" t="s">
        <v>1176</v>
      </c>
      <c r="AA6" s="32" t="s">
        <v>221</v>
      </c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2:46" x14ac:dyDescent="0.25">
      <c r="B7" s="34" t="s">
        <v>219</v>
      </c>
      <c r="C7" s="35">
        <v>43466</v>
      </c>
      <c r="D7" s="35">
        <v>43831</v>
      </c>
      <c r="E7" s="35">
        <v>44197</v>
      </c>
      <c r="F7" s="35">
        <v>44562</v>
      </c>
      <c r="G7" s="35">
        <v>44927</v>
      </c>
      <c r="H7" s="35">
        <v>45292</v>
      </c>
      <c r="I7" s="35">
        <v>45658</v>
      </c>
      <c r="J7" s="35">
        <v>46023</v>
      </c>
      <c r="K7" s="35">
        <v>46388</v>
      </c>
      <c r="L7" s="35">
        <v>46753</v>
      </c>
      <c r="M7" s="35">
        <v>47119</v>
      </c>
      <c r="N7" s="35">
        <v>47484</v>
      </c>
      <c r="O7" s="35">
        <v>47849</v>
      </c>
      <c r="P7" s="35">
        <v>48214</v>
      </c>
      <c r="Q7" s="35">
        <v>48580</v>
      </c>
      <c r="R7" s="35">
        <v>48945</v>
      </c>
      <c r="S7" s="35">
        <v>49310</v>
      </c>
      <c r="T7" s="35">
        <v>49675</v>
      </c>
      <c r="U7" s="35">
        <v>50041</v>
      </c>
      <c r="V7" s="35">
        <v>50406</v>
      </c>
      <c r="W7" s="10" t="s">
        <v>220</v>
      </c>
      <c r="Z7" s="34" t="s">
        <v>219</v>
      </c>
      <c r="AA7" s="36">
        <v>43466</v>
      </c>
      <c r="AB7" s="37">
        <v>43831</v>
      </c>
      <c r="AC7" s="37">
        <v>44197</v>
      </c>
      <c r="AD7" s="37">
        <v>44562</v>
      </c>
      <c r="AE7" s="37">
        <v>44927</v>
      </c>
      <c r="AF7" s="37">
        <v>45292</v>
      </c>
      <c r="AG7" s="37">
        <v>45658</v>
      </c>
      <c r="AH7" s="37">
        <v>46023</v>
      </c>
      <c r="AI7" s="37">
        <v>46388</v>
      </c>
      <c r="AJ7" s="37">
        <v>46753</v>
      </c>
      <c r="AK7" s="37">
        <v>47119</v>
      </c>
      <c r="AL7" s="37">
        <v>47484</v>
      </c>
      <c r="AM7" s="37">
        <v>47849</v>
      </c>
      <c r="AN7" s="37">
        <v>48214</v>
      </c>
      <c r="AO7" s="37">
        <v>48580</v>
      </c>
      <c r="AP7" s="37">
        <v>48945</v>
      </c>
      <c r="AQ7" s="37">
        <v>49310</v>
      </c>
      <c r="AR7" s="37">
        <v>49675</v>
      </c>
      <c r="AS7" s="37">
        <v>50041</v>
      </c>
      <c r="AT7" s="37">
        <v>50406</v>
      </c>
    </row>
    <row r="8" spans="2:46" x14ac:dyDescent="0.25">
      <c r="B8" s="38" t="s">
        <v>1195</v>
      </c>
      <c r="C8" s="39">
        <v>49.664999999999999</v>
      </c>
      <c r="D8" s="39">
        <v>49.664999999999999</v>
      </c>
      <c r="E8" s="39">
        <v>49.664999999999999</v>
      </c>
      <c r="F8" s="39">
        <v>49.664999999999999</v>
      </c>
      <c r="G8" s="39">
        <v>49.664999999999999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10">
        <v>248.32499999999999</v>
      </c>
      <c r="Z8" s="38" t="s">
        <v>1195</v>
      </c>
      <c r="AA8" s="39">
        <v>49.664999999999999</v>
      </c>
      <c r="AB8" s="39">
        <v>49.664999999999999</v>
      </c>
      <c r="AC8" s="39">
        <v>49.664999999999999</v>
      </c>
      <c r="AD8" s="39">
        <v>49.664999999999999</v>
      </c>
      <c r="AE8" s="39">
        <v>49.664999999999999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</row>
    <row r="9" spans="2:46" x14ac:dyDescent="0.25">
      <c r="B9" s="38" t="s">
        <v>1203</v>
      </c>
      <c r="C9" s="39">
        <v>83.369</v>
      </c>
      <c r="D9" s="39">
        <v>83.542000000000002</v>
      </c>
      <c r="E9" s="39">
        <v>83.382000000000005</v>
      </c>
      <c r="F9" s="39">
        <v>83.382000000000005</v>
      </c>
      <c r="G9" s="39">
        <v>83.382000000000005</v>
      </c>
      <c r="H9" s="39">
        <v>83.542000000000002</v>
      </c>
      <c r="I9" s="39">
        <v>83.382000000000005</v>
      </c>
      <c r="J9" s="39">
        <v>83.382000000000005</v>
      </c>
      <c r="K9" s="39">
        <v>83.382000000000005</v>
      </c>
      <c r="L9" s="39">
        <v>83.772999999999996</v>
      </c>
      <c r="M9" s="39">
        <v>83.772999999999996</v>
      </c>
      <c r="N9" s="39">
        <v>83.772999999999996</v>
      </c>
      <c r="O9" s="39">
        <v>83.772999999999996</v>
      </c>
      <c r="P9" s="39">
        <v>83.772999999999996</v>
      </c>
      <c r="Q9" s="39">
        <v>83.772999999999996</v>
      </c>
      <c r="R9" s="39">
        <v>83.772999999999996</v>
      </c>
      <c r="S9" s="39">
        <v>83.772999999999996</v>
      </c>
      <c r="T9" s="39">
        <v>83.772999999999996</v>
      </c>
      <c r="U9" s="39">
        <v>83.772999999999996</v>
      </c>
      <c r="V9" s="39">
        <v>83.772999999999996</v>
      </c>
      <c r="W9" s="10">
        <v>1672.2479999999996</v>
      </c>
      <c r="Z9" s="38" t="s">
        <v>1203</v>
      </c>
      <c r="AA9" s="39">
        <v>83.369</v>
      </c>
      <c r="AB9" s="39">
        <v>83.542000000000002</v>
      </c>
      <c r="AC9" s="39">
        <v>83.382000000000005</v>
      </c>
      <c r="AD9" s="39">
        <v>83.382000000000005</v>
      </c>
      <c r="AE9" s="39">
        <v>83.382000000000005</v>
      </c>
      <c r="AF9" s="39">
        <v>83.542000000000002</v>
      </c>
      <c r="AG9" s="39">
        <v>83.382000000000005</v>
      </c>
      <c r="AH9" s="39">
        <v>83.382000000000005</v>
      </c>
      <c r="AI9" s="39">
        <v>83.382000000000005</v>
      </c>
      <c r="AJ9" s="39">
        <v>83.772999999999996</v>
      </c>
      <c r="AK9" s="39">
        <v>83.772999999999996</v>
      </c>
      <c r="AL9" s="39">
        <v>83.772999999999996</v>
      </c>
      <c r="AM9" s="39">
        <v>83.772999999999996</v>
      </c>
      <c r="AN9" s="39">
        <v>83.772999999999996</v>
      </c>
      <c r="AO9" s="39">
        <v>83.772999999999996</v>
      </c>
      <c r="AP9" s="39">
        <v>83.772999999999996</v>
      </c>
      <c r="AQ9" s="39">
        <v>83.772999999999996</v>
      </c>
      <c r="AR9" s="39">
        <v>83.772999999999996</v>
      </c>
      <c r="AS9" s="39">
        <v>83.772999999999996</v>
      </c>
      <c r="AT9" s="39">
        <v>83.772999999999996</v>
      </c>
    </row>
    <row r="10" spans="2:46" x14ac:dyDescent="0.25">
      <c r="B10" s="38" t="s">
        <v>1225</v>
      </c>
      <c r="C10" s="39">
        <v>81.358000000000004</v>
      </c>
      <c r="D10" s="39">
        <v>81.582999999999998</v>
      </c>
      <c r="E10" s="39">
        <v>81.372</v>
      </c>
      <c r="F10" s="39">
        <v>81.372</v>
      </c>
      <c r="G10" s="39">
        <v>81.372</v>
      </c>
      <c r="H10" s="39">
        <v>81.582999999999998</v>
      </c>
      <c r="I10" s="39">
        <v>81.372</v>
      </c>
      <c r="J10" s="39">
        <v>81.372</v>
      </c>
      <c r="K10" s="39">
        <v>81.372</v>
      </c>
      <c r="L10" s="39">
        <v>81.582999999999998</v>
      </c>
      <c r="M10" s="39">
        <v>81.582999999999998</v>
      </c>
      <c r="N10" s="39">
        <v>81.582999999999998</v>
      </c>
      <c r="O10" s="39">
        <v>81.582999999999998</v>
      </c>
      <c r="P10" s="39">
        <v>81.582999999999998</v>
      </c>
      <c r="Q10" s="39">
        <v>81.582999999999998</v>
      </c>
      <c r="R10" s="39">
        <v>81.582999999999998</v>
      </c>
      <c r="S10" s="39">
        <v>81.582999999999998</v>
      </c>
      <c r="T10" s="39">
        <v>81.582999999999998</v>
      </c>
      <c r="U10" s="39">
        <v>81.582999999999998</v>
      </c>
      <c r="V10" s="39">
        <v>81.582999999999998</v>
      </c>
      <c r="W10" s="10">
        <v>1630.1690000000003</v>
      </c>
      <c r="Z10" s="38" t="s">
        <v>1225</v>
      </c>
      <c r="AA10" s="39">
        <v>81.349999999999994</v>
      </c>
      <c r="AB10" s="39">
        <v>81.578999999999994</v>
      </c>
      <c r="AC10" s="39">
        <v>81.367999999999995</v>
      </c>
      <c r="AD10" s="39">
        <v>81.367999999999995</v>
      </c>
      <c r="AE10" s="39">
        <v>81.367999999999995</v>
      </c>
      <c r="AF10" s="39">
        <v>81.578999999999994</v>
      </c>
      <c r="AG10" s="39">
        <v>81.367999999999995</v>
      </c>
      <c r="AH10" s="39">
        <v>81.367999999999995</v>
      </c>
      <c r="AI10" s="39">
        <v>81.367999999999995</v>
      </c>
      <c r="AJ10" s="39">
        <v>81.578999999999994</v>
      </c>
      <c r="AK10" s="39">
        <v>81.578999999999994</v>
      </c>
      <c r="AL10" s="39">
        <v>81.578999999999994</v>
      </c>
      <c r="AM10" s="39">
        <v>81.578999999999994</v>
      </c>
      <c r="AN10" s="39">
        <v>81.578999999999994</v>
      </c>
      <c r="AO10" s="39">
        <v>81.578999999999994</v>
      </c>
      <c r="AP10" s="39">
        <v>81.578999999999994</v>
      </c>
      <c r="AQ10" s="39">
        <v>81.578999999999994</v>
      </c>
      <c r="AR10" s="39">
        <v>81.578999999999994</v>
      </c>
      <c r="AS10" s="39">
        <v>81.578999999999994</v>
      </c>
      <c r="AT10" s="39">
        <v>81.578999999999994</v>
      </c>
    </row>
    <row r="11" spans="2:46" x14ac:dyDescent="0.25">
      <c r="B11" s="38" t="s">
        <v>1226</v>
      </c>
      <c r="C11" s="39">
        <v>86.15</v>
      </c>
      <c r="D11" s="39">
        <v>86.274000000000001</v>
      </c>
      <c r="E11" s="39">
        <v>86.159000000000006</v>
      </c>
      <c r="F11" s="39">
        <v>86.159000000000006</v>
      </c>
      <c r="G11" s="39">
        <v>86.159000000000006</v>
      </c>
      <c r="H11" s="39">
        <v>86.274000000000001</v>
      </c>
      <c r="I11" s="39">
        <v>86.159000000000006</v>
      </c>
      <c r="J11" s="39">
        <v>86.159000000000006</v>
      </c>
      <c r="K11" s="39">
        <v>86.159000000000006</v>
      </c>
      <c r="L11" s="39">
        <v>86.274000000000001</v>
      </c>
      <c r="M11" s="39">
        <v>86.274000000000001</v>
      </c>
      <c r="N11" s="39">
        <v>86.274000000000001</v>
      </c>
      <c r="O11" s="39">
        <v>86.274000000000001</v>
      </c>
      <c r="P11" s="39">
        <v>86.274000000000001</v>
      </c>
      <c r="Q11" s="39">
        <v>86.274000000000001</v>
      </c>
      <c r="R11" s="39">
        <v>86.274000000000001</v>
      </c>
      <c r="S11" s="39">
        <v>86.274000000000001</v>
      </c>
      <c r="T11" s="39">
        <v>86.274000000000001</v>
      </c>
      <c r="U11" s="39">
        <v>86.274000000000001</v>
      </c>
      <c r="V11" s="39">
        <v>86.274000000000001</v>
      </c>
      <c r="W11" s="10">
        <v>1724.6659999999993</v>
      </c>
      <c r="Z11" s="38" t="s">
        <v>1226</v>
      </c>
      <c r="AA11" s="39">
        <v>86.15</v>
      </c>
      <c r="AB11" s="39">
        <v>86.274000000000001</v>
      </c>
      <c r="AC11" s="39">
        <v>86.159000000000006</v>
      </c>
      <c r="AD11" s="39">
        <v>86.159000000000006</v>
      </c>
      <c r="AE11" s="39">
        <v>86.159000000000006</v>
      </c>
      <c r="AF11" s="39">
        <v>86.274000000000001</v>
      </c>
      <c r="AG11" s="39">
        <v>86.159000000000006</v>
      </c>
      <c r="AH11" s="39">
        <v>86.159000000000006</v>
      </c>
      <c r="AI11" s="39">
        <v>86.159000000000006</v>
      </c>
      <c r="AJ11" s="39">
        <v>86.274000000000001</v>
      </c>
      <c r="AK11" s="39">
        <v>86.274000000000001</v>
      </c>
      <c r="AL11" s="39">
        <v>86.274000000000001</v>
      </c>
      <c r="AM11" s="39">
        <v>86.274000000000001</v>
      </c>
      <c r="AN11" s="39">
        <v>86.274000000000001</v>
      </c>
      <c r="AO11" s="39">
        <v>86.274000000000001</v>
      </c>
      <c r="AP11" s="39">
        <v>86.274000000000001</v>
      </c>
      <c r="AQ11" s="39">
        <v>86.274000000000001</v>
      </c>
      <c r="AR11" s="39">
        <v>86.274000000000001</v>
      </c>
      <c r="AS11" s="39">
        <v>86.274000000000001</v>
      </c>
      <c r="AT11" s="39">
        <v>86.274000000000001</v>
      </c>
    </row>
    <row r="12" spans="2:46" x14ac:dyDescent="0.25">
      <c r="B12" s="38" t="s">
        <v>1271</v>
      </c>
      <c r="C12" s="39">
        <v>344.15800000000002</v>
      </c>
      <c r="D12" s="39">
        <v>345.10399999999998</v>
      </c>
      <c r="E12" s="39">
        <v>344.173</v>
      </c>
      <c r="F12" s="39">
        <v>344.173</v>
      </c>
      <c r="G12" s="39">
        <v>344.173</v>
      </c>
      <c r="H12" s="39">
        <v>345.10399999999998</v>
      </c>
      <c r="I12" s="39">
        <v>344.173</v>
      </c>
      <c r="J12" s="39">
        <v>344.173</v>
      </c>
      <c r="K12" s="39">
        <v>344.173</v>
      </c>
      <c r="L12" s="39">
        <v>314.7</v>
      </c>
      <c r="M12" s="39">
        <v>314.7</v>
      </c>
      <c r="N12" s="39">
        <v>314.7</v>
      </c>
      <c r="O12" s="39">
        <v>314.7</v>
      </c>
      <c r="P12" s="39">
        <v>314.7</v>
      </c>
      <c r="Q12" s="39">
        <v>314.7</v>
      </c>
      <c r="R12" s="39">
        <v>314.7</v>
      </c>
      <c r="S12" s="39">
        <v>314.7</v>
      </c>
      <c r="T12" s="39">
        <v>314.7</v>
      </c>
      <c r="U12" s="39">
        <v>314.7</v>
      </c>
      <c r="V12" s="39">
        <v>314.7</v>
      </c>
      <c r="W12" s="10">
        <v>6561.1039999999975</v>
      </c>
      <c r="Z12" s="38" t="s">
        <v>1271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</row>
    <row r="13" spans="2:46" x14ac:dyDescent="0.25">
      <c r="B13" s="40" t="s">
        <v>220</v>
      </c>
      <c r="C13" s="41">
        <v>644.70000000000005</v>
      </c>
      <c r="D13" s="41">
        <v>646.16799999999989</v>
      </c>
      <c r="E13" s="41">
        <v>644.75099999999998</v>
      </c>
      <c r="F13" s="41">
        <v>644.75099999999998</v>
      </c>
      <c r="G13" s="41">
        <v>644.75099999999998</v>
      </c>
      <c r="H13" s="41">
        <v>596.50299999999993</v>
      </c>
      <c r="I13" s="41">
        <v>595.08600000000001</v>
      </c>
      <c r="J13" s="41">
        <v>595.08600000000001</v>
      </c>
      <c r="K13" s="41">
        <v>595.08600000000001</v>
      </c>
      <c r="L13" s="41">
        <v>566.32999999999993</v>
      </c>
      <c r="M13" s="41">
        <v>566.32999999999993</v>
      </c>
      <c r="N13" s="41">
        <v>566.32999999999993</v>
      </c>
      <c r="O13" s="41">
        <v>566.32999999999993</v>
      </c>
      <c r="P13" s="41">
        <v>566.32999999999993</v>
      </c>
      <c r="Q13" s="41">
        <v>566.32999999999993</v>
      </c>
      <c r="R13" s="41">
        <v>566.32999999999993</v>
      </c>
      <c r="S13" s="41">
        <v>566.32999999999993</v>
      </c>
      <c r="T13" s="41">
        <v>566.32999999999993</v>
      </c>
      <c r="U13" s="41">
        <v>566.32999999999993</v>
      </c>
      <c r="V13" s="41">
        <v>566.32999999999993</v>
      </c>
      <c r="W13" s="10">
        <v>11836.511999999997</v>
      </c>
      <c r="Z13" s="40" t="s">
        <v>220</v>
      </c>
      <c r="AA13" s="41">
        <v>300.53399999999999</v>
      </c>
      <c r="AB13" s="41">
        <v>301.06</v>
      </c>
      <c r="AC13" s="41">
        <v>300.57400000000001</v>
      </c>
      <c r="AD13" s="41">
        <v>300.57400000000001</v>
      </c>
      <c r="AE13" s="41">
        <v>300.57400000000001</v>
      </c>
      <c r="AF13" s="41">
        <v>251.39499999999998</v>
      </c>
      <c r="AG13" s="41">
        <v>250.90899999999999</v>
      </c>
      <c r="AH13" s="41">
        <v>250.90899999999999</v>
      </c>
      <c r="AI13" s="41">
        <v>250.90899999999999</v>
      </c>
      <c r="AJ13" s="41">
        <v>251.62599999999998</v>
      </c>
      <c r="AK13" s="41">
        <v>251.62599999999998</v>
      </c>
      <c r="AL13" s="41">
        <v>251.62599999999998</v>
      </c>
      <c r="AM13" s="41">
        <v>251.62599999999998</v>
      </c>
      <c r="AN13" s="41">
        <v>251.62599999999998</v>
      </c>
      <c r="AO13" s="41">
        <v>251.62599999999998</v>
      </c>
      <c r="AP13" s="41">
        <v>251.62599999999998</v>
      </c>
      <c r="AQ13" s="41">
        <v>251.62599999999998</v>
      </c>
      <c r="AR13" s="41">
        <v>251.62599999999998</v>
      </c>
      <c r="AS13" s="41">
        <v>251.62599999999998</v>
      </c>
      <c r="AT13" s="41">
        <v>251.62599999999998</v>
      </c>
    </row>
    <row r="15" spans="2:46" x14ac:dyDescent="0.25">
      <c r="B15" s="10" t="s">
        <v>1175</v>
      </c>
      <c r="Z15" s="10" t="s">
        <v>1178</v>
      </c>
    </row>
    <row r="16" spans="2:46" x14ac:dyDescent="0.25">
      <c r="B16" s="10" t="s">
        <v>54</v>
      </c>
      <c r="C16" s="10" t="s">
        <v>57</v>
      </c>
      <c r="D16" s="31"/>
      <c r="Z16" s="10" t="s">
        <v>54</v>
      </c>
      <c r="AA16" s="10" t="s">
        <v>57</v>
      </c>
      <c r="AB16" s="31" t="s">
        <v>1213</v>
      </c>
    </row>
    <row r="18" spans="2:46" x14ac:dyDescent="0.25">
      <c r="B18" s="32" t="s">
        <v>1173</v>
      </c>
      <c r="C18" s="32" t="s">
        <v>221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Z18" s="32" t="s">
        <v>1176</v>
      </c>
      <c r="AA18" s="32" t="s">
        <v>221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2:46" x14ac:dyDescent="0.25">
      <c r="B19" s="34" t="s">
        <v>219</v>
      </c>
      <c r="C19" s="35">
        <v>43466</v>
      </c>
      <c r="D19" s="35">
        <v>43831</v>
      </c>
      <c r="E19" s="35">
        <v>44197</v>
      </c>
      <c r="F19" s="35">
        <v>44562</v>
      </c>
      <c r="G19" s="35">
        <v>44927</v>
      </c>
      <c r="H19" s="35">
        <v>45292</v>
      </c>
      <c r="I19" s="35">
        <v>45658</v>
      </c>
      <c r="J19" s="35">
        <v>46023</v>
      </c>
      <c r="K19" s="35">
        <v>46388</v>
      </c>
      <c r="L19" s="35">
        <v>46753</v>
      </c>
      <c r="M19" s="35">
        <v>47119</v>
      </c>
      <c r="N19" s="35">
        <v>47484</v>
      </c>
      <c r="O19" s="35">
        <v>47849</v>
      </c>
      <c r="P19" s="35">
        <v>48214</v>
      </c>
      <c r="Q19" s="35">
        <v>48580</v>
      </c>
      <c r="R19" s="35">
        <v>48945</v>
      </c>
      <c r="S19" s="35">
        <v>49310</v>
      </c>
      <c r="T19" s="35">
        <v>49675</v>
      </c>
      <c r="U19" s="35">
        <v>50041</v>
      </c>
      <c r="V19" s="35">
        <v>50406</v>
      </c>
      <c r="Z19" s="34" t="s">
        <v>219</v>
      </c>
      <c r="AA19" s="36">
        <v>43466</v>
      </c>
      <c r="AB19" s="37">
        <v>43831</v>
      </c>
      <c r="AC19" s="37">
        <v>44197</v>
      </c>
      <c r="AD19" s="37">
        <v>44562</v>
      </c>
      <c r="AE19" s="37">
        <v>44927</v>
      </c>
      <c r="AF19" s="37">
        <v>45292</v>
      </c>
      <c r="AG19" s="37">
        <v>45658</v>
      </c>
      <c r="AH19" s="37">
        <v>46023</v>
      </c>
      <c r="AI19" s="37">
        <v>46388</v>
      </c>
      <c r="AJ19" s="37">
        <v>46753</v>
      </c>
      <c r="AK19" s="37">
        <v>47119</v>
      </c>
      <c r="AL19" s="37">
        <v>47484</v>
      </c>
      <c r="AM19" s="37">
        <v>47849</v>
      </c>
      <c r="AN19" s="37">
        <v>48214</v>
      </c>
      <c r="AO19" s="37">
        <v>48580</v>
      </c>
      <c r="AP19" s="37">
        <v>48945</v>
      </c>
      <c r="AQ19" s="37">
        <v>49310</v>
      </c>
      <c r="AR19" s="37">
        <v>49675</v>
      </c>
      <c r="AS19" s="37">
        <v>50041</v>
      </c>
      <c r="AT19" s="37">
        <v>50406</v>
      </c>
    </row>
    <row r="20" spans="2:46" x14ac:dyDescent="0.25">
      <c r="B20" s="38" t="s">
        <v>1201</v>
      </c>
      <c r="C20" s="39">
        <v>152.36099999999999</v>
      </c>
      <c r="D20" s="39">
        <v>158.21</v>
      </c>
      <c r="E20" s="39">
        <v>163.124</v>
      </c>
      <c r="F20" s="39">
        <v>162.71299999999999</v>
      </c>
      <c r="G20" s="39">
        <v>165.29599999999999</v>
      </c>
      <c r="H20" s="39">
        <v>176.93799999999999</v>
      </c>
      <c r="I20" s="39">
        <v>175.94300000000001</v>
      </c>
      <c r="J20" s="39">
        <v>174.87</v>
      </c>
      <c r="K20" s="39">
        <v>174.78899999999999</v>
      </c>
      <c r="L20" s="39">
        <v>175.35</v>
      </c>
      <c r="M20" s="39">
        <v>175.35</v>
      </c>
      <c r="N20" s="39">
        <v>175.35</v>
      </c>
      <c r="O20" s="39">
        <v>175.35</v>
      </c>
      <c r="P20" s="39">
        <v>175.35</v>
      </c>
      <c r="Q20" s="39">
        <v>175.35</v>
      </c>
      <c r="R20" s="39">
        <v>175.35</v>
      </c>
      <c r="S20" s="39">
        <v>175.35</v>
      </c>
      <c r="T20" s="39">
        <v>175.35</v>
      </c>
      <c r="U20" s="39">
        <v>175.35</v>
      </c>
      <c r="V20" s="39">
        <v>175.35</v>
      </c>
      <c r="Z20" s="38" t="s">
        <v>1201</v>
      </c>
      <c r="AA20" s="39">
        <v>92.772999999999996</v>
      </c>
      <c r="AB20" s="39">
        <v>93.084000000000003</v>
      </c>
      <c r="AC20" s="39">
        <v>92.998999999999995</v>
      </c>
      <c r="AD20" s="39">
        <v>92.992999999999995</v>
      </c>
      <c r="AE20" s="39">
        <v>92.644000000000005</v>
      </c>
      <c r="AF20" s="39">
        <v>94.341999999999999</v>
      </c>
      <c r="AG20" s="39">
        <v>94.087000000000003</v>
      </c>
      <c r="AH20" s="39">
        <v>94.085999999999999</v>
      </c>
      <c r="AI20" s="39">
        <v>94.085999999999999</v>
      </c>
      <c r="AJ20" s="39">
        <v>94.375</v>
      </c>
      <c r="AK20" s="39">
        <v>94.375</v>
      </c>
      <c r="AL20" s="39">
        <v>94.375</v>
      </c>
      <c r="AM20" s="39">
        <v>94.375</v>
      </c>
      <c r="AN20" s="39">
        <v>94.375</v>
      </c>
      <c r="AO20" s="39">
        <v>94.375</v>
      </c>
      <c r="AP20" s="39">
        <v>94.375</v>
      </c>
      <c r="AQ20" s="39">
        <v>94.375</v>
      </c>
      <c r="AR20" s="39">
        <v>94.375</v>
      </c>
      <c r="AS20" s="39">
        <v>94.375</v>
      </c>
      <c r="AT20" s="39">
        <v>94.375</v>
      </c>
    </row>
    <row r="21" spans="2:46" x14ac:dyDescent="0.25">
      <c r="B21" s="38" t="s">
        <v>1202</v>
      </c>
      <c r="C21" s="39">
        <v>289.28199999999998</v>
      </c>
      <c r="D21" s="39">
        <v>290.315</v>
      </c>
      <c r="E21" s="39">
        <v>241.59299999999999</v>
      </c>
      <c r="F21" s="39">
        <v>289.35599999999999</v>
      </c>
      <c r="G21" s="39">
        <v>289.35599999999999</v>
      </c>
      <c r="H21" s="39">
        <v>290.315</v>
      </c>
      <c r="I21" s="39">
        <v>289.35599999999999</v>
      </c>
      <c r="J21" s="39">
        <v>289.35599999999999</v>
      </c>
      <c r="K21" s="39">
        <v>289.35599999999999</v>
      </c>
      <c r="L21" s="39">
        <v>290.315</v>
      </c>
      <c r="M21" s="39">
        <v>290.315</v>
      </c>
      <c r="N21" s="39">
        <v>290.315</v>
      </c>
      <c r="O21" s="39">
        <v>290.315</v>
      </c>
      <c r="P21" s="39">
        <v>290.315</v>
      </c>
      <c r="Q21" s="39">
        <v>290.315</v>
      </c>
      <c r="R21" s="39">
        <v>290.315</v>
      </c>
      <c r="S21" s="39">
        <v>290.315</v>
      </c>
      <c r="T21" s="39">
        <v>290.315</v>
      </c>
      <c r="U21" s="39">
        <v>290.315</v>
      </c>
      <c r="V21" s="39">
        <v>290.315</v>
      </c>
      <c r="Z21" s="38" t="s">
        <v>1202</v>
      </c>
      <c r="AA21" s="39">
        <v>289.28199999999998</v>
      </c>
      <c r="AB21" s="39">
        <v>290.315</v>
      </c>
      <c r="AC21" s="39">
        <v>241.59299999999999</v>
      </c>
      <c r="AD21" s="39">
        <v>289.35599999999999</v>
      </c>
      <c r="AE21" s="39">
        <v>289.35599999999999</v>
      </c>
      <c r="AF21" s="39">
        <v>290.315</v>
      </c>
      <c r="AG21" s="39">
        <v>289.35599999999999</v>
      </c>
      <c r="AH21" s="39">
        <v>289.35599999999999</v>
      </c>
      <c r="AI21" s="39">
        <v>289.35599999999999</v>
      </c>
      <c r="AJ21" s="39">
        <v>290.315</v>
      </c>
      <c r="AK21" s="39">
        <v>290.315</v>
      </c>
      <c r="AL21" s="39">
        <v>290.315</v>
      </c>
      <c r="AM21" s="39">
        <v>290.315</v>
      </c>
      <c r="AN21" s="39">
        <v>290.315</v>
      </c>
      <c r="AO21" s="39">
        <v>290.315</v>
      </c>
      <c r="AP21" s="39">
        <v>290.315</v>
      </c>
      <c r="AQ21" s="39">
        <v>290.315</v>
      </c>
      <c r="AR21" s="39">
        <v>290.315</v>
      </c>
      <c r="AS21" s="39">
        <v>290.315</v>
      </c>
      <c r="AT21" s="39">
        <v>290.315</v>
      </c>
    </row>
    <row r="22" spans="2:46" x14ac:dyDescent="0.25">
      <c r="B22" s="38" t="s">
        <v>1204</v>
      </c>
      <c r="C22" s="39">
        <v>19.306000000000001</v>
      </c>
      <c r="D22" s="39">
        <v>19.361000000000001</v>
      </c>
      <c r="E22" s="39">
        <v>19.309999999999999</v>
      </c>
      <c r="F22" s="39">
        <v>19.309999999999999</v>
      </c>
      <c r="G22" s="39">
        <v>19.309999999999999</v>
      </c>
      <c r="H22" s="39">
        <v>19.361000000000001</v>
      </c>
      <c r="I22" s="39">
        <v>19.309999999999999</v>
      </c>
      <c r="J22" s="39">
        <v>19.309999999999999</v>
      </c>
      <c r="K22" s="39">
        <v>19.309999999999999</v>
      </c>
      <c r="L22" s="39">
        <v>19.361000000000001</v>
      </c>
      <c r="M22" s="39">
        <v>19.361000000000001</v>
      </c>
      <c r="N22" s="39">
        <v>19.361000000000001</v>
      </c>
      <c r="O22" s="39">
        <v>19.361000000000001</v>
      </c>
      <c r="P22" s="39">
        <v>19.361000000000001</v>
      </c>
      <c r="Q22" s="39">
        <v>19.361000000000001</v>
      </c>
      <c r="R22" s="39">
        <v>19.361000000000001</v>
      </c>
      <c r="S22" s="39">
        <v>19.361000000000001</v>
      </c>
      <c r="T22" s="39">
        <v>19.361000000000001</v>
      </c>
      <c r="U22" s="39">
        <v>19.361000000000001</v>
      </c>
      <c r="V22" s="39">
        <v>19.361000000000001</v>
      </c>
      <c r="Z22" s="38" t="s">
        <v>1204</v>
      </c>
      <c r="AA22" s="39">
        <v>19.306000000000001</v>
      </c>
      <c r="AB22" s="39">
        <v>19.361000000000001</v>
      </c>
      <c r="AC22" s="39">
        <v>19.309999999999999</v>
      </c>
      <c r="AD22" s="39">
        <v>19.309999999999999</v>
      </c>
      <c r="AE22" s="39">
        <v>19.309999999999999</v>
      </c>
      <c r="AF22" s="39">
        <v>19.361000000000001</v>
      </c>
      <c r="AG22" s="39">
        <v>19.309999999999999</v>
      </c>
      <c r="AH22" s="39">
        <v>19.309999999999999</v>
      </c>
      <c r="AI22" s="39">
        <v>19.309999999999999</v>
      </c>
      <c r="AJ22" s="39">
        <v>19.361000000000001</v>
      </c>
      <c r="AK22" s="39">
        <v>19.361000000000001</v>
      </c>
      <c r="AL22" s="39">
        <v>19.361000000000001</v>
      </c>
      <c r="AM22" s="39">
        <v>19.361000000000001</v>
      </c>
      <c r="AN22" s="39">
        <v>19.361000000000001</v>
      </c>
      <c r="AO22" s="39">
        <v>19.361000000000001</v>
      </c>
      <c r="AP22" s="39">
        <v>19.361000000000001</v>
      </c>
      <c r="AQ22" s="39">
        <v>19.361000000000001</v>
      </c>
      <c r="AR22" s="39">
        <v>19.361000000000001</v>
      </c>
      <c r="AS22" s="39">
        <v>19.361000000000001</v>
      </c>
      <c r="AT22" s="39">
        <v>19.361000000000001</v>
      </c>
    </row>
    <row r="23" spans="2:46" x14ac:dyDescent="0.25">
      <c r="B23" s="38" t="s">
        <v>1190</v>
      </c>
      <c r="C23" s="39">
        <v>25.93</v>
      </c>
      <c r="D23" s="39">
        <v>25.989000000000001</v>
      </c>
      <c r="E23" s="39">
        <v>25.928000000000001</v>
      </c>
      <c r="F23" s="39">
        <v>25.928000000000001</v>
      </c>
      <c r="G23" s="39">
        <v>25.928000000000001</v>
      </c>
      <c r="H23" s="39">
        <v>25.989000000000001</v>
      </c>
      <c r="I23" s="39">
        <v>25.928000000000001</v>
      </c>
      <c r="J23" s="39">
        <v>25.928000000000001</v>
      </c>
      <c r="K23" s="39">
        <v>25.928000000000001</v>
      </c>
      <c r="L23" s="39">
        <v>25.989000000000001</v>
      </c>
      <c r="M23" s="39">
        <v>25.989000000000001</v>
      </c>
      <c r="N23" s="39">
        <v>25.989000000000001</v>
      </c>
      <c r="O23" s="39">
        <v>25.989000000000001</v>
      </c>
      <c r="P23" s="39">
        <v>25.989000000000001</v>
      </c>
      <c r="Q23" s="39">
        <v>25.989000000000001</v>
      </c>
      <c r="R23" s="39">
        <v>25.989000000000001</v>
      </c>
      <c r="S23" s="39">
        <v>25.989000000000001</v>
      </c>
      <c r="T23" s="39">
        <v>25.989000000000001</v>
      </c>
      <c r="U23" s="39">
        <v>25.989000000000001</v>
      </c>
      <c r="V23" s="39">
        <v>25.989000000000001</v>
      </c>
      <c r="Z23" s="38" t="s">
        <v>1190</v>
      </c>
      <c r="AA23" s="39">
        <v>25.93</v>
      </c>
      <c r="AB23" s="39">
        <v>25.989000000000001</v>
      </c>
      <c r="AC23" s="39">
        <v>25.928000000000001</v>
      </c>
      <c r="AD23" s="39">
        <v>25.928000000000001</v>
      </c>
      <c r="AE23" s="39">
        <v>25.928000000000001</v>
      </c>
      <c r="AF23" s="39">
        <v>25.989000000000001</v>
      </c>
      <c r="AG23" s="39">
        <v>25.928000000000001</v>
      </c>
      <c r="AH23" s="39">
        <v>25.928000000000001</v>
      </c>
      <c r="AI23" s="39">
        <v>25.928000000000001</v>
      </c>
      <c r="AJ23" s="39">
        <v>25.989000000000001</v>
      </c>
      <c r="AK23" s="39">
        <v>25.989000000000001</v>
      </c>
      <c r="AL23" s="39">
        <v>25.989000000000001</v>
      </c>
      <c r="AM23" s="39">
        <v>25.989000000000001</v>
      </c>
      <c r="AN23" s="39">
        <v>25.989000000000001</v>
      </c>
      <c r="AO23" s="39">
        <v>25.989000000000001</v>
      </c>
      <c r="AP23" s="39">
        <v>25.989000000000001</v>
      </c>
      <c r="AQ23" s="39">
        <v>25.989000000000001</v>
      </c>
      <c r="AR23" s="39">
        <v>25.989000000000001</v>
      </c>
      <c r="AS23" s="39">
        <v>25.989000000000001</v>
      </c>
      <c r="AT23" s="39">
        <v>25.989000000000001</v>
      </c>
    </row>
    <row r="24" spans="2:46" x14ac:dyDescent="0.25">
      <c r="B24" s="38" t="s">
        <v>1227</v>
      </c>
      <c r="C24" s="39">
        <v>402.79199999999997</v>
      </c>
      <c r="D24" s="39">
        <v>403.846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Z24" s="38" t="s">
        <v>1227</v>
      </c>
      <c r="AA24" s="39">
        <v>214.46</v>
      </c>
      <c r="AB24" s="39">
        <v>215.08699999999999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</row>
    <row r="25" spans="2:46" x14ac:dyDescent="0.25">
      <c r="B25" s="38" t="s">
        <v>1228</v>
      </c>
      <c r="C25" s="39">
        <v>118.71</v>
      </c>
      <c r="D25" s="39">
        <v>118.789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Z25" s="38" t="s">
        <v>1228</v>
      </c>
      <c r="AA25" s="39">
        <v>118.71</v>
      </c>
      <c r="AB25" s="39">
        <v>118.789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</row>
    <row r="26" spans="2:46" x14ac:dyDescent="0.25">
      <c r="B26" s="38" t="s">
        <v>1229</v>
      </c>
      <c r="C26" s="39">
        <v>233.85</v>
      </c>
      <c r="D26" s="39">
        <v>234.4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Z26" s="38" t="s">
        <v>1229</v>
      </c>
      <c r="AA26" s="39">
        <v>233.85</v>
      </c>
      <c r="AB26" s="39">
        <v>234.4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39">
        <v>0</v>
      </c>
      <c r="AS26" s="39">
        <v>0</v>
      </c>
      <c r="AT26" s="39">
        <v>0</v>
      </c>
    </row>
    <row r="27" spans="2:46" x14ac:dyDescent="0.25">
      <c r="B27" s="38" t="s">
        <v>1230</v>
      </c>
      <c r="C27" s="39">
        <v>2880.4360000000001</v>
      </c>
      <c r="D27" s="39">
        <v>2911.8119999999999</v>
      </c>
      <c r="E27" s="39">
        <v>2905.1039999999998</v>
      </c>
      <c r="F27" s="39">
        <v>2799.3519999999999</v>
      </c>
      <c r="G27" s="39">
        <v>2918.415</v>
      </c>
      <c r="H27" s="39">
        <v>2916.8789999999999</v>
      </c>
      <c r="I27" s="39">
        <v>2877.5650000000001</v>
      </c>
      <c r="J27" s="39">
        <v>2910.7150000000001</v>
      </c>
      <c r="K27" s="39">
        <v>2896.1959999999999</v>
      </c>
      <c r="L27" s="39">
        <v>2900.7449999999999</v>
      </c>
      <c r="M27" s="39">
        <v>2900.7449999999999</v>
      </c>
      <c r="N27" s="39">
        <v>2900.7449999999999</v>
      </c>
      <c r="O27" s="39">
        <v>2900.7449999999999</v>
      </c>
      <c r="P27" s="39">
        <v>2900.7449999999999</v>
      </c>
      <c r="Q27" s="39">
        <v>2900.7449999999999</v>
      </c>
      <c r="R27" s="39">
        <v>2900.7449999999999</v>
      </c>
      <c r="S27" s="39">
        <v>2900.7449999999999</v>
      </c>
      <c r="T27" s="39">
        <v>2900.7449999999999</v>
      </c>
      <c r="U27" s="39">
        <v>2900.7449999999999</v>
      </c>
      <c r="V27" s="39">
        <v>2900.7449999999999</v>
      </c>
      <c r="Z27" s="38" t="s">
        <v>1230</v>
      </c>
      <c r="AA27" s="39">
        <v>1249.9179999999999</v>
      </c>
      <c r="AB27" s="39">
        <v>1253.3140000000001</v>
      </c>
      <c r="AC27" s="39">
        <v>1251.6890000000001</v>
      </c>
      <c r="AD27" s="39">
        <v>1251.4949999999999</v>
      </c>
      <c r="AE27" s="39">
        <v>1245.633</v>
      </c>
      <c r="AF27" s="39">
        <v>1256.9960000000001</v>
      </c>
      <c r="AG27" s="39">
        <v>1234.0840000000001</v>
      </c>
      <c r="AH27" s="39">
        <v>1249.1420000000001</v>
      </c>
      <c r="AI27" s="39">
        <v>1246.6189999999999</v>
      </c>
      <c r="AJ27" s="39">
        <v>1251.4280000000001</v>
      </c>
      <c r="AK27" s="39">
        <v>1251.4280000000001</v>
      </c>
      <c r="AL27" s="39">
        <v>1251.4280000000001</v>
      </c>
      <c r="AM27" s="39">
        <v>1251.4280000000001</v>
      </c>
      <c r="AN27" s="39">
        <v>1251.4280000000001</v>
      </c>
      <c r="AO27" s="39">
        <v>1251.4280000000001</v>
      </c>
      <c r="AP27" s="39">
        <v>1251.4280000000001</v>
      </c>
      <c r="AQ27" s="39">
        <v>1251.4280000000001</v>
      </c>
      <c r="AR27" s="39">
        <v>1251.4280000000001</v>
      </c>
      <c r="AS27" s="39">
        <v>1251.4280000000001</v>
      </c>
      <c r="AT27" s="39">
        <v>1251.4280000000001</v>
      </c>
    </row>
    <row r="28" spans="2:46" x14ac:dyDescent="0.25">
      <c r="B28" s="38" t="s">
        <v>1231</v>
      </c>
      <c r="C28" s="39">
        <v>736.21500000000003</v>
      </c>
      <c r="D28" s="39">
        <v>739.95100000000002</v>
      </c>
      <c r="E28" s="39">
        <v>738.22900000000004</v>
      </c>
      <c r="F28" s="39">
        <v>737.202</v>
      </c>
      <c r="G28" s="39">
        <v>736.74599999999998</v>
      </c>
      <c r="H28" s="39">
        <v>741.39099999999996</v>
      </c>
      <c r="I28" s="39">
        <v>731.14200000000005</v>
      </c>
      <c r="J28" s="39">
        <v>737.16</v>
      </c>
      <c r="K28" s="39">
        <v>737.57500000000005</v>
      </c>
      <c r="L28" s="39">
        <v>740.22199999999998</v>
      </c>
      <c r="M28" s="39">
        <v>740.22199999999998</v>
      </c>
      <c r="N28" s="39">
        <v>740.22199999999998</v>
      </c>
      <c r="O28" s="39">
        <v>740.22199999999998</v>
      </c>
      <c r="P28" s="39">
        <v>740.22199999999998</v>
      </c>
      <c r="Q28" s="39">
        <v>740.22199999999998</v>
      </c>
      <c r="R28" s="39">
        <v>740.22199999999998</v>
      </c>
      <c r="S28" s="39">
        <v>740.22199999999998</v>
      </c>
      <c r="T28" s="39">
        <v>740.22199999999998</v>
      </c>
      <c r="U28" s="39">
        <v>740.22199999999998</v>
      </c>
      <c r="V28" s="39">
        <v>740.22199999999998</v>
      </c>
      <c r="Z28" s="38" t="s">
        <v>1231</v>
      </c>
      <c r="AA28" s="39">
        <v>736.21500000000003</v>
      </c>
      <c r="AB28" s="39">
        <v>739.95100000000002</v>
      </c>
      <c r="AC28" s="39">
        <v>738.22900000000004</v>
      </c>
      <c r="AD28" s="39">
        <v>737.202</v>
      </c>
      <c r="AE28" s="39">
        <v>736.74599999999998</v>
      </c>
      <c r="AF28" s="39">
        <v>741.39099999999996</v>
      </c>
      <c r="AG28" s="39">
        <v>731.14200000000005</v>
      </c>
      <c r="AH28" s="39">
        <v>737.16</v>
      </c>
      <c r="AI28" s="39">
        <v>737.57500000000005</v>
      </c>
      <c r="AJ28" s="39">
        <v>740.22199999999998</v>
      </c>
      <c r="AK28" s="39">
        <v>740.22199999999998</v>
      </c>
      <c r="AL28" s="39">
        <v>740.22199999999998</v>
      </c>
      <c r="AM28" s="39">
        <v>740.22199999999998</v>
      </c>
      <c r="AN28" s="39">
        <v>740.22199999999998</v>
      </c>
      <c r="AO28" s="39">
        <v>740.22199999999998</v>
      </c>
      <c r="AP28" s="39">
        <v>740.22199999999998</v>
      </c>
      <c r="AQ28" s="39">
        <v>740.22199999999998</v>
      </c>
      <c r="AR28" s="39">
        <v>740.22199999999998</v>
      </c>
      <c r="AS28" s="39">
        <v>740.22199999999998</v>
      </c>
      <c r="AT28" s="39">
        <v>740.22199999999998</v>
      </c>
    </row>
    <row r="29" spans="2:46" x14ac:dyDescent="0.25">
      <c r="B29" s="38" t="s">
        <v>1232</v>
      </c>
      <c r="C29" s="39">
        <v>362.185</v>
      </c>
      <c r="D29" s="39">
        <v>391.49299999999999</v>
      </c>
      <c r="E29" s="39">
        <v>337.44900000000001</v>
      </c>
      <c r="F29" s="39">
        <v>385.75200000000001</v>
      </c>
      <c r="G29" s="39">
        <v>403.64299999999997</v>
      </c>
      <c r="H29" s="39">
        <v>376.86200000000002</v>
      </c>
      <c r="I29" s="39">
        <v>393.88400000000001</v>
      </c>
      <c r="J29" s="39">
        <v>401.49700000000001</v>
      </c>
      <c r="K29" s="39">
        <v>403.14</v>
      </c>
      <c r="L29" s="39">
        <v>404.73700000000002</v>
      </c>
      <c r="M29" s="39">
        <v>404.73700000000002</v>
      </c>
      <c r="N29" s="39">
        <v>404.73700000000002</v>
      </c>
      <c r="O29" s="39">
        <v>404.73700000000002</v>
      </c>
      <c r="P29" s="39">
        <v>404.73700000000002</v>
      </c>
      <c r="Q29" s="39">
        <v>404.73700000000002</v>
      </c>
      <c r="R29" s="39">
        <v>404.73700000000002</v>
      </c>
      <c r="S29" s="39">
        <v>404.73700000000002</v>
      </c>
      <c r="T29" s="39">
        <v>404.73700000000002</v>
      </c>
      <c r="U29" s="39">
        <v>404.73700000000002</v>
      </c>
      <c r="V29" s="39">
        <v>404.73700000000002</v>
      </c>
      <c r="Z29" s="38" t="s">
        <v>1232</v>
      </c>
      <c r="AA29" s="39">
        <v>362.185</v>
      </c>
      <c r="AB29" s="39">
        <v>391.49299999999999</v>
      </c>
      <c r="AC29" s="39">
        <v>337.44900000000001</v>
      </c>
      <c r="AD29" s="39">
        <v>385.75200000000001</v>
      </c>
      <c r="AE29" s="39">
        <v>403.64299999999997</v>
      </c>
      <c r="AF29" s="39">
        <v>376.86200000000002</v>
      </c>
      <c r="AG29" s="39">
        <v>393.88400000000001</v>
      </c>
      <c r="AH29" s="39">
        <v>401.49700000000001</v>
      </c>
      <c r="AI29" s="39">
        <v>403.14</v>
      </c>
      <c r="AJ29" s="39">
        <v>404.73700000000002</v>
      </c>
      <c r="AK29" s="39">
        <v>404.73700000000002</v>
      </c>
      <c r="AL29" s="39">
        <v>404.73700000000002</v>
      </c>
      <c r="AM29" s="39">
        <v>404.73700000000002</v>
      </c>
      <c r="AN29" s="39">
        <v>404.73700000000002</v>
      </c>
      <c r="AO29" s="39">
        <v>404.73700000000002</v>
      </c>
      <c r="AP29" s="39">
        <v>404.73700000000002</v>
      </c>
      <c r="AQ29" s="39">
        <v>404.73700000000002</v>
      </c>
      <c r="AR29" s="39">
        <v>404.73700000000002</v>
      </c>
      <c r="AS29" s="39">
        <v>404.73700000000002</v>
      </c>
      <c r="AT29" s="39">
        <v>404.73700000000002</v>
      </c>
    </row>
    <row r="30" spans="2:46" x14ac:dyDescent="0.25">
      <c r="B30" s="38" t="s">
        <v>1233</v>
      </c>
      <c r="C30" s="39">
        <v>391.71899999999999</v>
      </c>
      <c r="D30" s="39">
        <v>421.125</v>
      </c>
      <c r="E30" s="39">
        <v>411.30099999999999</v>
      </c>
      <c r="F30" s="39">
        <v>361.48899999999998</v>
      </c>
      <c r="G30" s="39">
        <v>409.8</v>
      </c>
      <c r="H30" s="39">
        <v>407.70100000000002</v>
      </c>
      <c r="I30" s="39">
        <v>385.78199999999998</v>
      </c>
      <c r="J30" s="39">
        <v>408.37</v>
      </c>
      <c r="K30" s="39">
        <v>412.44299999999998</v>
      </c>
      <c r="L30" s="39">
        <v>413.98200000000003</v>
      </c>
      <c r="M30" s="39">
        <v>413.98200000000003</v>
      </c>
      <c r="N30" s="39">
        <v>413.98200000000003</v>
      </c>
      <c r="O30" s="39">
        <v>413.98200000000003</v>
      </c>
      <c r="P30" s="39">
        <v>413.98200000000003</v>
      </c>
      <c r="Q30" s="39">
        <v>413.98200000000003</v>
      </c>
      <c r="R30" s="39">
        <v>413.98200000000003</v>
      </c>
      <c r="S30" s="39">
        <v>413.98200000000003</v>
      </c>
      <c r="T30" s="39">
        <v>413.98200000000003</v>
      </c>
      <c r="U30" s="39">
        <v>413.98200000000003</v>
      </c>
      <c r="V30" s="39">
        <v>413.98200000000003</v>
      </c>
      <c r="Z30" s="38" t="s">
        <v>1233</v>
      </c>
      <c r="AA30" s="39">
        <v>391.71899999999999</v>
      </c>
      <c r="AB30" s="39">
        <v>421.125</v>
      </c>
      <c r="AC30" s="39">
        <v>411.30099999999999</v>
      </c>
      <c r="AD30" s="39">
        <v>361.48899999999998</v>
      </c>
      <c r="AE30" s="39">
        <v>409.8</v>
      </c>
      <c r="AF30" s="39">
        <v>407.70100000000002</v>
      </c>
      <c r="AG30" s="39">
        <v>385.78199999999998</v>
      </c>
      <c r="AH30" s="39">
        <v>408.37</v>
      </c>
      <c r="AI30" s="39">
        <v>412.44299999999998</v>
      </c>
      <c r="AJ30" s="39">
        <v>413.98200000000003</v>
      </c>
      <c r="AK30" s="39">
        <v>413.98200000000003</v>
      </c>
      <c r="AL30" s="39">
        <v>413.98200000000003</v>
      </c>
      <c r="AM30" s="39">
        <v>413.98200000000003</v>
      </c>
      <c r="AN30" s="39">
        <v>413.98200000000003</v>
      </c>
      <c r="AO30" s="39">
        <v>413.98200000000003</v>
      </c>
      <c r="AP30" s="39">
        <v>413.98200000000003</v>
      </c>
      <c r="AQ30" s="39">
        <v>413.98200000000003</v>
      </c>
      <c r="AR30" s="39">
        <v>413.98200000000003</v>
      </c>
      <c r="AS30" s="39">
        <v>413.98200000000003</v>
      </c>
      <c r="AT30" s="39">
        <v>413.98200000000003</v>
      </c>
    </row>
    <row r="31" spans="2:46" x14ac:dyDescent="0.25">
      <c r="B31" s="38" t="s">
        <v>1272</v>
      </c>
      <c r="C31" s="39">
        <v>666.92600000000004</v>
      </c>
      <c r="D31" s="39">
        <v>662.03599999999994</v>
      </c>
      <c r="E31" s="39">
        <v>674.779</v>
      </c>
      <c r="F31" s="39">
        <v>670.12199999999996</v>
      </c>
      <c r="G31" s="39">
        <v>648.38400000000001</v>
      </c>
      <c r="H31" s="39">
        <v>676.85299999999995</v>
      </c>
      <c r="I31" s="39">
        <v>671.39800000000002</v>
      </c>
      <c r="J31" s="39">
        <v>653.34400000000005</v>
      </c>
      <c r="K31" s="39">
        <v>672.45699999999999</v>
      </c>
      <c r="L31" s="39">
        <v>677.17600000000004</v>
      </c>
      <c r="M31" s="39">
        <v>677.17600000000004</v>
      </c>
      <c r="N31" s="39">
        <v>677.17600000000004</v>
      </c>
      <c r="O31" s="39">
        <v>677.17600000000004</v>
      </c>
      <c r="P31" s="39">
        <v>677.17600000000004</v>
      </c>
      <c r="Q31" s="39">
        <v>677.17600000000004</v>
      </c>
      <c r="R31" s="39">
        <v>677.17600000000004</v>
      </c>
      <c r="S31" s="39">
        <v>677.17600000000004</v>
      </c>
      <c r="T31" s="39">
        <v>677.17600000000004</v>
      </c>
      <c r="U31" s="39">
        <v>677.17600000000004</v>
      </c>
      <c r="V31" s="39">
        <v>677.17600000000004</v>
      </c>
      <c r="Z31" s="38" t="s">
        <v>1272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</row>
    <row r="32" spans="2:46" x14ac:dyDescent="0.25">
      <c r="B32" s="40" t="s">
        <v>220</v>
      </c>
      <c r="C32" s="41">
        <v>6279.7120000000014</v>
      </c>
      <c r="D32" s="41">
        <v>6377.3270000000002</v>
      </c>
      <c r="E32" s="41">
        <v>5516.8169999999991</v>
      </c>
      <c r="F32" s="41">
        <v>5451.2240000000002</v>
      </c>
      <c r="G32" s="41">
        <v>5616.8779999999997</v>
      </c>
      <c r="H32" s="41">
        <v>5632.2889999999998</v>
      </c>
      <c r="I32" s="41">
        <v>5570.308</v>
      </c>
      <c r="J32" s="41">
        <v>5620.55</v>
      </c>
      <c r="K32" s="41">
        <v>5631.1940000000004</v>
      </c>
      <c r="L32" s="41">
        <v>5647.8770000000004</v>
      </c>
      <c r="M32" s="41">
        <v>5647.8770000000004</v>
      </c>
      <c r="N32" s="41">
        <v>5647.8770000000004</v>
      </c>
      <c r="O32" s="41">
        <v>5647.8770000000004</v>
      </c>
      <c r="P32" s="41">
        <v>5647.8770000000004</v>
      </c>
      <c r="Q32" s="41">
        <v>5647.8770000000004</v>
      </c>
      <c r="R32" s="41">
        <v>5647.8770000000004</v>
      </c>
      <c r="S32" s="41">
        <v>5647.8770000000004</v>
      </c>
      <c r="T32" s="41">
        <v>5647.8770000000004</v>
      </c>
      <c r="U32" s="41">
        <v>5647.8770000000004</v>
      </c>
      <c r="V32" s="41">
        <v>5647.8770000000004</v>
      </c>
      <c r="Z32" s="40" t="s">
        <v>220</v>
      </c>
      <c r="AA32" s="41">
        <v>3734.348</v>
      </c>
      <c r="AB32" s="41">
        <v>3802.9079999999999</v>
      </c>
      <c r="AC32" s="41">
        <v>3118.498</v>
      </c>
      <c r="AD32" s="41">
        <v>3163.5249999999996</v>
      </c>
      <c r="AE32" s="41">
        <v>3223.0600000000004</v>
      </c>
      <c r="AF32" s="41">
        <v>3212.9570000000003</v>
      </c>
      <c r="AG32" s="41">
        <v>3173.5730000000003</v>
      </c>
      <c r="AH32" s="41">
        <v>3224.8489999999997</v>
      </c>
      <c r="AI32" s="41">
        <v>3228.4569999999994</v>
      </c>
      <c r="AJ32" s="41">
        <v>3240.4090000000001</v>
      </c>
      <c r="AK32" s="41">
        <v>3240.4090000000001</v>
      </c>
      <c r="AL32" s="41">
        <v>3240.4090000000001</v>
      </c>
      <c r="AM32" s="41">
        <v>3240.4090000000001</v>
      </c>
      <c r="AN32" s="41">
        <v>3240.4090000000001</v>
      </c>
      <c r="AO32" s="41">
        <v>3240.4090000000001</v>
      </c>
      <c r="AP32" s="41">
        <v>3240.4090000000001</v>
      </c>
      <c r="AQ32" s="41">
        <v>3240.4090000000001</v>
      </c>
      <c r="AR32" s="41">
        <v>3240.4090000000001</v>
      </c>
      <c r="AS32" s="41">
        <v>3240.4090000000001</v>
      </c>
      <c r="AT32" s="41">
        <v>3240.4090000000001</v>
      </c>
    </row>
    <row r="33" spans="1:47" x14ac:dyDescent="0.25">
      <c r="B33" s="38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Z33" s="38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</row>
    <row r="34" spans="1:47" x14ac:dyDescent="0.25">
      <c r="B34" s="38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Z34" s="38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</row>
    <row r="35" spans="1:47" x14ac:dyDescent="0.25">
      <c r="B35" s="3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Z35" s="38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</row>
    <row r="36" spans="1:47" x14ac:dyDescent="0.25">
      <c r="B36" s="38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Z36" s="38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1:47" x14ac:dyDescent="0.25">
      <c r="B37" s="38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Z37" s="38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1:47" x14ac:dyDescent="0.25">
      <c r="B38" s="38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Z38" s="38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1:47" x14ac:dyDescent="0.25">
      <c r="B39" s="40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Z39" s="38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1:47" x14ac:dyDescent="0.25">
      <c r="Z40" s="38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4" spans="1:47" x14ac:dyDescent="0.25">
      <c r="A44" s="10">
        <v>1</v>
      </c>
      <c r="B44" s="44" t="s">
        <v>1179</v>
      </c>
    </row>
    <row r="45" spans="1:47" x14ac:dyDescent="0.25">
      <c r="A45" s="10">
        <v>2</v>
      </c>
    </row>
    <row r="46" spans="1:47" x14ac:dyDescent="0.25">
      <c r="A46" s="10">
        <v>3</v>
      </c>
      <c r="C46" s="10">
        <f>'Reserve Requirement-PAR'!A5</f>
        <v>2019</v>
      </c>
      <c r="D46" s="10">
        <f>C46+1</f>
        <v>2020</v>
      </c>
      <c r="E46" s="10">
        <f t="shared" ref="E46:V46" si="0">D46+1</f>
        <v>2021</v>
      </c>
      <c r="F46" s="10">
        <f t="shared" si="0"/>
        <v>2022</v>
      </c>
      <c r="G46" s="10">
        <f t="shared" si="0"/>
        <v>2023</v>
      </c>
      <c r="H46" s="10">
        <f t="shared" si="0"/>
        <v>2024</v>
      </c>
      <c r="I46" s="10">
        <f t="shared" si="0"/>
        <v>2025</v>
      </c>
      <c r="J46" s="10">
        <f t="shared" si="0"/>
        <v>2026</v>
      </c>
      <c r="K46" s="10">
        <f t="shared" si="0"/>
        <v>2027</v>
      </c>
      <c r="L46" s="10">
        <f t="shared" si="0"/>
        <v>2028</v>
      </c>
      <c r="M46" s="10">
        <f t="shared" si="0"/>
        <v>2029</v>
      </c>
      <c r="N46" s="10">
        <f t="shared" si="0"/>
        <v>2030</v>
      </c>
      <c r="O46" s="10">
        <f t="shared" si="0"/>
        <v>2031</v>
      </c>
      <c r="P46" s="10">
        <f t="shared" si="0"/>
        <v>2032</v>
      </c>
      <c r="Q46" s="10">
        <f t="shared" si="0"/>
        <v>2033</v>
      </c>
      <c r="R46" s="10">
        <f t="shared" si="0"/>
        <v>2034</v>
      </c>
      <c r="S46" s="10">
        <f t="shared" si="0"/>
        <v>2035</v>
      </c>
      <c r="T46" s="10">
        <f t="shared" si="0"/>
        <v>2036</v>
      </c>
      <c r="U46" s="10">
        <f t="shared" si="0"/>
        <v>2037</v>
      </c>
      <c r="V46" s="10">
        <f t="shared" si="0"/>
        <v>2038</v>
      </c>
    </row>
    <row r="47" spans="1:47" x14ac:dyDescent="0.25">
      <c r="A47" s="10">
        <v>4</v>
      </c>
      <c r="B47" s="38" t="s">
        <v>1195</v>
      </c>
      <c r="C47" s="45">
        <f t="shared" ref="C47:L51" si="1">(C8-AA8)*1000/8760</f>
        <v>0</v>
      </c>
      <c r="D47" s="46">
        <f t="shared" si="1"/>
        <v>0</v>
      </c>
      <c r="E47" s="46">
        <f t="shared" si="1"/>
        <v>0</v>
      </c>
      <c r="F47" s="46">
        <f t="shared" si="1"/>
        <v>0</v>
      </c>
      <c r="G47" s="46">
        <f t="shared" si="1"/>
        <v>0</v>
      </c>
      <c r="H47" s="46">
        <f t="shared" si="1"/>
        <v>0</v>
      </c>
      <c r="I47" s="46">
        <f t="shared" si="1"/>
        <v>0</v>
      </c>
      <c r="J47" s="46">
        <f t="shared" si="1"/>
        <v>0</v>
      </c>
      <c r="K47" s="46">
        <f t="shared" si="1"/>
        <v>0</v>
      </c>
      <c r="L47" s="46">
        <f t="shared" si="1"/>
        <v>0</v>
      </c>
      <c r="M47" s="46">
        <f t="shared" ref="M47:V51" si="2">(M8-AK8)*1000/8760</f>
        <v>0</v>
      </c>
      <c r="N47" s="46">
        <f t="shared" si="2"/>
        <v>0</v>
      </c>
      <c r="O47" s="46">
        <f t="shared" si="2"/>
        <v>0</v>
      </c>
      <c r="P47" s="46">
        <f t="shared" si="2"/>
        <v>0</v>
      </c>
      <c r="Q47" s="46">
        <f t="shared" si="2"/>
        <v>0</v>
      </c>
      <c r="R47" s="46">
        <f t="shared" si="2"/>
        <v>0</v>
      </c>
      <c r="S47" s="46">
        <f t="shared" si="2"/>
        <v>0</v>
      </c>
      <c r="T47" s="46">
        <f t="shared" si="2"/>
        <v>0</v>
      </c>
      <c r="U47" s="46">
        <f t="shared" si="2"/>
        <v>0</v>
      </c>
      <c r="V47" s="46">
        <f t="shared" si="2"/>
        <v>0</v>
      </c>
    </row>
    <row r="48" spans="1:47" x14ac:dyDescent="0.25">
      <c r="A48" s="10">
        <v>5</v>
      </c>
      <c r="B48" s="38" t="s">
        <v>1203</v>
      </c>
      <c r="C48" s="47">
        <f t="shared" si="1"/>
        <v>0</v>
      </c>
      <c r="D48" s="48">
        <f t="shared" si="1"/>
        <v>0</v>
      </c>
      <c r="E48" s="48">
        <f t="shared" si="1"/>
        <v>0</v>
      </c>
      <c r="F48" s="48">
        <f t="shared" si="1"/>
        <v>0</v>
      </c>
      <c r="G48" s="48">
        <f t="shared" si="1"/>
        <v>0</v>
      </c>
      <c r="H48" s="48">
        <f t="shared" si="1"/>
        <v>0</v>
      </c>
      <c r="I48" s="48">
        <f t="shared" si="1"/>
        <v>0</v>
      </c>
      <c r="J48" s="48">
        <f t="shared" si="1"/>
        <v>0</v>
      </c>
      <c r="K48" s="48">
        <f t="shared" si="1"/>
        <v>0</v>
      </c>
      <c r="L48" s="48">
        <f t="shared" si="1"/>
        <v>0</v>
      </c>
      <c r="M48" s="48">
        <f t="shared" si="2"/>
        <v>0</v>
      </c>
      <c r="N48" s="48">
        <f t="shared" si="2"/>
        <v>0</v>
      </c>
      <c r="O48" s="48">
        <f t="shared" si="2"/>
        <v>0</v>
      </c>
      <c r="P48" s="48">
        <f t="shared" si="2"/>
        <v>0</v>
      </c>
      <c r="Q48" s="48">
        <f t="shared" si="2"/>
        <v>0</v>
      </c>
      <c r="R48" s="48">
        <f t="shared" si="2"/>
        <v>0</v>
      </c>
      <c r="S48" s="48">
        <f t="shared" si="2"/>
        <v>0</v>
      </c>
      <c r="T48" s="48">
        <f t="shared" si="2"/>
        <v>0</v>
      </c>
      <c r="U48" s="48">
        <f t="shared" si="2"/>
        <v>0</v>
      </c>
      <c r="V48" s="48">
        <f t="shared" si="2"/>
        <v>0</v>
      </c>
    </row>
    <row r="49" spans="1:22" x14ac:dyDescent="0.25">
      <c r="B49" s="38" t="s">
        <v>1225</v>
      </c>
      <c r="C49" s="47">
        <f t="shared" si="1"/>
        <v>9.1324200913353625E-4</v>
      </c>
      <c r="D49" s="48">
        <f t="shared" si="1"/>
        <v>4.5662100456676812E-4</v>
      </c>
      <c r="E49" s="48">
        <f t="shared" si="1"/>
        <v>4.5662100456676812E-4</v>
      </c>
      <c r="F49" s="48">
        <f t="shared" si="1"/>
        <v>4.5662100456676812E-4</v>
      </c>
      <c r="G49" s="48">
        <f t="shared" si="1"/>
        <v>4.5662100456676812E-4</v>
      </c>
      <c r="H49" s="48">
        <f t="shared" si="1"/>
        <v>4.5662100456676812E-4</v>
      </c>
      <c r="I49" s="48">
        <f t="shared" si="1"/>
        <v>4.5662100456676812E-4</v>
      </c>
      <c r="J49" s="48">
        <f t="shared" si="1"/>
        <v>4.5662100456676812E-4</v>
      </c>
      <c r="K49" s="48">
        <f t="shared" si="1"/>
        <v>4.5662100456676812E-4</v>
      </c>
      <c r="L49" s="48">
        <f t="shared" si="1"/>
        <v>4.5662100456676812E-4</v>
      </c>
      <c r="M49" s="48">
        <f t="shared" si="2"/>
        <v>4.5662100456676812E-4</v>
      </c>
      <c r="N49" s="48">
        <f t="shared" si="2"/>
        <v>4.5662100456676812E-4</v>
      </c>
      <c r="O49" s="48">
        <f t="shared" si="2"/>
        <v>4.5662100456676812E-4</v>
      </c>
      <c r="P49" s="48">
        <f t="shared" si="2"/>
        <v>4.5662100456676812E-4</v>
      </c>
      <c r="Q49" s="48">
        <f t="shared" si="2"/>
        <v>4.5662100456676812E-4</v>
      </c>
      <c r="R49" s="48">
        <f t="shared" si="2"/>
        <v>4.5662100456676812E-4</v>
      </c>
      <c r="S49" s="48">
        <f t="shared" si="2"/>
        <v>4.5662100456676812E-4</v>
      </c>
      <c r="T49" s="48">
        <f t="shared" si="2"/>
        <v>4.5662100456676812E-4</v>
      </c>
      <c r="U49" s="48">
        <f t="shared" si="2"/>
        <v>4.5662100456676812E-4</v>
      </c>
      <c r="V49" s="48">
        <f t="shared" si="2"/>
        <v>4.5662100456676812E-4</v>
      </c>
    </row>
    <row r="50" spans="1:22" x14ac:dyDescent="0.25">
      <c r="A50" s="10">
        <v>6</v>
      </c>
      <c r="B50" s="38" t="s">
        <v>1226</v>
      </c>
      <c r="C50" s="47">
        <f t="shared" si="1"/>
        <v>0</v>
      </c>
      <c r="D50" s="48">
        <f t="shared" si="1"/>
        <v>0</v>
      </c>
      <c r="E50" s="48">
        <f t="shared" si="1"/>
        <v>0</v>
      </c>
      <c r="F50" s="48">
        <f t="shared" si="1"/>
        <v>0</v>
      </c>
      <c r="G50" s="48">
        <f t="shared" si="1"/>
        <v>0</v>
      </c>
      <c r="H50" s="48">
        <f t="shared" si="1"/>
        <v>0</v>
      </c>
      <c r="I50" s="48">
        <f t="shared" si="1"/>
        <v>0</v>
      </c>
      <c r="J50" s="48">
        <f t="shared" si="1"/>
        <v>0</v>
      </c>
      <c r="K50" s="48">
        <f t="shared" si="1"/>
        <v>0</v>
      </c>
      <c r="L50" s="48">
        <f t="shared" si="1"/>
        <v>0</v>
      </c>
      <c r="M50" s="48">
        <f t="shared" si="2"/>
        <v>0</v>
      </c>
      <c r="N50" s="48">
        <f t="shared" si="2"/>
        <v>0</v>
      </c>
      <c r="O50" s="48">
        <f t="shared" si="2"/>
        <v>0</v>
      </c>
      <c r="P50" s="48">
        <f t="shared" si="2"/>
        <v>0</v>
      </c>
      <c r="Q50" s="48">
        <f t="shared" si="2"/>
        <v>0</v>
      </c>
      <c r="R50" s="48">
        <f t="shared" si="2"/>
        <v>0</v>
      </c>
      <c r="S50" s="48">
        <f t="shared" si="2"/>
        <v>0</v>
      </c>
      <c r="T50" s="48">
        <f t="shared" si="2"/>
        <v>0</v>
      </c>
      <c r="U50" s="48">
        <f t="shared" si="2"/>
        <v>0</v>
      </c>
      <c r="V50" s="48">
        <f t="shared" si="2"/>
        <v>0</v>
      </c>
    </row>
    <row r="51" spans="1:22" x14ac:dyDescent="0.25">
      <c r="B51" s="38" t="s">
        <v>1271</v>
      </c>
      <c r="C51" s="49">
        <f t="shared" si="1"/>
        <v>39.287442922374431</v>
      </c>
      <c r="D51" s="50">
        <f t="shared" si="1"/>
        <v>39.395433789954339</v>
      </c>
      <c r="E51" s="50">
        <f t="shared" si="1"/>
        <v>39.289155251141551</v>
      </c>
      <c r="F51" s="50">
        <f t="shared" si="1"/>
        <v>39.289155251141551</v>
      </c>
      <c r="G51" s="50">
        <f t="shared" si="1"/>
        <v>39.289155251141551</v>
      </c>
      <c r="H51" s="50">
        <f t="shared" si="1"/>
        <v>39.395433789954339</v>
      </c>
      <c r="I51" s="50">
        <f t="shared" si="1"/>
        <v>39.289155251141551</v>
      </c>
      <c r="J51" s="50">
        <f t="shared" si="1"/>
        <v>39.289155251141551</v>
      </c>
      <c r="K51" s="50">
        <f t="shared" si="1"/>
        <v>39.289155251141551</v>
      </c>
      <c r="L51" s="50">
        <f t="shared" si="1"/>
        <v>35.924657534246577</v>
      </c>
      <c r="M51" s="50">
        <f t="shared" si="2"/>
        <v>35.924657534246577</v>
      </c>
      <c r="N51" s="50">
        <f t="shared" si="2"/>
        <v>35.924657534246577</v>
      </c>
      <c r="O51" s="50">
        <f t="shared" si="2"/>
        <v>35.924657534246577</v>
      </c>
      <c r="P51" s="50">
        <f t="shared" si="2"/>
        <v>35.924657534246577</v>
      </c>
      <c r="Q51" s="50">
        <f t="shared" si="2"/>
        <v>35.924657534246577</v>
      </c>
      <c r="R51" s="50">
        <f t="shared" si="2"/>
        <v>35.924657534246577</v>
      </c>
      <c r="S51" s="50">
        <f t="shared" si="2"/>
        <v>35.924657534246577</v>
      </c>
      <c r="T51" s="50">
        <f t="shared" si="2"/>
        <v>35.924657534246577</v>
      </c>
      <c r="U51" s="50">
        <f t="shared" si="2"/>
        <v>35.924657534246577</v>
      </c>
      <c r="V51" s="50">
        <f t="shared" si="2"/>
        <v>35.924657534246577</v>
      </c>
    </row>
    <row r="52" spans="1:22" x14ac:dyDescent="0.25">
      <c r="A52" s="10">
        <v>7</v>
      </c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x14ac:dyDescent="0.25">
      <c r="A53" s="10">
        <v>8</v>
      </c>
      <c r="B53" s="53" t="s">
        <v>215</v>
      </c>
      <c r="C53" s="54">
        <f t="shared" ref="C53:V53" si="3">SUM(C47:C52)</f>
        <v>39.288356164383565</v>
      </c>
      <c r="D53" s="54">
        <f t="shared" si="3"/>
        <v>39.395890410958906</v>
      </c>
      <c r="E53" s="54">
        <f t="shared" si="3"/>
        <v>39.289611872146118</v>
      </c>
      <c r="F53" s="54">
        <f t="shared" si="3"/>
        <v>39.289611872146118</v>
      </c>
      <c r="G53" s="54">
        <f t="shared" si="3"/>
        <v>39.289611872146118</v>
      </c>
      <c r="H53" s="54">
        <f t="shared" si="3"/>
        <v>39.395890410958906</v>
      </c>
      <c r="I53" s="54">
        <f t="shared" si="3"/>
        <v>39.289611872146118</v>
      </c>
      <c r="J53" s="54">
        <f t="shared" si="3"/>
        <v>39.289611872146118</v>
      </c>
      <c r="K53" s="54">
        <f t="shared" si="3"/>
        <v>39.289611872146118</v>
      </c>
      <c r="L53" s="54">
        <f t="shared" si="3"/>
        <v>35.925114155251144</v>
      </c>
      <c r="M53" s="54">
        <f t="shared" si="3"/>
        <v>35.925114155251144</v>
      </c>
      <c r="N53" s="54">
        <f t="shared" si="3"/>
        <v>35.925114155251144</v>
      </c>
      <c r="O53" s="54">
        <f t="shared" si="3"/>
        <v>35.925114155251144</v>
      </c>
      <c r="P53" s="54">
        <f t="shared" si="3"/>
        <v>35.925114155251144</v>
      </c>
      <c r="Q53" s="54">
        <f t="shared" si="3"/>
        <v>35.925114155251144</v>
      </c>
      <c r="R53" s="54">
        <f t="shared" si="3"/>
        <v>35.925114155251144</v>
      </c>
      <c r="S53" s="54">
        <f t="shared" si="3"/>
        <v>35.925114155251144</v>
      </c>
      <c r="T53" s="54">
        <f t="shared" si="3"/>
        <v>35.925114155251144</v>
      </c>
      <c r="U53" s="54">
        <f t="shared" si="3"/>
        <v>35.925114155251144</v>
      </c>
      <c r="V53" s="54">
        <f t="shared" si="3"/>
        <v>35.925114155251144</v>
      </c>
    </row>
    <row r="57" spans="1:22" x14ac:dyDescent="0.25">
      <c r="B57" s="44" t="s">
        <v>1180</v>
      </c>
    </row>
    <row r="59" spans="1:22" x14ac:dyDescent="0.25">
      <c r="A59" s="10">
        <v>1</v>
      </c>
      <c r="C59" s="10">
        <f>C46</f>
        <v>2019</v>
      </c>
      <c r="D59" s="10">
        <f t="shared" ref="D59:V59" si="4">D46</f>
        <v>2020</v>
      </c>
      <c r="E59" s="10">
        <f t="shared" si="4"/>
        <v>2021</v>
      </c>
      <c r="F59" s="10">
        <f t="shared" si="4"/>
        <v>2022</v>
      </c>
      <c r="G59" s="10">
        <f t="shared" si="4"/>
        <v>2023</v>
      </c>
      <c r="H59" s="10">
        <f t="shared" si="4"/>
        <v>2024</v>
      </c>
      <c r="I59" s="10">
        <f t="shared" si="4"/>
        <v>2025</v>
      </c>
      <c r="J59" s="10">
        <f t="shared" si="4"/>
        <v>2026</v>
      </c>
      <c r="K59" s="10">
        <f t="shared" si="4"/>
        <v>2027</v>
      </c>
      <c r="L59" s="10">
        <f t="shared" si="4"/>
        <v>2028</v>
      </c>
      <c r="M59" s="10">
        <f t="shared" si="4"/>
        <v>2029</v>
      </c>
      <c r="N59" s="10">
        <f t="shared" si="4"/>
        <v>2030</v>
      </c>
      <c r="O59" s="10">
        <f t="shared" si="4"/>
        <v>2031</v>
      </c>
      <c r="P59" s="10">
        <f t="shared" si="4"/>
        <v>2032</v>
      </c>
      <c r="Q59" s="10">
        <f t="shared" si="4"/>
        <v>2033</v>
      </c>
      <c r="R59" s="10">
        <f t="shared" si="4"/>
        <v>2034</v>
      </c>
      <c r="S59" s="10">
        <f t="shared" si="4"/>
        <v>2035</v>
      </c>
      <c r="T59" s="10">
        <f t="shared" si="4"/>
        <v>2036</v>
      </c>
      <c r="U59" s="10">
        <f t="shared" si="4"/>
        <v>2037</v>
      </c>
      <c r="V59" s="10">
        <f t="shared" si="4"/>
        <v>2038</v>
      </c>
    </row>
    <row r="60" spans="1:22" x14ac:dyDescent="0.25">
      <c r="A60" s="10">
        <v>2</v>
      </c>
      <c r="B60" s="51" t="s">
        <v>1201</v>
      </c>
      <c r="C60" s="55">
        <f t="shared" ref="C60:C71" si="5">(C20-AA20)*1000/8760</f>
        <v>6.8022831050228305</v>
      </c>
      <c r="D60" s="56">
        <f t="shared" ref="D60:D71" si="6">(D20-AB20)*1000/8784</f>
        <v>7.4141621129326056</v>
      </c>
      <c r="E60" s="56">
        <f t="shared" ref="E60:E71" si="7">(E20-AC20)*1000/8760</f>
        <v>8.0051369863013697</v>
      </c>
      <c r="F60" s="56">
        <f t="shared" ref="F60:F71" si="8">(F20-AD20)*1000/8760</f>
        <v>7.9589041095890414</v>
      </c>
      <c r="G60" s="56">
        <f t="shared" ref="G60:G71" si="9">(G20-AE20)*1000/8760</f>
        <v>8.2936073059360709</v>
      </c>
      <c r="H60" s="56">
        <f t="shared" ref="H60:H71" si="10">(H20-AF20)*1000/8784</f>
        <v>9.4030054644808718</v>
      </c>
      <c r="I60" s="56">
        <f t="shared" ref="I60:I71" si="11">(I20-AG20)*1000/8760</f>
        <v>9.3442922374429234</v>
      </c>
      <c r="J60" s="56">
        <f t="shared" ref="J60:J71" si="12">(J20-AH20)*1000/8760</f>
        <v>9.2219178082191782</v>
      </c>
      <c r="K60" s="56">
        <f t="shared" ref="K60:K71" si="13">(K20-AI20)*1000/8760</f>
        <v>9.2126712328767102</v>
      </c>
      <c r="L60" s="56">
        <f t="shared" ref="L60:L71" si="14">(L20-AJ20)*1000/8784</f>
        <v>9.2184653916211285</v>
      </c>
      <c r="M60" s="56">
        <f t="shared" ref="M60:M71" si="15">(M20-AK20)*1000/8760</f>
        <v>9.2437214611872154</v>
      </c>
      <c r="N60" s="56">
        <f t="shared" ref="N60:N71" si="16">(N20-AL20)*1000/8760</f>
        <v>9.2437214611872154</v>
      </c>
      <c r="O60" s="56">
        <f t="shared" ref="O60:O71" si="17">(O20-AM20)*1000/8760</f>
        <v>9.2437214611872154</v>
      </c>
      <c r="P60" s="56">
        <f t="shared" ref="P60:P71" si="18">(P20-AN20)*1000/8784</f>
        <v>9.2184653916211285</v>
      </c>
      <c r="Q60" s="56">
        <f t="shared" ref="Q60:Q71" si="19">(Q20-AO20)*1000/8760</f>
        <v>9.2437214611872154</v>
      </c>
      <c r="R60" s="56">
        <f t="shared" ref="R60:R71" si="20">(R20-AP20)*1000/8760</f>
        <v>9.2437214611872154</v>
      </c>
      <c r="S60" s="56">
        <f t="shared" ref="S60:S71" si="21">(S20-AQ20)*1000/8760</f>
        <v>9.2437214611872154</v>
      </c>
      <c r="T60" s="56">
        <f t="shared" ref="T60:T71" si="22">(T20-AR20)*1000/8784</f>
        <v>9.2184653916211285</v>
      </c>
      <c r="U60" s="56">
        <f t="shared" ref="U60:U71" si="23">(U20-AS20)*1000/8760</f>
        <v>9.2437214611872154</v>
      </c>
      <c r="V60" s="57">
        <f t="shared" ref="V60:V71" si="24">(V20-AT20)*1000/8760</f>
        <v>9.2437214611872154</v>
      </c>
    </row>
    <row r="61" spans="1:22" x14ac:dyDescent="0.25">
      <c r="A61" s="10">
        <v>3</v>
      </c>
      <c r="B61" s="51" t="s">
        <v>1202</v>
      </c>
      <c r="C61" s="58">
        <f t="shared" si="5"/>
        <v>0</v>
      </c>
      <c r="D61" s="59">
        <f t="shared" si="6"/>
        <v>0</v>
      </c>
      <c r="E61" s="59">
        <f t="shared" si="7"/>
        <v>0</v>
      </c>
      <c r="F61" s="59">
        <f t="shared" si="8"/>
        <v>0</v>
      </c>
      <c r="G61" s="59">
        <f t="shared" si="9"/>
        <v>0</v>
      </c>
      <c r="H61" s="59">
        <f t="shared" si="10"/>
        <v>0</v>
      </c>
      <c r="I61" s="59">
        <f t="shared" si="11"/>
        <v>0</v>
      </c>
      <c r="J61" s="59">
        <f t="shared" si="12"/>
        <v>0</v>
      </c>
      <c r="K61" s="59">
        <f t="shared" si="13"/>
        <v>0</v>
      </c>
      <c r="L61" s="59">
        <f t="shared" si="14"/>
        <v>0</v>
      </c>
      <c r="M61" s="59">
        <f t="shared" si="15"/>
        <v>0</v>
      </c>
      <c r="N61" s="59">
        <f t="shared" si="16"/>
        <v>0</v>
      </c>
      <c r="O61" s="59">
        <f t="shared" si="17"/>
        <v>0</v>
      </c>
      <c r="P61" s="59">
        <f t="shared" si="18"/>
        <v>0</v>
      </c>
      <c r="Q61" s="59">
        <f t="shared" si="19"/>
        <v>0</v>
      </c>
      <c r="R61" s="59">
        <f t="shared" si="20"/>
        <v>0</v>
      </c>
      <c r="S61" s="59">
        <f t="shared" si="21"/>
        <v>0</v>
      </c>
      <c r="T61" s="59">
        <f t="shared" si="22"/>
        <v>0</v>
      </c>
      <c r="U61" s="59">
        <f t="shared" si="23"/>
        <v>0</v>
      </c>
      <c r="V61" s="60">
        <f t="shared" si="24"/>
        <v>0</v>
      </c>
    </row>
    <row r="62" spans="1:22" x14ac:dyDescent="0.25">
      <c r="A62" s="10">
        <v>4</v>
      </c>
      <c r="B62" s="51" t="s">
        <v>1204</v>
      </c>
      <c r="C62" s="58">
        <f t="shared" si="5"/>
        <v>0</v>
      </c>
      <c r="D62" s="59">
        <f t="shared" si="6"/>
        <v>0</v>
      </c>
      <c r="E62" s="59">
        <f t="shared" si="7"/>
        <v>0</v>
      </c>
      <c r="F62" s="59">
        <f t="shared" si="8"/>
        <v>0</v>
      </c>
      <c r="G62" s="59">
        <f t="shared" si="9"/>
        <v>0</v>
      </c>
      <c r="H62" s="59">
        <f t="shared" si="10"/>
        <v>0</v>
      </c>
      <c r="I62" s="59">
        <f t="shared" si="11"/>
        <v>0</v>
      </c>
      <c r="J62" s="59">
        <f t="shared" si="12"/>
        <v>0</v>
      </c>
      <c r="K62" s="59">
        <f t="shared" si="13"/>
        <v>0</v>
      </c>
      <c r="L62" s="59">
        <f t="shared" si="14"/>
        <v>0</v>
      </c>
      <c r="M62" s="59">
        <f t="shared" si="15"/>
        <v>0</v>
      </c>
      <c r="N62" s="59">
        <f t="shared" si="16"/>
        <v>0</v>
      </c>
      <c r="O62" s="59">
        <f t="shared" si="17"/>
        <v>0</v>
      </c>
      <c r="P62" s="59">
        <f t="shared" si="18"/>
        <v>0</v>
      </c>
      <c r="Q62" s="59">
        <f t="shared" si="19"/>
        <v>0</v>
      </c>
      <c r="R62" s="59">
        <f t="shared" si="20"/>
        <v>0</v>
      </c>
      <c r="S62" s="59">
        <f t="shared" si="21"/>
        <v>0</v>
      </c>
      <c r="T62" s="59">
        <f t="shared" si="22"/>
        <v>0</v>
      </c>
      <c r="U62" s="59">
        <f t="shared" si="23"/>
        <v>0</v>
      </c>
      <c r="V62" s="60">
        <f t="shared" si="24"/>
        <v>0</v>
      </c>
    </row>
    <row r="63" spans="1:22" x14ac:dyDescent="0.25">
      <c r="A63" s="10">
        <v>5</v>
      </c>
      <c r="B63" s="51" t="s">
        <v>1190</v>
      </c>
      <c r="C63" s="58">
        <f t="shared" si="5"/>
        <v>0</v>
      </c>
      <c r="D63" s="59">
        <f t="shared" si="6"/>
        <v>0</v>
      </c>
      <c r="E63" s="59">
        <f t="shared" si="7"/>
        <v>0</v>
      </c>
      <c r="F63" s="59">
        <f t="shared" si="8"/>
        <v>0</v>
      </c>
      <c r="G63" s="59">
        <f t="shared" si="9"/>
        <v>0</v>
      </c>
      <c r="H63" s="59">
        <f t="shared" si="10"/>
        <v>0</v>
      </c>
      <c r="I63" s="59">
        <f t="shared" si="11"/>
        <v>0</v>
      </c>
      <c r="J63" s="59">
        <f t="shared" si="12"/>
        <v>0</v>
      </c>
      <c r="K63" s="59">
        <f t="shared" si="13"/>
        <v>0</v>
      </c>
      <c r="L63" s="59">
        <f t="shared" si="14"/>
        <v>0</v>
      </c>
      <c r="M63" s="59">
        <f t="shared" si="15"/>
        <v>0</v>
      </c>
      <c r="N63" s="59">
        <f t="shared" si="16"/>
        <v>0</v>
      </c>
      <c r="O63" s="59">
        <f t="shared" si="17"/>
        <v>0</v>
      </c>
      <c r="P63" s="59">
        <f t="shared" si="18"/>
        <v>0</v>
      </c>
      <c r="Q63" s="59">
        <f t="shared" si="19"/>
        <v>0</v>
      </c>
      <c r="R63" s="59">
        <f t="shared" si="20"/>
        <v>0</v>
      </c>
      <c r="S63" s="59">
        <f t="shared" si="21"/>
        <v>0</v>
      </c>
      <c r="T63" s="59">
        <f t="shared" si="22"/>
        <v>0</v>
      </c>
      <c r="U63" s="59">
        <f t="shared" si="23"/>
        <v>0</v>
      </c>
      <c r="V63" s="60">
        <f t="shared" si="24"/>
        <v>0</v>
      </c>
    </row>
    <row r="64" spans="1:22" x14ac:dyDescent="0.25">
      <c r="A64" s="10">
        <v>6</v>
      </c>
      <c r="B64" s="51" t="s">
        <v>1227</v>
      </c>
      <c r="C64" s="58">
        <f t="shared" si="5"/>
        <v>21.499086757990863</v>
      </c>
      <c r="D64" s="59">
        <f t="shared" si="6"/>
        <v>21.488957194899818</v>
      </c>
      <c r="E64" s="59">
        <f t="shared" si="7"/>
        <v>0</v>
      </c>
      <c r="F64" s="59">
        <f t="shared" si="8"/>
        <v>0</v>
      </c>
      <c r="G64" s="59">
        <f t="shared" si="9"/>
        <v>0</v>
      </c>
      <c r="H64" s="59">
        <f t="shared" si="10"/>
        <v>0</v>
      </c>
      <c r="I64" s="59">
        <f t="shared" si="11"/>
        <v>0</v>
      </c>
      <c r="J64" s="59">
        <f t="shared" si="12"/>
        <v>0</v>
      </c>
      <c r="K64" s="59">
        <f t="shared" si="13"/>
        <v>0</v>
      </c>
      <c r="L64" s="59">
        <f t="shared" si="14"/>
        <v>0</v>
      </c>
      <c r="M64" s="59">
        <f t="shared" si="15"/>
        <v>0</v>
      </c>
      <c r="N64" s="59">
        <f t="shared" si="16"/>
        <v>0</v>
      </c>
      <c r="O64" s="59">
        <f t="shared" si="17"/>
        <v>0</v>
      </c>
      <c r="P64" s="59">
        <f t="shared" si="18"/>
        <v>0</v>
      </c>
      <c r="Q64" s="59">
        <f t="shared" si="19"/>
        <v>0</v>
      </c>
      <c r="R64" s="59">
        <f t="shared" si="20"/>
        <v>0</v>
      </c>
      <c r="S64" s="59">
        <f t="shared" si="21"/>
        <v>0</v>
      </c>
      <c r="T64" s="59">
        <f t="shared" si="22"/>
        <v>0</v>
      </c>
      <c r="U64" s="59">
        <f t="shared" si="23"/>
        <v>0</v>
      </c>
      <c r="V64" s="60">
        <f t="shared" si="24"/>
        <v>0</v>
      </c>
    </row>
    <row r="65" spans="1:22" x14ac:dyDescent="0.25">
      <c r="A65" s="10">
        <v>7</v>
      </c>
      <c r="B65" s="51" t="s">
        <v>1228</v>
      </c>
      <c r="C65" s="58">
        <f t="shared" si="5"/>
        <v>0</v>
      </c>
      <c r="D65" s="59">
        <f t="shared" si="6"/>
        <v>0</v>
      </c>
      <c r="E65" s="59">
        <f t="shared" si="7"/>
        <v>0</v>
      </c>
      <c r="F65" s="59">
        <f t="shared" si="8"/>
        <v>0</v>
      </c>
      <c r="G65" s="59">
        <f t="shared" si="9"/>
        <v>0</v>
      </c>
      <c r="H65" s="59">
        <f t="shared" si="10"/>
        <v>0</v>
      </c>
      <c r="I65" s="59">
        <f t="shared" si="11"/>
        <v>0</v>
      </c>
      <c r="J65" s="59">
        <f t="shared" si="12"/>
        <v>0</v>
      </c>
      <c r="K65" s="59">
        <f t="shared" si="13"/>
        <v>0</v>
      </c>
      <c r="L65" s="59">
        <f t="shared" si="14"/>
        <v>0</v>
      </c>
      <c r="M65" s="59">
        <f t="shared" si="15"/>
        <v>0</v>
      </c>
      <c r="N65" s="59">
        <f t="shared" si="16"/>
        <v>0</v>
      </c>
      <c r="O65" s="59">
        <f t="shared" si="17"/>
        <v>0</v>
      </c>
      <c r="P65" s="59">
        <f t="shared" si="18"/>
        <v>0</v>
      </c>
      <c r="Q65" s="59">
        <f t="shared" si="19"/>
        <v>0</v>
      </c>
      <c r="R65" s="59">
        <f t="shared" si="20"/>
        <v>0</v>
      </c>
      <c r="S65" s="59">
        <f t="shared" si="21"/>
        <v>0</v>
      </c>
      <c r="T65" s="59">
        <f t="shared" si="22"/>
        <v>0</v>
      </c>
      <c r="U65" s="59">
        <f t="shared" si="23"/>
        <v>0</v>
      </c>
      <c r="V65" s="60">
        <f t="shared" si="24"/>
        <v>0</v>
      </c>
    </row>
    <row r="66" spans="1:22" x14ac:dyDescent="0.25">
      <c r="A66" s="10">
        <v>8</v>
      </c>
      <c r="B66" s="51" t="s">
        <v>1229</v>
      </c>
      <c r="C66" s="58">
        <f t="shared" si="5"/>
        <v>0</v>
      </c>
      <c r="D66" s="59">
        <f t="shared" si="6"/>
        <v>0</v>
      </c>
      <c r="E66" s="59">
        <f t="shared" si="7"/>
        <v>0</v>
      </c>
      <c r="F66" s="59">
        <f t="shared" si="8"/>
        <v>0</v>
      </c>
      <c r="G66" s="59">
        <f t="shared" si="9"/>
        <v>0</v>
      </c>
      <c r="H66" s="59">
        <f t="shared" si="10"/>
        <v>0</v>
      </c>
      <c r="I66" s="59">
        <f t="shared" si="11"/>
        <v>0</v>
      </c>
      <c r="J66" s="59">
        <f t="shared" si="12"/>
        <v>0</v>
      </c>
      <c r="K66" s="59">
        <f t="shared" si="13"/>
        <v>0</v>
      </c>
      <c r="L66" s="59">
        <f t="shared" si="14"/>
        <v>0</v>
      </c>
      <c r="M66" s="59">
        <f t="shared" si="15"/>
        <v>0</v>
      </c>
      <c r="N66" s="59">
        <f t="shared" si="16"/>
        <v>0</v>
      </c>
      <c r="O66" s="59">
        <f t="shared" si="17"/>
        <v>0</v>
      </c>
      <c r="P66" s="59">
        <f t="shared" si="18"/>
        <v>0</v>
      </c>
      <c r="Q66" s="59">
        <f t="shared" si="19"/>
        <v>0</v>
      </c>
      <c r="R66" s="59">
        <f t="shared" si="20"/>
        <v>0</v>
      </c>
      <c r="S66" s="59">
        <f t="shared" si="21"/>
        <v>0</v>
      </c>
      <c r="T66" s="59">
        <f t="shared" si="22"/>
        <v>0</v>
      </c>
      <c r="U66" s="59">
        <f t="shared" si="23"/>
        <v>0</v>
      </c>
      <c r="V66" s="60">
        <f t="shared" si="24"/>
        <v>0</v>
      </c>
    </row>
    <row r="67" spans="1:22" x14ac:dyDescent="0.25">
      <c r="A67" s="10">
        <v>9</v>
      </c>
      <c r="B67" s="51" t="s">
        <v>1230</v>
      </c>
      <c r="C67" s="58">
        <f t="shared" si="5"/>
        <v>186.13219178082196</v>
      </c>
      <c r="D67" s="59">
        <f t="shared" si="6"/>
        <v>188.80897085610198</v>
      </c>
      <c r="E67" s="59">
        <f t="shared" si="7"/>
        <v>188.74600456621002</v>
      </c>
      <c r="F67" s="59">
        <f t="shared" si="8"/>
        <v>176.69600456621004</v>
      </c>
      <c r="G67" s="59">
        <f t="shared" si="9"/>
        <v>190.9568493150685</v>
      </c>
      <c r="H67" s="59">
        <f t="shared" si="10"/>
        <v>188.96664389799633</v>
      </c>
      <c r="I67" s="59">
        <f t="shared" si="11"/>
        <v>187.61198630136985</v>
      </c>
      <c r="J67" s="59">
        <f t="shared" si="12"/>
        <v>189.67728310502284</v>
      </c>
      <c r="K67" s="59">
        <f t="shared" si="13"/>
        <v>188.30787671232878</v>
      </c>
      <c r="L67" s="59">
        <f t="shared" si="14"/>
        <v>187.7637750455373</v>
      </c>
      <c r="M67" s="59">
        <f t="shared" si="15"/>
        <v>188.27819634703195</v>
      </c>
      <c r="N67" s="59">
        <f t="shared" si="16"/>
        <v>188.27819634703195</v>
      </c>
      <c r="O67" s="59">
        <f t="shared" si="17"/>
        <v>188.27819634703195</v>
      </c>
      <c r="P67" s="59">
        <f t="shared" si="18"/>
        <v>187.7637750455373</v>
      </c>
      <c r="Q67" s="59">
        <f t="shared" si="19"/>
        <v>188.27819634703195</v>
      </c>
      <c r="R67" s="59">
        <f t="shared" si="20"/>
        <v>188.27819634703195</v>
      </c>
      <c r="S67" s="59">
        <f t="shared" si="21"/>
        <v>188.27819634703195</v>
      </c>
      <c r="T67" s="59">
        <f t="shared" si="22"/>
        <v>187.7637750455373</v>
      </c>
      <c r="U67" s="59">
        <f t="shared" si="23"/>
        <v>188.27819634703195</v>
      </c>
      <c r="V67" s="60">
        <f t="shared" si="24"/>
        <v>188.27819634703195</v>
      </c>
    </row>
    <row r="68" spans="1:22" x14ac:dyDescent="0.25">
      <c r="A68" s="10">
        <v>10</v>
      </c>
      <c r="B68" s="51" t="s">
        <v>1231</v>
      </c>
      <c r="C68" s="58">
        <f t="shared" si="5"/>
        <v>0</v>
      </c>
      <c r="D68" s="59">
        <f t="shared" si="6"/>
        <v>0</v>
      </c>
      <c r="E68" s="59">
        <f t="shared" si="7"/>
        <v>0</v>
      </c>
      <c r="F68" s="59">
        <f t="shared" si="8"/>
        <v>0</v>
      </c>
      <c r="G68" s="59">
        <f t="shared" si="9"/>
        <v>0</v>
      </c>
      <c r="H68" s="59">
        <f t="shared" si="10"/>
        <v>0</v>
      </c>
      <c r="I68" s="59">
        <f t="shared" si="11"/>
        <v>0</v>
      </c>
      <c r="J68" s="59">
        <f t="shared" si="12"/>
        <v>0</v>
      </c>
      <c r="K68" s="59">
        <f t="shared" si="13"/>
        <v>0</v>
      </c>
      <c r="L68" s="59">
        <f t="shared" si="14"/>
        <v>0</v>
      </c>
      <c r="M68" s="59">
        <f t="shared" si="15"/>
        <v>0</v>
      </c>
      <c r="N68" s="59">
        <f t="shared" si="16"/>
        <v>0</v>
      </c>
      <c r="O68" s="59">
        <f t="shared" si="17"/>
        <v>0</v>
      </c>
      <c r="P68" s="59">
        <f t="shared" si="18"/>
        <v>0</v>
      </c>
      <c r="Q68" s="59">
        <f t="shared" si="19"/>
        <v>0</v>
      </c>
      <c r="R68" s="59">
        <f t="shared" si="20"/>
        <v>0</v>
      </c>
      <c r="S68" s="59">
        <f t="shared" si="21"/>
        <v>0</v>
      </c>
      <c r="T68" s="59">
        <f t="shared" si="22"/>
        <v>0</v>
      </c>
      <c r="U68" s="59">
        <f t="shared" si="23"/>
        <v>0</v>
      </c>
      <c r="V68" s="60">
        <f t="shared" si="24"/>
        <v>0</v>
      </c>
    </row>
    <row r="69" spans="1:22" x14ac:dyDescent="0.25">
      <c r="A69" s="10">
        <v>11</v>
      </c>
      <c r="B69" s="51" t="s">
        <v>1232</v>
      </c>
      <c r="C69" s="58">
        <f t="shared" si="5"/>
        <v>0</v>
      </c>
      <c r="D69" s="59">
        <f t="shared" si="6"/>
        <v>0</v>
      </c>
      <c r="E69" s="59">
        <f t="shared" si="7"/>
        <v>0</v>
      </c>
      <c r="F69" s="59">
        <f t="shared" si="8"/>
        <v>0</v>
      </c>
      <c r="G69" s="59">
        <f t="shared" si="9"/>
        <v>0</v>
      </c>
      <c r="H69" s="59">
        <f t="shared" si="10"/>
        <v>0</v>
      </c>
      <c r="I69" s="59">
        <f t="shared" si="11"/>
        <v>0</v>
      </c>
      <c r="J69" s="59">
        <f t="shared" si="12"/>
        <v>0</v>
      </c>
      <c r="K69" s="59">
        <f t="shared" si="13"/>
        <v>0</v>
      </c>
      <c r="L69" s="59">
        <f t="shared" si="14"/>
        <v>0</v>
      </c>
      <c r="M69" s="59">
        <f t="shared" si="15"/>
        <v>0</v>
      </c>
      <c r="N69" s="59">
        <f t="shared" si="16"/>
        <v>0</v>
      </c>
      <c r="O69" s="59">
        <f t="shared" si="17"/>
        <v>0</v>
      </c>
      <c r="P69" s="59">
        <f t="shared" si="18"/>
        <v>0</v>
      </c>
      <c r="Q69" s="59">
        <f t="shared" si="19"/>
        <v>0</v>
      </c>
      <c r="R69" s="59">
        <f t="shared" si="20"/>
        <v>0</v>
      </c>
      <c r="S69" s="59">
        <f t="shared" si="21"/>
        <v>0</v>
      </c>
      <c r="T69" s="59">
        <f t="shared" si="22"/>
        <v>0</v>
      </c>
      <c r="U69" s="59">
        <f t="shared" si="23"/>
        <v>0</v>
      </c>
      <c r="V69" s="60">
        <f t="shared" si="24"/>
        <v>0</v>
      </c>
    </row>
    <row r="70" spans="1:22" x14ac:dyDescent="0.25">
      <c r="A70" s="10">
        <v>12</v>
      </c>
      <c r="B70" s="51" t="s">
        <v>1233</v>
      </c>
      <c r="C70" s="58">
        <f t="shared" si="5"/>
        <v>0</v>
      </c>
      <c r="D70" s="59">
        <f t="shared" si="6"/>
        <v>0</v>
      </c>
      <c r="E70" s="59">
        <f t="shared" si="7"/>
        <v>0</v>
      </c>
      <c r="F70" s="59">
        <f t="shared" si="8"/>
        <v>0</v>
      </c>
      <c r="G70" s="59">
        <f t="shared" si="9"/>
        <v>0</v>
      </c>
      <c r="H70" s="59">
        <f t="shared" si="10"/>
        <v>0</v>
      </c>
      <c r="I70" s="59">
        <f t="shared" si="11"/>
        <v>0</v>
      </c>
      <c r="J70" s="59">
        <f t="shared" si="12"/>
        <v>0</v>
      </c>
      <c r="K70" s="59">
        <f t="shared" si="13"/>
        <v>0</v>
      </c>
      <c r="L70" s="59">
        <f t="shared" si="14"/>
        <v>0</v>
      </c>
      <c r="M70" s="59">
        <f t="shared" si="15"/>
        <v>0</v>
      </c>
      <c r="N70" s="59">
        <f t="shared" si="16"/>
        <v>0</v>
      </c>
      <c r="O70" s="59">
        <f t="shared" si="17"/>
        <v>0</v>
      </c>
      <c r="P70" s="59">
        <f t="shared" si="18"/>
        <v>0</v>
      </c>
      <c r="Q70" s="59">
        <f t="shared" si="19"/>
        <v>0</v>
      </c>
      <c r="R70" s="59">
        <f t="shared" si="20"/>
        <v>0</v>
      </c>
      <c r="S70" s="59">
        <f t="shared" si="21"/>
        <v>0</v>
      </c>
      <c r="T70" s="59">
        <f t="shared" si="22"/>
        <v>0</v>
      </c>
      <c r="U70" s="59">
        <f t="shared" si="23"/>
        <v>0</v>
      </c>
      <c r="V70" s="60">
        <f t="shared" si="24"/>
        <v>0</v>
      </c>
    </row>
    <row r="71" spans="1:22" x14ac:dyDescent="0.25">
      <c r="A71" s="10">
        <v>13</v>
      </c>
      <c r="B71" s="10" t="s">
        <v>1272</v>
      </c>
      <c r="C71" s="58">
        <f t="shared" si="5"/>
        <v>76.133105022831046</v>
      </c>
      <c r="D71" s="59">
        <f t="shared" si="6"/>
        <v>75.368397085610198</v>
      </c>
      <c r="E71" s="59">
        <f t="shared" si="7"/>
        <v>77.029566210045658</v>
      </c>
      <c r="F71" s="59">
        <f t="shared" si="8"/>
        <v>76.497945205479454</v>
      </c>
      <c r="G71" s="59">
        <f t="shared" si="9"/>
        <v>74.016438356164386</v>
      </c>
      <c r="H71" s="59">
        <f t="shared" si="10"/>
        <v>77.055214025500916</v>
      </c>
      <c r="I71" s="59">
        <f t="shared" si="11"/>
        <v>76.643607305936072</v>
      </c>
      <c r="J71" s="59">
        <f t="shared" si="12"/>
        <v>74.582648401826489</v>
      </c>
      <c r="K71" s="59">
        <f t="shared" si="13"/>
        <v>76.764497716894979</v>
      </c>
      <c r="L71" s="59">
        <f t="shared" si="14"/>
        <v>77.091985428051004</v>
      </c>
      <c r="M71" s="59">
        <f t="shared" si="15"/>
        <v>77.303196347031957</v>
      </c>
      <c r="N71" s="59">
        <f t="shared" si="16"/>
        <v>77.303196347031957</v>
      </c>
      <c r="O71" s="59">
        <f t="shared" si="17"/>
        <v>77.303196347031957</v>
      </c>
      <c r="P71" s="59">
        <f t="shared" si="18"/>
        <v>77.091985428051004</v>
      </c>
      <c r="Q71" s="59">
        <f t="shared" si="19"/>
        <v>77.303196347031957</v>
      </c>
      <c r="R71" s="59">
        <f t="shared" si="20"/>
        <v>77.303196347031957</v>
      </c>
      <c r="S71" s="59">
        <f t="shared" si="21"/>
        <v>77.303196347031957</v>
      </c>
      <c r="T71" s="59">
        <f t="shared" si="22"/>
        <v>77.091985428051004</v>
      </c>
      <c r="U71" s="59">
        <f t="shared" si="23"/>
        <v>77.303196347031957</v>
      </c>
      <c r="V71" s="60">
        <f t="shared" si="24"/>
        <v>77.303196347031957</v>
      </c>
    </row>
    <row r="72" spans="1:22" x14ac:dyDescent="0.25">
      <c r="A72" s="10">
        <v>14</v>
      </c>
      <c r="B72" s="53" t="s">
        <v>215</v>
      </c>
      <c r="C72" s="54">
        <f>SUM(C60:C71)</f>
        <v>290.56666666666672</v>
      </c>
      <c r="D72" s="54">
        <f t="shared" ref="D72:V72" si="25">SUM(D60:D71)</f>
        <v>293.0804872495446</v>
      </c>
      <c r="E72" s="54">
        <f t="shared" si="25"/>
        <v>273.78070776255709</v>
      </c>
      <c r="F72" s="54">
        <f t="shared" si="25"/>
        <v>261.15285388127853</v>
      </c>
      <c r="G72" s="54">
        <f t="shared" si="25"/>
        <v>273.26689497716893</v>
      </c>
      <c r="H72" s="54">
        <f t="shared" si="25"/>
        <v>275.42486338797812</v>
      </c>
      <c r="I72" s="54">
        <f t="shared" si="25"/>
        <v>273.59988584474883</v>
      </c>
      <c r="J72" s="54">
        <f t="shared" si="25"/>
        <v>273.48184931506853</v>
      </c>
      <c r="K72" s="54">
        <f t="shared" si="25"/>
        <v>274.28504566210046</v>
      </c>
      <c r="L72" s="54">
        <f t="shared" si="25"/>
        <v>274.07422586520943</v>
      </c>
      <c r="M72" s="54">
        <f t="shared" si="25"/>
        <v>274.82511415525113</v>
      </c>
      <c r="N72" s="54">
        <f t="shared" si="25"/>
        <v>274.82511415525113</v>
      </c>
      <c r="O72" s="54">
        <f t="shared" si="25"/>
        <v>274.82511415525113</v>
      </c>
      <c r="P72" s="54">
        <f t="shared" si="25"/>
        <v>274.07422586520943</v>
      </c>
      <c r="Q72" s="54">
        <f t="shared" si="25"/>
        <v>274.82511415525113</v>
      </c>
      <c r="R72" s="54">
        <f t="shared" si="25"/>
        <v>274.82511415525113</v>
      </c>
      <c r="S72" s="54">
        <f t="shared" si="25"/>
        <v>274.82511415525113</v>
      </c>
      <c r="T72" s="54">
        <f t="shared" si="25"/>
        <v>274.07422586520943</v>
      </c>
      <c r="U72" s="54">
        <f t="shared" si="25"/>
        <v>274.82511415525113</v>
      </c>
      <c r="V72" s="54">
        <f t="shared" si="25"/>
        <v>274.82511415525113</v>
      </c>
    </row>
    <row r="75" spans="1:22" x14ac:dyDescent="0.25">
      <c r="B75" s="10" t="s">
        <v>1214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</row>
    <row r="76" spans="1:22" x14ac:dyDescent="0.25">
      <c r="B76" s="10" t="s">
        <v>3</v>
      </c>
      <c r="C76" s="52">
        <f>SUM(C60:C71,C47:C51)</f>
        <v>329.85502283105029</v>
      </c>
      <c r="D76" s="52">
        <f t="shared" ref="D76:V76" si="26">SUM(D60:D71,D47:D51)</f>
        <v>332.47637766050349</v>
      </c>
      <c r="E76" s="52">
        <f t="shared" si="26"/>
        <v>313.0703196347032</v>
      </c>
      <c r="F76" s="52">
        <f t="shared" si="26"/>
        <v>300.44246575342464</v>
      </c>
      <c r="G76" s="52">
        <f t="shared" si="26"/>
        <v>312.55650684931504</v>
      </c>
      <c r="H76" s="52">
        <f t="shared" si="26"/>
        <v>314.82075379893701</v>
      </c>
      <c r="I76" s="52">
        <f t="shared" si="26"/>
        <v>312.88949771689494</v>
      </c>
      <c r="J76" s="52">
        <f t="shared" si="26"/>
        <v>312.77146118721464</v>
      </c>
      <c r="K76" s="52">
        <f t="shared" si="26"/>
        <v>313.57465753424657</v>
      </c>
      <c r="L76" s="52">
        <f t="shared" si="26"/>
        <v>309.99934002046058</v>
      </c>
      <c r="M76" s="52">
        <f t="shared" si="26"/>
        <v>310.75022831050228</v>
      </c>
      <c r="N76" s="52">
        <f t="shared" si="26"/>
        <v>310.75022831050228</v>
      </c>
      <c r="O76" s="52">
        <f t="shared" si="26"/>
        <v>310.75022831050228</v>
      </c>
      <c r="P76" s="52">
        <f t="shared" si="26"/>
        <v>309.99934002046058</v>
      </c>
      <c r="Q76" s="52">
        <f t="shared" si="26"/>
        <v>310.75022831050228</v>
      </c>
      <c r="R76" s="52">
        <f t="shared" si="26"/>
        <v>310.75022831050228</v>
      </c>
      <c r="S76" s="52">
        <f t="shared" si="26"/>
        <v>310.75022831050228</v>
      </c>
      <c r="T76" s="52">
        <f t="shared" si="26"/>
        <v>309.99934002046058</v>
      </c>
      <c r="U76" s="52">
        <f t="shared" si="26"/>
        <v>310.75022831050228</v>
      </c>
      <c r="V76" s="52">
        <f t="shared" si="26"/>
        <v>310.75022831050228</v>
      </c>
    </row>
    <row r="77" spans="1:22" x14ac:dyDescent="0.25">
      <c r="B77" s="10" t="s">
        <v>1215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</row>
    <row r="78" spans="1:22" x14ac:dyDescent="0.25">
      <c r="C78" s="54">
        <f>SUM(C75:C77)</f>
        <v>329.85502283105029</v>
      </c>
      <c r="D78" s="54">
        <f t="shared" ref="D78:V78" si="27">SUM(D75:D77)</f>
        <v>332.47637766050349</v>
      </c>
      <c r="E78" s="54">
        <f t="shared" si="27"/>
        <v>313.0703196347032</v>
      </c>
      <c r="F78" s="54">
        <f t="shared" si="27"/>
        <v>300.44246575342464</v>
      </c>
      <c r="G78" s="54">
        <f t="shared" si="27"/>
        <v>312.55650684931504</v>
      </c>
      <c r="H78" s="54">
        <f t="shared" si="27"/>
        <v>314.82075379893701</v>
      </c>
      <c r="I78" s="54">
        <f t="shared" si="27"/>
        <v>312.88949771689494</v>
      </c>
      <c r="J78" s="54">
        <f t="shared" si="27"/>
        <v>312.77146118721464</v>
      </c>
      <c r="K78" s="54">
        <f t="shared" si="27"/>
        <v>313.57465753424657</v>
      </c>
      <c r="L78" s="54">
        <f t="shared" si="27"/>
        <v>309.99934002046058</v>
      </c>
      <c r="M78" s="54">
        <f t="shared" si="27"/>
        <v>310.75022831050228</v>
      </c>
      <c r="N78" s="54">
        <f t="shared" si="27"/>
        <v>310.75022831050228</v>
      </c>
      <c r="O78" s="54">
        <f t="shared" si="27"/>
        <v>310.75022831050228</v>
      </c>
      <c r="P78" s="54">
        <f t="shared" si="27"/>
        <v>309.99934002046058</v>
      </c>
      <c r="Q78" s="54">
        <f t="shared" si="27"/>
        <v>310.75022831050228</v>
      </c>
      <c r="R78" s="54">
        <f t="shared" si="27"/>
        <v>310.75022831050228</v>
      </c>
      <c r="S78" s="54">
        <f t="shared" si="27"/>
        <v>310.75022831050228</v>
      </c>
      <c r="T78" s="54">
        <f t="shared" si="27"/>
        <v>309.99934002046058</v>
      </c>
      <c r="U78" s="54">
        <f t="shared" si="27"/>
        <v>310.75022831050228</v>
      </c>
      <c r="V78" s="54">
        <f t="shared" si="27"/>
        <v>310.75022831050228</v>
      </c>
    </row>
    <row r="79" spans="1:22" x14ac:dyDescent="0.25">
      <c r="C79" s="52">
        <f>C53+C72-C78</f>
        <v>0</v>
      </c>
      <c r="D79" s="52">
        <f t="shared" ref="D79:V79" si="28">D53+D72-D78</f>
        <v>0</v>
      </c>
      <c r="E79" s="52">
        <f t="shared" si="28"/>
        <v>0</v>
      </c>
      <c r="F79" s="52">
        <f t="shared" si="28"/>
        <v>0</v>
      </c>
      <c r="G79" s="52">
        <f t="shared" si="28"/>
        <v>0</v>
      </c>
      <c r="H79" s="52">
        <f t="shared" si="28"/>
        <v>0</v>
      </c>
      <c r="I79" s="52">
        <f t="shared" si="28"/>
        <v>0</v>
      </c>
      <c r="J79" s="52">
        <f t="shared" si="28"/>
        <v>0</v>
      </c>
      <c r="K79" s="52">
        <f t="shared" si="28"/>
        <v>0</v>
      </c>
      <c r="L79" s="52">
        <f t="shared" si="28"/>
        <v>0</v>
      </c>
      <c r="M79" s="52">
        <f t="shared" si="28"/>
        <v>0</v>
      </c>
      <c r="N79" s="52">
        <f t="shared" si="28"/>
        <v>0</v>
      </c>
      <c r="O79" s="52">
        <f t="shared" si="28"/>
        <v>0</v>
      </c>
      <c r="P79" s="52">
        <f t="shared" si="28"/>
        <v>0</v>
      </c>
      <c r="Q79" s="52">
        <f t="shared" si="28"/>
        <v>0</v>
      </c>
      <c r="R79" s="52">
        <f t="shared" si="28"/>
        <v>0</v>
      </c>
      <c r="S79" s="52">
        <f t="shared" si="28"/>
        <v>0</v>
      </c>
      <c r="T79" s="52">
        <f t="shared" si="28"/>
        <v>0</v>
      </c>
      <c r="U79" s="52">
        <f t="shared" si="28"/>
        <v>0</v>
      </c>
      <c r="V79" s="52">
        <f t="shared" si="28"/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908"/>
  <sheetViews>
    <sheetView workbookViewId="0">
      <selection activeCell="A2" sqref="A2"/>
    </sheetView>
  </sheetViews>
  <sheetFormatPr defaultRowHeight="15" x14ac:dyDescent="0.25"/>
  <cols>
    <col min="1" max="1" width="19.5703125" bestFit="1" customWidth="1"/>
    <col min="2" max="2" width="27.28515625" customWidth="1"/>
    <col min="3" max="4" width="12.7109375" bestFit="1" customWidth="1"/>
    <col min="5" max="5" width="15.7109375" bestFit="1" customWidth="1"/>
    <col min="6" max="10" width="17.7109375" bestFit="1" customWidth="1"/>
    <col min="11" max="11" width="17.42578125" bestFit="1" customWidth="1"/>
    <col min="12" max="12" width="18.85546875" bestFit="1" customWidth="1"/>
    <col min="13" max="13" width="17" bestFit="1" customWidth="1"/>
    <col min="14" max="15" width="17" customWidth="1"/>
    <col min="16" max="16" width="29.42578125" customWidth="1"/>
    <col min="17" max="17" width="16.28515625" customWidth="1"/>
    <col min="18" max="36" width="12.7109375" customWidth="1"/>
    <col min="37" max="37" width="11.28515625" customWidth="1"/>
    <col min="38" max="56" width="26.140625" customWidth="1"/>
    <col min="57" max="58" width="31.140625" customWidth="1"/>
  </cols>
  <sheetData>
    <row r="1" spans="1:36" x14ac:dyDescent="0.25">
      <c r="A1" s="5"/>
      <c r="P1" s="2" t="s">
        <v>54</v>
      </c>
      <c r="Q1" t="s">
        <v>57</v>
      </c>
    </row>
    <row r="2" spans="1:36" x14ac:dyDescent="0.25">
      <c r="A2" t="s">
        <v>209</v>
      </c>
      <c r="B2" t="s">
        <v>106</v>
      </c>
      <c r="C2" t="s">
        <v>210</v>
      </c>
      <c r="D2" t="s">
        <v>211</v>
      </c>
      <c r="E2" t="s">
        <v>212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  <c r="M2" t="s">
        <v>54</v>
      </c>
    </row>
    <row r="3" spans="1:36" x14ac:dyDescent="0.25">
      <c r="A3" t="s">
        <v>1270</v>
      </c>
      <c r="B3" t="s">
        <v>1271</v>
      </c>
      <c r="C3" t="s">
        <v>213</v>
      </c>
      <c r="D3" s="1">
        <v>43466</v>
      </c>
      <c r="E3" t="s">
        <v>214</v>
      </c>
      <c r="F3">
        <v>0</v>
      </c>
      <c r="G3">
        <v>0</v>
      </c>
      <c r="H3">
        <v>0</v>
      </c>
      <c r="I3">
        <v>81.963999999999999</v>
      </c>
      <c r="J3">
        <v>262.10399999999998</v>
      </c>
      <c r="K3">
        <v>0</v>
      </c>
      <c r="L3">
        <v>344.15800000000002</v>
      </c>
      <c r="M3" t="str">
        <f>VLOOKUP(B3,Mapping!$E$4:$H$1200, 2,FALSE)</f>
        <v>East</v>
      </c>
      <c r="P3" s="2" t="s">
        <v>1176</v>
      </c>
      <c r="Q3" s="2" t="s">
        <v>221</v>
      </c>
    </row>
    <row r="4" spans="1:36" x14ac:dyDescent="0.25">
      <c r="A4" t="s">
        <v>1270</v>
      </c>
      <c r="B4" t="s">
        <v>1271</v>
      </c>
      <c r="C4" t="s">
        <v>213</v>
      </c>
      <c r="D4" s="1">
        <v>43831</v>
      </c>
      <c r="E4" t="s">
        <v>214</v>
      </c>
      <c r="F4">
        <v>0</v>
      </c>
      <c r="G4">
        <v>0</v>
      </c>
      <c r="H4">
        <v>0</v>
      </c>
      <c r="I4">
        <v>82.548000000000002</v>
      </c>
      <c r="J4">
        <v>262.53399999999999</v>
      </c>
      <c r="K4">
        <v>0</v>
      </c>
      <c r="L4">
        <v>345.10399999999998</v>
      </c>
      <c r="M4" t="str">
        <f>VLOOKUP(B4,Mapping!$E$4:$H$1200, 2,FALSE)</f>
        <v>East</v>
      </c>
      <c r="P4" s="2" t="s">
        <v>219</v>
      </c>
      <c r="Q4" s="1">
        <v>43466</v>
      </c>
      <c r="R4" s="1">
        <v>43831</v>
      </c>
      <c r="S4" s="1">
        <v>44197</v>
      </c>
      <c r="T4" s="1">
        <v>44562</v>
      </c>
      <c r="U4" s="1">
        <v>44927</v>
      </c>
      <c r="V4" s="1">
        <v>45292</v>
      </c>
      <c r="W4" s="1">
        <v>45658</v>
      </c>
      <c r="X4" s="1">
        <v>46023</v>
      </c>
      <c r="Y4" s="1">
        <v>46388</v>
      </c>
      <c r="Z4" s="1">
        <v>46753</v>
      </c>
      <c r="AA4" s="1">
        <v>47119</v>
      </c>
      <c r="AB4" s="1">
        <v>47484</v>
      </c>
      <c r="AC4" s="1">
        <v>47849</v>
      </c>
      <c r="AD4" s="1">
        <v>48214</v>
      </c>
      <c r="AE4" s="1">
        <v>48580</v>
      </c>
      <c r="AF4" s="1">
        <v>48945</v>
      </c>
      <c r="AG4" s="1">
        <v>49310</v>
      </c>
      <c r="AH4" s="1">
        <v>49675</v>
      </c>
      <c r="AI4" s="1">
        <v>50041</v>
      </c>
      <c r="AJ4" s="1">
        <v>50406</v>
      </c>
    </row>
    <row r="5" spans="1:36" x14ac:dyDescent="0.25">
      <c r="A5" t="s">
        <v>1270</v>
      </c>
      <c r="B5" t="s">
        <v>1271</v>
      </c>
      <c r="C5" t="s">
        <v>213</v>
      </c>
      <c r="D5" s="1">
        <v>44197</v>
      </c>
      <c r="E5" t="s">
        <v>214</v>
      </c>
      <c r="F5">
        <v>0</v>
      </c>
      <c r="G5">
        <v>0</v>
      </c>
      <c r="H5">
        <v>0</v>
      </c>
      <c r="I5">
        <v>74.099999999999994</v>
      </c>
      <c r="J5">
        <v>270.07299999999998</v>
      </c>
      <c r="K5">
        <v>0</v>
      </c>
      <c r="L5">
        <v>344.173</v>
      </c>
      <c r="M5" t="str">
        <f>VLOOKUP(B5,Mapping!$E$4:$H$1200, 2,FALSE)</f>
        <v>East</v>
      </c>
      <c r="P5" s="11" t="s">
        <v>1201</v>
      </c>
      <c r="Q5" s="3">
        <v>92.772999999999996</v>
      </c>
      <c r="R5" s="3">
        <v>93.084000000000003</v>
      </c>
      <c r="S5" s="3">
        <v>92.998999999999995</v>
      </c>
      <c r="T5" s="3">
        <v>92.992999999999995</v>
      </c>
      <c r="U5" s="3">
        <v>92.644000000000005</v>
      </c>
      <c r="V5" s="3">
        <v>94.341999999999999</v>
      </c>
      <c r="W5" s="3">
        <v>94.087000000000003</v>
      </c>
      <c r="X5" s="3">
        <v>94.085999999999999</v>
      </c>
      <c r="Y5" s="3">
        <v>94.085999999999999</v>
      </c>
      <c r="Z5" s="3">
        <v>94.375</v>
      </c>
      <c r="AA5" s="3">
        <v>94.375</v>
      </c>
      <c r="AB5" s="3">
        <v>94.375</v>
      </c>
      <c r="AC5" s="3">
        <v>94.375</v>
      </c>
      <c r="AD5" s="3">
        <v>94.375</v>
      </c>
      <c r="AE5" s="3">
        <v>94.375</v>
      </c>
      <c r="AF5" s="3">
        <v>94.375</v>
      </c>
      <c r="AG5" s="3">
        <v>94.375</v>
      </c>
      <c r="AH5" s="3">
        <v>94.375</v>
      </c>
      <c r="AI5" s="3">
        <v>94.375</v>
      </c>
      <c r="AJ5" s="3">
        <v>94.375</v>
      </c>
    </row>
    <row r="6" spans="1:36" x14ac:dyDescent="0.25">
      <c r="A6" t="s">
        <v>1270</v>
      </c>
      <c r="B6" t="s">
        <v>1271</v>
      </c>
      <c r="C6" t="s">
        <v>213</v>
      </c>
      <c r="D6" s="1">
        <v>44562</v>
      </c>
      <c r="E6" t="s">
        <v>214</v>
      </c>
      <c r="F6">
        <v>0</v>
      </c>
      <c r="G6">
        <v>0</v>
      </c>
      <c r="H6">
        <v>0</v>
      </c>
      <c r="I6">
        <v>128.874</v>
      </c>
      <c r="J6">
        <v>215.29900000000001</v>
      </c>
      <c r="K6">
        <v>0</v>
      </c>
      <c r="L6">
        <v>344.173</v>
      </c>
      <c r="M6" t="str">
        <f>VLOOKUP(B6,Mapping!$E$4:$H$1200, 2,FALSE)</f>
        <v>East</v>
      </c>
      <c r="P6" s="11" t="s">
        <v>1202</v>
      </c>
      <c r="Q6" s="3">
        <v>289.28199999999998</v>
      </c>
      <c r="R6" s="3">
        <v>290.315</v>
      </c>
      <c r="S6" s="3">
        <v>241.59299999999999</v>
      </c>
      <c r="T6" s="3">
        <v>289.35599999999999</v>
      </c>
      <c r="U6" s="3">
        <v>289.35599999999999</v>
      </c>
      <c r="V6" s="3">
        <v>290.315</v>
      </c>
      <c r="W6" s="3">
        <v>289.35599999999999</v>
      </c>
      <c r="X6" s="3">
        <v>289.35599999999999</v>
      </c>
      <c r="Y6" s="3">
        <v>289.35599999999999</v>
      </c>
      <c r="Z6" s="3">
        <v>290.315</v>
      </c>
      <c r="AA6" s="3">
        <v>290.315</v>
      </c>
      <c r="AB6" s="3">
        <v>290.315</v>
      </c>
      <c r="AC6" s="3">
        <v>290.315</v>
      </c>
      <c r="AD6" s="3">
        <v>290.315</v>
      </c>
      <c r="AE6" s="3">
        <v>290.315</v>
      </c>
      <c r="AF6" s="3">
        <v>290.315</v>
      </c>
      <c r="AG6" s="3">
        <v>290.315</v>
      </c>
      <c r="AH6" s="3">
        <v>290.315</v>
      </c>
      <c r="AI6" s="3">
        <v>290.315</v>
      </c>
      <c r="AJ6" s="3">
        <v>290.315</v>
      </c>
    </row>
    <row r="7" spans="1:36" x14ac:dyDescent="0.25">
      <c r="A7" t="s">
        <v>1270</v>
      </c>
      <c r="B7" t="s">
        <v>1271</v>
      </c>
      <c r="C7" t="s">
        <v>213</v>
      </c>
      <c r="D7" s="1">
        <v>44927</v>
      </c>
      <c r="E7" t="s">
        <v>214</v>
      </c>
      <c r="F7">
        <v>0</v>
      </c>
      <c r="G7">
        <v>0</v>
      </c>
      <c r="H7">
        <v>0</v>
      </c>
      <c r="I7">
        <v>150.858</v>
      </c>
      <c r="J7">
        <v>193.31399999999999</v>
      </c>
      <c r="K7">
        <v>0</v>
      </c>
      <c r="L7">
        <v>344.173</v>
      </c>
      <c r="M7" t="str">
        <f>VLOOKUP(B7,Mapping!$E$4:$H$1200, 2,FALSE)</f>
        <v>East</v>
      </c>
      <c r="P7" s="11" t="s">
        <v>1204</v>
      </c>
      <c r="Q7" s="3">
        <v>19.306000000000001</v>
      </c>
      <c r="R7" s="3">
        <v>19.361000000000001</v>
      </c>
      <c r="S7" s="3">
        <v>19.309999999999999</v>
      </c>
      <c r="T7" s="3">
        <v>19.309999999999999</v>
      </c>
      <c r="U7" s="3">
        <v>19.309999999999999</v>
      </c>
      <c r="V7" s="3">
        <v>19.361000000000001</v>
      </c>
      <c r="W7" s="3">
        <v>19.309999999999999</v>
      </c>
      <c r="X7" s="3">
        <v>19.309999999999999</v>
      </c>
      <c r="Y7" s="3">
        <v>19.309999999999999</v>
      </c>
      <c r="Z7" s="3">
        <v>19.361000000000001</v>
      </c>
      <c r="AA7" s="3">
        <v>19.361000000000001</v>
      </c>
      <c r="AB7" s="3">
        <v>19.361000000000001</v>
      </c>
      <c r="AC7" s="3">
        <v>19.361000000000001</v>
      </c>
      <c r="AD7" s="3">
        <v>19.361000000000001</v>
      </c>
      <c r="AE7" s="3">
        <v>19.361000000000001</v>
      </c>
      <c r="AF7" s="3">
        <v>19.361000000000001</v>
      </c>
      <c r="AG7" s="3">
        <v>19.361000000000001</v>
      </c>
      <c r="AH7" s="3">
        <v>19.361000000000001</v>
      </c>
      <c r="AI7" s="3">
        <v>19.361000000000001</v>
      </c>
      <c r="AJ7" s="3">
        <v>19.361000000000001</v>
      </c>
    </row>
    <row r="8" spans="1:36" x14ac:dyDescent="0.25">
      <c r="A8" t="s">
        <v>1270</v>
      </c>
      <c r="B8" t="s">
        <v>1271</v>
      </c>
      <c r="C8" t="s">
        <v>213</v>
      </c>
      <c r="D8" s="1">
        <v>45292</v>
      </c>
      <c r="E8" t="s">
        <v>214</v>
      </c>
      <c r="F8">
        <v>0</v>
      </c>
      <c r="G8">
        <v>0</v>
      </c>
      <c r="H8">
        <v>0</v>
      </c>
      <c r="I8">
        <v>137.84399999999999</v>
      </c>
      <c r="J8">
        <v>207.25899999999999</v>
      </c>
      <c r="K8">
        <v>0</v>
      </c>
      <c r="L8">
        <v>345.10399999999998</v>
      </c>
      <c r="M8" t="str">
        <f>VLOOKUP(B8,Mapping!$E$4:$H$1200, 2,FALSE)</f>
        <v>East</v>
      </c>
      <c r="P8" s="11" t="s">
        <v>1190</v>
      </c>
      <c r="Q8" s="3">
        <v>25.93</v>
      </c>
      <c r="R8" s="3">
        <v>25.989000000000001</v>
      </c>
      <c r="S8" s="3">
        <v>25.928000000000001</v>
      </c>
      <c r="T8" s="3">
        <v>25.928000000000001</v>
      </c>
      <c r="U8" s="3">
        <v>25.928000000000001</v>
      </c>
      <c r="V8" s="3">
        <v>25.989000000000001</v>
      </c>
      <c r="W8" s="3">
        <v>25.928000000000001</v>
      </c>
      <c r="X8" s="3">
        <v>25.928000000000001</v>
      </c>
      <c r="Y8" s="3">
        <v>25.928000000000001</v>
      </c>
      <c r="Z8" s="3">
        <v>25.989000000000001</v>
      </c>
      <c r="AA8" s="3">
        <v>25.989000000000001</v>
      </c>
      <c r="AB8" s="3">
        <v>25.989000000000001</v>
      </c>
      <c r="AC8" s="3">
        <v>25.989000000000001</v>
      </c>
      <c r="AD8" s="3">
        <v>25.989000000000001</v>
      </c>
      <c r="AE8" s="3">
        <v>25.989000000000001</v>
      </c>
      <c r="AF8" s="3">
        <v>25.989000000000001</v>
      </c>
      <c r="AG8" s="3">
        <v>25.989000000000001</v>
      </c>
      <c r="AH8" s="3">
        <v>25.989000000000001</v>
      </c>
      <c r="AI8" s="3">
        <v>25.989000000000001</v>
      </c>
      <c r="AJ8" s="3">
        <v>25.989000000000001</v>
      </c>
    </row>
    <row r="9" spans="1:36" x14ac:dyDescent="0.25">
      <c r="A9" t="s">
        <v>1270</v>
      </c>
      <c r="B9" t="s">
        <v>1271</v>
      </c>
      <c r="C9" t="s">
        <v>213</v>
      </c>
      <c r="D9" s="1">
        <v>45658</v>
      </c>
      <c r="E9" t="s">
        <v>214</v>
      </c>
      <c r="F9">
        <v>0</v>
      </c>
      <c r="G9">
        <v>0</v>
      </c>
      <c r="H9">
        <v>0</v>
      </c>
      <c r="I9">
        <v>138.36600000000001</v>
      </c>
      <c r="J9">
        <v>205.80600000000001</v>
      </c>
      <c r="K9">
        <v>0</v>
      </c>
      <c r="L9">
        <v>344.173</v>
      </c>
      <c r="M9" t="str">
        <f>VLOOKUP(B9,Mapping!$E$4:$H$1200, 2,FALSE)</f>
        <v>East</v>
      </c>
      <c r="P9" s="11" t="s">
        <v>1227</v>
      </c>
      <c r="Q9" s="3">
        <v>214.46</v>
      </c>
      <c r="R9" s="3">
        <v>215.08699999999999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</row>
    <row r="10" spans="1:36" x14ac:dyDescent="0.25">
      <c r="A10" t="s">
        <v>1270</v>
      </c>
      <c r="B10" t="s">
        <v>1271</v>
      </c>
      <c r="C10" t="s">
        <v>213</v>
      </c>
      <c r="D10" s="1">
        <v>46023</v>
      </c>
      <c r="E10" t="s">
        <v>214</v>
      </c>
      <c r="F10">
        <v>0</v>
      </c>
      <c r="G10">
        <v>0</v>
      </c>
      <c r="H10">
        <v>0</v>
      </c>
      <c r="I10">
        <v>136.04499999999999</v>
      </c>
      <c r="J10">
        <v>208.12799999999999</v>
      </c>
      <c r="K10">
        <v>0</v>
      </c>
      <c r="L10">
        <v>344.173</v>
      </c>
      <c r="M10" t="str">
        <f>VLOOKUP(B10,Mapping!$E$4:$H$1200, 2,FALSE)</f>
        <v>East</v>
      </c>
      <c r="P10" s="11" t="s">
        <v>1228</v>
      </c>
      <c r="Q10" s="3">
        <v>118.71</v>
      </c>
      <c r="R10" s="3">
        <v>118.789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</row>
    <row r="11" spans="1:36" x14ac:dyDescent="0.25">
      <c r="A11" t="s">
        <v>1270</v>
      </c>
      <c r="B11" t="s">
        <v>1271</v>
      </c>
      <c r="C11" t="s">
        <v>213</v>
      </c>
      <c r="D11" s="1">
        <v>46388</v>
      </c>
      <c r="E11" t="s">
        <v>214</v>
      </c>
      <c r="F11">
        <v>0</v>
      </c>
      <c r="G11">
        <v>0</v>
      </c>
      <c r="H11">
        <v>0</v>
      </c>
      <c r="I11">
        <v>137.976</v>
      </c>
      <c r="J11">
        <v>206.19300000000001</v>
      </c>
      <c r="K11">
        <v>0</v>
      </c>
      <c r="L11">
        <v>344.173</v>
      </c>
      <c r="M11" t="str">
        <f>VLOOKUP(B11,Mapping!$E$4:$H$1200, 2,FALSE)</f>
        <v>East</v>
      </c>
      <c r="P11" s="11" t="s">
        <v>1229</v>
      </c>
      <c r="Q11" s="3">
        <v>233.85</v>
      </c>
      <c r="R11" s="3">
        <v>234.4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</row>
    <row r="12" spans="1:36" x14ac:dyDescent="0.25">
      <c r="A12" t="s">
        <v>1270</v>
      </c>
      <c r="B12" t="s">
        <v>1271</v>
      </c>
      <c r="C12" t="s">
        <v>213</v>
      </c>
      <c r="D12" s="1">
        <v>46753</v>
      </c>
      <c r="E12" t="s">
        <v>214</v>
      </c>
      <c r="F12">
        <v>0</v>
      </c>
      <c r="G12">
        <v>0</v>
      </c>
      <c r="H12">
        <v>0</v>
      </c>
      <c r="I12">
        <v>110.166</v>
      </c>
      <c r="J12">
        <v>204.53399999999999</v>
      </c>
      <c r="K12">
        <v>0</v>
      </c>
      <c r="L12">
        <v>314.7</v>
      </c>
      <c r="M12" t="str">
        <f>VLOOKUP(B12,Mapping!$E$4:$H$1200, 2,FALSE)</f>
        <v>East</v>
      </c>
      <c r="P12" s="11" t="s">
        <v>1230</v>
      </c>
      <c r="Q12" s="3">
        <v>1249.9179999999999</v>
      </c>
      <c r="R12" s="3">
        <v>1253.3140000000001</v>
      </c>
      <c r="S12" s="3">
        <v>1251.6890000000001</v>
      </c>
      <c r="T12" s="3">
        <v>1251.4949999999999</v>
      </c>
      <c r="U12" s="3">
        <v>1245.633</v>
      </c>
      <c r="V12" s="3">
        <v>1256.9960000000001</v>
      </c>
      <c r="W12" s="3">
        <v>1234.0840000000001</v>
      </c>
      <c r="X12" s="3">
        <v>1249.1420000000001</v>
      </c>
      <c r="Y12" s="3">
        <v>1246.6189999999999</v>
      </c>
      <c r="Z12" s="3">
        <v>1251.4280000000001</v>
      </c>
      <c r="AA12" s="3">
        <v>1251.4280000000001</v>
      </c>
      <c r="AB12" s="3">
        <v>1251.4280000000001</v>
      </c>
      <c r="AC12" s="3">
        <v>1251.4280000000001</v>
      </c>
      <c r="AD12" s="3">
        <v>1251.4280000000001</v>
      </c>
      <c r="AE12" s="3">
        <v>1251.4280000000001</v>
      </c>
      <c r="AF12" s="3">
        <v>1251.4280000000001</v>
      </c>
      <c r="AG12" s="3">
        <v>1251.4280000000001</v>
      </c>
      <c r="AH12" s="3">
        <v>1251.4280000000001</v>
      </c>
      <c r="AI12" s="3">
        <v>1251.4280000000001</v>
      </c>
      <c r="AJ12" s="3">
        <v>1251.4280000000001</v>
      </c>
    </row>
    <row r="13" spans="1:36" x14ac:dyDescent="0.25">
      <c r="A13" t="s">
        <v>1270</v>
      </c>
      <c r="B13" t="s">
        <v>1225</v>
      </c>
      <c r="C13" t="s">
        <v>213</v>
      </c>
      <c r="D13" s="1">
        <v>43466</v>
      </c>
      <c r="E13" t="s">
        <v>214</v>
      </c>
      <c r="F13">
        <v>0</v>
      </c>
      <c r="G13">
        <v>0</v>
      </c>
      <c r="H13">
        <v>8.0000000000000002E-3</v>
      </c>
      <c r="I13">
        <v>0</v>
      </c>
      <c r="J13">
        <v>0</v>
      </c>
      <c r="K13">
        <v>81.349999999999994</v>
      </c>
      <c r="L13">
        <v>81.358000000000004</v>
      </c>
      <c r="M13" t="str">
        <f>VLOOKUP(B13,Mapping!$E$4:$H$1200, 2,FALSE)</f>
        <v>East</v>
      </c>
      <c r="P13" s="11" t="s">
        <v>1231</v>
      </c>
      <c r="Q13" s="3">
        <v>736.21500000000003</v>
      </c>
      <c r="R13" s="3">
        <v>739.95100000000002</v>
      </c>
      <c r="S13" s="3">
        <v>738.22900000000004</v>
      </c>
      <c r="T13" s="3">
        <v>737.202</v>
      </c>
      <c r="U13" s="3">
        <v>736.74599999999998</v>
      </c>
      <c r="V13" s="3">
        <v>741.39099999999996</v>
      </c>
      <c r="W13" s="3">
        <v>731.14200000000005</v>
      </c>
      <c r="X13" s="3">
        <v>737.16</v>
      </c>
      <c r="Y13" s="3">
        <v>737.57500000000005</v>
      </c>
      <c r="Z13" s="3">
        <v>740.22199999999998</v>
      </c>
      <c r="AA13" s="3">
        <v>740.22199999999998</v>
      </c>
      <c r="AB13" s="3">
        <v>740.22199999999998</v>
      </c>
      <c r="AC13" s="3">
        <v>740.22199999999998</v>
      </c>
      <c r="AD13" s="3">
        <v>740.22199999999998</v>
      </c>
      <c r="AE13" s="3">
        <v>740.22199999999998</v>
      </c>
      <c r="AF13" s="3">
        <v>740.22199999999998</v>
      </c>
      <c r="AG13" s="3">
        <v>740.22199999999998</v>
      </c>
      <c r="AH13" s="3">
        <v>740.22199999999998</v>
      </c>
      <c r="AI13" s="3">
        <v>740.22199999999998</v>
      </c>
      <c r="AJ13" s="3">
        <v>740.22199999999998</v>
      </c>
    </row>
    <row r="14" spans="1:36" x14ac:dyDescent="0.25">
      <c r="A14" t="s">
        <v>1270</v>
      </c>
      <c r="B14" t="s">
        <v>1225</v>
      </c>
      <c r="C14" t="s">
        <v>213</v>
      </c>
      <c r="D14" s="1">
        <v>43831</v>
      </c>
      <c r="E14" t="s">
        <v>214</v>
      </c>
      <c r="F14">
        <v>0</v>
      </c>
      <c r="G14">
        <v>0</v>
      </c>
      <c r="H14">
        <v>4.0000000000000001E-3</v>
      </c>
      <c r="I14">
        <v>0</v>
      </c>
      <c r="J14">
        <v>0</v>
      </c>
      <c r="K14">
        <v>81.578999999999994</v>
      </c>
      <c r="L14">
        <v>81.582999999999998</v>
      </c>
      <c r="M14" t="str">
        <f>VLOOKUP(B14,Mapping!$E$4:$H$1200, 2,FALSE)</f>
        <v>East</v>
      </c>
      <c r="P14" s="11" t="s">
        <v>1232</v>
      </c>
      <c r="Q14" s="3">
        <v>362.185</v>
      </c>
      <c r="R14" s="3">
        <v>391.49299999999999</v>
      </c>
      <c r="S14" s="3">
        <v>337.44900000000001</v>
      </c>
      <c r="T14" s="3">
        <v>385.75200000000001</v>
      </c>
      <c r="U14" s="3">
        <v>403.64299999999997</v>
      </c>
      <c r="V14" s="3">
        <v>376.86200000000002</v>
      </c>
      <c r="W14" s="3">
        <v>393.88400000000001</v>
      </c>
      <c r="X14" s="3">
        <v>401.49700000000001</v>
      </c>
      <c r="Y14" s="3">
        <v>403.14</v>
      </c>
      <c r="Z14" s="3">
        <v>404.73700000000002</v>
      </c>
      <c r="AA14" s="3">
        <v>404.73700000000002</v>
      </c>
      <c r="AB14" s="3">
        <v>404.73700000000002</v>
      </c>
      <c r="AC14" s="3">
        <v>404.73700000000002</v>
      </c>
      <c r="AD14" s="3">
        <v>404.73700000000002</v>
      </c>
      <c r="AE14" s="3">
        <v>404.73700000000002</v>
      </c>
      <c r="AF14" s="3">
        <v>404.73700000000002</v>
      </c>
      <c r="AG14" s="3">
        <v>404.73700000000002</v>
      </c>
      <c r="AH14" s="3">
        <v>404.73700000000002</v>
      </c>
      <c r="AI14" s="3">
        <v>404.73700000000002</v>
      </c>
      <c r="AJ14" s="3">
        <v>404.73700000000002</v>
      </c>
    </row>
    <row r="15" spans="1:36" x14ac:dyDescent="0.25">
      <c r="A15" t="s">
        <v>1270</v>
      </c>
      <c r="B15" t="s">
        <v>1225</v>
      </c>
      <c r="C15" t="s">
        <v>213</v>
      </c>
      <c r="D15" s="1">
        <v>44197</v>
      </c>
      <c r="E15" t="s">
        <v>214</v>
      </c>
      <c r="F15">
        <v>0</v>
      </c>
      <c r="G15">
        <v>0</v>
      </c>
      <c r="H15">
        <v>4.0000000000000001E-3</v>
      </c>
      <c r="I15">
        <v>0</v>
      </c>
      <c r="J15">
        <v>1E-3</v>
      </c>
      <c r="K15">
        <v>81.367999999999995</v>
      </c>
      <c r="L15">
        <v>81.372</v>
      </c>
      <c r="M15" t="str">
        <f>VLOOKUP(B15,Mapping!$E$4:$H$1200, 2,FALSE)</f>
        <v>East</v>
      </c>
      <c r="P15" s="11" t="s">
        <v>1233</v>
      </c>
      <c r="Q15" s="3">
        <v>391.71899999999999</v>
      </c>
      <c r="R15" s="3">
        <v>421.125</v>
      </c>
      <c r="S15" s="3">
        <v>411.30099999999999</v>
      </c>
      <c r="T15" s="3">
        <v>361.48899999999998</v>
      </c>
      <c r="U15" s="3">
        <v>409.8</v>
      </c>
      <c r="V15" s="3">
        <v>407.70100000000002</v>
      </c>
      <c r="W15" s="3">
        <v>385.78199999999998</v>
      </c>
      <c r="X15" s="3">
        <v>408.37</v>
      </c>
      <c r="Y15" s="3">
        <v>412.44299999999998</v>
      </c>
      <c r="Z15" s="3">
        <v>413.98200000000003</v>
      </c>
      <c r="AA15" s="3">
        <v>413.98200000000003</v>
      </c>
      <c r="AB15" s="3">
        <v>413.98200000000003</v>
      </c>
      <c r="AC15" s="3">
        <v>413.98200000000003</v>
      </c>
      <c r="AD15" s="3">
        <v>413.98200000000003</v>
      </c>
      <c r="AE15" s="3">
        <v>413.98200000000003</v>
      </c>
      <c r="AF15" s="3">
        <v>413.98200000000003</v>
      </c>
      <c r="AG15" s="3">
        <v>413.98200000000003</v>
      </c>
      <c r="AH15" s="3">
        <v>413.98200000000003</v>
      </c>
      <c r="AI15" s="3">
        <v>413.98200000000003</v>
      </c>
      <c r="AJ15" s="3">
        <v>413.98200000000003</v>
      </c>
    </row>
    <row r="16" spans="1:36" x14ac:dyDescent="0.25">
      <c r="A16" t="s">
        <v>1270</v>
      </c>
      <c r="B16" t="s">
        <v>1225</v>
      </c>
      <c r="C16" t="s">
        <v>213</v>
      </c>
      <c r="D16" s="1">
        <v>44562</v>
      </c>
      <c r="E16" t="s">
        <v>214</v>
      </c>
      <c r="F16">
        <v>0</v>
      </c>
      <c r="G16">
        <v>0</v>
      </c>
      <c r="H16">
        <v>2E-3</v>
      </c>
      <c r="I16">
        <v>0</v>
      </c>
      <c r="J16">
        <v>3.0000000000000001E-3</v>
      </c>
      <c r="K16">
        <v>81.367999999999995</v>
      </c>
      <c r="L16">
        <v>81.372</v>
      </c>
      <c r="M16" t="str">
        <f>VLOOKUP(B16,Mapping!$E$4:$H$1200, 2,FALSE)</f>
        <v>East</v>
      </c>
      <c r="P16" s="11" t="s">
        <v>1272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</row>
    <row r="17" spans="1:38" x14ac:dyDescent="0.25">
      <c r="A17" t="s">
        <v>1270</v>
      </c>
      <c r="B17" t="s">
        <v>1225</v>
      </c>
      <c r="C17" t="s">
        <v>213</v>
      </c>
      <c r="D17" s="1">
        <v>44927</v>
      </c>
      <c r="E17" t="s">
        <v>214</v>
      </c>
      <c r="F17">
        <v>0</v>
      </c>
      <c r="G17">
        <v>0</v>
      </c>
      <c r="H17">
        <v>2E-3</v>
      </c>
      <c r="I17">
        <v>0</v>
      </c>
      <c r="J17">
        <v>3.0000000000000001E-3</v>
      </c>
      <c r="K17">
        <v>81.367999999999995</v>
      </c>
      <c r="L17">
        <v>81.372</v>
      </c>
      <c r="M17" t="str">
        <f>VLOOKUP(B17,Mapping!$E$4:$H$1200, 2,FALSE)</f>
        <v>East</v>
      </c>
      <c r="P17" s="11" t="s">
        <v>220</v>
      </c>
      <c r="Q17" s="3">
        <v>3734.348</v>
      </c>
      <c r="R17" s="3">
        <v>3802.9079999999999</v>
      </c>
      <c r="S17" s="3">
        <v>3118.498</v>
      </c>
      <c r="T17" s="3">
        <v>3163.5249999999996</v>
      </c>
      <c r="U17" s="3">
        <v>3223.0600000000004</v>
      </c>
      <c r="V17" s="3">
        <v>3212.9570000000003</v>
      </c>
      <c r="W17" s="3">
        <v>3173.5730000000003</v>
      </c>
      <c r="X17" s="3">
        <v>3224.8489999999997</v>
      </c>
      <c r="Y17" s="3">
        <v>3228.4569999999994</v>
      </c>
      <c r="Z17" s="3">
        <v>3240.4090000000001</v>
      </c>
      <c r="AA17" s="3">
        <v>3240.4090000000001</v>
      </c>
      <c r="AB17" s="3">
        <v>3240.4090000000001</v>
      </c>
      <c r="AC17" s="3">
        <v>3240.4090000000001</v>
      </c>
      <c r="AD17" s="3">
        <v>3240.4090000000001</v>
      </c>
      <c r="AE17" s="3">
        <v>3240.4090000000001</v>
      </c>
      <c r="AF17" s="3">
        <v>3240.4090000000001</v>
      </c>
      <c r="AG17" s="3">
        <v>3240.4090000000001</v>
      </c>
      <c r="AH17" s="3">
        <v>3240.4090000000001</v>
      </c>
      <c r="AI17" s="3">
        <v>3240.4090000000001</v>
      </c>
      <c r="AJ17" s="3">
        <v>3240.4090000000001</v>
      </c>
    </row>
    <row r="18" spans="1:38" x14ac:dyDescent="0.25">
      <c r="A18" t="s">
        <v>1270</v>
      </c>
      <c r="B18" t="s">
        <v>1225</v>
      </c>
      <c r="C18" t="s">
        <v>213</v>
      </c>
      <c r="D18" s="1">
        <v>45292</v>
      </c>
      <c r="E18" t="s">
        <v>214</v>
      </c>
      <c r="F18">
        <v>0</v>
      </c>
      <c r="G18">
        <v>0</v>
      </c>
      <c r="H18">
        <v>2E-3</v>
      </c>
      <c r="I18">
        <v>0</v>
      </c>
      <c r="J18">
        <v>3.0000000000000001E-3</v>
      </c>
      <c r="K18">
        <v>81.578999999999994</v>
      </c>
      <c r="L18">
        <v>81.582999999999998</v>
      </c>
      <c r="M18" t="str">
        <f>VLOOKUP(B18,Mapping!$E$4:$H$1200, 2,FALSE)</f>
        <v>East</v>
      </c>
    </row>
    <row r="19" spans="1:38" x14ac:dyDescent="0.25">
      <c r="A19" t="s">
        <v>1270</v>
      </c>
      <c r="B19" t="s">
        <v>1225</v>
      </c>
      <c r="C19" t="s">
        <v>213</v>
      </c>
      <c r="D19" s="1">
        <v>45658</v>
      </c>
      <c r="E19" t="s">
        <v>214</v>
      </c>
      <c r="F19">
        <v>0</v>
      </c>
      <c r="G19">
        <v>0</v>
      </c>
      <c r="H19">
        <v>1E-3</v>
      </c>
      <c r="I19">
        <v>0</v>
      </c>
      <c r="J19">
        <v>3.0000000000000001E-3</v>
      </c>
      <c r="K19">
        <v>81.367999999999995</v>
      </c>
      <c r="L19">
        <v>81.372</v>
      </c>
      <c r="M19" t="str">
        <f>VLOOKUP(B19,Mapping!$E$4:$H$1200, 2,FALSE)</f>
        <v>East</v>
      </c>
    </row>
    <row r="20" spans="1:38" x14ac:dyDescent="0.25">
      <c r="A20" t="s">
        <v>1270</v>
      </c>
      <c r="B20" t="s">
        <v>1225</v>
      </c>
      <c r="C20" t="s">
        <v>213</v>
      </c>
      <c r="D20" s="1">
        <v>46023</v>
      </c>
      <c r="E20" t="s">
        <v>214</v>
      </c>
      <c r="F20">
        <v>0</v>
      </c>
      <c r="G20">
        <v>0</v>
      </c>
      <c r="H20">
        <v>1E-3</v>
      </c>
      <c r="I20">
        <v>0</v>
      </c>
      <c r="J20">
        <v>4.0000000000000001E-3</v>
      </c>
      <c r="K20">
        <v>81.367999999999995</v>
      </c>
      <c r="L20">
        <v>81.372</v>
      </c>
      <c r="M20" t="str">
        <f>VLOOKUP(B20,Mapping!$E$4:$H$1200, 2,FALSE)</f>
        <v>East</v>
      </c>
    </row>
    <row r="21" spans="1:38" x14ac:dyDescent="0.25">
      <c r="A21" t="s">
        <v>1270</v>
      </c>
      <c r="B21" t="s">
        <v>1225</v>
      </c>
      <c r="C21" t="s">
        <v>213</v>
      </c>
      <c r="D21" s="1">
        <v>46388</v>
      </c>
      <c r="E21" t="s">
        <v>214</v>
      </c>
      <c r="F21">
        <v>0</v>
      </c>
      <c r="G21">
        <v>0</v>
      </c>
      <c r="H21">
        <v>0</v>
      </c>
      <c r="I21">
        <v>0</v>
      </c>
      <c r="J21">
        <v>4.0000000000000001E-3</v>
      </c>
      <c r="K21">
        <v>81.367999999999995</v>
      </c>
      <c r="L21">
        <v>81.372</v>
      </c>
      <c r="M21" t="str">
        <f>VLOOKUP(B21,Mapping!$E$4:$H$1200, 2,FALSE)</f>
        <v>East</v>
      </c>
    </row>
    <row r="22" spans="1:38" x14ac:dyDescent="0.25">
      <c r="A22" t="s">
        <v>1270</v>
      </c>
      <c r="B22" t="s">
        <v>1225</v>
      </c>
      <c r="C22" t="s">
        <v>213</v>
      </c>
      <c r="D22" s="1">
        <v>46753</v>
      </c>
      <c r="E22" t="s">
        <v>214</v>
      </c>
      <c r="F22">
        <v>0</v>
      </c>
      <c r="G22">
        <v>0</v>
      </c>
      <c r="H22">
        <v>1E-3</v>
      </c>
      <c r="I22">
        <v>0</v>
      </c>
      <c r="J22">
        <v>4.0000000000000001E-3</v>
      </c>
      <c r="K22">
        <v>81.578999999999994</v>
      </c>
      <c r="L22">
        <v>81.582999999999998</v>
      </c>
      <c r="M22" t="str">
        <f>VLOOKUP(B22,Mapping!$E$4:$H$1200, 2,FALSE)</f>
        <v>East</v>
      </c>
    </row>
    <row r="23" spans="1:38" x14ac:dyDescent="0.25">
      <c r="A23" t="s">
        <v>1270</v>
      </c>
      <c r="B23" t="s">
        <v>1226</v>
      </c>
      <c r="C23" t="s">
        <v>213</v>
      </c>
      <c r="D23" s="1">
        <v>43466</v>
      </c>
      <c r="E23" t="s">
        <v>214</v>
      </c>
      <c r="F23">
        <v>0</v>
      </c>
      <c r="G23">
        <v>0</v>
      </c>
      <c r="H23">
        <v>0</v>
      </c>
      <c r="I23">
        <v>0</v>
      </c>
      <c r="J23">
        <v>0</v>
      </c>
      <c r="K23">
        <v>86.15</v>
      </c>
      <c r="L23">
        <v>86.15</v>
      </c>
      <c r="M23" t="str">
        <f>VLOOKUP(B23,Mapping!$E$4:$H$1200, 2,FALSE)</f>
        <v>East</v>
      </c>
    </row>
    <row r="24" spans="1:38" x14ac:dyDescent="0.25">
      <c r="A24" t="s">
        <v>1270</v>
      </c>
      <c r="B24" t="s">
        <v>1226</v>
      </c>
      <c r="C24" t="s">
        <v>213</v>
      </c>
      <c r="D24" s="1">
        <v>43831</v>
      </c>
      <c r="E24" t="s">
        <v>214</v>
      </c>
      <c r="F24">
        <v>0</v>
      </c>
      <c r="G24">
        <v>0</v>
      </c>
      <c r="H24">
        <v>0</v>
      </c>
      <c r="I24">
        <v>0</v>
      </c>
      <c r="J24">
        <v>0</v>
      </c>
      <c r="K24">
        <v>86.274000000000001</v>
      </c>
      <c r="L24">
        <v>86.274000000000001</v>
      </c>
      <c r="M24" t="str">
        <f>VLOOKUP(B24,Mapping!$E$4:$H$1200, 2,FALSE)</f>
        <v>East</v>
      </c>
    </row>
    <row r="25" spans="1:38" x14ac:dyDescent="0.25">
      <c r="A25" t="s">
        <v>1270</v>
      </c>
      <c r="B25" t="s">
        <v>1226</v>
      </c>
      <c r="C25" t="s">
        <v>213</v>
      </c>
      <c r="D25" s="1">
        <v>44197</v>
      </c>
      <c r="E25" t="s">
        <v>214</v>
      </c>
      <c r="F25">
        <v>0</v>
      </c>
      <c r="G25">
        <v>0</v>
      </c>
      <c r="H25">
        <v>0</v>
      </c>
      <c r="I25">
        <v>0</v>
      </c>
      <c r="J25">
        <v>0</v>
      </c>
      <c r="K25">
        <v>86.159000000000006</v>
      </c>
      <c r="L25">
        <v>86.159000000000006</v>
      </c>
      <c r="M25" t="str">
        <f>VLOOKUP(B25,Mapping!$E$4:$H$1200, 2,FALSE)</f>
        <v>East</v>
      </c>
    </row>
    <row r="26" spans="1:38" x14ac:dyDescent="0.25">
      <c r="A26" t="s">
        <v>1270</v>
      </c>
      <c r="B26" t="s">
        <v>1226</v>
      </c>
      <c r="C26" t="s">
        <v>213</v>
      </c>
      <c r="D26" s="1">
        <v>44562</v>
      </c>
      <c r="E26" t="s">
        <v>214</v>
      </c>
      <c r="F26">
        <v>0</v>
      </c>
      <c r="G26">
        <v>0</v>
      </c>
      <c r="H26">
        <v>0</v>
      </c>
      <c r="I26">
        <v>0</v>
      </c>
      <c r="J26">
        <v>0</v>
      </c>
      <c r="K26">
        <v>86.159000000000006</v>
      </c>
      <c r="L26">
        <v>86.159000000000006</v>
      </c>
      <c r="M26" t="str">
        <f>VLOOKUP(B26,Mapping!$E$4:$H$1200, 2,FALSE)</f>
        <v>East</v>
      </c>
    </row>
    <row r="27" spans="1:38" x14ac:dyDescent="0.25">
      <c r="A27" t="s">
        <v>1270</v>
      </c>
      <c r="B27" t="s">
        <v>1226</v>
      </c>
      <c r="C27" t="s">
        <v>213</v>
      </c>
      <c r="D27" s="1">
        <v>44927</v>
      </c>
      <c r="E27" t="s">
        <v>214</v>
      </c>
      <c r="F27">
        <v>0</v>
      </c>
      <c r="G27">
        <v>0</v>
      </c>
      <c r="H27">
        <v>0</v>
      </c>
      <c r="I27">
        <v>0</v>
      </c>
      <c r="J27">
        <v>0</v>
      </c>
      <c r="K27">
        <v>86.159000000000006</v>
      </c>
      <c r="L27">
        <v>86.159000000000006</v>
      </c>
      <c r="M27" t="str">
        <f>VLOOKUP(B27,Mapping!$E$4:$H$1200, 2,FALSE)</f>
        <v>East</v>
      </c>
      <c r="AK27" s="3"/>
      <c r="AL27" s="3"/>
    </row>
    <row r="28" spans="1:38" x14ac:dyDescent="0.25">
      <c r="A28" t="s">
        <v>1270</v>
      </c>
      <c r="B28" t="s">
        <v>1226</v>
      </c>
      <c r="C28" t="s">
        <v>213</v>
      </c>
      <c r="D28" s="1">
        <v>45292</v>
      </c>
      <c r="E28" t="s">
        <v>214</v>
      </c>
      <c r="F28">
        <v>0</v>
      </c>
      <c r="G28">
        <v>0</v>
      </c>
      <c r="H28">
        <v>0</v>
      </c>
      <c r="I28">
        <v>0</v>
      </c>
      <c r="J28">
        <v>0</v>
      </c>
      <c r="K28">
        <v>86.274000000000001</v>
      </c>
      <c r="L28">
        <v>86.274000000000001</v>
      </c>
      <c r="M28" t="str">
        <f>VLOOKUP(B28,Mapping!$E$4:$H$1200, 2,FALSE)</f>
        <v>East</v>
      </c>
      <c r="AK28" s="3"/>
      <c r="AL28" s="3"/>
    </row>
    <row r="29" spans="1:38" x14ac:dyDescent="0.25">
      <c r="A29" t="s">
        <v>1270</v>
      </c>
      <c r="B29" t="s">
        <v>1226</v>
      </c>
      <c r="C29" t="s">
        <v>213</v>
      </c>
      <c r="D29" s="1">
        <v>45658</v>
      </c>
      <c r="E29" t="s">
        <v>214</v>
      </c>
      <c r="F29">
        <v>0</v>
      </c>
      <c r="G29">
        <v>0</v>
      </c>
      <c r="H29">
        <v>0</v>
      </c>
      <c r="I29">
        <v>0</v>
      </c>
      <c r="J29">
        <v>0</v>
      </c>
      <c r="K29">
        <v>86.159000000000006</v>
      </c>
      <c r="L29">
        <v>86.159000000000006</v>
      </c>
      <c r="M29" t="str">
        <f>VLOOKUP(B29,Mapping!$E$4:$H$1200, 2,FALSE)</f>
        <v>East</v>
      </c>
      <c r="AK29" s="3"/>
      <c r="AL29" s="3"/>
    </row>
    <row r="30" spans="1:38" x14ac:dyDescent="0.25">
      <c r="A30" t="s">
        <v>1270</v>
      </c>
      <c r="B30" t="s">
        <v>1226</v>
      </c>
      <c r="C30" t="s">
        <v>213</v>
      </c>
      <c r="D30" s="1">
        <v>46023</v>
      </c>
      <c r="E30" t="s">
        <v>214</v>
      </c>
      <c r="F30">
        <v>0</v>
      </c>
      <c r="G30">
        <v>0</v>
      </c>
      <c r="H30">
        <v>0</v>
      </c>
      <c r="I30">
        <v>0</v>
      </c>
      <c r="J30">
        <v>0</v>
      </c>
      <c r="K30">
        <v>86.159000000000006</v>
      </c>
      <c r="L30">
        <v>86.159000000000006</v>
      </c>
      <c r="M30" t="str">
        <f>VLOOKUP(B30,Mapping!$E$4:$H$1200, 2,FALSE)</f>
        <v>East</v>
      </c>
      <c r="P30" s="2" t="s">
        <v>54</v>
      </c>
      <c r="Q30" t="s">
        <v>56</v>
      </c>
      <c r="AL30" s="3"/>
    </row>
    <row r="31" spans="1:38" x14ac:dyDescent="0.25">
      <c r="A31" t="s">
        <v>1270</v>
      </c>
      <c r="B31" t="s">
        <v>1226</v>
      </c>
      <c r="C31" t="s">
        <v>213</v>
      </c>
      <c r="D31" s="1">
        <v>46388</v>
      </c>
      <c r="E31" t="s">
        <v>214</v>
      </c>
      <c r="F31">
        <v>0</v>
      </c>
      <c r="G31">
        <v>0</v>
      </c>
      <c r="H31">
        <v>0</v>
      </c>
      <c r="I31">
        <v>0</v>
      </c>
      <c r="J31">
        <v>0</v>
      </c>
      <c r="K31">
        <v>86.159000000000006</v>
      </c>
      <c r="L31">
        <v>86.159000000000006</v>
      </c>
      <c r="M31" t="str">
        <f>VLOOKUP(B31,Mapping!$E$4:$H$1200, 2,FALSE)</f>
        <v>East</v>
      </c>
      <c r="AL31" s="3"/>
    </row>
    <row r="32" spans="1:38" x14ac:dyDescent="0.25">
      <c r="A32" t="s">
        <v>1270</v>
      </c>
      <c r="B32" t="s">
        <v>1226</v>
      </c>
      <c r="C32" t="s">
        <v>213</v>
      </c>
      <c r="D32" s="1">
        <v>46753</v>
      </c>
      <c r="E32" t="s">
        <v>214</v>
      </c>
      <c r="F32">
        <v>0</v>
      </c>
      <c r="G32">
        <v>0</v>
      </c>
      <c r="H32">
        <v>0</v>
      </c>
      <c r="I32">
        <v>0</v>
      </c>
      <c r="J32">
        <v>0</v>
      </c>
      <c r="K32">
        <v>86.274000000000001</v>
      </c>
      <c r="L32">
        <v>86.274000000000001</v>
      </c>
      <c r="M32" t="str">
        <f>VLOOKUP(B32,Mapping!$E$4:$H$1200, 2,FALSE)</f>
        <v>East</v>
      </c>
      <c r="P32" s="2" t="s">
        <v>1176</v>
      </c>
      <c r="Q32" s="2" t="s">
        <v>221</v>
      </c>
    </row>
    <row r="33" spans="1:37" x14ac:dyDescent="0.25">
      <c r="A33" t="s">
        <v>1270</v>
      </c>
      <c r="B33" t="s">
        <v>1190</v>
      </c>
      <c r="C33" t="s">
        <v>213</v>
      </c>
      <c r="D33" s="1">
        <v>43466</v>
      </c>
      <c r="E33" t="s">
        <v>214</v>
      </c>
      <c r="F33">
        <v>0</v>
      </c>
      <c r="G33">
        <v>0</v>
      </c>
      <c r="H33">
        <v>0</v>
      </c>
      <c r="I33">
        <v>0</v>
      </c>
      <c r="J33">
        <v>0</v>
      </c>
      <c r="K33">
        <v>25.93</v>
      </c>
      <c r="L33">
        <v>25.93</v>
      </c>
      <c r="M33" t="str">
        <f>VLOOKUP(B33,Mapping!$E$4:$H$1200, 2,FALSE)</f>
        <v>West</v>
      </c>
      <c r="P33" s="2" t="s">
        <v>219</v>
      </c>
      <c r="Q33" s="1">
        <v>43466</v>
      </c>
      <c r="R33" s="1">
        <v>43831</v>
      </c>
      <c r="S33" s="1">
        <v>44197</v>
      </c>
      <c r="T33" s="1">
        <v>44562</v>
      </c>
      <c r="U33" s="1">
        <v>44927</v>
      </c>
      <c r="V33" s="1">
        <v>45292</v>
      </c>
      <c r="W33" s="1">
        <v>45658</v>
      </c>
      <c r="X33" s="1">
        <v>46023</v>
      </c>
      <c r="Y33" s="1">
        <v>46388</v>
      </c>
      <c r="Z33" s="1">
        <v>46753</v>
      </c>
      <c r="AA33" s="1">
        <v>47119</v>
      </c>
      <c r="AB33" s="1">
        <v>47484</v>
      </c>
      <c r="AC33" s="1">
        <v>47849</v>
      </c>
      <c r="AD33" s="1">
        <v>48214</v>
      </c>
      <c r="AE33" s="1">
        <v>48580</v>
      </c>
      <c r="AF33" s="1">
        <v>48945</v>
      </c>
      <c r="AG33" s="1">
        <v>49310</v>
      </c>
      <c r="AH33" s="1">
        <v>49675</v>
      </c>
      <c r="AI33" s="1">
        <v>50041</v>
      </c>
      <c r="AJ33" s="1">
        <v>50406</v>
      </c>
      <c r="AK33" s="1" t="s">
        <v>220</v>
      </c>
    </row>
    <row r="34" spans="1:37" x14ac:dyDescent="0.25">
      <c r="A34" t="s">
        <v>1270</v>
      </c>
      <c r="B34" t="s">
        <v>1190</v>
      </c>
      <c r="C34" t="s">
        <v>213</v>
      </c>
      <c r="D34" s="1">
        <v>43831</v>
      </c>
      <c r="E34" t="s">
        <v>214</v>
      </c>
      <c r="F34">
        <v>0</v>
      </c>
      <c r="G34">
        <v>0</v>
      </c>
      <c r="H34">
        <v>0</v>
      </c>
      <c r="I34">
        <v>0</v>
      </c>
      <c r="J34">
        <v>0</v>
      </c>
      <c r="K34">
        <v>25.989000000000001</v>
      </c>
      <c r="L34">
        <v>25.989000000000001</v>
      </c>
      <c r="M34" t="str">
        <f>VLOOKUP(B34,Mapping!$E$4:$H$1200, 2,FALSE)</f>
        <v>West</v>
      </c>
      <c r="P34" s="11" t="s">
        <v>1195</v>
      </c>
      <c r="Q34" s="3">
        <v>49.664999999999999</v>
      </c>
      <c r="R34" s="3">
        <v>49.664999999999999</v>
      </c>
      <c r="S34" s="3">
        <v>49.664999999999999</v>
      </c>
      <c r="T34" s="3">
        <v>49.664999999999999</v>
      </c>
      <c r="U34" s="3">
        <v>49.664999999999999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248.32499999999999</v>
      </c>
    </row>
    <row r="35" spans="1:37" x14ac:dyDescent="0.25">
      <c r="A35" t="s">
        <v>1270</v>
      </c>
      <c r="B35" t="s">
        <v>1190</v>
      </c>
      <c r="C35" t="s">
        <v>213</v>
      </c>
      <c r="D35" s="1">
        <v>44197</v>
      </c>
      <c r="E35" t="s">
        <v>214</v>
      </c>
      <c r="F35">
        <v>0</v>
      </c>
      <c r="G35">
        <v>0</v>
      </c>
      <c r="H35">
        <v>0</v>
      </c>
      <c r="I35">
        <v>0</v>
      </c>
      <c r="J35">
        <v>0</v>
      </c>
      <c r="K35">
        <v>25.928000000000001</v>
      </c>
      <c r="L35">
        <v>25.928000000000001</v>
      </c>
      <c r="M35" t="str">
        <f>VLOOKUP(B35,Mapping!$E$4:$H$1200, 2,FALSE)</f>
        <v>West</v>
      </c>
      <c r="P35" s="11" t="s">
        <v>1203</v>
      </c>
      <c r="Q35" s="3">
        <v>83.369</v>
      </c>
      <c r="R35" s="3">
        <v>83.542000000000002</v>
      </c>
      <c r="S35" s="3">
        <v>83.382000000000005</v>
      </c>
      <c r="T35" s="3">
        <v>83.382000000000005</v>
      </c>
      <c r="U35" s="3">
        <v>83.382000000000005</v>
      </c>
      <c r="V35" s="3">
        <v>83.542000000000002</v>
      </c>
      <c r="W35" s="3">
        <v>83.382000000000005</v>
      </c>
      <c r="X35" s="3">
        <v>83.382000000000005</v>
      </c>
      <c r="Y35" s="3">
        <v>83.382000000000005</v>
      </c>
      <c r="Z35" s="3">
        <v>83.772999999999996</v>
      </c>
      <c r="AA35" s="3">
        <v>83.772999999999996</v>
      </c>
      <c r="AB35" s="3">
        <v>83.772999999999996</v>
      </c>
      <c r="AC35" s="3">
        <v>83.772999999999996</v>
      </c>
      <c r="AD35" s="3">
        <v>83.772999999999996</v>
      </c>
      <c r="AE35" s="3">
        <v>83.772999999999996</v>
      </c>
      <c r="AF35" s="3">
        <v>83.772999999999996</v>
      </c>
      <c r="AG35" s="3">
        <v>83.772999999999996</v>
      </c>
      <c r="AH35" s="3">
        <v>83.772999999999996</v>
      </c>
      <c r="AI35" s="3">
        <v>83.772999999999996</v>
      </c>
      <c r="AJ35" s="3">
        <v>83.772999999999996</v>
      </c>
      <c r="AK35" s="3">
        <v>1672.2479999999996</v>
      </c>
    </row>
    <row r="36" spans="1:37" x14ac:dyDescent="0.25">
      <c r="A36" t="s">
        <v>1270</v>
      </c>
      <c r="B36" t="s">
        <v>1190</v>
      </c>
      <c r="C36" t="s">
        <v>213</v>
      </c>
      <c r="D36" s="1">
        <v>44562</v>
      </c>
      <c r="E36" t="s">
        <v>214</v>
      </c>
      <c r="F36">
        <v>0</v>
      </c>
      <c r="G36">
        <v>0</v>
      </c>
      <c r="H36">
        <v>0</v>
      </c>
      <c r="I36">
        <v>0</v>
      </c>
      <c r="J36">
        <v>0</v>
      </c>
      <c r="K36">
        <v>25.928000000000001</v>
      </c>
      <c r="L36">
        <v>25.928000000000001</v>
      </c>
      <c r="M36" t="str">
        <f>VLOOKUP(B36,Mapping!$E$4:$H$1200, 2,FALSE)</f>
        <v>West</v>
      </c>
      <c r="P36" s="11" t="s">
        <v>1225</v>
      </c>
      <c r="Q36" s="3">
        <v>81.349999999999994</v>
      </c>
      <c r="R36" s="3">
        <v>81.578999999999994</v>
      </c>
      <c r="S36" s="3">
        <v>81.367999999999995</v>
      </c>
      <c r="T36" s="3">
        <v>81.367999999999995</v>
      </c>
      <c r="U36" s="3">
        <v>81.367999999999995</v>
      </c>
      <c r="V36" s="3">
        <v>81.578999999999994</v>
      </c>
      <c r="W36" s="3">
        <v>81.367999999999995</v>
      </c>
      <c r="X36" s="3">
        <v>81.367999999999995</v>
      </c>
      <c r="Y36" s="3">
        <v>81.367999999999995</v>
      </c>
      <c r="Z36" s="3">
        <v>81.578999999999994</v>
      </c>
      <c r="AA36" s="3">
        <v>81.578999999999994</v>
      </c>
      <c r="AB36" s="3">
        <v>81.578999999999994</v>
      </c>
      <c r="AC36" s="3">
        <v>81.578999999999994</v>
      </c>
      <c r="AD36" s="3">
        <v>81.578999999999994</v>
      </c>
      <c r="AE36" s="3">
        <v>81.578999999999994</v>
      </c>
      <c r="AF36" s="3">
        <v>81.578999999999994</v>
      </c>
      <c r="AG36" s="3">
        <v>81.578999999999994</v>
      </c>
      <c r="AH36" s="3">
        <v>81.578999999999994</v>
      </c>
      <c r="AI36" s="3">
        <v>81.578999999999994</v>
      </c>
      <c r="AJ36" s="3">
        <v>81.578999999999994</v>
      </c>
      <c r="AK36" s="3">
        <v>1630.0849999999994</v>
      </c>
    </row>
    <row r="37" spans="1:37" x14ac:dyDescent="0.25">
      <c r="A37" t="s">
        <v>1270</v>
      </c>
      <c r="B37" t="s">
        <v>1190</v>
      </c>
      <c r="C37" t="s">
        <v>213</v>
      </c>
      <c r="D37" s="1">
        <v>44927</v>
      </c>
      <c r="E37" t="s">
        <v>214</v>
      </c>
      <c r="F37">
        <v>0</v>
      </c>
      <c r="G37">
        <v>0</v>
      </c>
      <c r="H37">
        <v>0</v>
      </c>
      <c r="I37">
        <v>0</v>
      </c>
      <c r="J37">
        <v>0</v>
      </c>
      <c r="K37">
        <v>25.928000000000001</v>
      </c>
      <c r="L37">
        <v>25.928000000000001</v>
      </c>
      <c r="M37" t="str">
        <f>VLOOKUP(B37,Mapping!$E$4:$H$1200, 2,FALSE)</f>
        <v>West</v>
      </c>
      <c r="P37" s="11" t="s">
        <v>1226</v>
      </c>
      <c r="Q37" s="3">
        <v>86.15</v>
      </c>
      <c r="R37" s="3">
        <v>86.274000000000001</v>
      </c>
      <c r="S37" s="3">
        <v>86.159000000000006</v>
      </c>
      <c r="T37" s="3">
        <v>86.159000000000006</v>
      </c>
      <c r="U37" s="3">
        <v>86.159000000000006</v>
      </c>
      <c r="V37" s="3">
        <v>86.274000000000001</v>
      </c>
      <c r="W37" s="3">
        <v>86.159000000000006</v>
      </c>
      <c r="X37" s="3">
        <v>86.159000000000006</v>
      </c>
      <c r="Y37" s="3">
        <v>86.159000000000006</v>
      </c>
      <c r="Z37" s="3">
        <v>86.274000000000001</v>
      </c>
      <c r="AA37" s="3">
        <v>86.274000000000001</v>
      </c>
      <c r="AB37" s="3">
        <v>86.274000000000001</v>
      </c>
      <c r="AC37" s="3">
        <v>86.274000000000001</v>
      </c>
      <c r="AD37" s="3">
        <v>86.274000000000001</v>
      </c>
      <c r="AE37" s="3">
        <v>86.274000000000001</v>
      </c>
      <c r="AF37" s="3">
        <v>86.274000000000001</v>
      </c>
      <c r="AG37" s="3">
        <v>86.274000000000001</v>
      </c>
      <c r="AH37" s="3">
        <v>86.274000000000001</v>
      </c>
      <c r="AI37" s="3">
        <v>86.274000000000001</v>
      </c>
      <c r="AJ37" s="3">
        <v>86.274000000000001</v>
      </c>
      <c r="AK37" s="3">
        <v>1724.6659999999993</v>
      </c>
    </row>
    <row r="38" spans="1:37" x14ac:dyDescent="0.25">
      <c r="A38" t="s">
        <v>1270</v>
      </c>
      <c r="B38" t="s">
        <v>1190</v>
      </c>
      <c r="C38" t="s">
        <v>213</v>
      </c>
      <c r="D38" s="1">
        <v>45292</v>
      </c>
      <c r="E38" t="s">
        <v>214</v>
      </c>
      <c r="F38">
        <v>0</v>
      </c>
      <c r="G38">
        <v>0</v>
      </c>
      <c r="H38">
        <v>0</v>
      </c>
      <c r="I38">
        <v>0</v>
      </c>
      <c r="J38">
        <v>0</v>
      </c>
      <c r="K38">
        <v>25.989000000000001</v>
      </c>
      <c r="L38">
        <v>25.989000000000001</v>
      </c>
      <c r="M38" t="str">
        <f>VLOOKUP(B38,Mapping!$E$4:$H$1200, 2,FALSE)</f>
        <v>West</v>
      </c>
      <c r="P38" s="11" t="s">
        <v>1271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</row>
    <row r="39" spans="1:37" x14ac:dyDescent="0.25">
      <c r="A39" t="s">
        <v>1270</v>
      </c>
      <c r="B39" t="s">
        <v>1190</v>
      </c>
      <c r="C39" t="s">
        <v>213</v>
      </c>
      <c r="D39" s="1">
        <v>45658</v>
      </c>
      <c r="E39" t="s">
        <v>214</v>
      </c>
      <c r="F39">
        <v>0</v>
      </c>
      <c r="G39">
        <v>0</v>
      </c>
      <c r="H39">
        <v>0</v>
      </c>
      <c r="I39">
        <v>0</v>
      </c>
      <c r="J39">
        <v>0</v>
      </c>
      <c r="K39">
        <v>25.928000000000001</v>
      </c>
      <c r="L39">
        <v>25.928000000000001</v>
      </c>
      <c r="M39" t="str">
        <f>VLOOKUP(B39,Mapping!$E$4:$H$1200, 2,FALSE)</f>
        <v>West</v>
      </c>
      <c r="P39" s="11" t="s">
        <v>220</v>
      </c>
      <c r="Q39" s="3">
        <v>300.53399999999999</v>
      </c>
      <c r="R39" s="3">
        <v>301.06</v>
      </c>
      <c r="S39" s="3">
        <v>300.57400000000001</v>
      </c>
      <c r="T39" s="3">
        <v>300.57400000000001</v>
      </c>
      <c r="U39" s="3">
        <v>300.57400000000001</v>
      </c>
      <c r="V39" s="3">
        <v>251.39499999999998</v>
      </c>
      <c r="W39" s="3">
        <v>250.90899999999999</v>
      </c>
      <c r="X39" s="3">
        <v>250.90899999999999</v>
      </c>
      <c r="Y39" s="3">
        <v>250.90899999999999</v>
      </c>
      <c r="Z39" s="3">
        <v>251.62599999999998</v>
      </c>
      <c r="AA39" s="3">
        <v>251.62599999999998</v>
      </c>
      <c r="AB39" s="3">
        <v>251.62599999999998</v>
      </c>
      <c r="AC39" s="3">
        <v>251.62599999999998</v>
      </c>
      <c r="AD39" s="3">
        <v>251.62599999999998</v>
      </c>
      <c r="AE39" s="3">
        <v>251.62599999999998</v>
      </c>
      <c r="AF39" s="3">
        <v>251.62599999999998</v>
      </c>
      <c r="AG39" s="3">
        <v>251.62599999999998</v>
      </c>
      <c r="AH39" s="3">
        <v>251.62599999999998</v>
      </c>
      <c r="AI39" s="3">
        <v>251.62599999999998</v>
      </c>
      <c r="AJ39" s="3">
        <v>251.62599999999998</v>
      </c>
      <c r="AK39" s="3">
        <v>5275.3239999999987</v>
      </c>
    </row>
    <row r="40" spans="1:37" x14ac:dyDescent="0.25">
      <c r="A40" t="s">
        <v>1270</v>
      </c>
      <c r="B40" t="s">
        <v>1190</v>
      </c>
      <c r="C40" t="s">
        <v>213</v>
      </c>
      <c r="D40" s="1">
        <v>46023</v>
      </c>
      <c r="E40" t="s">
        <v>214</v>
      </c>
      <c r="F40">
        <v>0</v>
      </c>
      <c r="G40">
        <v>0</v>
      </c>
      <c r="H40">
        <v>0</v>
      </c>
      <c r="I40">
        <v>0</v>
      </c>
      <c r="J40">
        <v>0</v>
      </c>
      <c r="K40">
        <v>25.928000000000001</v>
      </c>
      <c r="L40">
        <v>25.928000000000001</v>
      </c>
      <c r="M40" t="str">
        <f>VLOOKUP(B40,Mapping!$E$4:$H$1200, 2,FALSE)</f>
        <v>West</v>
      </c>
    </row>
    <row r="41" spans="1:37" x14ac:dyDescent="0.25">
      <c r="A41" t="s">
        <v>1270</v>
      </c>
      <c r="B41" t="s">
        <v>1190</v>
      </c>
      <c r="C41" t="s">
        <v>213</v>
      </c>
      <c r="D41" s="1">
        <v>46388</v>
      </c>
      <c r="E41" t="s">
        <v>214</v>
      </c>
      <c r="F41">
        <v>0</v>
      </c>
      <c r="G41">
        <v>0</v>
      </c>
      <c r="H41">
        <v>0</v>
      </c>
      <c r="I41">
        <v>0</v>
      </c>
      <c r="J41">
        <v>0</v>
      </c>
      <c r="K41">
        <v>25.928000000000001</v>
      </c>
      <c r="L41">
        <v>25.928000000000001</v>
      </c>
      <c r="M41" t="str">
        <f>VLOOKUP(B41,Mapping!$E$4:$H$1200, 2,FALSE)</f>
        <v>West</v>
      </c>
    </row>
    <row r="42" spans="1:37" x14ac:dyDescent="0.25">
      <c r="A42" t="s">
        <v>1270</v>
      </c>
      <c r="B42" t="s">
        <v>1190</v>
      </c>
      <c r="C42" t="s">
        <v>213</v>
      </c>
      <c r="D42" s="1">
        <v>46753</v>
      </c>
      <c r="E42" t="s">
        <v>214</v>
      </c>
      <c r="F42">
        <v>0</v>
      </c>
      <c r="G42">
        <v>0</v>
      </c>
      <c r="H42">
        <v>0</v>
      </c>
      <c r="I42">
        <v>0</v>
      </c>
      <c r="J42">
        <v>0</v>
      </c>
      <c r="K42">
        <v>25.989000000000001</v>
      </c>
      <c r="L42">
        <v>25.989000000000001</v>
      </c>
      <c r="M42" t="str">
        <f>VLOOKUP(B42,Mapping!$E$4:$H$1200, 2,FALSE)</f>
        <v>West</v>
      </c>
    </row>
    <row r="43" spans="1:37" x14ac:dyDescent="0.25">
      <c r="A43" t="s">
        <v>1270</v>
      </c>
      <c r="B43" t="s">
        <v>1195</v>
      </c>
      <c r="C43" t="s">
        <v>213</v>
      </c>
      <c r="D43" s="1">
        <v>43466</v>
      </c>
      <c r="E43" t="s">
        <v>214</v>
      </c>
      <c r="F43">
        <v>0</v>
      </c>
      <c r="G43">
        <v>0</v>
      </c>
      <c r="H43">
        <v>0</v>
      </c>
      <c r="I43">
        <v>0</v>
      </c>
      <c r="J43">
        <v>0</v>
      </c>
      <c r="K43">
        <v>49.664999999999999</v>
      </c>
      <c r="L43">
        <v>49.664999999999999</v>
      </c>
      <c r="M43" t="str">
        <f>VLOOKUP(B43,Mapping!$E$4:$H$1200, 2,FALSE)</f>
        <v>East</v>
      </c>
    </row>
    <row r="44" spans="1:37" x14ac:dyDescent="0.25">
      <c r="A44" t="s">
        <v>1270</v>
      </c>
      <c r="B44" t="s">
        <v>1195</v>
      </c>
      <c r="C44" t="s">
        <v>213</v>
      </c>
      <c r="D44" s="1">
        <v>43831</v>
      </c>
      <c r="E44" t="s">
        <v>214</v>
      </c>
      <c r="F44">
        <v>0</v>
      </c>
      <c r="G44">
        <v>0</v>
      </c>
      <c r="H44">
        <v>0</v>
      </c>
      <c r="I44">
        <v>0</v>
      </c>
      <c r="J44">
        <v>0</v>
      </c>
      <c r="K44">
        <v>49.664999999999999</v>
      </c>
      <c r="L44">
        <v>49.664999999999999</v>
      </c>
      <c r="M44" t="str">
        <f>VLOOKUP(B44,Mapping!$E$4:$H$1200, 2,FALSE)</f>
        <v>East</v>
      </c>
    </row>
    <row r="45" spans="1:37" x14ac:dyDescent="0.25">
      <c r="A45" t="s">
        <v>1270</v>
      </c>
      <c r="B45" t="s">
        <v>1195</v>
      </c>
      <c r="C45" t="s">
        <v>213</v>
      </c>
      <c r="D45" s="1">
        <v>44197</v>
      </c>
      <c r="E45" t="s">
        <v>214</v>
      </c>
      <c r="F45">
        <v>0</v>
      </c>
      <c r="G45">
        <v>0</v>
      </c>
      <c r="H45">
        <v>0</v>
      </c>
      <c r="I45">
        <v>0</v>
      </c>
      <c r="J45">
        <v>0</v>
      </c>
      <c r="K45">
        <v>49.664999999999999</v>
      </c>
      <c r="L45">
        <v>49.664999999999999</v>
      </c>
      <c r="M45" t="str">
        <f>VLOOKUP(B45,Mapping!$E$4:$H$1200, 2,FALSE)</f>
        <v>East</v>
      </c>
    </row>
    <row r="46" spans="1:37" x14ac:dyDescent="0.25">
      <c r="A46" t="s">
        <v>1270</v>
      </c>
      <c r="B46" t="s">
        <v>1195</v>
      </c>
      <c r="C46" t="s">
        <v>213</v>
      </c>
      <c r="D46" s="1">
        <v>44562</v>
      </c>
      <c r="E46" t="s">
        <v>214</v>
      </c>
      <c r="F46">
        <v>0</v>
      </c>
      <c r="G46">
        <v>0</v>
      </c>
      <c r="H46">
        <v>0</v>
      </c>
      <c r="I46">
        <v>0</v>
      </c>
      <c r="J46">
        <v>0</v>
      </c>
      <c r="K46">
        <v>49.664999999999999</v>
      </c>
      <c r="L46">
        <v>49.664999999999999</v>
      </c>
      <c r="M46" t="str">
        <f>VLOOKUP(B46,Mapping!$E$4:$H$1200, 2,FALSE)</f>
        <v>East</v>
      </c>
    </row>
    <row r="47" spans="1:37" x14ac:dyDescent="0.25">
      <c r="A47" t="s">
        <v>1270</v>
      </c>
      <c r="B47" t="s">
        <v>1195</v>
      </c>
      <c r="C47" t="s">
        <v>213</v>
      </c>
      <c r="D47" s="1">
        <v>44927</v>
      </c>
      <c r="E47" t="s">
        <v>214</v>
      </c>
      <c r="F47">
        <v>0</v>
      </c>
      <c r="G47">
        <v>0</v>
      </c>
      <c r="H47">
        <v>0</v>
      </c>
      <c r="I47">
        <v>0</v>
      </c>
      <c r="J47">
        <v>0</v>
      </c>
      <c r="K47">
        <v>49.664999999999999</v>
      </c>
      <c r="L47">
        <v>49.664999999999999</v>
      </c>
      <c r="M47" t="str">
        <f>VLOOKUP(B47,Mapping!$E$4:$H$1200, 2,FALSE)</f>
        <v>East</v>
      </c>
    </row>
    <row r="48" spans="1:37" x14ac:dyDescent="0.25">
      <c r="A48" t="s">
        <v>1270</v>
      </c>
      <c r="B48" t="s">
        <v>1195</v>
      </c>
      <c r="C48" t="s">
        <v>213</v>
      </c>
      <c r="D48" s="1">
        <v>45292</v>
      </c>
      <c r="E48" t="s">
        <v>214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 t="str">
        <f>VLOOKUP(B48,Mapping!$E$4:$H$1200, 2,FALSE)</f>
        <v>East</v>
      </c>
    </row>
    <row r="49" spans="1:36" x14ac:dyDescent="0.25">
      <c r="A49" t="s">
        <v>1270</v>
      </c>
      <c r="B49" t="s">
        <v>1195</v>
      </c>
      <c r="C49" t="s">
        <v>213</v>
      </c>
      <c r="D49" s="1">
        <v>45658</v>
      </c>
      <c r="E49" t="s">
        <v>214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 t="str">
        <f>VLOOKUP(B49,Mapping!$E$4:$H$1200, 2,FALSE)</f>
        <v>East</v>
      </c>
      <c r="P49" s="2" t="s">
        <v>54</v>
      </c>
      <c r="Q49" t="s">
        <v>57</v>
      </c>
    </row>
    <row r="50" spans="1:36" x14ac:dyDescent="0.25">
      <c r="A50" t="s">
        <v>1270</v>
      </c>
      <c r="B50" t="s">
        <v>1195</v>
      </c>
      <c r="C50" t="s">
        <v>213</v>
      </c>
      <c r="D50" s="1">
        <v>46023</v>
      </c>
      <c r="E50" t="s">
        <v>214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 t="str">
        <f>VLOOKUP(B50,Mapping!$E$4:$H$1200, 2,FALSE)</f>
        <v>East</v>
      </c>
    </row>
    <row r="51" spans="1:36" x14ac:dyDescent="0.25">
      <c r="A51" t="s">
        <v>1270</v>
      </c>
      <c r="B51" t="s">
        <v>1195</v>
      </c>
      <c r="C51" t="s">
        <v>213</v>
      </c>
      <c r="D51" s="1">
        <v>46388</v>
      </c>
      <c r="E51" t="s">
        <v>214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 t="str">
        <f>VLOOKUP(B51,Mapping!$E$4:$H$1200, 2,FALSE)</f>
        <v>East</v>
      </c>
      <c r="P51" s="2" t="s">
        <v>1173</v>
      </c>
      <c r="Q51" s="2" t="s">
        <v>221</v>
      </c>
    </row>
    <row r="52" spans="1:36" x14ac:dyDescent="0.25">
      <c r="A52" t="s">
        <v>1270</v>
      </c>
      <c r="B52" t="s">
        <v>1195</v>
      </c>
      <c r="C52" t="s">
        <v>213</v>
      </c>
      <c r="D52" s="1">
        <v>46753</v>
      </c>
      <c r="E52" t="s">
        <v>214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 t="str">
        <f>VLOOKUP(B52,Mapping!$E$4:$H$1200, 2,FALSE)</f>
        <v>East</v>
      </c>
      <c r="P52" s="2" t="s">
        <v>219</v>
      </c>
      <c r="Q52" s="1">
        <v>43466</v>
      </c>
      <c r="R52" s="1">
        <v>43831</v>
      </c>
      <c r="S52" s="1">
        <v>44197</v>
      </c>
      <c r="T52" s="1">
        <v>44562</v>
      </c>
      <c r="U52" s="1">
        <v>44927</v>
      </c>
      <c r="V52" s="1">
        <v>45292</v>
      </c>
      <c r="W52" s="1">
        <v>45658</v>
      </c>
      <c r="X52" s="1">
        <v>46023</v>
      </c>
      <c r="Y52" s="1">
        <v>46388</v>
      </c>
      <c r="Z52" s="1">
        <v>46753</v>
      </c>
      <c r="AA52" s="1">
        <v>47119</v>
      </c>
      <c r="AB52" s="1">
        <v>47484</v>
      </c>
      <c r="AC52" s="1">
        <v>47849</v>
      </c>
      <c r="AD52" s="1">
        <v>48214</v>
      </c>
      <c r="AE52" s="1">
        <v>48580</v>
      </c>
      <c r="AF52" s="1">
        <v>48945</v>
      </c>
      <c r="AG52" s="1">
        <v>49310</v>
      </c>
      <c r="AH52" s="1">
        <v>49675</v>
      </c>
      <c r="AI52" s="1">
        <v>50041</v>
      </c>
      <c r="AJ52" s="1">
        <v>50406</v>
      </c>
    </row>
    <row r="53" spans="1:36" x14ac:dyDescent="0.25">
      <c r="A53" t="s">
        <v>1270</v>
      </c>
      <c r="B53" t="s">
        <v>1227</v>
      </c>
      <c r="C53" t="s">
        <v>213</v>
      </c>
      <c r="D53" s="1">
        <v>43466</v>
      </c>
      <c r="E53" t="s">
        <v>214</v>
      </c>
      <c r="F53">
        <v>0</v>
      </c>
      <c r="G53">
        <v>0</v>
      </c>
      <c r="H53">
        <v>19.925999999999998</v>
      </c>
      <c r="I53">
        <v>10.11</v>
      </c>
      <c r="J53">
        <v>34.082999999999998</v>
      </c>
      <c r="K53">
        <v>214.46</v>
      </c>
      <c r="L53">
        <v>402.79199999999997</v>
      </c>
      <c r="M53" t="str">
        <f>VLOOKUP(B53,Mapping!$E$4:$H$1200, 2,FALSE)</f>
        <v>West</v>
      </c>
      <c r="P53" s="11" t="s">
        <v>1201</v>
      </c>
      <c r="Q53" s="3">
        <v>152.36099999999999</v>
      </c>
      <c r="R53" s="3">
        <v>158.21</v>
      </c>
      <c r="S53" s="3">
        <v>163.124</v>
      </c>
      <c r="T53" s="3">
        <v>162.71299999999999</v>
      </c>
      <c r="U53" s="3">
        <v>165.29599999999999</v>
      </c>
      <c r="V53" s="3">
        <v>176.93799999999999</v>
      </c>
      <c r="W53" s="3">
        <v>175.94300000000001</v>
      </c>
      <c r="X53" s="3">
        <v>174.87</v>
      </c>
      <c r="Y53" s="3">
        <v>174.78899999999999</v>
      </c>
      <c r="Z53" s="3">
        <v>175.35</v>
      </c>
      <c r="AA53" s="3">
        <v>175.35</v>
      </c>
      <c r="AB53" s="3">
        <v>175.35</v>
      </c>
      <c r="AC53" s="3">
        <v>175.35</v>
      </c>
      <c r="AD53" s="3">
        <v>175.35</v>
      </c>
      <c r="AE53" s="3">
        <v>175.35</v>
      </c>
      <c r="AF53" s="3">
        <v>175.35</v>
      </c>
      <c r="AG53" s="3">
        <v>175.35</v>
      </c>
      <c r="AH53" s="3">
        <v>175.35</v>
      </c>
      <c r="AI53" s="3">
        <v>175.35</v>
      </c>
      <c r="AJ53" s="3">
        <v>175.35</v>
      </c>
    </row>
    <row r="54" spans="1:36" x14ac:dyDescent="0.25">
      <c r="A54" t="s">
        <v>1270</v>
      </c>
      <c r="B54" t="s">
        <v>1227</v>
      </c>
      <c r="C54" t="s">
        <v>213</v>
      </c>
      <c r="D54" s="1">
        <v>43831</v>
      </c>
      <c r="E54" t="s">
        <v>214</v>
      </c>
      <c r="F54">
        <v>0</v>
      </c>
      <c r="G54">
        <v>0</v>
      </c>
      <c r="H54">
        <v>18.923999999999999</v>
      </c>
      <c r="I54">
        <v>12.06</v>
      </c>
      <c r="J54">
        <v>35.036999999999999</v>
      </c>
      <c r="K54">
        <v>215.08699999999999</v>
      </c>
      <c r="L54">
        <v>403.846</v>
      </c>
      <c r="M54" t="str">
        <f>VLOOKUP(B54,Mapping!$E$4:$H$1200, 2,FALSE)</f>
        <v>West</v>
      </c>
      <c r="P54" s="11" t="s">
        <v>1202</v>
      </c>
      <c r="Q54" s="3">
        <v>289.28199999999998</v>
      </c>
      <c r="R54" s="3">
        <v>290.315</v>
      </c>
      <c r="S54" s="3">
        <v>241.59299999999999</v>
      </c>
      <c r="T54" s="3">
        <v>289.35599999999999</v>
      </c>
      <c r="U54" s="3">
        <v>289.35599999999999</v>
      </c>
      <c r="V54" s="3">
        <v>290.315</v>
      </c>
      <c r="W54" s="3">
        <v>289.35599999999999</v>
      </c>
      <c r="X54" s="3">
        <v>289.35599999999999</v>
      </c>
      <c r="Y54" s="3">
        <v>289.35599999999999</v>
      </c>
      <c r="Z54" s="3">
        <v>290.315</v>
      </c>
      <c r="AA54" s="3">
        <v>290.315</v>
      </c>
      <c r="AB54" s="3">
        <v>290.315</v>
      </c>
      <c r="AC54" s="3">
        <v>290.315</v>
      </c>
      <c r="AD54" s="3">
        <v>290.315</v>
      </c>
      <c r="AE54" s="3">
        <v>290.315</v>
      </c>
      <c r="AF54" s="3">
        <v>290.315</v>
      </c>
      <c r="AG54" s="3">
        <v>290.315</v>
      </c>
      <c r="AH54" s="3">
        <v>290.315</v>
      </c>
      <c r="AI54" s="3">
        <v>290.315</v>
      </c>
      <c r="AJ54" s="3">
        <v>290.315</v>
      </c>
    </row>
    <row r="55" spans="1:36" x14ac:dyDescent="0.25">
      <c r="A55" t="s">
        <v>1270</v>
      </c>
      <c r="B55" t="s">
        <v>1227</v>
      </c>
      <c r="C55" t="s">
        <v>213</v>
      </c>
      <c r="D55" s="1">
        <v>44197</v>
      </c>
      <c r="E55" t="s">
        <v>214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 t="str">
        <f>VLOOKUP(B55,Mapping!$E$4:$H$1200, 2,FALSE)</f>
        <v>West</v>
      </c>
      <c r="P55" s="11" t="s">
        <v>1204</v>
      </c>
      <c r="Q55" s="3">
        <v>19.306000000000001</v>
      </c>
      <c r="R55" s="3">
        <v>19.361000000000001</v>
      </c>
      <c r="S55" s="3">
        <v>19.309999999999999</v>
      </c>
      <c r="T55" s="3">
        <v>19.309999999999999</v>
      </c>
      <c r="U55" s="3">
        <v>19.309999999999999</v>
      </c>
      <c r="V55" s="3">
        <v>19.361000000000001</v>
      </c>
      <c r="W55" s="3">
        <v>19.309999999999999</v>
      </c>
      <c r="X55" s="3">
        <v>19.309999999999999</v>
      </c>
      <c r="Y55" s="3">
        <v>19.309999999999999</v>
      </c>
      <c r="Z55" s="3">
        <v>19.361000000000001</v>
      </c>
      <c r="AA55" s="3">
        <v>19.361000000000001</v>
      </c>
      <c r="AB55" s="3">
        <v>19.361000000000001</v>
      </c>
      <c r="AC55" s="3">
        <v>19.361000000000001</v>
      </c>
      <c r="AD55" s="3">
        <v>19.361000000000001</v>
      </c>
      <c r="AE55" s="3">
        <v>19.361000000000001</v>
      </c>
      <c r="AF55" s="3">
        <v>19.361000000000001</v>
      </c>
      <c r="AG55" s="3">
        <v>19.361000000000001</v>
      </c>
      <c r="AH55" s="3">
        <v>19.361000000000001</v>
      </c>
      <c r="AI55" s="3">
        <v>19.361000000000001</v>
      </c>
      <c r="AJ55" s="3">
        <v>19.361000000000001</v>
      </c>
    </row>
    <row r="56" spans="1:36" x14ac:dyDescent="0.25">
      <c r="A56" t="s">
        <v>1270</v>
      </c>
      <c r="B56" t="s">
        <v>1227</v>
      </c>
      <c r="C56" t="s">
        <v>213</v>
      </c>
      <c r="D56" s="1">
        <v>44562</v>
      </c>
      <c r="E56" t="s">
        <v>214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 t="str">
        <f>VLOOKUP(B56,Mapping!$E$4:$H$1200, 2,FALSE)</f>
        <v>West</v>
      </c>
      <c r="P56" s="11" t="s">
        <v>1190</v>
      </c>
      <c r="Q56" s="3">
        <v>25.93</v>
      </c>
      <c r="R56" s="3">
        <v>25.989000000000001</v>
      </c>
      <c r="S56" s="3">
        <v>25.928000000000001</v>
      </c>
      <c r="T56" s="3">
        <v>25.928000000000001</v>
      </c>
      <c r="U56" s="3">
        <v>25.928000000000001</v>
      </c>
      <c r="V56" s="3">
        <v>25.989000000000001</v>
      </c>
      <c r="W56" s="3">
        <v>25.928000000000001</v>
      </c>
      <c r="X56" s="3">
        <v>25.928000000000001</v>
      </c>
      <c r="Y56" s="3">
        <v>25.928000000000001</v>
      </c>
      <c r="Z56" s="3">
        <v>25.989000000000001</v>
      </c>
      <c r="AA56" s="3">
        <v>25.989000000000001</v>
      </c>
      <c r="AB56" s="3">
        <v>25.989000000000001</v>
      </c>
      <c r="AC56" s="3">
        <v>25.989000000000001</v>
      </c>
      <c r="AD56" s="3">
        <v>25.989000000000001</v>
      </c>
      <c r="AE56" s="3">
        <v>25.989000000000001</v>
      </c>
      <c r="AF56" s="3">
        <v>25.989000000000001</v>
      </c>
      <c r="AG56" s="3">
        <v>25.989000000000001</v>
      </c>
      <c r="AH56" s="3">
        <v>25.989000000000001</v>
      </c>
      <c r="AI56" s="3">
        <v>25.989000000000001</v>
      </c>
      <c r="AJ56" s="3">
        <v>25.989000000000001</v>
      </c>
    </row>
    <row r="57" spans="1:36" x14ac:dyDescent="0.25">
      <c r="A57" t="s">
        <v>1270</v>
      </c>
      <c r="B57" t="s">
        <v>1227</v>
      </c>
      <c r="C57" t="s">
        <v>213</v>
      </c>
      <c r="D57" s="1">
        <v>44927</v>
      </c>
      <c r="E57" t="s">
        <v>214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 t="str">
        <f>VLOOKUP(B57,Mapping!$E$4:$H$1200, 2,FALSE)</f>
        <v>West</v>
      </c>
      <c r="P57" s="11" t="s">
        <v>1227</v>
      </c>
      <c r="Q57" s="3">
        <v>402.79199999999997</v>
      </c>
      <c r="R57" s="3">
        <v>403.846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</row>
    <row r="58" spans="1:36" x14ac:dyDescent="0.25">
      <c r="A58" t="s">
        <v>1270</v>
      </c>
      <c r="B58" t="s">
        <v>1227</v>
      </c>
      <c r="C58" t="s">
        <v>213</v>
      </c>
      <c r="D58" s="1">
        <v>45292</v>
      </c>
      <c r="E58" t="s">
        <v>214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 t="str">
        <f>VLOOKUP(B58,Mapping!$E$4:$H$1200, 2,FALSE)</f>
        <v>West</v>
      </c>
      <c r="P58" s="11" t="s">
        <v>1228</v>
      </c>
      <c r="Q58" s="3">
        <v>118.71</v>
      </c>
      <c r="R58" s="3">
        <v>118.789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</row>
    <row r="59" spans="1:36" x14ac:dyDescent="0.25">
      <c r="A59" t="s">
        <v>1270</v>
      </c>
      <c r="B59" t="s">
        <v>1227</v>
      </c>
      <c r="C59" t="s">
        <v>213</v>
      </c>
      <c r="D59" s="1">
        <v>45658</v>
      </c>
      <c r="E59" t="s">
        <v>214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 t="str">
        <f>VLOOKUP(B59,Mapping!$E$4:$H$1200, 2,FALSE)</f>
        <v>West</v>
      </c>
      <c r="P59" s="11" t="s">
        <v>1229</v>
      </c>
      <c r="Q59" s="3">
        <v>233.85</v>
      </c>
      <c r="R59" s="3">
        <v>234.4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</row>
    <row r="60" spans="1:36" x14ac:dyDescent="0.25">
      <c r="A60" t="s">
        <v>1270</v>
      </c>
      <c r="B60" t="s">
        <v>1227</v>
      </c>
      <c r="C60" t="s">
        <v>213</v>
      </c>
      <c r="D60" s="1">
        <v>46023</v>
      </c>
      <c r="E60" t="s">
        <v>214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t="str">
        <f>VLOOKUP(B60,Mapping!$E$4:$H$1200, 2,FALSE)</f>
        <v>West</v>
      </c>
      <c r="P60" s="11" t="s">
        <v>1230</v>
      </c>
      <c r="Q60" s="3">
        <v>2880.4360000000001</v>
      </c>
      <c r="R60" s="3">
        <v>2911.8119999999999</v>
      </c>
      <c r="S60" s="3">
        <v>2905.1039999999998</v>
      </c>
      <c r="T60" s="3">
        <v>2799.3519999999999</v>
      </c>
      <c r="U60" s="3">
        <v>2918.415</v>
      </c>
      <c r="V60" s="3">
        <v>2916.8789999999999</v>
      </c>
      <c r="W60" s="3">
        <v>2877.5650000000001</v>
      </c>
      <c r="X60" s="3">
        <v>2910.7150000000001</v>
      </c>
      <c r="Y60" s="3">
        <v>2896.1959999999999</v>
      </c>
      <c r="Z60" s="3">
        <v>2900.7449999999999</v>
      </c>
      <c r="AA60" s="3">
        <v>2900.7449999999999</v>
      </c>
      <c r="AB60" s="3">
        <v>2900.7449999999999</v>
      </c>
      <c r="AC60" s="3">
        <v>2900.7449999999999</v>
      </c>
      <c r="AD60" s="3">
        <v>2900.7449999999999</v>
      </c>
      <c r="AE60" s="3">
        <v>2900.7449999999999</v>
      </c>
      <c r="AF60" s="3">
        <v>2900.7449999999999</v>
      </c>
      <c r="AG60" s="3">
        <v>2900.7449999999999</v>
      </c>
      <c r="AH60" s="3">
        <v>2900.7449999999999</v>
      </c>
      <c r="AI60" s="3">
        <v>2900.7449999999999</v>
      </c>
      <c r="AJ60" s="3">
        <v>2900.7449999999999</v>
      </c>
    </row>
    <row r="61" spans="1:36" x14ac:dyDescent="0.25">
      <c r="A61" t="s">
        <v>1270</v>
      </c>
      <c r="B61" t="s">
        <v>1227</v>
      </c>
      <c r="C61" t="s">
        <v>213</v>
      </c>
      <c r="D61" s="1">
        <v>46388</v>
      </c>
      <c r="E61" t="s">
        <v>214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 t="str">
        <f>VLOOKUP(B61,Mapping!$E$4:$H$1200, 2,FALSE)</f>
        <v>West</v>
      </c>
      <c r="P61" s="11" t="s">
        <v>1231</v>
      </c>
      <c r="Q61" s="3">
        <v>736.21500000000003</v>
      </c>
      <c r="R61" s="3">
        <v>739.95100000000002</v>
      </c>
      <c r="S61" s="3">
        <v>738.22900000000004</v>
      </c>
      <c r="T61" s="3">
        <v>737.202</v>
      </c>
      <c r="U61" s="3">
        <v>736.74599999999998</v>
      </c>
      <c r="V61" s="3">
        <v>741.39099999999996</v>
      </c>
      <c r="W61" s="3">
        <v>731.14200000000005</v>
      </c>
      <c r="X61" s="3">
        <v>737.16</v>
      </c>
      <c r="Y61" s="3">
        <v>737.57500000000005</v>
      </c>
      <c r="Z61" s="3">
        <v>740.22199999999998</v>
      </c>
      <c r="AA61" s="3">
        <v>740.22199999999998</v>
      </c>
      <c r="AB61" s="3">
        <v>740.22199999999998</v>
      </c>
      <c r="AC61" s="3">
        <v>740.22199999999998</v>
      </c>
      <c r="AD61" s="3">
        <v>740.22199999999998</v>
      </c>
      <c r="AE61" s="3">
        <v>740.22199999999998</v>
      </c>
      <c r="AF61" s="3">
        <v>740.22199999999998</v>
      </c>
      <c r="AG61" s="3">
        <v>740.22199999999998</v>
      </c>
      <c r="AH61" s="3">
        <v>740.22199999999998</v>
      </c>
      <c r="AI61" s="3">
        <v>740.22199999999998</v>
      </c>
      <c r="AJ61" s="3">
        <v>740.22199999999998</v>
      </c>
    </row>
    <row r="62" spans="1:36" x14ac:dyDescent="0.25">
      <c r="A62" t="s">
        <v>1270</v>
      </c>
      <c r="B62" t="s">
        <v>1227</v>
      </c>
      <c r="C62" t="s">
        <v>213</v>
      </c>
      <c r="D62" s="1">
        <v>46753</v>
      </c>
      <c r="E62" t="s">
        <v>214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 t="str">
        <f>VLOOKUP(B62,Mapping!$E$4:$H$1200, 2,FALSE)</f>
        <v>West</v>
      </c>
      <c r="P62" s="11" t="s">
        <v>1232</v>
      </c>
      <c r="Q62" s="3">
        <v>362.185</v>
      </c>
      <c r="R62" s="3">
        <v>391.49299999999999</v>
      </c>
      <c r="S62" s="3">
        <v>337.44900000000001</v>
      </c>
      <c r="T62" s="3">
        <v>385.75200000000001</v>
      </c>
      <c r="U62" s="3">
        <v>403.64299999999997</v>
      </c>
      <c r="V62" s="3">
        <v>376.86200000000002</v>
      </c>
      <c r="W62" s="3">
        <v>393.88400000000001</v>
      </c>
      <c r="X62" s="3">
        <v>401.49700000000001</v>
      </c>
      <c r="Y62" s="3">
        <v>403.14</v>
      </c>
      <c r="Z62" s="3">
        <v>404.73700000000002</v>
      </c>
      <c r="AA62" s="3">
        <v>404.73700000000002</v>
      </c>
      <c r="AB62" s="3">
        <v>404.73700000000002</v>
      </c>
      <c r="AC62" s="3">
        <v>404.73700000000002</v>
      </c>
      <c r="AD62" s="3">
        <v>404.73700000000002</v>
      </c>
      <c r="AE62" s="3">
        <v>404.73700000000002</v>
      </c>
      <c r="AF62" s="3">
        <v>404.73700000000002</v>
      </c>
      <c r="AG62" s="3">
        <v>404.73700000000002</v>
      </c>
      <c r="AH62" s="3">
        <v>404.73700000000002</v>
      </c>
      <c r="AI62" s="3">
        <v>404.73700000000002</v>
      </c>
      <c r="AJ62" s="3">
        <v>404.73700000000002</v>
      </c>
    </row>
    <row r="63" spans="1:36" x14ac:dyDescent="0.25">
      <c r="A63" t="s">
        <v>1270</v>
      </c>
      <c r="B63" t="s">
        <v>1228</v>
      </c>
      <c r="C63" t="s">
        <v>213</v>
      </c>
      <c r="D63" s="1">
        <v>43466</v>
      </c>
      <c r="E63" t="s">
        <v>214</v>
      </c>
      <c r="F63">
        <v>0</v>
      </c>
      <c r="G63">
        <v>0</v>
      </c>
      <c r="H63">
        <v>0</v>
      </c>
      <c r="I63">
        <v>0</v>
      </c>
      <c r="J63">
        <v>0</v>
      </c>
      <c r="K63">
        <v>118.71</v>
      </c>
      <c r="L63">
        <v>118.71</v>
      </c>
      <c r="M63" t="str">
        <f>VLOOKUP(B63,Mapping!$E$4:$H$1200, 2,FALSE)</f>
        <v>West</v>
      </c>
      <c r="P63" s="11" t="s">
        <v>1233</v>
      </c>
      <c r="Q63" s="3">
        <v>391.71899999999999</v>
      </c>
      <c r="R63" s="3">
        <v>421.125</v>
      </c>
      <c r="S63" s="3">
        <v>411.30099999999999</v>
      </c>
      <c r="T63" s="3">
        <v>361.48899999999998</v>
      </c>
      <c r="U63" s="3">
        <v>409.8</v>
      </c>
      <c r="V63" s="3">
        <v>407.70100000000002</v>
      </c>
      <c r="W63" s="3">
        <v>385.78199999999998</v>
      </c>
      <c r="X63" s="3">
        <v>408.37</v>
      </c>
      <c r="Y63" s="3">
        <v>412.44299999999998</v>
      </c>
      <c r="Z63" s="3">
        <v>413.98200000000003</v>
      </c>
      <c r="AA63" s="3">
        <v>413.98200000000003</v>
      </c>
      <c r="AB63" s="3">
        <v>413.98200000000003</v>
      </c>
      <c r="AC63" s="3">
        <v>413.98200000000003</v>
      </c>
      <c r="AD63" s="3">
        <v>413.98200000000003</v>
      </c>
      <c r="AE63" s="3">
        <v>413.98200000000003</v>
      </c>
      <c r="AF63" s="3">
        <v>413.98200000000003</v>
      </c>
      <c r="AG63" s="3">
        <v>413.98200000000003</v>
      </c>
      <c r="AH63" s="3">
        <v>413.98200000000003</v>
      </c>
      <c r="AI63" s="3">
        <v>413.98200000000003</v>
      </c>
      <c r="AJ63" s="3">
        <v>413.98200000000003</v>
      </c>
    </row>
    <row r="64" spans="1:36" x14ac:dyDescent="0.25">
      <c r="A64" t="s">
        <v>1270</v>
      </c>
      <c r="B64" t="s">
        <v>1228</v>
      </c>
      <c r="C64" t="s">
        <v>213</v>
      </c>
      <c r="D64" s="1">
        <v>43831</v>
      </c>
      <c r="E64" t="s">
        <v>214</v>
      </c>
      <c r="F64">
        <v>0</v>
      </c>
      <c r="G64">
        <v>0</v>
      </c>
      <c r="H64">
        <v>0</v>
      </c>
      <c r="I64">
        <v>0</v>
      </c>
      <c r="J64">
        <v>0</v>
      </c>
      <c r="K64">
        <v>118.789</v>
      </c>
      <c r="L64">
        <v>118.789</v>
      </c>
      <c r="M64" t="str">
        <f>VLOOKUP(B64,Mapping!$E$4:$H$1200, 2,FALSE)</f>
        <v>West</v>
      </c>
      <c r="P64" s="11" t="s">
        <v>1272</v>
      </c>
      <c r="Q64" s="3">
        <v>666.92600000000004</v>
      </c>
      <c r="R64" s="3">
        <v>662.03599999999994</v>
      </c>
      <c r="S64" s="3">
        <v>674.779</v>
      </c>
      <c r="T64" s="3">
        <v>670.12199999999996</v>
      </c>
      <c r="U64" s="3">
        <v>648.38400000000001</v>
      </c>
      <c r="V64" s="3">
        <v>676.85299999999995</v>
      </c>
      <c r="W64" s="3">
        <v>671.39800000000002</v>
      </c>
      <c r="X64" s="3">
        <v>653.34400000000005</v>
      </c>
      <c r="Y64" s="3">
        <v>672.45699999999999</v>
      </c>
      <c r="Z64" s="3">
        <v>677.17600000000004</v>
      </c>
      <c r="AA64" s="3">
        <v>677.17600000000004</v>
      </c>
      <c r="AB64" s="3">
        <v>677.17600000000004</v>
      </c>
      <c r="AC64" s="3">
        <v>677.17600000000004</v>
      </c>
      <c r="AD64" s="3">
        <v>677.17600000000004</v>
      </c>
      <c r="AE64" s="3">
        <v>677.17600000000004</v>
      </c>
      <c r="AF64" s="3">
        <v>677.17600000000004</v>
      </c>
      <c r="AG64" s="3">
        <v>677.17600000000004</v>
      </c>
      <c r="AH64" s="3">
        <v>677.17600000000004</v>
      </c>
      <c r="AI64" s="3">
        <v>677.17600000000004</v>
      </c>
      <c r="AJ64" s="3">
        <v>677.17600000000004</v>
      </c>
    </row>
    <row r="65" spans="1:38" x14ac:dyDescent="0.25">
      <c r="A65" t="s">
        <v>1270</v>
      </c>
      <c r="B65" t="s">
        <v>1228</v>
      </c>
      <c r="C65" t="s">
        <v>213</v>
      </c>
      <c r="D65" s="1">
        <v>44197</v>
      </c>
      <c r="E65" t="s">
        <v>214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t="str">
        <f>VLOOKUP(B65,Mapping!$E$4:$H$1200, 2,FALSE)</f>
        <v>West</v>
      </c>
      <c r="P65" s="11" t="s">
        <v>220</v>
      </c>
      <c r="Q65" s="3">
        <v>6279.7120000000014</v>
      </c>
      <c r="R65" s="3">
        <v>6377.3270000000002</v>
      </c>
      <c r="S65" s="3">
        <v>5516.8169999999991</v>
      </c>
      <c r="T65" s="3">
        <v>5451.2240000000002</v>
      </c>
      <c r="U65" s="3">
        <v>5616.8779999999997</v>
      </c>
      <c r="V65" s="3">
        <v>5632.2889999999998</v>
      </c>
      <c r="W65" s="3">
        <v>5570.308</v>
      </c>
      <c r="X65" s="3">
        <v>5620.55</v>
      </c>
      <c r="Y65" s="3">
        <v>5631.1940000000004</v>
      </c>
      <c r="Z65" s="3">
        <v>5647.8770000000004</v>
      </c>
      <c r="AA65" s="3">
        <v>5647.8770000000004</v>
      </c>
      <c r="AB65" s="3">
        <v>5647.8770000000004</v>
      </c>
      <c r="AC65" s="3">
        <v>5647.8770000000004</v>
      </c>
      <c r="AD65" s="3">
        <v>5647.8770000000004</v>
      </c>
      <c r="AE65" s="3">
        <v>5647.8770000000004</v>
      </c>
      <c r="AF65" s="3">
        <v>5647.8770000000004</v>
      </c>
      <c r="AG65" s="3">
        <v>5647.8770000000004</v>
      </c>
      <c r="AH65" s="3">
        <v>5647.8770000000004</v>
      </c>
      <c r="AI65" s="3">
        <v>5647.8770000000004</v>
      </c>
      <c r="AJ65" s="3">
        <v>5647.8770000000004</v>
      </c>
    </row>
    <row r="66" spans="1:38" x14ac:dyDescent="0.25">
      <c r="A66" t="s">
        <v>1270</v>
      </c>
      <c r="B66" t="s">
        <v>1228</v>
      </c>
      <c r="C66" t="s">
        <v>213</v>
      </c>
      <c r="D66" s="1">
        <v>44562</v>
      </c>
      <c r="E66" t="s">
        <v>214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 t="str">
        <f>VLOOKUP(B66,Mapping!$E$4:$H$1200, 2,FALSE)</f>
        <v>West</v>
      </c>
    </row>
    <row r="67" spans="1:38" x14ac:dyDescent="0.25">
      <c r="A67" t="s">
        <v>1270</v>
      </c>
      <c r="B67" t="s">
        <v>1228</v>
      </c>
      <c r="C67" t="s">
        <v>213</v>
      </c>
      <c r="D67" s="1">
        <v>44927</v>
      </c>
      <c r="E67" t="s">
        <v>214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 t="str">
        <f>VLOOKUP(B67,Mapping!$E$4:$H$1200, 2,FALSE)</f>
        <v>West</v>
      </c>
    </row>
    <row r="68" spans="1:38" x14ac:dyDescent="0.25">
      <c r="A68" t="s">
        <v>1270</v>
      </c>
      <c r="B68" t="s">
        <v>1228</v>
      </c>
      <c r="C68" t="s">
        <v>213</v>
      </c>
      <c r="D68" s="1">
        <v>45292</v>
      </c>
      <c r="E68" t="s">
        <v>214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 t="str">
        <f>VLOOKUP(B68,Mapping!$E$4:$H$1200, 2,FALSE)</f>
        <v>West</v>
      </c>
    </row>
    <row r="69" spans="1:38" x14ac:dyDescent="0.25">
      <c r="A69" t="s">
        <v>1270</v>
      </c>
      <c r="B69" t="s">
        <v>1228</v>
      </c>
      <c r="C69" t="s">
        <v>213</v>
      </c>
      <c r="D69" s="1">
        <v>45658</v>
      </c>
      <c r="E69" t="s">
        <v>214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 t="str">
        <f>VLOOKUP(B69,Mapping!$E$4:$H$1200, 2,FALSE)</f>
        <v>West</v>
      </c>
    </row>
    <row r="70" spans="1:38" x14ac:dyDescent="0.25">
      <c r="A70" t="s">
        <v>1270</v>
      </c>
      <c r="B70" t="s">
        <v>1228</v>
      </c>
      <c r="C70" t="s">
        <v>213</v>
      </c>
      <c r="D70" s="1">
        <v>46023</v>
      </c>
      <c r="E70" t="s">
        <v>214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 t="str">
        <f>VLOOKUP(B70,Mapping!$E$4:$H$1200, 2,FALSE)</f>
        <v>West</v>
      </c>
    </row>
    <row r="71" spans="1:38" x14ac:dyDescent="0.25">
      <c r="A71" t="s">
        <v>1270</v>
      </c>
      <c r="B71" t="s">
        <v>1228</v>
      </c>
      <c r="C71" t="s">
        <v>213</v>
      </c>
      <c r="D71" s="1">
        <v>46388</v>
      </c>
      <c r="E71" t="s">
        <v>214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 t="str">
        <f>VLOOKUP(B71,Mapping!$E$4:$H$1200, 2,FALSE)</f>
        <v>West</v>
      </c>
    </row>
    <row r="72" spans="1:38" x14ac:dyDescent="0.25">
      <c r="A72" t="s">
        <v>1270</v>
      </c>
      <c r="B72" t="s">
        <v>1228</v>
      </c>
      <c r="C72" t="s">
        <v>213</v>
      </c>
      <c r="D72" s="1">
        <v>46753</v>
      </c>
      <c r="E72" t="s">
        <v>214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 t="str">
        <f>VLOOKUP(B72,Mapping!$E$4:$H$1200, 2,FALSE)</f>
        <v>West</v>
      </c>
    </row>
    <row r="73" spans="1:38" x14ac:dyDescent="0.25">
      <c r="A73" t="s">
        <v>1270</v>
      </c>
      <c r="B73" t="s">
        <v>1229</v>
      </c>
      <c r="C73" t="s">
        <v>213</v>
      </c>
      <c r="D73" s="1">
        <v>43466</v>
      </c>
      <c r="E73" t="s">
        <v>214</v>
      </c>
      <c r="F73">
        <v>0</v>
      </c>
      <c r="G73">
        <v>0</v>
      </c>
      <c r="H73">
        <v>0</v>
      </c>
      <c r="I73">
        <v>0</v>
      </c>
      <c r="J73">
        <v>0</v>
      </c>
      <c r="K73">
        <v>233.85</v>
      </c>
      <c r="L73">
        <v>233.85</v>
      </c>
      <c r="M73" t="str">
        <f>VLOOKUP(B73,Mapping!$E$4:$H$1200, 2,FALSE)</f>
        <v>West</v>
      </c>
    </row>
    <row r="74" spans="1:38" x14ac:dyDescent="0.25">
      <c r="A74" t="s">
        <v>1270</v>
      </c>
      <c r="B74" t="s">
        <v>1229</v>
      </c>
      <c r="C74" t="s">
        <v>213</v>
      </c>
      <c r="D74" s="1">
        <v>43831</v>
      </c>
      <c r="E74" t="s">
        <v>214</v>
      </c>
      <c r="F74">
        <v>0</v>
      </c>
      <c r="G74">
        <v>0</v>
      </c>
      <c r="H74">
        <v>0</v>
      </c>
      <c r="I74">
        <v>0</v>
      </c>
      <c r="J74">
        <v>0</v>
      </c>
      <c r="K74">
        <v>234.4</v>
      </c>
      <c r="L74">
        <v>234.4</v>
      </c>
      <c r="M74" t="str">
        <f>VLOOKUP(B74,Mapping!$E$4:$H$1200, 2,FALSE)</f>
        <v>West</v>
      </c>
    </row>
    <row r="75" spans="1:38" x14ac:dyDescent="0.25">
      <c r="A75" t="s">
        <v>1270</v>
      </c>
      <c r="B75" t="s">
        <v>1229</v>
      </c>
      <c r="C75" t="s">
        <v>213</v>
      </c>
      <c r="D75" s="1">
        <v>44197</v>
      </c>
      <c r="E75" t="s">
        <v>214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 t="str">
        <f>VLOOKUP(B75,Mapping!$E$4:$H$1200, 2,FALSE)</f>
        <v>West</v>
      </c>
      <c r="AK75" s="3"/>
      <c r="AL75" s="3"/>
    </row>
    <row r="76" spans="1:38" x14ac:dyDescent="0.25">
      <c r="A76" t="s">
        <v>1270</v>
      </c>
      <c r="B76" t="s">
        <v>1229</v>
      </c>
      <c r="C76" t="s">
        <v>213</v>
      </c>
      <c r="D76" s="1">
        <v>44562</v>
      </c>
      <c r="E76" t="s">
        <v>214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 t="str">
        <f>VLOOKUP(B76,Mapping!$E$4:$H$1200, 2,FALSE)</f>
        <v>West</v>
      </c>
      <c r="AK76" s="3"/>
      <c r="AL76" s="3"/>
    </row>
    <row r="77" spans="1:38" x14ac:dyDescent="0.25">
      <c r="A77" t="s">
        <v>1270</v>
      </c>
      <c r="B77" t="s">
        <v>1229</v>
      </c>
      <c r="C77" t="s">
        <v>213</v>
      </c>
      <c r="D77" s="1">
        <v>44927</v>
      </c>
      <c r="E77" t="s">
        <v>214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 t="str">
        <f>VLOOKUP(B77,Mapping!$E$4:$H$1200, 2,FALSE)</f>
        <v>West</v>
      </c>
      <c r="AK77" s="3"/>
      <c r="AL77" s="3"/>
    </row>
    <row r="78" spans="1:38" x14ac:dyDescent="0.25">
      <c r="A78" t="s">
        <v>1270</v>
      </c>
      <c r="B78" t="s">
        <v>1229</v>
      </c>
      <c r="C78" t="s">
        <v>213</v>
      </c>
      <c r="D78" s="1">
        <v>45292</v>
      </c>
      <c r="E78" t="s">
        <v>214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 t="str">
        <f>VLOOKUP(B78,Mapping!$E$4:$H$1200, 2,FALSE)</f>
        <v>West</v>
      </c>
      <c r="P78" s="2" t="s">
        <v>54</v>
      </c>
      <c r="Q78" t="s">
        <v>56</v>
      </c>
      <c r="AL78" s="3"/>
    </row>
    <row r="79" spans="1:38" x14ac:dyDescent="0.25">
      <c r="A79" t="s">
        <v>1270</v>
      </c>
      <c r="B79" t="s">
        <v>1229</v>
      </c>
      <c r="C79" t="s">
        <v>213</v>
      </c>
      <c r="D79" s="1">
        <v>45658</v>
      </c>
      <c r="E79" t="s">
        <v>214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 t="str">
        <f>VLOOKUP(B79,Mapping!$E$4:$H$1200, 2,FALSE)</f>
        <v>West</v>
      </c>
      <c r="AL79" s="3"/>
    </row>
    <row r="80" spans="1:38" x14ac:dyDescent="0.25">
      <c r="A80" t="s">
        <v>1270</v>
      </c>
      <c r="B80" t="s">
        <v>1229</v>
      </c>
      <c r="C80" t="s">
        <v>213</v>
      </c>
      <c r="D80" s="1">
        <v>46023</v>
      </c>
      <c r="E80" t="s">
        <v>214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 t="str">
        <f>VLOOKUP(B80,Mapping!$E$4:$H$1200, 2,FALSE)</f>
        <v>West</v>
      </c>
      <c r="P80" s="2" t="s">
        <v>1173</v>
      </c>
      <c r="Q80" s="2" t="s">
        <v>221</v>
      </c>
    </row>
    <row r="81" spans="1:37" x14ac:dyDescent="0.25">
      <c r="A81" t="s">
        <v>1270</v>
      </c>
      <c r="B81" t="s">
        <v>1229</v>
      </c>
      <c r="C81" t="s">
        <v>213</v>
      </c>
      <c r="D81" s="1">
        <v>46388</v>
      </c>
      <c r="E81" t="s">
        <v>214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 t="str">
        <f>VLOOKUP(B81,Mapping!$E$4:$H$1200, 2,FALSE)</f>
        <v>West</v>
      </c>
      <c r="P81" s="2" t="s">
        <v>219</v>
      </c>
      <c r="Q81" s="1">
        <v>43466</v>
      </c>
      <c r="R81" s="1">
        <v>43831</v>
      </c>
      <c r="S81" s="1">
        <v>44197</v>
      </c>
      <c r="T81" s="1">
        <v>44562</v>
      </c>
      <c r="U81" s="1">
        <v>44927</v>
      </c>
      <c r="V81" s="1">
        <v>45292</v>
      </c>
      <c r="W81" s="1">
        <v>45658</v>
      </c>
      <c r="X81" s="1">
        <v>46023</v>
      </c>
      <c r="Y81" s="1">
        <v>46388</v>
      </c>
      <c r="Z81" s="1">
        <v>46753</v>
      </c>
      <c r="AA81" s="1">
        <v>47119</v>
      </c>
      <c r="AB81" s="1">
        <v>47484</v>
      </c>
      <c r="AC81" s="1">
        <v>47849</v>
      </c>
      <c r="AD81" s="1">
        <v>48214</v>
      </c>
      <c r="AE81" s="1">
        <v>48580</v>
      </c>
      <c r="AF81" s="1">
        <v>48945</v>
      </c>
      <c r="AG81" s="1">
        <v>49310</v>
      </c>
      <c r="AH81" s="1">
        <v>49675</v>
      </c>
      <c r="AI81" s="1">
        <v>50041</v>
      </c>
      <c r="AJ81" s="1">
        <v>50406</v>
      </c>
      <c r="AK81" s="1" t="s">
        <v>220</v>
      </c>
    </row>
    <row r="82" spans="1:37" x14ac:dyDescent="0.25">
      <c r="A82" t="s">
        <v>1270</v>
      </c>
      <c r="B82" t="s">
        <v>1229</v>
      </c>
      <c r="C82" t="s">
        <v>213</v>
      </c>
      <c r="D82" s="1">
        <v>46753</v>
      </c>
      <c r="E82" t="s">
        <v>214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 t="str">
        <f>VLOOKUP(B82,Mapping!$E$4:$H$1200, 2,FALSE)</f>
        <v>West</v>
      </c>
      <c r="P82" s="11" t="s">
        <v>1195</v>
      </c>
      <c r="Q82" s="3">
        <v>49.664999999999999</v>
      </c>
      <c r="R82" s="3">
        <v>49.664999999999999</v>
      </c>
      <c r="S82" s="3">
        <v>49.664999999999999</v>
      </c>
      <c r="T82" s="3">
        <v>49.664999999999999</v>
      </c>
      <c r="U82" s="3">
        <v>49.664999999999999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248.32499999999999</v>
      </c>
    </row>
    <row r="83" spans="1:37" x14ac:dyDescent="0.25">
      <c r="A83" t="s">
        <v>1270</v>
      </c>
      <c r="B83" t="s">
        <v>1230</v>
      </c>
      <c r="C83" t="s">
        <v>213</v>
      </c>
      <c r="D83" s="1">
        <v>43466</v>
      </c>
      <c r="E83" t="s">
        <v>214</v>
      </c>
      <c r="F83">
        <v>0</v>
      </c>
      <c r="G83">
        <v>0</v>
      </c>
      <c r="H83">
        <v>133.39699999999999</v>
      </c>
      <c r="I83">
        <v>156.703</v>
      </c>
      <c r="J83">
        <v>757.69799999999998</v>
      </c>
      <c r="K83">
        <v>1249.9179999999999</v>
      </c>
      <c r="L83">
        <v>2880.4360000000001</v>
      </c>
      <c r="M83" t="str">
        <f>VLOOKUP(B83,Mapping!$E$4:$H$1200, 2,FALSE)</f>
        <v>West</v>
      </c>
      <c r="P83" s="11" t="s">
        <v>1203</v>
      </c>
      <c r="Q83" s="3">
        <v>83.369</v>
      </c>
      <c r="R83" s="3">
        <v>83.542000000000002</v>
      </c>
      <c r="S83" s="3">
        <v>83.382000000000005</v>
      </c>
      <c r="T83" s="3">
        <v>83.382000000000005</v>
      </c>
      <c r="U83" s="3">
        <v>83.382000000000005</v>
      </c>
      <c r="V83" s="3">
        <v>83.542000000000002</v>
      </c>
      <c r="W83" s="3">
        <v>83.382000000000005</v>
      </c>
      <c r="X83" s="3">
        <v>83.382000000000005</v>
      </c>
      <c r="Y83" s="3">
        <v>83.382000000000005</v>
      </c>
      <c r="Z83" s="3">
        <v>83.772999999999996</v>
      </c>
      <c r="AA83" s="3">
        <v>83.772999999999996</v>
      </c>
      <c r="AB83" s="3">
        <v>83.772999999999996</v>
      </c>
      <c r="AC83" s="3">
        <v>83.772999999999996</v>
      </c>
      <c r="AD83" s="3">
        <v>83.772999999999996</v>
      </c>
      <c r="AE83" s="3">
        <v>83.772999999999996</v>
      </c>
      <c r="AF83" s="3">
        <v>83.772999999999996</v>
      </c>
      <c r="AG83" s="3">
        <v>83.772999999999996</v>
      </c>
      <c r="AH83" s="3">
        <v>83.772999999999996</v>
      </c>
      <c r="AI83" s="3">
        <v>83.772999999999996</v>
      </c>
      <c r="AJ83" s="3">
        <v>83.772999999999996</v>
      </c>
      <c r="AK83" s="3">
        <v>1672.2479999999996</v>
      </c>
    </row>
    <row r="84" spans="1:37" x14ac:dyDescent="0.25">
      <c r="A84" t="s">
        <v>1270</v>
      </c>
      <c r="B84" t="s">
        <v>1230</v>
      </c>
      <c r="C84" t="s">
        <v>213</v>
      </c>
      <c r="D84" s="1">
        <v>43831</v>
      </c>
      <c r="E84" t="s">
        <v>214</v>
      </c>
      <c r="F84">
        <v>0</v>
      </c>
      <c r="G84">
        <v>0</v>
      </c>
      <c r="H84">
        <v>131.48400000000001</v>
      </c>
      <c r="I84">
        <v>157.38</v>
      </c>
      <c r="J84">
        <v>798.31399999999996</v>
      </c>
      <c r="K84">
        <v>1253.3140000000001</v>
      </c>
      <c r="L84">
        <v>2911.8119999999999</v>
      </c>
      <c r="M84" t="str">
        <f>VLOOKUP(B84,Mapping!$E$4:$H$1200, 2,FALSE)</f>
        <v>West</v>
      </c>
      <c r="P84" s="11" t="s">
        <v>1225</v>
      </c>
      <c r="Q84" s="3">
        <v>81.358000000000004</v>
      </c>
      <c r="R84" s="3">
        <v>81.582999999999998</v>
      </c>
      <c r="S84" s="3">
        <v>81.372</v>
      </c>
      <c r="T84" s="3">
        <v>81.372</v>
      </c>
      <c r="U84" s="3">
        <v>81.372</v>
      </c>
      <c r="V84" s="3">
        <v>81.582999999999998</v>
      </c>
      <c r="W84" s="3">
        <v>81.372</v>
      </c>
      <c r="X84" s="3">
        <v>81.372</v>
      </c>
      <c r="Y84" s="3">
        <v>81.372</v>
      </c>
      <c r="Z84" s="3">
        <v>81.582999999999998</v>
      </c>
      <c r="AA84" s="3">
        <v>81.582999999999998</v>
      </c>
      <c r="AB84" s="3">
        <v>81.582999999999998</v>
      </c>
      <c r="AC84" s="3">
        <v>81.582999999999998</v>
      </c>
      <c r="AD84" s="3">
        <v>81.582999999999998</v>
      </c>
      <c r="AE84" s="3">
        <v>81.582999999999998</v>
      </c>
      <c r="AF84" s="3">
        <v>81.582999999999998</v>
      </c>
      <c r="AG84" s="3">
        <v>81.582999999999998</v>
      </c>
      <c r="AH84" s="3">
        <v>81.582999999999998</v>
      </c>
      <c r="AI84" s="3">
        <v>81.582999999999998</v>
      </c>
      <c r="AJ84" s="3">
        <v>81.582999999999998</v>
      </c>
      <c r="AK84" s="3">
        <v>1630.1690000000003</v>
      </c>
    </row>
    <row r="85" spans="1:37" x14ac:dyDescent="0.25">
      <c r="A85" t="s">
        <v>1270</v>
      </c>
      <c r="B85" t="s">
        <v>1230</v>
      </c>
      <c r="C85" t="s">
        <v>213</v>
      </c>
      <c r="D85" s="1">
        <v>44197</v>
      </c>
      <c r="E85" t="s">
        <v>214</v>
      </c>
      <c r="F85">
        <v>0</v>
      </c>
      <c r="G85">
        <v>0</v>
      </c>
      <c r="H85">
        <v>173.05199999999999</v>
      </c>
      <c r="I85">
        <v>168.422</v>
      </c>
      <c r="J85">
        <v>792.68600000000004</v>
      </c>
      <c r="K85">
        <v>1251.6890000000001</v>
      </c>
      <c r="L85">
        <v>2905.1039999999998</v>
      </c>
      <c r="M85" t="str">
        <f>VLOOKUP(B85,Mapping!$E$4:$H$1200, 2,FALSE)</f>
        <v>West</v>
      </c>
      <c r="P85" s="11" t="s">
        <v>1226</v>
      </c>
      <c r="Q85" s="3">
        <v>86.15</v>
      </c>
      <c r="R85" s="3">
        <v>86.274000000000001</v>
      </c>
      <c r="S85" s="3">
        <v>86.159000000000006</v>
      </c>
      <c r="T85" s="3">
        <v>86.159000000000006</v>
      </c>
      <c r="U85" s="3">
        <v>86.159000000000006</v>
      </c>
      <c r="V85" s="3">
        <v>86.274000000000001</v>
      </c>
      <c r="W85" s="3">
        <v>86.159000000000006</v>
      </c>
      <c r="X85" s="3">
        <v>86.159000000000006</v>
      </c>
      <c r="Y85" s="3">
        <v>86.159000000000006</v>
      </c>
      <c r="Z85" s="3">
        <v>86.274000000000001</v>
      </c>
      <c r="AA85" s="3">
        <v>86.274000000000001</v>
      </c>
      <c r="AB85" s="3">
        <v>86.274000000000001</v>
      </c>
      <c r="AC85" s="3">
        <v>86.274000000000001</v>
      </c>
      <c r="AD85" s="3">
        <v>86.274000000000001</v>
      </c>
      <c r="AE85" s="3">
        <v>86.274000000000001</v>
      </c>
      <c r="AF85" s="3">
        <v>86.274000000000001</v>
      </c>
      <c r="AG85" s="3">
        <v>86.274000000000001</v>
      </c>
      <c r="AH85" s="3">
        <v>86.274000000000001</v>
      </c>
      <c r="AI85" s="3">
        <v>86.274000000000001</v>
      </c>
      <c r="AJ85" s="3">
        <v>86.274000000000001</v>
      </c>
      <c r="AK85" s="3">
        <v>1724.6659999999993</v>
      </c>
    </row>
    <row r="86" spans="1:37" x14ac:dyDescent="0.25">
      <c r="A86" t="s">
        <v>1270</v>
      </c>
      <c r="B86" t="s">
        <v>1230</v>
      </c>
      <c r="C86" t="s">
        <v>213</v>
      </c>
      <c r="D86" s="1">
        <v>44562</v>
      </c>
      <c r="E86" t="s">
        <v>214</v>
      </c>
      <c r="F86">
        <v>0</v>
      </c>
      <c r="G86">
        <v>0</v>
      </c>
      <c r="H86">
        <v>159.779</v>
      </c>
      <c r="I86">
        <v>146.05799999999999</v>
      </c>
      <c r="J86">
        <v>762.36400000000003</v>
      </c>
      <c r="K86">
        <v>1251.4949999999999</v>
      </c>
      <c r="L86">
        <v>2799.3519999999999</v>
      </c>
      <c r="M86" t="str">
        <f>VLOOKUP(B86,Mapping!$E$4:$H$1200, 2,FALSE)</f>
        <v>West</v>
      </c>
      <c r="P86" s="11" t="s">
        <v>1271</v>
      </c>
      <c r="Q86" s="3">
        <v>344.15800000000002</v>
      </c>
      <c r="R86" s="3">
        <v>345.10399999999998</v>
      </c>
      <c r="S86" s="3">
        <v>344.173</v>
      </c>
      <c r="T86" s="3">
        <v>344.173</v>
      </c>
      <c r="U86" s="3">
        <v>344.173</v>
      </c>
      <c r="V86" s="3">
        <v>345.10399999999998</v>
      </c>
      <c r="W86" s="3">
        <v>344.173</v>
      </c>
      <c r="X86" s="3">
        <v>344.173</v>
      </c>
      <c r="Y86" s="3">
        <v>344.173</v>
      </c>
      <c r="Z86" s="3">
        <v>314.7</v>
      </c>
      <c r="AA86" s="3">
        <v>314.7</v>
      </c>
      <c r="AB86" s="3">
        <v>314.7</v>
      </c>
      <c r="AC86" s="3">
        <v>314.7</v>
      </c>
      <c r="AD86" s="3">
        <v>314.7</v>
      </c>
      <c r="AE86" s="3">
        <v>314.7</v>
      </c>
      <c r="AF86" s="3">
        <v>314.7</v>
      </c>
      <c r="AG86" s="3">
        <v>314.7</v>
      </c>
      <c r="AH86" s="3">
        <v>314.7</v>
      </c>
      <c r="AI86" s="3">
        <v>314.7</v>
      </c>
      <c r="AJ86" s="3">
        <v>314.7</v>
      </c>
      <c r="AK86" s="3">
        <v>6561.1039999999975</v>
      </c>
    </row>
    <row r="87" spans="1:37" x14ac:dyDescent="0.25">
      <c r="A87" t="s">
        <v>1270</v>
      </c>
      <c r="B87" t="s">
        <v>1230</v>
      </c>
      <c r="C87" t="s">
        <v>213</v>
      </c>
      <c r="D87" s="1">
        <v>44927</v>
      </c>
      <c r="E87" t="s">
        <v>214</v>
      </c>
      <c r="F87">
        <v>0</v>
      </c>
      <c r="G87">
        <v>0</v>
      </c>
      <c r="H87">
        <v>162.36799999999999</v>
      </c>
      <c r="I87">
        <v>134.66900000000001</v>
      </c>
      <c r="J87">
        <v>804.13400000000001</v>
      </c>
      <c r="K87">
        <v>1245.633</v>
      </c>
      <c r="L87">
        <v>2918.415</v>
      </c>
      <c r="M87" t="str">
        <f>VLOOKUP(B87,Mapping!$E$4:$H$1200, 2,FALSE)</f>
        <v>West</v>
      </c>
      <c r="P87" s="11" t="s">
        <v>220</v>
      </c>
      <c r="Q87" s="3">
        <v>644.70000000000005</v>
      </c>
      <c r="R87" s="3">
        <v>646.16799999999989</v>
      </c>
      <c r="S87" s="3">
        <v>644.75099999999998</v>
      </c>
      <c r="T87" s="3">
        <v>644.75099999999998</v>
      </c>
      <c r="U87" s="3">
        <v>644.75099999999998</v>
      </c>
      <c r="V87" s="3">
        <v>596.50299999999993</v>
      </c>
      <c r="W87" s="3">
        <v>595.08600000000001</v>
      </c>
      <c r="X87" s="3">
        <v>595.08600000000001</v>
      </c>
      <c r="Y87" s="3">
        <v>595.08600000000001</v>
      </c>
      <c r="Z87" s="3">
        <v>566.32999999999993</v>
      </c>
      <c r="AA87" s="3">
        <v>566.32999999999993</v>
      </c>
      <c r="AB87" s="3">
        <v>566.32999999999993</v>
      </c>
      <c r="AC87" s="3">
        <v>566.32999999999993</v>
      </c>
      <c r="AD87" s="3">
        <v>566.32999999999993</v>
      </c>
      <c r="AE87" s="3">
        <v>566.32999999999993</v>
      </c>
      <c r="AF87" s="3">
        <v>566.32999999999993</v>
      </c>
      <c r="AG87" s="3">
        <v>566.32999999999993</v>
      </c>
      <c r="AH87" s="3">
        <v>566.32999999999993</v>
      </c>
      <c r="AI87" s="3">
        <v>566.32999999999993</v>
      </c>
      <c r="AJ87" s="3">
        <v>566.32999999999993</v>
      </c>
      <c r="AK87" s="3">
        <v>11836.511999999997</v>
      </c>
    </row>
    <row r="88" spans="1:37" x14ac:dyDescent="0.25">
      <c r="A88" t="s">
        <v>1270</v>
      </c>
      <c r="B88" t="s">
        <v>1230</v>
      </c>
      <c r="C88" t="s">
        <v>213</v>
      </c>
      <c r="D88" s="1">
        <v>45292</v>
      </c>
      <c r="E88" t="s">
        <v>214</v>
      </c>
      <c r="F88">
        <v>0</v>
      </c>
      <c r="G88">
        <v>0</v>
      </c>
      <c r="H88">
        <v>155.18700000000001</v>
      </c>
      <c r="I88">
        <v>127.711</v>
      </c>
      <c r="J88">
        <v>782.03499999999997</v>
      </c>
      <c r="K88">
        <v>1256.9960000000001</v>
      </c>
      <c r="L88">
        <v>2916.8789999999999</v>
      </c>
      <c r="M88" t="str">
        <f>VLOOKUP(B88,Mapping!$E$4:$H$1200, 2,FALSE)</f>
        <v>West</v>
      </c>
    </row>
    <row r="89" spans="1:37" x14ac:dyDescent="0.25">
      <c r="A89" t="s">
        <v>1270</v>
      </c>
      <c r="B89" t="s">
        <v>1230</v>
      </c>
      <c r="C89" t="s">
        <v>213</v>
      </c>
      <c r="D89" s="1">
        <v>45658</v>
      </c>
      <c r="E89" t="s">
        <v>214</v>
      </c>
      <c r="F89">
        <v>0</v>
      </c>
      <c r="G89">
        <v>0</v>
      </c>
      <c r="H89">
        <v>161.29900000000001</v>
      </c>
      <c r="I89">
        <v>128.15899999999999</v>
      </c>
      <c r="J89">
        <v>787.68799999999999</v>
      </c>
      <c r="K89">
        <v>1234.0840000000001</v>
      </c>
      <c r="L89">
        <v>2877.5650000000001</v>
      </c>
      <c r="M89" t="str">
        <f>VLOOKUP(B89,Mapping!$E$4:$H$1200, 2,FALSE)</f>
        <v>West</v>
      </c>
    </row>
    <row r="90" spans="1:37" x14ac:dyDescent="0.25">
      <c r="A90" t="s">
        <v>1270</v>
      </c>
      <c r="B90" t="s">
        <v>1230</v>
      </c>
      <c r="C90" t="s">
        <v>213</v>
      </c>
      <c r="D90" s="1">
        <v>46023</v>
      </c>
      <c r="E90" t="s">
        <v>214</v>
      </c>
      <c r="F90">
        <v>0</v>
      </c>
      <c r="G90">
        <v>0</v>
      </c>
      <c r="H90">
        <v>161.09299999999999</v>
      </c>
      <c r="I90">
        <v>137.86500000000001</v>
      </c>
      <c r="J90">
        <v>769.68399999999997</v>
      </c>
      <c r="K90">
        <v>1249.1420000000001</v>
      </c>
      <c r="L90">
        <v>2910.7150000000001</v>
      </c>
      <c r="M90" t="str">
        <f>VLOOKUP(B90,Mapping!$E$4:$H$1200, 2,FALSE)</f>
        <v>West</v>
      </c>
    </row>
    <row r="91" spans="1:37" x14ac:dyDescent="0.25">
      <c r="A91" t="s">
        <v>1270</v>
      </c>
      <c r="B91" t="s">
        <v>1230</v>
      </c>
      <c r="C91" t="s">
        <v>213</v>
      </c>
      <c r="D91" s="1">
        <v>46388</v>
      </c>
      <c r="E91" t="s">
        <v>214</v>
      </c>
      <c r="F91">
        <v>0</v>
      </c>
      <c r="G91">
        <v>0</v>
      </c>
      <c r="H91">
        <v>164.911</v>
      </c>
      <c r="I91">
        <v>142.80500000000001</v>
      </c>
      <c r="J91">
        <v>761.91399999999999</v>
      </c>
      <c r="K91">
        <v>1246.6189999999999</v>
      </c>
      <c r="L91">
        <v>2896.1959999999999</v>
      </c>
      <c r="M91" t="str">
        <f>VLOOKUP(B91,Mapping!$E$4:$H$1200, 2,FALSE)</f>
        <v>West</v>
      </c>
    </row>
    <row r="92" spans="1:37" x14ac:dyDescent="0.25">
      <c r="A92" t="s">
        <v>1270</v>
      </c>
      <c r="B92" t="s">
        <v>1230</v>
      </c>
      <c r="C92" t="s">
        <v>213</v>
      </c>
      <c r="D92" s="1">
        <v>46753</v>
      </c>
      <c r="E92" t="s">
        <v>214</v>
      </c>
      <c r="F92">
        <v>0</v>
      </c>
      <c r="G92">
        <v>0</v>
      </c>
      <c r="H92">
        <v>168.637</v>
      </c>
      <c r="I92">
        <v>158.29900000000001</v>
      </c>
      <c r="J92">
        <v>758.41800000000001</v>
      </c>
      <c r="K92">
        <v>1251.4280000000001</v>
      </c>
      <c r="L92">
        <v>2900.7449999999999</v>
      </c>
      <c r="M92" t="str">
        <f>VLOOKUP(B92,Mapping!$E$4:$H$1200, 2,FALSE)</f>
        <v>West</v>
      </c>
    </row>
    <row r="93" spans="1:37" x14ac:dyDescent="0.25">
      <c r="A93" t="s">
        <v>1270</v>
      </c>
      <c r="B93" t="s">
        <v>1272</v>
      </c>
      <c r="C93" t="s">
        <v>213</v>
      </c>
      <c r="D93" s="1">
        <v>43466</v>
      </c>
      <c r="E93" t="s">
        <v>214</v>
      </c>
      <c r="F93">
        <v>0</v>
      </c>
      <c r="G93">
        <v>0</v>
      </c>
      <c r="H93">
        <v>0</v>
      </c>
      <c r="I93">
        <v>110.48399999999999</v>
      </c>
      <c r="J93">
        <v>472.97399999999999</v>
      </c>
      <c r="K93">
        <v>0</v>
      </c>
      <c r="L93">
        <v>666.92600000000004</v>
      </c>
      <c r="M93" t="str">
        <f>VLOOKUP(B93,Mapping!$E$4:$H$1200, 2,FALSE)</f>
        <v>West</v>
      </c>
    </row>
    <row r="94" spans="1:37" x14ac:dyDescent="0.25">
      <c r="A94" t="s">
        <v>1270</v>
      </c>
      <c r="B94" t="s">
        <v>1272</v>
      </c>
      <c r="C94" t="s">
        <v>213</v>
      </c>
      <c r="D94" s="1">
        <v>43831</v>
      </c>
      <c r="E94" t="s">
        <v>214</v>
      </c>
      <c r="F94">
        <v>0</v>
      </c>
      <c r="G94">
        <v>0</v>
      </c>
      <c r="H94">
        <v>0</v>
      </c>
      <c r="I94">
        <v>110.102</v>
      </c>
      <c r="J94">
        <v>491.3</v>
      </c>
      <c r="K94">
        <v>0</v>
      </c>
      <c r="L94">
        <v>662.03599999999994</v>
      </c>
      <c r="M94" t="str">
        <f>VLOOKUP(B94,Mapping!$E$4:$H$1200, 2,FALSE)</f>
        <v>West</v>
      </c>
    </row>
    <row r="95" spans="1:37" x14ac:dyDescent="0.25">
      <c r="A95" t="s">
        <v>1270</v>
      </c>
      <c r="B95" t="s">
        <v>1272</v>
      </c>
      <c r="C95" t="s">
        <v>213</v>
      </c>
      <c r="D95" s="1">
        <v>44197</v>
      </c>
      <c r="E95" t="s">
        <v>214</v>
      </c>
      <c r="F95">
        <v>0</v>
      </c>
      <c r="G95">
        <v>0</v>
      </c>
      <c r="H95">
        <v>0</v>
      </c>
      <c r="I95">
        <v>111.879</v>
      </c>
      <c r="J95">
        <v>509.572</v>
      </c>
      <c r="K95">
        <v>0</v>
      </c>
      <c r="L95">
        <v>674.779</v>
      </c>
      <c r="M95" t="str">
        <f>VLOOKUP(B95,Mapping!$E$4:$H$1200, 2,FALSE)</f>
        <v>West</v>
      </c>
    </row>
    <row r="96" spans="1:37" x14ac:dyDescent="0.25">
      <c r="A96" t="s">
        <v>1270</v>
      </c>
      <c r="B96" t="s">
        <v>1272</v>
      </c>
      <c r="C96" t="s">
        <v>213</v>
      </c>
      <c r="D96" s="1">
        <v>44562</v>
      </c>
      <c r="E96" t="s">
        <v>214</v>
      </c>
      <c r="F96">
        <v>0</v>
      </c>
      <c r="G96">
        <v>0</v>
      </c>
      <c r="H96">
        <v>0</v>
      </c>
      <c r="I96">
        <v>114.791</v>
      </c>
      <c r="J96">
        <v>491.54599999999999</v>
      </c>
      <c r="K96">
        <v>0</v>
      </c>
      <c r="L96">
        <v>670.12199999999996</v>
      </c>
      <c r="M96" t="str">
        <f>VLOOKUP(B96,Mapping!$E$4:$H$1200, 2,FALSE)</f>
        <v>West</v>
      </c>
    </row>
    <row r="97" spans="1:19" x14ac:dyDescent="0.25">
      <c r="A97" t="s">
        <v>1270</v>
      </c>
      <c r="B97" t="s">
        <v>1272</v>
      </c>
      <c r="C97" t="s">
        <v>213</v>
      </c>
      <c r="D97" s="1">
        <v>44927</v>
      </c>
      <c r="E97" t="s">
        <v>214</v>
      </c>
      <c r="F97">
        <v>0</v>
      </c>
      <c r="G97">
        <v>0</v>
      </c>
      <c r="H97">
        <v>0</v>
      </c>
      <c r="I97">
        <v>112.93600000000001</v>
      </c>
      <c r="J97">
        <v>487.51600000000002</v>
      </c>
      <c r="K97">
        <v>0</v>
      </c>
      <c r="L97">
        <v>648.38400000000001</v>
      </c>
      <c r="M97" t="str">
        <f>VLOOKUP(B97,Mapping!$E$4:$H$1200, 2,FALSE)</f>
        <v>West</v>
      </c>
    </row>
    <row r="98" spans="1:19" x14ac:dyDescent="0.25">
      <c r="A98" t="s">
        <v>1270</v>
      </c>
      <c r="B98" t="s">
        <v>1272</v>
      </c>
      <c r="C98" t="s">
        <v>213</v>
      </c>
      <c r="D98" s="1">
        <v>45292</v>
      </c>
      <c r="E98" t="s">
        <v>214</v>
      </c>
      <c r="F98">
        <v>0</v>
      </c>
      <c r="G98">
        <v>0</v>
      </c>
      <c r="H98">
        <v>0</v>
      </c>
      <c r="I98">
        <v>108.083</v>
      </c>
      <c r="J98">
        <v>494.87799999999999</v>
      </c>
      <c r="K98">
        <v>0</v>
      </c>
      <c r="L98">
        <v>676.85299999999995</v>
      </c>
      <c r="M98" t="str">
        <f>VLOOKUP(B98,Mapping!$E$4:$H$1200, 2,FALSE)</f>
        <v>West</v>
      </c>
    </row>
    <row r="99" spans="1:19" x14ac:dyDescent="0.25">
      <c r="A99" t="s">
        <v>1270</v>
      </c>
      <c r="B99" t="s">
        <v>1272</v>
      </c>
      <c r="C99" t="s">
        <v>213</v>
      </c>
      <c r="D99" s="1">
        <v>45658</v>
      </c>
      <c r="E99" t="s">
        <v>214</v>
      </c>
      <c r="F99">
        <v>0</v>
      </c>
      <c r="G99">
        <v>0</v>
      </c>
      <c r="H99">
        <v>0</v>
      </c>
      <c r="I99">
        <v>109.155</v>
      </c>
      <c r="J99">
        <v>492.00299999999999</v>
      </c>
      <c r="K99">
        <v>0</v>
      </c>
      <c r="L99">
        <v>671.39800000000002</v>
      </c>
      <c r="M99" t="str">
        <f>VLOOKUP(B99,Mapping!$E$4:$H$1200, 2,FALSE)</f>
        <v>West</v>
      </c>
    </row>
    <row r="100" spans="1:19" x14ac:dyDescent="0.25">
      <c r="A100" t="s">
        <v>1270</v>
      </c>
      <c r="B100" t="s">
        <v>1272</v>
      </c>
      <c r="C100" t="s">
        <v>213</v>
      </c>
      <c r="D100" s="1">
        <v>46023</v>
      </c>
      <c r="E100" t="s">
        <v>214</v>
      </c>
      <c r="F100">
        <v>0</v>
      </c>
      <c r="G100">
        <v>0</v>
      </c>
      <c r="H100">
        <v>0</v>
      </c>
      <c r="I100">
        <v>108.026</v>
      </c>
      <c r="J100">
        <v>479.26100000000002</v>
      </c>
      <c r="K100">
        <v>0</v>
      </c>
      <c r="L100">
        <v>653.34400000000005</v>
      </c>
      <c r="M100" t="str">
        <f>VLOOKUP(B100,Mapping!$E$4:$H$1200, 2,FALSE)</f>
        <v>West</v>
      </c>
    </row>
    <row r="101" spans="1:19" x14ac:dyDescent="0.25">
      <c r="A101" t="s">
        <v>1270</v>
      </c>
      <c r="B101" t="s">
        <v>1272</v>
      </c>
      <c r="C101" t="s">
        <v>213</v>
      </c>
      <c r="D101" s="1">
        <v>46388</v>
      </c>
      <c r="E101" t="s">
        <v>214</v>
      </c>
      <c r="F101">
        <v>0</v>
      </c>
      <c r="G101">
        <v>0</v>
      </c>
      <c r="H101">
        <v>0</v>
      </c>
      <c r="I101">
        <v>106.11499999999999</v>
      </c>
      <c r="J101">
        <v>489.82400000000001</v>
      </c>
      <c r="K101">
        <v>0</v>
      </c>
      <c r="L101">
        <v>672.45699999999999</v>
      </c>
      <c r="M101" t="str">
        <f>VLOOKUP(B101,Mapping!$E$4:$H$1200, 2,FALSE)</f>
        <v>West</v>
      </c>
    </row>
    <row r="102" spans="1:19" x14ac:dyDescent="0.25">
      <c r="A102" t="s">
        <v>1270</v>
      </c>
      <c r="B102" t="s">
        <v>1272</v>
      </c>
      <c r="C102" t="s">
        <v>213</v>
      </c>
      <c r="D102" s="1">
        <v>46753</v>
      </c>
      <c r="E102" t="s">
        <v>214</v>
      </c>
      <c r="F102">
        <v>0</v>
      </c>
      <c r="G102">
        <v>0</v>
      </c>
      <c r="H102">
        <v>0</v>
      </c>
      <c r="I102">
        <v>108.63</v>
      </c>
      <c r="J102">
        <v>488.16500000000002</v>
      </c>
      <c r="K102">
        <v>0</v>
      </c>
      <c r="L102">
        <v>677.17600000000004</v>
      </c>
      <c r="M102" t="str">
        <f>VLOOKUP(B102,Mapping!$E$4:$H$1200, 2,FALSE)</f>
        <v>West</v>
      </c>
    </row>
    <row r="103" spans="1:19" x14ac:dyDescent="0.25">
      <c r="A103" t="s">
        <v>1270</v>
      </c>
      <c r="B103" t="s">
        <v>1231</v>
      </c>
      <c r="C103" t="s">
        <v>213</v>
      </c>
      <c r="D103" s="1">
        <v>43466</v>
      </c>
      <c r="E103" t="s">
        <v>214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736.21500000000003</v>
      </c>
      <c r="L103">
        <v>736.21500000000003</v>
      </c>
      <c r="M103" t="str">
        <f>VLOOKUP(B103,Mapping!$E$4:$H$1200, 2,FALSE)</f>
        <v>West</v>
      </c>
    </row>
    <row r="104" spans="1:19" x14ac:dyDescent="0.25">
      <c r="A104" t="s">
        <v>1270</v>
      </c>
      <c r="B104" t="s">
        <v>1231</v>
      </c>
      <c r="C104" t="s">
        <v>213</v>
      </c>
      <c r="D104" s="1">
        <v>43831</v>
      </c>
      <c r="E104" t="s">
        <v>214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739.95100000000002</v>
      </c>
      <c r="L104">
        <v>739.95100000000002</v>
      </c>
      <c r="M104" t="str">
        <f>VLOOKUP(B104,Mapping!$E$4:$H$1200, 2,FALSE)</f>
        <v>West</v>
      </c>
      <c r="S104" s="1"/>
    </row>
    <row r="105" spans="1:19" x14ac:dyDescent="0.25">
      <c r="A105" t="s">
        <v>1270</v>
      </c>
      <c r="B105" t="s">
        <v>1231</v>
      </c>
      <c r="C105" t="s">
        <v>213</v>
      </c>
      <c r="D105" s="1">
        <v>44197</v>
      </c>
      <c r="E105" t="s">
        <v>214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738.22900000000004</v>
      </c>
      <c r="L105">
        <v>738.22900000000004</v>
      </c>
      <c r="M105" t="str">
        <f>VLOOKUP(B105,Mapping!$E$4:$H$1200, 2,FALSE)</f>
        <v>West</v>
      </c>
      <c r="S105" s="1"/>
    </row>
    <row r="106" spans="1:19" x14ac:dyDescent="0.25">
      <c r="A106" t="s">
        <v>1270</v>
      </c>
      <c r="B106" t="s">
        <v>1231</v>
      </c>
      <c r="C106" t="s">
        <v>213</v>
      </c>
      <c r="D106" s="1">
        <v>44562</v>
      </c>
      <c r="E106" t="s">
        <v>214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737.202</v>
      </c>
      <c r="L106">
        <v>737.202</v>
      </c>
      <c r="M106" t="str">
        <f>VLOOKUP(B106,Mapping!$E$4:$H$1200, 2,FALSE)</f>
        <v>West</v>
      </c>
      <c r="S106" s="1"/>
    </row>
    <row r="107" spans="1:19" x14ac:dyDescent="0.25">
      <c r="A107" t="s">
        <v>1270</v>
      </c>
      <c r="B107" t="s">
        <v>1231</v>
      </c>
      <c r="C107" t="s">
        <v>213</v>
      </c>
      <c r="D107" s="1">
        <v>44927</v>
      </c>
      <c r="E107" t="s">
        <v>214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736.74599999999998</v>
      </c>
      <c r="L107">
        <v>736.74599999999998</v>
      </c>
      <c r="M107" t="str">
        <f>VLOOKUP(B107,Mapping!$E$4:$H$1200, 2,FALSE)</f>
        <v>West</v>
      </c>
      <c r="S107" s="1"/>
    </row>
    <row r="108" spans="1:19" x14ac:dyDescent="0.25">
      <c r="A108" t="s">
        <v>1270</v>
      </c>
      <c r="B108" t="s">
        <v>1231</v>
      </c>
      <c r="C108" t="s">
        <v>213</v>
      </c>
      <c r="D108" s="1">
        <v>45292</v>
      </c>
      <c r="E108" t="s">
        <v>214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741.39099999999996</v>
      </c>
      <c r="L108">
        <v>741.39099999999996</v>
      </c>
      <c r="M108" t="str">
        <f>VLOOKUP(B108,Mapping!$E$4:$H$1200, 2,FALSE)</f>
        <v>West</v>
      </c>
      <c r="S108" s="1"/>
    </row>
    <row r="109" spans="1:19" x14ac:dyDescent="0.25">
      <c r="A109" t="s">
        <v>1270</v>
      </c>
      <c r="B109" t="s">
        <v>1231</v>
      </c>
      <c r="C109" t="s">
        <v>213</v>
      </c>
      <c r="D109" s="1">
        <v>45658</v>
      </c>
      <c r="E109" t="s">
        <v>214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731.14200000000005</v>
      </c>
      <c r="L109">
        <v>731.14200000000005</v>
      </c>
      <c r="M109" t="str">
        <f>VLOOKUP(B109,Mapping!$E$4:$H$1200, 2,FALSE)</f>
        <v>West</v>
      </c>
      <c r="S109" s="1"/>
    </row>
    <row r="110" spans="1:19" x14ac:dyDescent="0.25">
      <c r="A110" t="s">
        <v>1270</v>
      </c>
      <c r="B110" t="s">
        <v>1231</v>
      </c>
      <c r="C110" t="s">
        <v>213</v>
      </c>
      <c r="D110" s="1">
        <v>46023</v>
      </c>
      <c r="E110" t="s">
        <v>214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737.16</v>
      </c>
      <c r="L110">
        <v>737.16</v>
      </c>
      <c r="M110" t="str">
        <f>VLOOKUP(B110,Mapping!$E$4:$H$1200, 2,FALSE)</f>
        <v>West</v>
      </c>
      <c r="S110" s="1"/>
    </row>
    <row r="111" spans="1:19" x14ac:dyDescent="0.25">
      <c r="A111" t="s">
        <v>1270</v>
      </c>
      <c r="B111" t="s">
        <v>1231</v>
      </c>
      <c r="C111" t="s">
        <v>213</v>
      </c>
      <c r="D111" s="1">
        <v>46388</v>
      </c>
      <c r="E111" t="s">
        <v>214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737.57500000000005</v>
      </c>
      <c r="L111">
        <v>737.57500000000005</v>
      </c>
      <c r="M111" t="str">
        <f>VLOOKUP(B111,Mapping!$E$4:$H$1200, 2,FALSE)</f>
        <v>West</v>
      </c>
      <c r="S111" s="1"/>
    </row>
    <row r="112" spans="1:19" x14ac:dyDescent="0.25">
      <c r="A112" t="s">
        <v>1270</v>
      </c>
      <c r="B112" t="s">
        <v>1231</v>
      </c>
      <c r="C112" t="s">
        <v>213</v>
      </c>
      <c r="D112" s="1">
        <v>46753</v>
      </c>
      <c r="E112" t="s">
        <v>214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740.22199999999998</v>
      </c>
      <c r="L112">
        <v>740.22199999999998</v>
      </c>
      <c r="M112" t="str">
        <f>VLOOKUP(B112,Mapping!$E$4:$H$1200, 2,FALSE)</f>
        <v>West</v>
      </c>
      <c r="S112" s="1"/>
    </row>
    <row r="113" spans="1:19" x14ac:dyDescent="0.25">
      <c r="A113" t="s">
        <v>1270</v>
      </c>
      <c r="B113" t="s">
        <v>1201</v>
      </c>
      <c r="C113" t="s">
        <v>213</v>
      </c>
      <c r="D113" s="1">
        <v>43466</v>
      </c>
      <c r="E113" t="s">
        <v>214</v>
      </c>
      <c r="F113">
        <v>0</v>
      </c>
      <c r="G113">
        <v>0</v>
      </c>
      <c r="H113">
        <v>46.786999999999999</v>
      </c>
      <c r="I113">
        <v>1.633</v>
      </c>
      <c r="J113">
        <v>2.2010000000000001</v>
      </c>
      <c r="K113">
        <v>92.772999999999996</v>
      </c>
      <c r="L113">
        <v>152.36099999999999</v>
      </c>
      <c r="M113" t="str">
        <f>VLOOKUP(B113,Mapping!$E$4:$H$1200, 2,FALSE)</f>
        <v>West</v>
      </c>
      <c r="S113" s="1"/>
    </row>
    <row r="114" spans="1:19" x14ac:dyDescent="0.25">
      <c r="A114" t="s">
        <v>1270</v>
      </c>
      <c r="B114" t="s">
        <v>1201</v>
      </c>
      <c r="C114" t="s">
        <v>213</v>
      </c>
      <c r="D114" s="1">
        <v>43831</v>
      </c>
      <c r="E114" t="s">
        <v>214</v>
      </c>
      <c r="F114">
        <v>0</v>
      </c>
      <c r="G114">
        <v>0</v>
      </c>
      <c r="H114">
        <v>50.677999999999997</v>
      </c>
      <c r="I114">
        <v>2.1909999999999998</v>
      </c>
      <c r="J114">
        <v>3.3010000000000002</v>
      </c>
      <c r="K114">
        <v>93.084000000000003</v>
      </c>
      <c r="L114">
        <v>158.21</v>
      </c>
      <c r="M114" t="str">
        <f>VLOOKUP(B114,Mapping!$E$4:$H$1200, 2,FALSE)</f>
        <v>West</v>
      </c>
      <c r="S114" s="1"/>
    </row>
    <row r="115" spans="1:19" x14ac:dyDescent="0.25">
      <c r="A115" t="s">
        <v>1270</v>
      </c>
      <c r="B115" t="s">
        <v>1201</v>
      </c>
      <c r="C115" t="s">
        <v>213</v>
      </c>
      <c r="D115" s="1">
        <v>44197</v>
      </c>
      <c r="E115" t="s">
        <v>214</v>
      </c>
      <c r="F115">
        <v>0</v>
      </c>
      <c r="G115">
        <v>0</v>
      </c>
      <c r="H115">
        <v>20.968</v>
      </c>
      <c r="I115">
        <v>7.7510000000000003</v>
      </c>
      <c r="J115">
        <v>33.179000000000002</v>
      </c>
      <c r="K115">
        <v>92.998999999999995</v>
      </c>
      <c r="L115">
        <v>163.124</v>
      </c>
      <c r="M115" t="str">
        <f>VLOOKUP(B115,Mapping!$E$4:$H$1200, 2,FALSE)</f>
        <v>West</v>
      </c>
      <c r="S115" s="1"/>
    </row>
    <row r="116" spans="1:19" x14ac:dyDescent="0.25">
      <c r="A116" t="s">
        <v>1270</v>
      </c>
      <c r="B116" t="s">
        <v>1201</v>
      </c>
      <c r="C116" t="s">
        <v>213</v>
      </c>
      <c r="D116" s="1">
        <v>44562</v>
      </c>
      <c r="E116" t="s">
        <v>214</v>
      </c>
      <c r="F116">
        <v>0</v>
      </c>
      <c r="G116">
        <v>0</v>
      </c>
      <c r="H116">
        <v>20.774000000000001</v>
      </c>
      <c r="I116">
        <v>11.04</v>
      </c>
      <c r="J116">
        <v>30.402999999999999</v>
      </c>
      <c r="K116">
        <v>92.992999999999995</v>
      </c>
      <c r="L116">
        <v>162.71299999999999</v>
      </c>
      <c r="M116" t="str">
        <f>VLOOKUP(B116,Mapping!$E$4:$H$1200, 2,FALSE)</f>
        <v>West</v>
      </c>
      <c r="S116" s="1"/>
    </row>
    <row r="117" spans="1:19" x14ac:dyDescent="0.25">
      <c r="A117" t="s">
        <v>1270</v>
      </c>
      <c r="B117" t="s">
        <v>1201</v>
      </c>
      <c r="C117" t="s">
        <v>213</v>
      </c>
      <c r="D117" s="1">
        <v>44927</v>
      </c>
      <c r="E117" t="s">
        <v>214</v>
      </c>
      <c r="F117">
        <v>0</v>
      </c>
      <c r="G117">
        <v>0</v>
      </c>
      <c r="H117">
        <v>18.535</v>
      </c>
      <c r="I117">
        <v>23.402000000000001</v>
      </c>
      <c r="J117">
        <v>22.847999999999999</v>
      </c>
      <c r="K117">
        <v>92.644000000000005</v>
      </c>
      <c r="L117">
        <v>165.29599999999999</v>
      </c>
      <c r="M117" t="str">
        <f>VLOOKUP(B117,Mapping!$E$4:$H$1200, 2,FALSE)</f>
        <v>West</v>
      </c>
      <c r="S117" s="1"/>
    </row>
    <row r="118" spans="1:19" x14ac:dyDescent="0.25">
      <c r="A118" t="s">
        <v>1270</v>
      </c>
      <c r="B118" t="s">
        <v>1201</v>
      </c>
      <c r="C118" t="s">
        <v>213</v>
      </c>
      <c r="D118" s="1">
        <v>45292</v>
      </c>
      <c r="E118" t="s">
        <v>214</v>
      </c>
      <c r="F118">
        <v>0</v>
      </c>
      <c r="G118">
        <v>0</v>
      </c>
      <c r="H118">
        <v>25.792999999999999</v>
      </c>
      <c r="I118">
        <v>30.46</v>
      </c>
      <c r="J118">
        <v>18.582000000000001</v>
      </c>
      <c r="K118">
        <v>94.341999999999999</v>
      </c>
      <c r="L118">
        <v>176.93799999999999</v>
      </c>
      <c r="M118" t="str">
        <f>VLOOKUP(B118,Mapping!$E$4:$H$1200, 2,FALSE)</f>
        <v>West</v>
      </c>
      <c r="S118" s="1"/>
    </row>
    <row r="119" spans="1:19" x14ac:dyDescent="0.25">
      <c r="A119" t="s">
        <v>1270</v>
      </c>
      <c r="B119" t="s">
        <v>1201</v>
      </c>
      <c r="C119" t="s">
        <v>213</v>
      </c>
      <c r="D119" s="1">
        <v>45658</v>
      </c>
      <c r="E119" t="s">
        <v>214</v>
      </c>
      <c r="F119">
        <v>0</v>
      </c>
      <c r="G119">
        <v>0</v>
      </c>
      <c r="H119">
        <v>23.88</v>
      </c>
      <c r="I119">
        <v>34.848999999999997</v>
      </c>
      <c r="J119">
        <v>12.622999999999999</v>
      </c>
      <c r="K119">
        <v>94.087000000000003</v>
      </c>
      <c r="L119">
        <v>175.94300000000001</v>
      </c>
      <c r="M119" t="str">
        <f>VLOOKUP(B119,Mapping!$E$4:$H$1200, 2,FALSE)</f>
        <v>West</v>
      </c>
      <c r="S119" s="1"/>
    </row>
    <row r="120" spans="1:19" x14ac:dyDescent="0.25">
      <c r="A120" t="s">
        <v>1270</v>
      </c>
      <c r="B120" t="s">
        <v>1201</v>
      </c>
      <c r="C120" t="s">
        <v>213</v>
      </c>
      <c r="D120" s="1">
        <v>46023</v>
      </c>
      <c r="E120" t="s">
        <v>214</v>
      </c>
      <c r="F120">
        <v>0</v>
      </c>
      <c r="G120">
        <v>0</v>
      </c>
      <c r="H120">
        <v>24.565999999999999</v>
      </c>
      <c r="I120">
        <v>27.042999999999999</v>
      </c>
      <c r="J120">
        <v>18.396000000000001</v>
      </c>
      <c r="K120">
        <v>94.085999999999999</v>
      </c>
      <c r="L120">
        <v>174.87</v>
      </c>
      <c r="M120" t="str">
        <f>VLOOKUP(B120,Mapping!$E$4:$H$1200, 2,FALSE)</f>
        <v>West</v>
      </c>
      <c r="S120" s="1"/>
    </row>
    <row r="121" spans="1:19" x14ac:dyDescent="0.25">
      <c r="A121" t="s">
        <v>1270</v>
      </c>
      <c r="B121" t="s">
        <v>1201</v>
      </c>
      <c r="C121" t="s">
        <v>213</v>
      </c>
      <c r="D121" s="1">
        <v>46388</v>
      </c>
      <c r="E121" t="s">
        <v>214</v>
      </c>
      <c r="F121">
        <v>0</v>
      </c>
      <c r="G121">
        <v>0</v>
      </c>
      <c r="H121">
        <v>26.192</v>
      </c>
      <c r="I121">
        <v>26.844000000000001</v>
      </c>
      <c r="J121">
        <v>16.504999999999999</v>
      </c>
      <c r="K121">
        <v>94.085999999999999</v>
      </c>
      <c r="L121">
        <v>174.78899999999999</v>
      </c>
      <c r="M121" t="str">
        <f>VLOOKUP(B121,Mapping!$E$4:$H$1200, 2,FALSE)</f>
        <v>West</v>
      </c>
      <c r="S121" s="1"/>
    </row>
    <row r="122" spans="1:19" x14ac:dyDescent="0.25">
      <c r="A122" t="s">
        <v>1270</v>
      </c>
      <c r="B122" t="s">
        <v>1201</v>
      </c>
      <c r="C122" t="s">
        <v>213</v>
      </c>
      <c r="D122" s="1">
        <v>46753</v>
      </c>
      <c r="E122" t="s">
        <v>214</v>
      </c>
      <c r="F122">
        <v>0</v>
      </c>
      <c r="G122">
        <v>0</v>
      </c>
      <c r="H122">
        <v>23.911999999999999</v>
      </c>
      <c r="I122">
        <v>11.619</v>
      </c>
      <c r="J122">
        <v>24.155000000000001</v>
      </c>
      <c r="K122">
        <v>94.375</v>
      </c>
      <c r="L122">
        <v>175.35</v>
      </c>
      <c r="M122" t="str">
        <f>VLOOKUP(B122,Mapping!$E$4:$H$1200, 2,FALSE)</f>
        <v>West</v>
      </c>
      <c r="S122" s="1"/>
    </row>
    <row r="123" spans="1:19" x14ac:dyDescent="0.25">
      <c r="A123" t="s">
        <v>1270</v>
      </c>
      <c r="B123" t="s">
        <v>1202</v>
      </c>
      <c r="C123" t="s">
        <v>213</v>
      </c>
      <c r="D123" s="1">
        <v>43466</v>
      </c>
      <c r="E123" t="s">
        <v>214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289.28199999999998</v>
      </c>
      <c r="L123">
        <v>289.28199999999998</v>
      </c>
      <c r="M123" t="str">
        <f>VLOOKUP(B123,Mapping!$E$4:$H$1200, 2,FALSE)</f>
        <v>West</v>
      </c>
      <c r="S123" s="1"/>
    </row>
    <row r="124" spans="1:19" x14ac:dyDescent="0.25">
      <c r="A124" t="s">
        <v>1270</v>
      </c>
      <c r="B124" t="s">
        <v>1202</v>
      </c>
      <c r="C124" t="s">
        <v>213</v>
      </c>
      <c r="D124" s="1">
        <v>43831</v>
      </c>
      <c r="E124" t="s">
        <v>214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290.315</v>
      </c>
      <c r="L124">
        <v>290.315</v>
      </c>
      <c r="M124" t="str">
        <f>VLOOKUP(B124,Mapping!$E$4:$H$1200, 2,FALSE)</f>
        <v>West</v>
      </c>
      <c r="S124" s="1"/>
    </row>
    <row r="125" spans="1:19" x14ac:dyDescent="0.25">
      <c r="A125" t="s">
        <v>1270</v>
      </c>
      <c r="B125" t="s">
        <v>1202</v>
      </c>
      <c r="C125" t="s">
        <v>213</v>
      </c>
      <c r="D125" s="1">
        <v>44197</v>
      </c>
      <c r="E125" t="s">
        <v>214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241.59299999999999</v>
      </c>
      <c r="L125">
        <v>241.59299999999999</v>
      </c>
      <c r="M125" t="str">
        <f>VLOOKUP(B125,Mapping!$E$4:$H$1200, 2,FALSE)</f>
        <v>West</v>
      </c>
      <c r="S125" s="1"/>
    </row>
    <row r="126" spans="1:19" x14ac:dyDescent="0.25">
      <c r="A126" t="s">
        <v>1270</v>
      </c>
      <c r="B126" t="s">
        <v>1202</v>
      </c>
      <c r="C126" t="s">
        <v>213</v>
      </c>
      <c r="D126" s="1">
        <v>44562</v>
      </c>
      <c r="E126" t="s">
        <v>214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289.35599999999999</v>
      </c>
      <c r="L126">
        <v>289.35599999999999</v>
      </c>
      <c r="M126" t="str">
        <f>VLOOKUP(B126,Mapping!$E$4:$H$1200, 2,FALSE)</f>
        <v>West</v>
      </c>
      <c r="S126" s="1"/>
    </row>
    <row r="127" spans="1:19" x14ac:dyDescent="0.25">
      <c r="A127" t="s">
        <v>1270</v>
      </c>
      <c r="B127" t="s">
        <v>1202</v>
      </c>
      <c r="C127" t="s">
        <v>213</v>
      </c>
      <c r="D127" s="1">
        <v>44927</v>
      </c>
      <c r="E127" t="s">
        <v>214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289.35599999999999</v>
      </c>
      <c r="L127">
        <v>289.35599999999999</v>
      </c>
      <c r="M127" t="str">
        <f>VLOOKUP(B127,Mapping!$E$4:$H$1200, 2,FALSE)</f>
        <v>West</v>
      </c>
      <c r="S127" s="1"/>
    </row>
    <row r="128" spans="1:19" x14ac:dyDescent="0.25">
      <c r="A128" t="s">
        <v>1270</v>
      </c>
      <c r="B128" t="s">
        <v>1202</v>
      </c>
      <c r="C128" t="s">
        <v>213</v>
      </c>
      <c r="D128" s="1">
        <v>45292</v>
      </c>
      <c r="E128" t="s">
        <v>214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290.315</v>
      </c>
      <c r="L128">
        <v>290.315</v>
      </c>
      <c r="M128" t="str">
        <f>VLOOKUP(B128,Mapping!$E$4:$H$1200, 2,FALSE)</f>
        <v>West</v>
      </c>
      <c r="S128" s="1"/>
    </row>
    <row r="129" spans="1:19" x14ac:dyDescent="0.25">
      <c r="A129" t="s">
        <v>1270</v>
      </c>
      <c r="B129" t="s">
        <v>1202</v>
      </c>
      <c r="C129" t="s">
        <v>213</v>
      </c>
      <c r="D129" s="1">
        <v>45658</v>
      </c>
      <c r="E129" t="s">
        <v>214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289.35599999999999</v>
      </c>
      <c r="L129">
        <v>289.35599999999999</v>
      </c>
      <c r="M129" t="str">
        <f>VLOOKUP(B129,Mapping!$E$4:$H$1200, 2,FALSE)</f>
        <v>West</v>
      </c>
      <c r="S129" s="1"/>
    </row>
    <row r="130" spans="1:19" x14ac:dyDescent="0.25">
      <c r="A130" t="s">
        <v>1270</v>
      </c>
      <c r="B130" t="s">
        <v>1202</v>
      </c>
      <c r="C130" t="s">
        <v>213</v>
      </c>
      <c r="D130" s="1">
        <v>46023</v>
      </c>
      <c r="E130" t="s">
        <v>214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289.35599999999999</v>
      </c>
      <c r="L130">
        <v>289.35599999999999</v>
      </c>
      <c r="M130" t="str">
        <f>VLOOKUP(B130,Mapping!$E$4:$H$1200, 2,FALSE)</f>
        <v>West</v>
      </c>
      <c r="S130" s="1"/>
    </row>
    <row r="131" spans="1:19" x14ac:dyDescent="0.25">
      <c r="A131" t="s">
        <v>1270</v>
      </c>
      <c r="B131" t="s">
        <v>1202</v>
      </c>
      <c r="C131" t="s">
        <v>213</v>
      </c>
      <c r="D131" s="1">
        <v>46388</v>
      </c>
      <c r="E131" t="s">
        <v>214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289.35599999999999</v>
      </c>
      <c r="L131">
        <v>289.35599999999999</v>
      </c>
      <c r="M131" t="str">
        <f>VLOOKUP(B131,Mapping!$E$4:$H$1200, 2,FALSE)</f>
        <v>West</v>
      </c>
      <c r="S131" s="1"/>
    </row>
    <row r="132" spans="1:19" x14ac:dyDescent="0.25">
      <c r="A132" t="s">
        <v>1270</v>
      </c>
      <c r="B132" t="s">
        <v>1202</v>
      </c>
      <c r="C132" t="s">
        <v>213</v>
      </c>
      <c r="D132" s="1">
        <v>46753</v>
      </c>
      <c r="E132" t="s">
        <v>214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290.315</v>
      </c>
      <c r="L132">
        <v>290.315</v>
      </c>
      <c r="M132" t="str">
        <f>VLOOKUP(B132,Mapping!$E$4:$H$1200, 2,FALSE)</f>
        <v>West</v>
      </c>
      <c r="S132" s="1"/>
    </row>
    <row r="133" spans="1:19" x14ac:dyDescent="0.25">
      <c r="A133" t="s">
        <v>1270</v>
      </c>
      <c r="B133" t="s">
        <v>1203</v>
      </c>
      <c r="C133" t="s">
        <v>213</v>
      </c>
      <c r="D133" s="1">
        <v>43466</v>
      </c>
      <c r="E133" t="s">
        <v>214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83.369</v>
      </c>
      <c r="L133">
        <v>83.369</v>
      </c>
      <c r="M133" t="str">
        <f>VLOOKUP(B133,Mapping!$E$4:$H$1200, 2,FALSE)</f>
        <v>East</v>
      </c>
      <c r="S133" s="1"/>
    </row>
    <row r="134" spans="1:19" x14ac:dyDescent="0.25">
      <c r="A134" t="s">
        <v>1270</v>
      </c>
      <c r="B134" t="s">
        <v>1203</v>
      </c>
      <c r="C134" t="s">
        <v>213</v>
      </c>
      <c r="D134" s="1">
        <v>43831</v>
      </c>
      <c r="E134" t="s">
        <v>214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83.542000000000002</v>
      </c>
      <c r="L134">
        <v>83.542000000000002</v>
      </c>
      <c r="M134" t="str">
        <f>VLOOKUP(B134,Mapping!$E$4:$H$1200, 2,FALSE)</f>
        <v>East</v>
      </c>
      <c r="S134" s="1"/>
    </row>
    <row r="135" spans="1:19" x14ac:dyDescent="0.25">
      <c r="A135" t="s">
        <v>1270</v>
      </c>
      <c r="B135" t="s">
        <v>1203</v>
      </c>
      <c r="C135" t="s">
        <v>213</v>
      </c>
      <c r="D135" s="1">
        <v>44197</v>
      </c>
      <c r="E135" t="s">
        <v>214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83.382000000000005</v>
      </c>
      <c r="L135">
        <v>83.382000000000005</v>
      </c>
      <c r="M135" t="str">
        <f>VLOOKUP(B135,Mapping!$E$4:$H$1200, 2,FALSE)</f>
        <v>East</v>
      </c>
      <c r="S135" s="1"/>
    </row>
    <row r="136" spans="1:19" x14ac:dyDescent="0.25">
      <c r="A136" t="s">
        <v>1270</v>
      </c>
      <c r="B136" t="s">
        <v>1203</v>
      </c>
      <c r="C136" t="s">
        <v>213</v>
      </c>
      <c r="D136" s="1">
        <v>44562</v>
      </c>
      <c r="E136" t="s">
        <v>214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83.382000000000005</v>
      </c>
      <c r="L136">
        <v>83.382000000000005</v>
      </c>
      <c r="M136" t="str">
        <f>VLOOKUP(B136,Mapping!$E$4:$H$1200, 2,FALSE)</f>
        <v>East</v>
      </c>
      <c r="S136" s="1"/>
    </row>
    <row r="137" spans="1:19" x14ac:dyDescent="0.25">
      <c r="A137" t="s">
        <v>1270</v>
      </c>
      <c r="B137" t="s">
        <v>1203</v>
      </c>
      <c r="C137" t="s">
        <v>213</v>
      </c>
      <c r="D137" s="1">
        <v>44927</v>
      </c>
      <c r="E137" t="s">
        <v>214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83.382000000000005</v>
      </c>
      <c r="L137">
        <v>83.382000000000005</v>
      </c>
      <c r="M137" t="str">
        <f>VLOOKUP(B137,Mapping!$E$4:$H$1200, 2,FALSE)</f>
        <v>East</v>
      </c>
      <c r="S137" s="1"/>
    </row>
    <row r="138" spans="1:19" x14ac:dyDescent="0.25">
      <c r="A138" t="s">
        <v>1270</v>
      </c>
      <c r="B138" t="s">
        <v>1203</v>
      </c>
      <c r="C138" t="s">
        <v>213</v>
      </c>
      <c r="D138" s="1">
        <v>45292</v>
      </c>
      <c r="E138" t="s">
        <v>214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83.542000000000002</v>
      </c>
      <c r="L138">
        <v>83.542000000000002</v>
      </c>
      <c r="M138" t="str">
        <f>VLOOKUP(B138,Mapping!$E$4:$H$1200, 2,FALSE)</f>
        <v>East</v>
      </c>
      <c r="S138" s="1"/>
    </row>
    <row r="139" spans="1:19" x14ac:dyDescent="0.25">
      <c r="A139" t="s">
        <v>1270</v>
      </c>
      <c r="B139" t="s">
        <v>1203</v>
      </c>
      <c r="C139" t="s">
        <v>213</v>
      </c>
      <c r="D139" s="1">
        <v>45658</v>
      </c>
      <c r="E139" t="s">
        <v>214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83.382000000000005</v>
      </c>
      <c r="L139">
        <v>83.382000000000005</v>
      </c>
      <c r="M139" t="str">
        <f>VLOOKUP(B139,Mapping!$E$4:$H$1200, 2,FALSE)</f>
        <v>East</v>
      </c>
      <c r="S139" s="1"/>
    </row>
    <row r="140" spans="1:19" x14ac:dyDescent="0.25">
      <c r="A140" t="s">
        <v>1270</v>
      </c>
      <c r="B140" t="s">
        <v>1203</v>
      </c>
      <c r="C140" t="s">
        <v>213</v>
      </c>
      <c r="D140" s="1">
        <v>46023</v>
      </c>
      <c r="E140" t="s">
        <v>214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83.382000000000005</v>
      </c>
      <c r="L140">
        <v>83.382000000000005</v>
      </c>
      <c r="M140" t="str">
        <f>VLOOKUP(B140,Mapping!$E$4:$H$1200, 2,FALSE)</f>
        <v>East</v>
      </c>
      <c r="S140" s="1"/>
    </row>
    <row r="141" spans="1:19" x14ac:dyDescent="0.25">
      <c r="A141" t="s">
        <v>1270</v>
      </c>
      <c r="B141" t="s">
        <v>1203</v>
      </c>
      <c r="C141" t="s">
        <v>213</v>
      </c>
      <c r="D141" s="1">
        <v>46388</v>
      </c>
      <c r="E141" t="s">
        <v>214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83.382000000000005</v>
      </c>
      <c r="L141">
        <v>83.382000000000005</v>
      </c>
      <c r="M141" t="str">
        <f>VLOOKUP(B141,Mapping!$E$4:$H$1200, 2,FALSE)</f>
        <v>East</v>
      </c>
      <c r="S141" s="1"/>
    </row>
    <row r="142" spans="1:19" x14ac:dyDescent="0.25">
      <c r="A142" t="s">
        <v>1270</v>
      </c>
      <c r="B142" t="s">
        <v>1203</v>
      </c>
      <c r="C142" t="s">
        <v>213</v>
      </c>
      <c r="D142" s="1">
        <v>46753</v>
      </c>
      <c r="E142" t="s">
        <v>214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83.772999999999996</v>
      </c>
      <c r="L142">
        <v>83.772999999999996</v>
      </c>
      <c r="M142" t="str">
        <f>VLOOKUP(B142,Mapping!$E$4:$H$1200, 2,FALSE)</f>
        <v>East</v>
      </c>
      <c r="S142" s="1"/>
    </row>
    <row r="143" spans="1:19" x14ac:dyDescent="0.25">
      <c r="A143" t="s">
        <v>1270</v>
      </c>
      <c r="B143" t="s">
        <v>1204</v>
      </c>
      <c r="C143" t="s">
        <v>213</v>
      </c>
      <c r="D143" s="1">
        <v>43466</v>
      </c>
      <c r="E143" t="s">
        <v>214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19.306000000000001</v>
      </c>
      <c r="L143">
        <v>19.306000000000001</v>
      </c>
      <c r="M143" t="str">
        <f>VLOOKUP(B143,Mapping!$E$4:$H$1200, 2,FALSE)</f>
        <v>West</v>
      </c>
      <c r="S143" s="1"/>
    </row>
    <row r="144" spans="1:19" x14ac:dyDescent="0.25">
      <c r="A144" t="s">
        <v>1270</v>
      </c>
      <c r="B144" t="s">
        <v>1204</v>
      </c>
      <c r="C144" t="s">
        <v>213</v>
      </c>
      <c r="D144" s="1">
        <v>43831</v>
      </c>
      <c r="E144" t="s">
        <v>214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19.361000000000001</v>
      </c>
      <c r="L144">
        <v>19.361000000000001</v>
      </c>
      <c r="M144" t="str">
        <f>VLOOKUP(B144,Mapping!$E$4:$H$1200, 2,FALSE)</f>
        <v>West</v>
      </c>
      <c r="S144" s="1"/>
    </row>
    <row r="145" spans="1:19" x14ac:dyDescent="0.25">
      <c r="A145" t="s">
        <v>1270</v>
      </c>
      <c r="B145" t="s">
        <v>1204</v>
      </c>
      <c r="C145" t="s">
        <v>213</v>
      </c>
      <c r="D145" s="1">
        <v>44197</v>
      </c>
      <c r="E145" t="s">
        <v>214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19.309999999999999</v>
      </c>
      <c r="L145">
        <v>19.309999999999999</v>
      </c>
      <c r="M145" t="str">
        <f>VLOOKUP(B145,Mapping!$E$4:$H$1200, 2,FALSE)</f>
        <v>West</v>
      </c>
      <c r="S145" s="1"/>
    </row>
    <row r="146" spans="1:19" x14ac:dyDescent="0.25">
      <c r="A146" t="s">
        <v>1270</v>
      </c>
      <c r="B146" t="s">
        <v>1204</v>
      </c>
      <c r="C146" t="s">
        <v>213</v>
      </c>
      <c r="D146" s="1">
        <v>44562</v>
      </c>
      <c r="E146" t="s">
        <v>214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19.309999999999999</v>
      </c>
      <c r="L146">
        <v>19.309999999999999</v>
      </c>
      <c r="M146" t="str">
        <f>VLOOKUP(B146,Mapping!$E$4:$H$1200, 2,FALSE)</f>
        <v>West</v>
      </c>
      <c r="S146" s="1"/>
    </row>
    <row r="147" spans="1:19" x14ac:dyDescent="0.25">
      <c r="A147" t="s">
        <v>1270</v>
      </c>
      <c r="B147" t="s">
        <v>1204</v>
      </c>
      <c r="C147" t="s">
        <v>213</v>
      </c>
      <c r="D147" s="1">
        <v>44927</v>
      </c>
      <c r="E147" t="s">
        <v>214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19.309999999999999</v>
      </c>
      <c r="L147">
        <v>19.309999999999999</v>
      </c>
      <c r="M147" t="str">
        <f>VLOOKUP(B147,Mapping!$E$4:$H$1200, 2,FALSE)</f>
        <v>West</v>
      </c>
      <c r="S147" s="1"/>
    </row>
    <row r="148" spans="1:19" x14ac:dyDescent="0.25">
      <c r="A148" t="s">
        <v>1270</v>
      </c>
      <c r="B148" t="s">
        <v>1204</v>
      </c>
      <c r="C148" t="s">
        <v>213</v>
      </c>
      <c r="D148" s="1">
        <v>45292</v>
      </c>
      <c r="E148" t="s">
        <v>214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19.361000000000001</v>
      </c>
      <c r="L148">
        <v>19.361000000000001</v>
      </c>
      <c r="M148" t="str">
        <f>VLOOKUP(B148,Mapping!$E$4:$H$1200, 2,FALSE)</f>
        <v>West</v>
      </c>
      <c r="S148" s="1"/>
    </row>
    <row r="149" spans="1:19" x14ac:dyDescent="0.25">
      <c r="A149" t="s">
        <v>1270</v>
      </c>
      <c r="B149" t="s">
        <v>1204</v>
      </c>
      <c r="C149" t="s">
        <v>213</v>
      </c>
      <c r="D149" s="1">
        <v>45658</v>
      </c>
      <c r="E149" t="s">
        <v>214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19.309999999999999</v>
      </c>
      <c r="L149">
        <v>19.309999999999999</v>
      </c>
      <c r="M149" t="str">
        <f>VLOOKUP(B149,Mapping!$E$4:$H$1200, 2,FALSE)</f>
        <v>West</v>
      </c>
      <c r="S149" s="1"/>
    </row>
    <row r="150" spans="1:19" x14ac:dyDescent="0.25">
      <c r="A150" t="s">
        <v>1270</v>
      </c>
      <c r="B150" t="s">
        <v>1204</v>
      </c>
      <c r="C150" t="s">
        <v>213</v>
      </c>
      <c r="D150" s="1">
        <v>46023</v>
      </c>
      <c r="E150" t="s">
        <v>214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19.309999999999999</v>
      </c>
      <c r="L150">
        <v>19.309999999999999</v>
      </c>
      <c r="M150" t="str">
        <f>VLOOKUP(B150,Mapping!$E$4:$H$1200, 2,FALSE)</f>
        <v>West</v>
      </c>
      <c r="S150" s="1"/>
    </row>
    <row r="151" spans="1:19" x14ac:dyDescent="0.25">
      <c r="A151" t="s">
        <v>1270</v>
      </c>
      <c r="B151" t="s">
        <v>1204</v>
      </c>
      <c r="C151" t="s">
        <v>213</v>
      </c>
      <c r="D151" s="1">
        <v>46388</v>
      </c>
      <c r="E151" t="s">
        <v>214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19.309999999999999</v>
      </c>
      <c r="L151">
        <v>19.309999999999999</v>
      </c>
      <c r="M151" t="str">
        <f>VLOOKUP(B151,Mapping!$E$4:$H$1200, 2,FALSE)</f>
        <v>West</v>
      </c>
      <c r="S151" s="1"/>
    </row>
    <row r="152" spans="1:19" x14ac:dyDescent="0.25">
      <c r="A152" t="s">
        <v>1270</v>
      </c>
      <c r="B152" t="s">
        <v>1204</v>
      </c>
      <c r="C152" t="s">
        <v>213</v>
      </c>
      <c r="D152" s="1">
        <v>46753</v>
      </c>
      <c r="E152" t="s">
        <v>214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19.361000000000001</v>
      </c>
      <c r="L152">
        <v>19.361000000000001</v>
      </c>
      <c r="M152" t="str">
        <f>VLOOKUP(B152,Mapping!$E$4:$H$1200, 2,FALSE)</f>
        <v>West</v>
      </c>
      <c r="S152" s="1"/>
    </row>
    <row r="153" spans="1:19" x14ac:dyDescent="0.25">
      <c r="A153" t="s">
        <v>1270</v>
      </c>
      <c r="B153" t="s">
        <v>1232</v>
      </c>
      <c r="C153" t="s">
        <v>213</v>
      </c>
      <c r="D153" s="1">
        <v>43466</v>
      </c>
      <c r="E153" t="s">
        <v>214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362.185</v>
      </c>
      <c r="L153">
        <v>362.185</v>
      </c>
      <c r="M153" t="str">
        <f>VLOOKUP(B153,Mapping!$E$4:$H$1200, 2,FALSE)</f>
        <v>West</v>
      </c>
      <c r="S153" s="1"/>
    </row>
    <row r="154" spans="1:19" x14ac:dyDescent="0.25">
      <c r="A154" t="s">
        <v>1270</v>
      </c>
      <c r="B154" t="s">
        <v>1232</v>
      </c>
      <c r="C154" t="s">
        <v>213</v>
      </c>
      <c r="D154" s="1">
        <v>43831</v>
      </c>
      <c r="E154" t="s">
        <v>214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391.49299999999999</v>
      </c>
      <c r="L154">
        <v>391.49299999999999</v>
      </c>
      <c r="M154" t="str">
        <f>VLOOKUP(B154,Mapping!$E$4:$H$1200, 2,FALSE)</f>
        <v>West</v>
      </c>
      <c r="S154" s="1"/>
    </row>
    <row r="155" spans="1:19" x14ac:dyDescent="0.25">
      <c r="A155" t="s">
        <v>1270</v>
      </c>
      <c r="B155" t="s">
        <v>1232</v>
      </c>
      <c r="C155" t="s">
        <v>213</v>
      </c>
      <c r="D155" s="1">
        <v>44197</v>
      </c>
      <c r="E155" t="s">
        <v>214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337.44900000000001</v>
      </c>
      <c r="L155">
        <v>337.44900000000001</v>
      </c>
      <c r="M155" t="str">
        <f>VLOOKUP(B155,Mapping!$E$4:$H$1200, 2,FALSE)</f>
        <v>West</v>
      </c>
      <c r="S155" s="1"/>
    </row>
    <row r="156" spans="1:19" x14ac:dyDescent="0.25">
      <c r="A156" t="s">
        <v>1270</v>
      </c>
      <c r="B156" t="s">
        <v>1232</v>
      </c>
      <c r="C156" t="s">
        <v>213</v>
      </c>
      <c r="D156" s="1">
        <v>44562</v>
      </c>
      <c r="E156" t="s">
        <v>214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385.75200000000001</v>
      </c>
      <c r="L156">
        <v>385.75200000000001</v>
      </c>
      <c r="M156" t="str">
        <f>VLOOKUP(B156,Mapping!$E$4:$H$1200, 2,FALSE)</f>
        <v>West</v>
      </c>
      <c r="S156" s="1"/>
    </row>
    <row r="157" spans="1:19" x14ac:dyDescent="0.25">
      <c r="A157" t="s">
        <v>1270</v>
      </c>
      <c r="B157" t="s">
        <v>1232</v>
      </c>
      <c r="C157" t="s">
        <v>213</v>
      </c>
      <c r="D157" s="1">
        <v>44927</v>
      </c>
      <c r="E157" t="s">
        <v>214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403.64299999999997</v>
      </c>
      <c r="L157">
        <v>403.64299999999997</v>
      </c>
      <c r="M157" t="str">
        <f>VLOOKUP(B157,Mapping!$E$4:$H$1200, 2,FALSE)</f>
        <v>West</v>
      </c>
      <c r="S157" s="1"/>
    </row>
    <row r="158" spans="1:19" x14ac:dyDescent="0.25">
      <c r="A158" t="s">
        <v>1270</v>
      </c>
      <c r="B158" t="s">
        <v>1232</v>
      </c>
      <c r="C158" t="s">
        <v>213</v>
      </c>
      <c r="D158" s="1">
        <v>45292</v>
      </c>
      <c r="E158" t="s">
        <v>214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376.86200000000002</v>
      </c>
      <c r="L158">
        <v>376.86200000000002</v>
      </c>
      <c r="M158" t="str">
        <f>VLOOKUP(B158,Mapping!$E$4:$H$1200, 2,FALSE)</f>
        <v>West</v>
      </c>
      <c r="S158" s="1"/>
    </row>
    <row r="159" spans="1:19" x14ac:dyDescent="0.25">
      <c r="A159" t="s">
        <v>1270</v>
      </c>
      <c r="B159" t="s">
        <v>1232</v>
      </c>
      <c r="C159" t="s">
        <v>213</v>
      </c>
      <c r="D159" s="1">
        <v>45658</v>
      </c>
      <c r="E159" t="s">
        <v>214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393.88400000000001</v>
      </c>
      <c r="L159">
        <v>393.88400000000001</v>
      </c>
      <c r="M159" t="str">
        <f>VLOOKUP(B159,Mapping!$E$4:$H$1200, 2,FALSE)</f>
        <v>West</v>
      </c>
      <c r="S159" s="1"/>
    </row>
    <row r="160" spans="1:19" x14ac:dyDescent="0.25">
      <c r="A160" t="s">
        <v>1270</v>
      </c>
      <c r="B160" t="s">
        <v>1232</v>
      </c>
      <c r="C160" t="s">
        <v>213</v>
      </c>
      <c r="D160" s="1">
        <v>46023</v>
      </c>
      <c r="E160" t="s">
        <v>214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401.49700000000001</v>
      </c>
      <c r="L160">
        <v>401.49700000000001</v>
      </c>
      <c r="M160" t="str">
        <f>VLOOKUP(B160,Mapping!$E$4:$H$1200, 2,FALSE)</f>
        <v>West</v>
      </c>
      <c r="S160" s="1"/>
    </row>
    <row r="161" spans="1:19" x14ac:dyDescent="0.25">
      <c r="A161" t="s">
        <v>1270</v>
      </c>
      <c r="B161" t="s">
        <v>1232</v>
      </c>
      <c r="C161" t="s">
        <v>213</v>
      </c>
      <c r="D161" s="1">
        <v>46388</v>
      </c>
      <c r="E161" t="s">
        <v>214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403.14</v>
      </c>
      <c r="L161">
        <v>403.14</v>
      </c>
      <c r="M161" t="str">
        <f>VLOOKUP(B161,Mapping!$E$4:$H$1200, 2,FALSE)</f>
        <v>West</v>
      </c>
      <c r="S161" s="1"/>
    </row>
    <row r="162" spans="1:19" x14ac:dyDescent="0.25">
      <c r="A162" t="s">
        <v>1270</v>
      </c>
      <c r="B162" t="s">
        <v>1232</v>
      </c>
      <c r="C162" t="s">
        <v>213</v>
      </c>
      <c r="D162" s="1">
        <v>46753</v>
      </c>
      <c r="E162" t="s">
        <v>214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404.73700000000002</v>
      </c>
      <c r="L162">
        <v>404.73700000000002</v>
      </c>
      <c r="M162" t="str">
        <f>VLOOKUP(B162,Mapping!$E$4:$H$1200, 2,FALSE)</f>
        <v>West</v>
      </c>
      <c r="S162" s="1"/>
    </row>
    <row r="163" spans="1:19" x14ac:dyDescent="0.25">
      <c r="A163" t="s">
        <v>1270</v>
      </c>
      <c r="B163" t="s">
        <v>1233</v>
      </c>
      <c r="C163" t="s">
        <v>213</v>
      </c>
      <c r="D163" s="1">
        <v>43466</v>
      </c>
      <c r="E163" t="s">
        <v>214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391.71899999999999</v>
      </c>
      <c r="L163">
        <v>391.71899999999999</v>
      </c>
      <c r="M163" t="str">
        <f>VLOOKUP(B163,Mapping!$E$4:$H$1200, 2,FALSE)</f>
        <v>West</v>
      </c>
      <c r="S163" s="1"/>
    </row>
    <row r="164" spans="1:19" x14ac:dyDescent="0.25">
      <c r="A164" t="s">
        <v>1270</v>
      </c>
      <c r="B164" t="s">
        <v>1233</v>
      </c>
      <c r="C164" t="s">
        <v>213</v>
      </c>
      <c r="D164" s="1">
        <v>43831</v>
      </c>
      <c r="E164" t="s">
        <v>214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421.125</v>
      </c>
      <c r="L164">
        <v>421.125</v>
      </c>
      <c r="M164" t="str">
        <f>VLOOKUP(B164,Mapping!$E$4:$H$1200, 2,FALSE)</f>
        <v>West</v>
      </c>
      <c r="S164" s="1"/>
    </row>
    <row r="165" spans="1:19" x14ac:dyDescent="0.25">
      <c r="A165" t="s">
        <v>1270</v>
      </c>
      <c r="B165" t="s">
        <v>1233</v>
      </c>
      <c r="C165" t="s">
        <v>213</v>
      </c>
      <c r="D165" s="1">
        <v>44197</v>
      </c>
      <c r="E165" t="s">
        <v>214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411.30099999999999</v>
      </c>
      <c r="L165">
        <v>411.30099999999999</v>
      </c>
      <c r="M165" t="str">
        <f>VLOOKUP(B165,Mapping!$E$4:$H$1200, 2,FALSE)</f>
        <v>West</v>
      </c>
      <c r="S165" s="1"/>
    </row>
    <row r="166" spans="1:19" x14ac:dyDescent="0.25">
      <c r="A166" t="s">
        <v>1270</v>
      </c>
      <c r="B166" t="s">
        <v>1233</v>
      </c>
      <c r="C166" t="s">
        <v>213</v>
      </c>
      <c r="D166" s="1">
        <v>44562</v>
      </c>
      <c r="E166" t="s">
        <v>214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361.48899999999998</v>
      </c>
      <c r="L166">
        <v>361.48899999999998</v>
      </c>
      <c r="M166" t="str">
        <f>VLOOKUP(B166,Mapping!$E$4:$H$1200, 2,FALSE)</f>
        <v>West</v>
      </c>
      <c r="S166" s="1"/>
    </row>
    <row r="167" spans="1:19" x14ac:dyDescent="0.25">
      <c r="A167" t="s">
        <v>1270</v>
      </c>
      <c r="B167" t="s">
        <v>1233</v>
      </c>
      <c r="C167" t="s">
        <v>213</v>
      </c>
      <c r="D167" s="1">
        <v>44927</v>
      </c>
      <c r="E167" t="s">
        <v>214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409.8</v>
      </c>
      <c r="L167">
        <v>409.8</v>
      </c>
      <c r="M167" t="str">
        <f>VLOOKUP(B167,Mapping!$E$4:$H$1200, 2,FALSE)</f>
        <v>West</v>
      </c>
      <c r="S167" s="1"/>
    </row>
    <row r="168" spans="1:19" x14ac:dyDescent="0.25">
      <c r="A168" t="s">
        <v>1270</v>
      </c>
      <c r="B168" t="s">
        <v>1233</v>
      </c>
      <c r="C168" t="s">
        <v>213</v>
      </c>
      <c r="D168" s="1">
        <v>45292</v>
      </c>
      <c r="E168" t="s">
        <v>214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407.70100000000002</v>
      </c>
      <c r="L168">
        <v>407.70100000000002</v>
      </c>
      <c r="M168" t="str">
        <f>VLOOKUP(B168,Mapping!$E$4:$H$1200, 2,FALSE)</f>
        <v>West</v>
      </c>
      <c r="S168" s="1"/>
    </row>
    <row r="169" spans="1:19" x14ac:dyDescent="0.25">
      <c r="A169" t="s">
        <v>1270</v>
      </c>
      <c r="B169" t="s">
        <v>1233</v>
      </c>
      <c r="C169" t="s">
        <v>213</v>
      </c>
      <c r="D169" s="1">
        <v>45658</v>
      </c>
      <c r="E169" t="s">
        <v>214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385.78199999999998</v>
      </c>
      <c r="L169">
        <v>385.78199999999998</v>
      </c>
      <c r="M169" t="str">
        <f>VLOOKUP(B169,Mapping!$E$4:$H$1200, 2,FALSE)</f>
        <v>West</v>
      </c>
      <c r="S169" s="1"/>
    </row>
    <row r="170" spans="1:19" x14ac:dyDescent="0.25">
      <c r="A170" t="s">
        <v>1270</v>
      </c>
      <c r="B170" t="s">
        <v>1233</v>
      </c>
      <c r="C170" t="s">
        <v>213</v>
      </c>
      <c r="D170" s="1">
        <v>46023</v>
      </c>
      <c r="E170" t="s">
        <v>214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408.37</v>
      </c>
      <c r="L170">
        <v>408.37</v>
      </c>
      <c r="M170" t="str">
        <f>VLOOKUP(B170,Mapping!$E$4:$H$1200, 2,FALSE)</f>
        <v>West</v>
      </c>
      <c r="S170" s="1"/>
    </row>
    <row r="171" spans="1:19" x14ac:dyDescent="0.25">
      <c r="A171" t="s">
        <v>1270</v>
      </c>
      <c r="B171" t="s">
        <v>1233</v>
      </c>
      <c r="C171" t="s">
        <v>213</v>
      </c>
      <c r="D171" s="1">
        <v>46388</v>
      </c>
      <c r="E171" t="s">
        <v>214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412.44299999999998</v>
      </c>
      <c r="L171">
        <v>412.44299999999998</v>
      </c>
      <c r="M171" t="str">
        <f>VLOOKUP(B171,Mapping!$E$4:$H$1200, 2,FALSE)</f>
        <v>West</v>
      </c>
      <c r="S171" s="1"/>
    </row>
    <row r="172" spans="1:19" x14ac:dyDescent="0.25">
      <c r="A172" t="s">
        <v>1270</v>
      </c>
      <c r="B172" t="s">
        <v>1233</v>
      </c>
      <c r="C172" t="s">
        <v>213</v>
      </c>
      <c r="D172" s="1">
        <v>46753</v>
      </c>
      <c r="E172" t="s">
        <v>214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413.98200000000003</v>
      </c>
      <c r="L172">
        <v>413.98200000000003</v>
      </c>
      <c r="M172" t="str">
        <f>VLOOKUP(B172,Mapping!$E$4:$H$1200, 2,FALSE)</f>
        <v>West</v>
      </c>
      <c r="S172" s="1"/>
    </row>
    <row r="173" spans="1:19" x14ac:dyDescent="0.25">
      <c r="A173" t="s">
        <v>1270</v>
      </c>
      <c r="B173" t="s">
        <v>1271</v>
      </c>
      <c r="C173" t="s">
        <v>213</v>
      </c>
      <c r="D173" s="1">
        <v>47119</v>
      </c>
      <c r="E173" t="s">
        <v>214</v>
      </c>
      <c r="F173">
        <v>0</v>
      </c>
      <c r="G173">
        <v>0</v>
      </c>
      <c r="H173">
        <v>0</v>
      </c>
      <c r="I173">
        <v>110.166</v>
      </c>
      <c r="J173">
        <v>204.53399999999999</v>
      </c>
      <c r="K173">
        <v>0</v>
      </c>
      <c r="L173">
        <v>314.7</v>
      </c>
      <c r="M173" t="str">
        <f>VLOOKUP(B173,Mapping!$E$4:$H$1200, 2,FALSE)</f>
        <v>East</v>
      </c>
      <c r="S173" s="1"/>
    </row>
    <row r="174" spans="1:19" x14ac:dyDescent="0.25">
      <c r="A174" t="s">
        <v>1270</v>
      </c>
      <c r="B174" t="s">
        <v>1271</v>
      </c>
      <c r="C174" t="s">
        <v>213</v>
      </c>
      <c r="D174" s="1">
        <v>47484</v>
      </c>
      <c r="E174" t="s">
        <v>214</v>
      </c>
      <c r="F174">
        <v>0</v>
      </c>
      <c r="G174">
        <v>0</v>
      </c>
      <c r="H174">
        <v>0</v>
      </c>
      <c r="I174">
        <v>110.166</v>
      </c>
      <c r="J174">
        <v>204.53399999999999</v>
      </c>
      <c r="K174">
        <v>0</v>
      </c>
      <c r="L174">
        <v>314.7</v>
      </c>
      <c r="M174" t="str">
        <f>VLOOKUP(B174,Mapping!$E$4:$H$1200, 2,FALSE)</f>
        <v>East</v>
      </c>
      <c r="S174" s="1"/>
    </row>
    <row r="175" spans="1:19" x14ac:dyDescent="0.25">
      <c r="A175" t="s">
        <v>1270</v>
      </c>
      <c r="B175" t="s">
        <v>1271</v>
      </c>
      <c r="C175" t="s">
        <v>213</v>
      </c>
      <c r="D175" s="1">
        <v>47849</v>
      </c>
      <c r="E175" t="s">
        <v>214</v>
      </c>
      <c r="F175">
        <v>0</v>
      </c>
      <c r="G175">
        <v>0</v>
      </c>
      <c r="H175">
        <v>0</v>
      </c>
      <c r="I175">
        <v>110.166</v>
      </c>
      <c r="J175">
        <v>204.53399999999999</v>
      </c>
      <c r="K175">
        <v>0</v>
      </c>
      <c r="L175">
        <v>314.7</v>
      </c>
      <c r="M175" t="str">
        <f>VLOOKUP(B175,Mapping!$E$4:$H$1200, 2,FALSE)</f>
        <v>East</v>
      </c>
      <c r="S175" s="1"/>
    </row>
    <row r="176" spans="1:19" x14ac:dyDescent="0.25">
      <c r="A176" t="s">
        <v>1270</v>
      </c>
      <c r="B176" t="s">
        <v>1271</v>
      </c>
      <c r="C176" t="s">
        <v>213</v>
      </c>
      <c r="D176" s="1">
        <v>48214</v>
      </c>
      <c r="E176" t="s">
        <v>214</v>
      </c>
      <c r="F176">
        <v>0</v>
      </c>
      <c r="G176">
        <v>0</v>
      </c>
      <c r="H176">
        <v>0</v>
      </c>
      <c r="I176">
        <v>110.166</v>
      </c>
      <c r="J176">
        <v>204.53399999999999</v>
      </c>
      <c r="K176">
        <v>0</v>
      </c>
      <c r="L176">
        <v>314.7</v>
      </c>
      <c r="M176" t="str">
        <f>VLOOKUP(B176,Mapping!$E$4:$H$1200, 2,FALSE)</f>
        <v>East</v>
      </c>
      <c r="S176" s="1"/>
    </row>
    <row r="177" spans="1:19" x14ac:dyDescent="0.25">
      <c r="A177" t="s">
        <v>1270</v>
      </c>
      <c r="B177" t="s">
        <v>1271</v>
      </c>
      <c r="C177" t="s">
        <v>213</v>
      </c>
      <c r="D177" s="1">
        <v>48580</v>
      </c>
      <c r="E177" t="s">
        <v>214</v>
      </c>
      <c r="F177">
        <v>0</v>
      </c>
      <c r="G177">
        <v>0</v>
      </c>
      <c r="H177">
        <v>0</v>
      </c>
      <c r="I177">
        <v>110.166</v>
      </c>
      <c r="J177">
        <v>204.53399999999999</v>
      </c>
      <c r="K177">
        <v>0</v>
      </c>
      <c r="L177">
        <v>314.7</v>
      </c>
      <c r="M177" t="str">
        <f>VLOOKUP(B177,Mapping!$E$4:$H$1200, 2,FALSE)</f>
        <v>East</v>
      </c>
      <c r="S177" s="1"/>
    </row>
    <row r="178" spans="1:19" x14ac:dyDescent="0.25">
      <c r="A178" t="s">
        <v>1270</v>
      </c>
      <c r="B178" t="s">
        <v>1271</v>
      </c>
      <c r="C178" t="s">
        <v>213</v>
      </c>
      <c r="D178" s="1">
        <v>48945</v>
      </c>
      <c r="E178" t="s">
        <v>214</v>
      </c>
      <c r="F178">
        <v>0</v>
      </c>
      <c r="G178">
        <v>0</v>
      </c>
      <c r="H178">
        <v>0</v>
      </c>
      <c r="I178">
        <v>110.166</v>
      </c>
      <c r="J178">
        <v>204.53399999999999</v>
      </c>
      <c r="K178">
        <v>0</v>
      </c>
      <c r="L178">
        <v>314.7</v>
      </c>
      <c r="M178" t="str">
        <f>VLOOKUP(B178,Mapping!$E$4:$H$1200, 2,FALSE)</f>
        <v>East</v>
      </c>
      <c r="S178" s="1"/>
    </row>
    <row r="179" spans="1:19" x14ac:dyDescent="0.25">
      <c r="A179" t="s">
        <v>1270</v>
      </c>
      <c r="B179" t="s">
        <v>1271</v>
      </c>
      <c r="C179" t="s">
        <v>213</v>
      </c>
      <c r="D179" s="1">
        <v>49310</v>
      </c>
      <c r="E179" t="s">
        <v>214</v>
      </c>
      <c r="F179">
        <v>0</v>
      </c>
      <c r="G179">
        <v>0</v>
      </c>
      <c r="H179">
        <v>0</v>
      </c>
      <c r="I179">
        <v>110.166</v>
      </c>
      <c r="J179">
        <v>204.53399999999999</v>
      </c>
      <c r="K179">
        <v>0</v>
      </c>
      <c r="L179">
        <v>314.7</v>
      </c>
      <c r="M179" t="str">
        <f>VLOOKUP(B179,Mapping!$E$4:$H$1200, 2,FALSE)</f>
        <v>East</v>
      </c>
      <c r="S179" s="1"/>
    </row>
    <row r="180" spans="1:19" x14ac:dyDescent="0.25">
      <c r="A180" t="s">
        <v>1270</v>
      </c>
      <c r="B180" t="s">
        <v>1271</v>
      </c>
      <c r="C180" t="s">
        <v>213</v>
      </c>
      <c r="D180" s="1">
        <v>49675</v>
      </c>
      <c r="E180" t="s">
        <v>214</v>
      </c>
      <c r="F180">
        <v>0</v>
      </c>
      <c r="G180">
        <v>0</v>
      </c>
      <c r="H180">
        <v>0</v>
      </c>
      <c r="I180">
        <v>110.166</v>
      </c>
      <c r="J180">
        <v>204.53399999999999</v>
      </c>
      <c r="K180">
        <v>0</v>
      </c>
      <c r="L180">
        <v>314.7</v>
      </c>
      <c r="M180" t="str">
        <f>VLOOKUP(B180,Mapping!$E$4:$H$1200, 2,FALSE)</f>
        <v>East</v>
      </c>
      <c r="S180" s="1"/>
    </row>
    <row r="181" spans="1:19" x14ac:dyDescent="0.25">
      <c r="A181" t="s">
        <v>1270</v>
      </c>
      <c r="B181" t="s">
        <v>1271</v>
      </c>
      <c r="C181" t="s">
        <v>213</v>
      </c>
      <c r="D181" s="1">
        <v>50041</v>
      </c>
      <c r="E181" t="s">
        <v>214</v>
      </c>
      <c r="F181">
        <v>0</v>
      </c>
      <c r="G181">
        <v>0</v>
      </c>
      <c r="H181">
        <v>0</v>
      </c>
      <c r="I181">
        <v>110.166</v>
      </c>
      <c r="J181">
        <v>204.53399999999999</v>
      </c>
      <c r="K181">
        <v>0</v>
      </c>
      <c r="L181">
        <v>314.7</v>
      </c>
      <c r="M181" t="str">
        <f>VLOOKUP(B181,Mapping!$E$4:$H$1200, 2,FALSE)</f>
        <v>East</v>
      </c>
      <c r="S181" s="1"/>
    </row>
    <row r="182" spans="1:19" x14ac:dyDescent="0.25">
      <c r="A182" t="s">
        <v>1270</v>
      </c>
      <c r="B182" t="s">
        <v>1271</v>
      </c>
      <c r="C182" t="s">
        <v>213</v>
      </c>
      <c r="D182" s="1">
        <v>50406</v>
      </c>
      <c r="E182" t="s">
        <v>214</v>
      </c>
      <c r="F182">
        <v>0</v>
      </c>
      <c r="G182">
        <v>0</v>
      </c>
      <c r="H182">
        <v>0</v>
      </c>
      <c r="I182">
        <v>110.166</v>
      </c>
      <c r="J182">
        <v>204.53399999999999</v>
      </c>
      <c r="K182">
        <v>0</v>
      </c>
      <c r="L182">
        <v>314.7</v>
      </c>
      <c r="M182" t="str">
        <f>VLOOKUP(B182,Mapping!$E$4:$H$1200, 2,FALSE)</f>
        <v>East</v>
      </c>
      <c r="S182" s="1"/>
    </row>
    <row r="183" spans="1:19" x14ac:dyDescent="0.25">
      <c r="A183" t="s">
        <v>1270</v>
      </c>
      <c r="B183" t="s">
        <v>1225</v>
      </c>
      <c r="C183" t="s">
        <v>213</v>
      </c>
      <c r="D183" s="1">
        <v>47119</v>
      </c>
      <c r="E183" t="s">
        <v>214</v>
      </c>
      <c r="F183">
        <v>0</v>
      </c>
      <c r="G183">
        <v>0</v>
      </c>
      <c r="H183">
        <v>1E-3</v>
      </c>
      <c r="I183">
        <v>0</v>
      </c>
      <c r="J183">
        <v>4.0000000000000001E-3</v>
      </c>
      <c r="K183">
        <v>81.578999999999994</v>
      </c>
      <c r="L183">
        <v>81.582999999999998</v>
      </c>
      <c r="M183" t="str">
        <f>VLOOKUP(B183,Mapping!$E$4:$H$1200, 2,FALSE)</f>
        <v>East</v>
      </c>
      <c r="S183" s="1"/>
    </row>
    <row r="184" spans="1:19" x14ac:dyDescent="0.25">
      <c r="A184" t="s">
        <v>1270</v>
      </c>
      <c r="B184" t="s">
        <v>1225</v>
      </c>
      <c r="C184" t="s">
        <v>213</v>
      </c>
      <c r="D184" s="1">
        <v>47484</v>
      </c>
      <c r="E184" t="s">
        <v>214</v>
      </c>
      <c r="F184">
        <v>0</v>
      </c>
      <c r="G184">
        <v>0</v>
      </c>
      <c r="H184">
        <v>1E-3</v>
      </c>
      <c r="I184">
        <v>0</v>
      </c>
      <c r="J184">
        <v>4.0000000000000001E-3</v>
      </c>
      <c r="K184">
        <v>81.578999999999994</v>
      </c>
      <c r="L184">
        <v>81.582999999999998</v>
      </c>
      <c r="M184" t="str">
        <f>VLOOKUP(B184,Mapping!$E$4:$H$1200, 2,FALSE)</f>
        <v>East</v>
      </c>
      <c r="S184" s="1"/>
    </row>
    <row r="185" spans="1:19" x14ac:dyDescent="0.25">
      <c r="A185" t="s">
        <v>1270</v>
      </c>
      <c r="B185" t="s">
        <v>1225</v>
      </c>
      <c r="C185" t="s">
        <v>213</v>
      </c>
      <c r="D185" s="1">
        <v>47849</v>
      </c>
      <c r="E185" t="s">
        <v>214</v>
      </c>
      <c r="F185">
        <v>0</v>
      </c>
      <c r="G185">
        <v>0</v>
      </c>
      <c r="H185">
        <v>1E-3</v>
      </c>
      <c r="I185">
        <v>0</v>
      </c>
      <c r="J185">
        <v>4.0000000000000001E-3</v>
      </c>
      <c r="K185">
        <v>81.578999999999994</v>
      </c>
      <c r="L185">
        <v>81.582999999999998</v>
      </c>
      <c r="M185" t="str">
        <f>VLOOKUP(B185,Mapping!$E$4:$H$1200, 2,FALSE)</f>
        <v>East</v>
      </c>
      <c r="S185" s="1"/>
    </row>
    <row r="186" spans="1:19" x14ac:dyDescent="0.25">
      <c r="A186" t="s">
        <v>1270</v>
      </c>
      <c r="B186" t="s">
        <v>1225</v>
      </c>
      <c r="C186" t="s">
        <v>213</v>
      </c>
      <c r="D186" s="1">
        <v>48214</v>
      </c>
      <c r="E186" t="s">
        <v>214</v>
      </c>
      <c r="F186">
        <v>0</v>
      </c>
      <c r="G186">
        <v>0</v>
      </c>
      <c r="H186">
        <v>1E-3</v>
      </c>
      <c r="I186">
        <v>0</v>
      </c>
      <c r="J186">
        <v>4.0000000000000001E-3</v>
      </c>
      <c r="K186">
        <v>81.578999999999994</v>
      </c>
      <c r="L186">
        <v>81.582999999999998</v>
      </c>
      <c r="M186" t="str">
        <f>VLOOKUP(B186,Mapping!$E$4:$H$1200, 2,FALSE)</f>
        <v>East</v>
      </c>
      <c r="S186" s="1"/>
    </row>
    <row r="187" spans="1:19" x14ac:dyDescent="0.25">
      <c r="A187" t="s">
        <v>1270</v>
      </c>
      <c r="B187" t="s">
        <v>1225</v>
      </c>
      <c r="C187" t="s">
        <v>213</v>
      </c>
      <c r="D187" s="1">
        <v>48580</v>
      </c>
      <c r="E187" t="s">
        <v>214</v>
      </c>
      <c r="F187">
        <v>0</v>
      </c>
      <c r="G187">
        <v>0</v>
      </c>
      <c r="H187">
        <v>1E-3</v>
      </c>
      <c r="I187">
        <v>0</v>
      </c>
      <c r="J187">
        <v>4.0000000000000001E-3</v>
      </c>
      <c r="K187">
        <v>81.578999999999994</v>
      </c>
      <c r="L187">
        <v>81.582999999999998</v>
      </c>
      <c r="M187" t="str">
        <f>VLOOKUP(B187,Mapping!$E$4:$H$1200, 2,FALSE)</f>
        <v>East</v>
      </c>
      <c r="S187" s="1"/>
    </row>
    <row r="188" spans="1:19" x14ac:dyDescent="0.25">
      <c r="A188" t="s">
        <v>1270</v>
      </c>
      <c r="B188" t="s">
        <v>1225</v>
      </c>
      <c r="C188" t="s">
        <v>213</v>
      </c>
      <c r="D188" s="1">
        <v>48945</v>
      </c>
      <c r="E188" t="s">
        <v>214</v>
      </c>
      <c r="F188">
        <v>0</v>
      </c>
      <c r="G188">
        <v>0</v>
      </c>
      <c r="H188">
        <v>1E-3</v>
      </c>
      <c r="I188">
        <v>0</v>
      </c>
      <c r="J188">
        <v>4.0000000000000001E-3</v>
      </c>
      <c r="K188">
        <v>81.578999999999994</v>
      </c>
      <c r="L188">
        <v>81.582999999999998</v>
      </c>
      <c r="M188" t="str">
        <f>VLOOKUP(B188,Mapping!$E$4:$H$1200, 2,FALSE)</f>
        <v>East</v>
      </c>
      <c r="S188" s="1"/>
    </row>
    <row r="189" spans="1:19" x14ac:dyDescent="0.25">
      <c r="A189" t="s">
        <v>1270</v>
      </c>
      <c r="B189" t="s">
        <v>1225</v>
      </c>
      <c r="C189" t="s">
        <v>213</v>
      </c>
      <c r="D189" s="1">
        <v>49310</v>
      </c>
      <c r="E189" t="s">
        <v>214</v>
      </c>
      <c r="F189">
        <v>0</v>
      </c>
      <c r="G189">
        <v>0</v>
      </c>
      <c r="H189">
        <v>1E-3</v>
      </c>
      <c r="I189">
        <v>0</v>
      </c>
      <c r="J189">
        <v>4.0000000000000001E-3</v>
      </c>
      <c r="K189">
        <v>81.578999999999994</v>
      </c>
      <c r="L189">
        <v>81.582999999999998</v>
      </c>
      <c r="M189" t="str">
        <f>VLOOKUP(B189,Mapping!$E$4:$H$1200, 2,FALSE)</f>
        <v>East</v>
      </c>
      <c r="S189" s="1"/>
    </row>
    <row r="190" spans="1:19" x14ac:dyDescent="0.25">
      <c r="A190" t="s">
        <v>1270</v>
      </c>
      <c r="B190" t="s">
        <v>1225</v>
      </c>
      <c r="C190" t="s">
        <v>213</v>
      </c>
      <c r="D190" s="1">
        <v>49675</v>
      </c>
      <c r="E190" t="s">
        <v>214</v>
      </c>
      <c r="F190">
        <v>0</v>
      </c>
      <c r="G190">
        <v>0</v>
      </c>
      <c r="H190">
        <v>1E-3</v>
      </c>
      <c r="I190">
        <v>0</v>
      </c>
      <c r="J190">
        <v>4.0000000000000001E-3</v>
      </c>
      <c r="K190">
        <v>81.578999999999994</v>
      </c>
      <c r="L190">
        <v>81.582999999999998</v>
      </c>
      <c r="M190" t="str">
        <f>VLOOKUP(B190,Mapping!$E$4:$H$1200, 2,FALSE)</f>
        <v>East</v>
      </c>
      <c r="S190" s="1"/>
    </row>
    <row r="191" spans="1:19" x14ac:dyDescent="0.25">
      <c r="A191" t="s">
        <v>1270</v>
      </c>
      <c r="B191" t="s">
        <v>1225</v>
      </c>
      <c r="C191" t="s">
        <v>213</v>
      </c>
      <c r="D191" s="1">
        <v>50041</v>
      </c>
      <c r="E191" t="s">
        <v>214</v>
      </c>
      <c r="F191">
        <v>0</v>
      </c>
      <c r="G191">
        <v>0</v>
      </c>
      <c r="H191">
        <v>1E-3</v>
      </c>
      <c r="I191">
        <v>0</v>
      </c>
      <c r="J191">
        <v>4.0000000000000001E-3</v>
      </c>
      <c r="K191">
        <v>81.578999999999994</v>
      </c>
      <c r="L191">
        <v>81.582999999999998</v>
      </c>
      <c r="M191" t="str">
        <f>VLOOKUP(B191,Mapping!$E$4:$H$1200, 2,FALSE)</f>
        <v>East</v>
      </c>
      <c r="S191" s="1"/>
    </row>
    <row r="192" spans="1:19" x14ac:dyDescent="0.25">
      <c r="A192" t="s">
        <v>1270</v>
      </c>
      <c r="B192" t="s">
        <v>1225</v>
      </c>
      <c r="C192" t="s">
        <v>213</v>
      </c>
      <c r="D192" s="1">
        <v>50406</v>
      </c>
      <c r="E192" t="s">
        <v>214</v>
      </c>
      <c r="F192">
        <v>0</v>
      </c>
      <c r="G192">
        <v>0</v>
      </c>
      <c r="H192">
        <v>1E-3</v>
      </c>
      <c r="I192">
        <v>0</v>
      </c>
      <c r="J192">
        <v>4.0000000000000001E-3</v>
      </c>
      <c r="K192">
        <v>81.578999999999994</v>
      </c>
      <c r="L192">
        <v>81.582999999999998</v>
      </c>
      <c r="M192" t="str">
        <f>VLOOKUP(B192,Mapping!$E$4:$H$1200, 2,FALSE)</f>
        <v>East</v>
      </c>
      <c r="S192" s="1"/>
    </row>
    <row r="193" spans="1:19" x14ac:dyDescent="0.25">
      <c r="A193" t="s">
        <v>1270</v>
      </c>
      <c r="B193" t="s">
        <v>1226</v>
      </c>
      <c r="C193" t="s">
        <v>213</v>
      </c>
      <c r="D193" s="1">
        <v>47119</v>
      </c>
      <c r="E193" t="s">
        <v>214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86.274000000000001</v>
      </c>
      <c r="L193">
        <v>86.274000000000001</v>
      </c>
      <c r="M193" t="str">
        <f>VLOOKUP(B193,Mapping!$E$4:$H$1200, 2,FALSE)</f>
        <v>East</v>
      </c>
      <c r="S193" s="1"/>
    </row>
    <row r="194" spans="1:19" x14ac:dyDescent="0.25">
      <c r="A194" t="s">
        <v>1270</v>
      </c>
      <c r="B194" t="s">
        <v>1226</v>
      </c>
      <c r="C194" t="s">
        <v>213</v>
      </c>
      <c r="D194" s="1">
        <v>47484</v>
      </c>
      <c r="E194" t="s">
        <v>214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86.274000000000001</v>
      </c>
      <c r="L194">
        <v>86.274000000000001</v>
      </c>
      <c r="M194" t="str">
        <f>VLOOKUP(B194,Mapping!$E$4:$H$1200, 2,FALSE)</f>
        <v>East</v>
      </c>
      <c r="S194" s="1"/>
    </row>
    <row r="195" spans="1:19" x14ac:dyDescent="0.25">
      <c r="A195" t="s">
        <v>1270</v>
      </c>
      <c r="B195" t="s">
        <v>1226</v>
      </c>
      <c r="C195" t="s">
        <v>213</v>
      </c>
      <c r="D195" s="1">
        <v>47849</v>
      </c>
      <c r="E195" t="s">
        <v>214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86.274000000000001</v>
      </c>
      <c r="L195">
        <v>86.274000000000001</v>
      </c>
      <c r="M195" t="str">
        <f>VLOOKUP(B195,Mapping!$E$4:$H$1200, 2,FALSE)</f>
        <v>East</v>
      </c>
      <c r="S195" s="1"/>
    </row>
    <row r="196" spans="1:19" x14ac:dyDescent="0.25">
      <c r="A196" t="s">
        <v>1270</v>
      </c>
      <c r="B196" t="s">
        <v>1226</v>
      </c>
      <c r="C196" t="s">
        <v>213</v>
      </c>
      <c r="D196" s="1">
        <v>48214</v>
      </c>
      <c r="E196" t="s">
        <v>214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86.274000000000001</v>
      </c>
      <c r="L196">
        <v>86.274000000000001</v>
      </c>
      <c r="M196" t="str">
        <f>VLOOKUP(B196,Mapping!$E$4:$H$1200, 2,FALSE)</f>
        <v>East</v>
      </c>
      <c r="S196" s="1"/>
    </row>
    <row r="197" spans="1:19" x14ac:dyDescent="0.25">
      <c r="A197" t="s">
        <v>1270</v>
      </c>
      <c r="B197" t="s">
        <v>1226</v>
      </c>
      <c r="C197" t="s">
        <v>213</v>
      </c>
      <c r="D197" s="1">
        <v>48580</v>
      </c>
      <c r="E197" t="s">
        <v>214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86.274000000000001</v>
      </c>
      <c r="L197">
        <v>86.274000000000001</v>
      </c>
      <c r="M197" t="str">
        <f>VLOOKUP(B197,Mapping!$E$4:$H$1200, 2,FALSE)</f>
        <v>East</v>
      </c>
      <c r="S197" s="1"/>
    </row>
    <row r="198" spans="1:19" x14ac:dyDescent="0.25">
      <c r="A198" t="s">
        <v>1270</v>
      </c>
      <c r="B198" t="s">
        <v>1226</v>
      </c>
      <c r="C198" t="s">
        <v>213</v>
      </c>
      <c r="D198" s="1">
        <v>48945</v>
      </c>
      <c r="E198" t="s">
        <v>214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86.274000000000001</v>
      </c>
      <c r="L198">
        <v>86.274000000000001</v>
      </c>
      <c r="M198" t="str">
        <f>VLOOKUP(B198,Mapping!$E$4:$H$1200, 2,FALSE)</f>
        <v>East</v>
      </c>
      <c r="S198" s="1"/>
    </row>
    <row r="199" spans="1:19" x14ac:dyDescent="0.25">
      <c r="A199" t="s">
        <v>1270</v>
      </c>
      <c r="B199" t="s">
        <v>1226</v>
      </c>
      <c r="C199" t="s">
        <v>213</v>
      </c>
      <c r="D199" s="1">
        <v>49310</v>
      </c>
      <c r="E199" t="s">
        <v>214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86.274000000000001</v>
      </c>
      <c r="L199">
        <v>86.274000000000001</v>
      </c>
      <c r="M199" t="str">
        <f>VLOOKUP(B199,Mapping!$E$4:$H$1200, 2,FALSE)</f>
        <v>East</v>
      </c>
      <c r="S199" s="1"/>
    </row>
    <row r="200" spans="1:19" x14ac:dyDescent="0.25">
      <c r="A200" t="s">
        <v>1270</v>
      </c>
      <c r="B200" t="s">
        <v>1226</v>
      </c>
      <c r="C200" t="s">
        <v>213</v>
      </c>
      <c r="D200" s="1">
        <v>49675</v>
      </c>
      <c r="E200" t="s">
        <v>214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86.274000000000001</v>
      </c>
      <c r="L200">
        <v>86.274000000000001</v>
      </c>
      <c r="M200" t="str">
        <f>VLOOKUP(B200,Mapping!$E$4:$H$1200, 2,FALSE)</f>
        <v>East</v>
      </c>
      <c r="S200" s="1"/>
    </row>
    <row r="201" spans="1:19" x14ac:dyDescent="0.25">
      <c r="A201" t="s">
        <v>1270</v>
      </c>
      <c r="B201" t="s">
        <v>1226</v>
      </c>
      <c r="C201" t="s">
        <v>213</v>
      </c>
      <c r="D201" s="1">
        <v>50041</v>
      </c>
      <c r="E201" t="s">
        <v>214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86.274000000000001</v>
      </c>
      <c r="L201">
        <v>86.274000000000001</v>
      </c>
      <c r="M201" t="str">
        <f>VLOOKUP(B201,Mapping!$E$4:$H$1200, 2,FALSE)</f>
        <v>East</v>
      </c>
      <c r="S201" s="1"/>
    </row>
    <row r="202" spans="1:19" x14ac:dyDescent="0.25">
      <c r="A202" t="s">
        <v>1270</v>
      </c>
      <c r="B202" t="s">
        <v>1226</v>
      </c>
      <c r="C202" t="s">
        <v>213</v>
      </c>
      <c r="D202" s="1">
        <v>50406</v>
      </c>
      <c r="E202" t="s">
        <v>214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86.274000000000001</v>
      </c>
      <c r="L202">
        <v>86.274000000000001</v>
      </c>
      <c r="M202" t="str">
        <f>VLOOKUP(B202,Mapping!$E$4:$H$1200, 2,FALSE)</f>
        <v>East</v>
      </c>
      <c r="S202" s="1"/>
    </row>
    <row r="203" spans="1:19" x14ac:dyDescent="0.25">
      <c r="A203" t="s">
        <v>1270</v>
      </c>
      <c r="B203" t="s">
        <v>1190</v>
      </c>
      <c r="C203" t="s">
        <v>213</v>
      </c>
      <c r="D203" s="1">
        <v>47119</v>
      </c>
      <c r="E203" t="s">
        <v>214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25.989000000000001</v>
      </c>
      <c r="L203">
        <v>25.989000000000001</v>
      </c>
      <c r="M203" t="str">
        <f>VLOOKUP(B203,Mapping!$E$4:$H$1200, 2,FALSE)</f>
        <v>West</v>
      </c>
      <c r="S203" s="1"/>
    </row>
    <row r="204" spans="1:19" x14ac:dyDescent="0.25">
      <c r="A204" t="s">
        <v>1270</v>
      </c>
      <c r="B204" t="s">
        <v>1190</v>
      </c>
      <c r="C204" t="s">
        <v>213</v>
      </c>
      <c r="D204" s="1">
        <v>47484</v>
      </c>
      <c r="E204" t="s">
        <v>214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25.989000000000001</v>
      </c>
      <c r="L204">
        <v>25.989000000000001</v>
      </c>
      <c r="M204" t="str">
        <f>VLOOKUP(B204,Mapping!$E$4:$H$1200, 2,FALSE)</f>
        <v>West</v>
      </c>
      <c r="S204" s="1"/>
    </row>
    <row r="205" spans="1:19" x14ac:dyDescent="0.25">
      <c r="A205" s="27" t="s">
        <v>1270</v>
      </c>
      <c r="B205" t="s">
        <v>1190</v>
      </c>
      <c r="C205" t="s">
        <v>213</v>
      </c>
      <c r="D205" s="1">
        <v>47849</v>
      </c>
      <c r="E205" t="s">
        <v>214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25.989000000000001</v>
      </c>
      <c r="L205">
        <v>25.989000000000001</v>
      </c>
      <c r="M205" t="str">
        <f>VLOOKUP(B205,Mapping!$E$4:$H$1200, 2,FALSE)</f>
        <v>West</v>
      </c>
      <c r="S205" s="1"/>
    </row>
    <row r="206" spans="1:19" x14ac:dyDescent="0.25">
      <c r="A206" t="s">
        <v>1270</v>
      </c>
      <c r="B206" t="s">
        <v>1190</v>
      </c>
      <c r="C206" t="s">
        <v>213</v>
      </c>
      <c r="D206" s="1">
        <v>48214</v>
      </c>
      <c r="E206" t="s">
        <v>214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25.989000000000001</v>
      </c>
      <c r="L206">
        <v>25.989000000000001</v>
      </c>
      <c r="M206" t="str">
        <f>VLOOKUP(B206,Mapping!$E$4:$H$1200, 2,FALSE)</f>
        <v>West</v>
      </c>
      <c r="S206" s="1"/>
    </row>
    <row r="207" spans="1:19" x14ac:dyDescent="0.25">
      <c r="A207" t="s">
        <v>1270</v>
      </c>
      <c r="B207" t="s">
        <v>1190</v>
      </c>
      <c r="C207" t="s">
        <v>213</v>
      </c>
      <c r="D207" s="1">
        <v>48580</v>
      </c>
      <c r="E207" t="s">
        <v>214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25.989000000000001</v>
      </c>
      <c r="L207">
        <v>25.989000000000001</v>
      </c>
      <c r="M207" t="str">
        <f>VLOOKUP(B207,Mapping!$E$4:$H$1200, 2,FALSE)</f>
        <v>West</v>
      </c>
      <c r="S207" s="1"/>
    </row>
    <row r="208" spans="1:19" x14ac:dyDescent="0.25">
      <c r="A208" t="s">
        <v>1270</v>
      </c>
      <c r="B208" t="s">
        <v>1190</v>
      </c>
      <c r="C208" t="s">
        <v>213</v>
      </c>
      <c r="D208" s="1">
        <v>48945</v>
      </c>
      <c r="E208" t="s">
        <v>214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25.989000000000001</v>
      </c>
      <c r="L208">
        <v>25.989000000000001</v>
      </c>
      <c r="M208" t="str">
        <f>VLOOKUP(B208,Mapping!$E$4:$H$1200, 2,FALSE)</f>
        <v>West</v>
      </c>
      <c r="S208" s="1"/>
    </row>
    <row r="209" spans="1:19" x14ac:dyDescent="0.25">
      <c r="A209" t="s">
        <v>1270</v>
      </c>
      <c r="B209" t="s">
        <v>1190</v>
      </c>
      <c r="C209" t="s">
        <v>213</v>
      </c>
      <c r="D209" s="1">
        <v>49310</v>
      </c>
      <c r="E209" t="s">
        <v>214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25.989000000000001</v>
      </c>
      <c r="L209">
        <v>25.989000000000001</v>
      </c>
      <c r="M209" t="str">
        <f>VLOOKUP(B209,Mapping!$E$4:$H$1200, 2,FALSE)</f>
        <v>West</v>
      </c>
      <c r="S209" s="1"/>
    </row>
    <row r="210" spans="1:19" x14ac:dyDescent="0.25">
      <c r="A210" t="s">
        <v>1270</v>
      </c>
      <c r="B210" t="s">
        <v>1190</v>
      </c>
      <c r="C210" t="s">
        <v>213</v>
      </c>
      <c r="D210" s="1">
        <v>49675</v>
      </c>
      <c r="E210" t="s">
        <v>214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25.989000000000001</v>
      </c>
      <c r="L210">
        <v>25.989000000000001</v>
      </c>
      <c r="M210" t="str">
        <f>VLOOKUP(B210,Mapping!$E$4:$H$1200, 2,FALSE)</f>
        <v>West</v>
      </c>
      <c r="S210" s="1"/>
    </row>
    <row r="211" spans="1:19" x14ac:dyDescent="0.25">
      <c r="A211" t="s">
        <v>1270</v>
      </c>
      <c r="B211" t="s">
        <v>1190</v>
      </c>
      <c r="C211" t="s">
        <v>213</v>
      </c>
      <c r="D211" s="1">
        <v>50041</v>
      </c>
      <c r="E211" t="s">
        <v>214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25.989000000000001</v>
      </c>
      <c r="L211">
        <v>25.989000000000001</v>
      </c>
      <c r="M211" t="str">
        <f>VLOOKUP(B211,Mapping!$E$4:$H$1200, 2,FALSE)</f>
        <v>West</v>
      </c>
      <c r="S211" s="1"/>
    </row>
    <row r="212" spans="1:19" x14ac:dyDescent="0.25">
      <c r="A212" t="s">
        <v>1270</v>
      </c>
      <c r="B212" t="s">
        <v>1190</v>
      </c>
      <c r="C212" t="s">
        <v>213</v>
      </c>
      <c r="D212" s="1">
        <v>50406</v>
      </c>
      <c r="E212" t="s">
        <v>214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25.989000000000001</v>
      </c>
      <c r="L212">
        <v>25.989000000000001</v>
      </c>
      <c r="M212" t="str">
        <f>VLOOKUP(B212,Mapping!$E$4:$H$1200, 2,FALSE)</f>
        <v>West</v>
      </c>
      <c r="S212" s="1"/>
    </row>
    <row r="213" spans="1:19" x14ac:dyDescent="0.25">
      <c r="A213" t="s">
        <v>1270</v>
      </c>
      <c r="B213" t="s">
        <v>1195</v>
      </c>
      <c r="C213" t="s">
        <v>213</v>
      </c>
      <c r="D213" s="1">
        <v>47119</v>
      </c>
      <c r="E213" t="s">
        <v>214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 t="str">
        <f>VLOOKUP(B213,Mapping!$E$4:$H$1200, 2,FALSE)</f>
        <v>East</v>
      </c>
      <c r="S213" s="1"/>
    </row>
    <row r="214" spans="1:19" x14ac:dyDescent="0.25">
      <c r="A214" t="s">
        <v>1270</v>
      </c>
      <c r="B214" t="s">
        <v>1195</v>
      </c>
      <c r="C214" t="s">
        <v>213</v>
      </c>
      <c r="D214" s="1">
        <v>47484</v>
      </c>
      <c r="E214" t="s">
        <v>214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 t="str">
        <f>VLOOKUP(B214,Mapping!$E$4:$H$1200, 2,FALSE)</f>
        <v>East</v>
      </c>
      <c r="S214" s="1"/>
    </row>
    <row r="215" spans="1:19" x14ac:dyDescent="0.25">
      <c r="A215" t="s">
        <v>1270</v>
      </c>
      <c r="B215" t="s">
        <v>1195</v>
      </c>
      <c r="C215" t="s">
        <v>213</v>
      </c>
      <c r="D215" s="1">
        <v>47849</v>
      </c>
      <c r="E215" t="s">
        <v>214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 t="str">
        <f>VLOOKUP(B215,Mapping!$E$4:$H$1200, 2,FALSE)</f>
        <v>East</v>
      </c>
      <c r="S215" s="1"/>
    </row>
    <row r="216" spans="1:19" x14ac:dyDescent="0.25">
      <c r="A216" t="s">
        <v>1270</v>
      </c>
      <c r="B216" t="s">
        <v>1195</v>
      </c>
      <c r="C216" t="s">
        <v>213</v>
      </c>
      <c r="D216" s="1">
        <v>48214</v>
      </c>
      <c r="E216" t="s">
        <v>214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 t="str">
        <f>VLOOKUP(B216,Mapping!$E$4:$H$1200, 2,FALSE)</f>
        <v>East</v>
      </c>
      <c r="S216" s="1"/>
    </row>
    <row r="217" spans="1:19" x14ac:dyDescent="0.25">
      <c r="A217" t="s">
        <v>1270</v>
      </c>
      <c r="B217" t="s">
        <v>1195</v>
      </c>
      <c r="C217" t="s">
        <v>213</v>
      </c>
      <c r="D217" s="1">
        <v>48580</v>
      </c>
      <c r="E217" t="s">
        <v>214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 t="str">
        <f>VLOOKUP(B217,Mapping!$E$4:$H$1200, 2,FALSE)</f>
        <v>East</v>
      </c>
      <c r="S217" s="1"/>
    </row>
    <row r="218" spans="1:19" x14ac:dyDescent="0.25">
      <c r="A218" t="s">
        <v>1270</v>
      </c>
      <c r="B218" t="s">
        <v>1195</v>
      </c>
      <c r="C218" t="s">
        <v>213</v>
      </c>
      <c r="D218" s="1">
        <v>48945</v>
      </c>
      <c r="E218" t="s">
        <v>214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 t="str">
        <f>VLOOKUP(B218,Mapping!$E$4:$H$1200, 2,FALSE)</f>
        <v>East</v>
      </c>
      <c r="S218" s="1"/>
    </row>
    <row r="219" spans="1:19" x14ac:dyDescent="0.25">
      <c r="A219" t="s">
        <v>1270</v>
      </c>
      <c r="B219" t="s">
        <v>1195</v>
      </c>
      <c r="C219" t="s">
        <v>213</v>
      </c>
      <c r="D219" s="1">
        <v>49310</v>
      </c>
      <c r="E219" t="s">
        <v>214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 t="str">
        <f>VLOOKUP(B219,Mapping!$E$4:$H$1200, 2,FALSE)</f>
        <v>East</v>
      </c>
      <c r="S219" s="1"/>
    </row>
    <row r="220" spans="1:19" x14ac:dyDescent="0.25">
      <c r="A220" t="s">
        <v>1270</v>
      </c>
      <c r="B220" t="s">
        <v>1195</v>
      </c>
      <c r="C220" t="s">
        <v>213</v>
      </c>
      <c r="D220" s="1">
        <v>49675</v>
      </c>
      <c r="E220" t="s">
        <v>214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 t="str">
        <f>VLOOKUP(B220,Mapping!$E$4:$H$1200, 2,FALSE)</f>
        <v>East</v>
      </c>
      <c r="S220" s="1"/>
    </row>
    <row r="221" spans="1:19" x14ac:dyDescent="0.25">
      <c r="A221" t="s">
        <v>1270</v>
      </c>
      <c r="B221" t="s">
        <v>1195</v>
      </c>
      <c r="C221" t="s">
        <v>213</v>
      </c>
      <c r="D221" s="1">
        <v>50041</v>
      </c>
      <c r="E221" t="s">
        <v>214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 t="str">
        <f>VLOOKUP(B221,Mapping!$E$4:$H$1200, 2,FALSE)</f>
        <v>East</v>
      </c>
      <c r="S221" s="1"/>
    </row>
    <row r="222" spans="1:19" x14ac:dyDescent="0.25">
      <c r="A222" t="s">
        <v>1270</v>
      </c>
      <c r="B222" t="s">
        <v>1195</v>
      </c>
      <c r="C222" t="s">
        <v>213</v>
      </c>
      <c r="D222" s="1">
        <v>50406</v>
      </c>
      <c r="E222" t="s">
        <v>214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 t="str">
        <f>VLOOKUP(B222,Mapping!$E$4:$H$1200, 2,FALSE)</f>
        <v>East</v>
      </c>
      <c r="S222" s="1"/>
    </row>
    <row r="223" spans="1:19" x14ac:dyDescent="0.25">
      <c r="A223" t="s">
        <v>1270</v>
      </c>
      <c r="B223" t="s">
        <v>1227</v>
      </c>
      <c r="C223" t="s">
        <v>213</v>
      </c>
      <c r="D223" s="1">
        <v>47119</v>
      </c>
      <c r="E223" t="s">
        <v>214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 t="str">
        <f>VLOOKUP(B223,Mapping!$E$4:$H$1200, 2,FALSE)</f>
        <v>West</v>
      </c>
      <c r="S223" s="1"/>
    </row>
    <row r="224" spans="1:19" x14ac:dyDescent="0.25">
      <c r="A224" t="s">
        <v>1270</v>
      </c>
      <c r="B224" t="s">
        <v>1227</v>
      </c>
      <c r="C224" t="s">
        <v>213</v>
      </c>
      <c r="D224" s="1">
        <v>47484</v>
      </c>
      <c r="E224" t="s">
        <v>214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 t="str">
        <f>VLOOKUP(B224,Mapping!$E$4:$H$1200, 2,FALSE)</f>
        <v>West</v>
      </c>
      <c r="S224" s="1"/>
    </row>
    <row r="225" spans="1:19" x14ac:dyDescent="0.25">
      <c r="A225" t="s">
        <v>1270</v>
      </c>
      <c r="B225" t="s">
        <v>1227</v>
      </c>
      <c r="C225" t="s">
        <v>213</v>
      </c>
      <c r="D225" s="1">
        <v>47849</v>
      </c>
      <c r="E225" t="s">
        <v>214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 t="str">
        <f>VLOOKUP(B225,Mapping!$E$4:$H$1200, 2,FALSE)</f>
        <v>West</v>
      </c>
      <c r="S225" s="1"/>
    </row>
    <row r="226" spans="1:19" x14ac:dyDescent="0.25">
      <c r="A226" t="s">
        <v>1270</v>
      </c>
      <c r="B226" t="s">
        <v>1227</v>
      </c>
      <c r="C226" t="s">
        <v>213</v>
      </c>
      <c r="D226" s="1">
        <v>48214</v>
      </c>
      <c r="E226" t="s">
        <v>214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 t="str">
        <f>VLOOKUP(B226,Mapping!$E$4:$H$1200, 2,FALSE)</f>
        <v>West</v>
      </c>
      <c r="S226" s="1"/>
    </row>
    <row r="227" spans="1:19" x14ac:dyDescent="0.25">
      <c r="A227" t="s">
        <v>1270</v>
      </c>
      <c r="B227" t="s">
        <v>1227</v>
      </c>
      <c r="C227" t="s">
        <v>213</v>
      </c>
      <c r="D227" s="1">
        <v>48580</v>
      </c>
      <c r="E227" t="s">
        <v>214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 t="str">
        <f>VLOOKUP(B227,Mapping!$E$4:$H$1200, 2,FALSE)</f>
        <v>West</v>
      </c>
      <c r="S227" s="1"/>
    </row>
    <row r="228" spans="1:19" x14ac:dyDescent="0.25">
      <c r="A228" t="s">
        <v>1270</v>
      </c>
      <c r="B228" t="s">
        <v>1227</v>
      </c>
      <c r="C228" t="s">
        <v>213</v>
      </c>
      <c r="D228" s="1">
        <v>48945</v>
      </c>
      <c r="E228" t="s">
        <v>214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 t="str">
        <f>VLOOKUP(B228,Mapping!$E$4:$H$1200, 2,FALSE)</f>
        <v>West</v>
      </c>
      <c r="S228" s="1"/>
    </row>
    <row r="229" spans="1:19" x14ac:dyDescent="0.25">
      <c r="A229" t="s">
        <v>1270</v>
      </c>
      <c r="B229" t="s">
        <v>1227</v>
      </c>
      <c r="C229" t="s">
        <v>213</v>
      </c>
      <c r="D229" s="1">
        <v>49310</v>
      </c>
      <c r="E229" t="s">
        <v>214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 t="str">
        <f>VLOOKUP(B229,Mapping!$E$4:$H$1200, 2,FALSE)</f>
        <v>West</v>
      </c>
      <c r="S229" s="1"/>
    </row>
    <row r="230" spans="1:19" x14ac:dyDescent="0.25">
      <c r="A230" t="s">
        <v>1270</v>
      </c>
      <c r="B230" t="s">
        <v>1227</v>
      </c>
      <c r="C230" t="s">
        <v>213</v>
      </c>
      <c r="D230" s="1">
        <v>49675</v>
      </c>
      <c r="E230" t="s">
        <v>214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 t="str">
        <f>VLOOKUP(B230,Mapping!$E$4:$H$1200, 2,FALSE)</f>
        <v>West</v>
      </c>
      <c r="S230" s="1"/>
    </row>
    <row r="231" spans="1:19" x14ac:dyDescent="0.25">
      <c r="A231" t="s">
        <v>1270</v>
      </c>
      <c r="B231" t="s">
        <v>1227</v>
      </c>
      <c r="C231" t="s">
        <v>213</v>
      </c>
      <c r="D231" s="1">
        <v>50041</v>
      </c>
      <c r="E231" t="s">
        <v>214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 t="str">
        <f>VLOOKUP(B231,Mapping!$E$4:$H$1200, 2,FALSE)</f>
        <v>West</v>
      </c>
      <c r="S231" s="1"/>
    </row>
    <row r="232" spans="1:19" x14ac:dyDescent="0.25">
      <c r="A232" t="s">
        <v>1270</v>
      </c>
      <c r="B232" t="s">
        <v>1227</v>
      </c>
      <c r="C232" t="s">
        <v>213</v>
      </c>
      <c r="D232" s="1">
        <v>50406</v>
      </c>
      <c r="E232" t="s">
        <v>214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 t="str">
        <f>VLOOKUP(B232,Mapping!$E$4:$H$1200, 2,FALSE)</f>
        <v>West</v>
      </c>
      <c r="S232" s="1"/>
    </row>
    <row r="233" spans="1:19" x14ac:dyDescent="0.25">
      <c r="A233" t="s">
        <v>1270</v>
      </c>
      <c r="B233" t="s">
        <v>1228</v>
      </c>
      <c r="C233" t="s">
        <v>213</v>
      </c>
      <c r="D233" s="1">
        <v>47119</v>
      </c>
      <c r="E233" t="s">
        <v>214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 t="str">
        <f>VLOOKUP(B233,Mapping!$E$4:$H$1200, 2,FALSE)</f>
        <v>West</v>
      </c>
      <c r="S233" s="1"/>
    </row>
    <row r="234" spans="1:19" x14ac:dyDescent="0.25">
      <c r="A234" t="s">
        <v>1270</v>
      </c>
      <c r="B234" t="s">
        <v>1228</v>
      </c>
      <c r="C234" t="s">
        <v>213</v>
      </c>
      <c r="D234" s="1">
        <v>47484</v>
      </c>
      <c r="E234" t="s">
        <v>214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 t="str">
        <f>VLOOKUP(B234,Mapping!$E$4:$H$1200, 2,FALSE)</f>
        <v>West</v>
      </c>
      <c r="S234" s="1"/>
    </row>
    <row r="235" spans="1:19" x14ac:dyDescent="0.25">
      <c r="A235" t="s">
        <v>1270</v>
      </c>
      <c r="B235" t="s">
        <v>1228</v>
      </c>
      <c r="C235" t="s">
        <v>213</v>
      </c>
      <c r="D235" s="1">
        <v>47849</v>
      </c>
      <c r="E235" t="s">
        <v>214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 t="str">
        <f>VLOOKUP(B235,Mapping!$E$4:$H$1200, 2,FALSE)</f>
        <v>West</v>
      </c>
      <c r="S235" s="1"/>
    </row>
    <row r="236" spans="1:19" x14ac:dyDescent="0.25">
      <c r="A236" t="s">
        <v>1270</v>
      </c>
      <c r="B236" t="s">
        <v>1228</v>
      </c>
      <c r="C236" t="s">
        <v>213</v>
      </c>
      <c r="D236" s="1">
        <v>48214</v>
      </c>
      <c r="E236" t="s">
        <v>214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 t="str">
        <f>VLOOKUP(B236,Mapping!$E$4:$H$1200, 2,FALSE)</f>
        <v>West</v>
      </c>
      <c r="S236" s="1"/>
    </row>
    <row r="237" spans="1:19" x14ac:dyDescent="0.25">
      <c r="A237" t="s">
        <v>1270</v>
      </c>
      <c r="B237" t="s">
        <v>1228</v>
      </c>
      <c r="C237" t="s">
        <v>213</v>
      </c>
      <c r="D237" s="1">
        <v>48580</v>
      </c>
      <c r="E237" t="s">
        <v>214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 t="str">
        <f>VLOOKUP(B237,Mapping!$E$4:$H$1200, 2,FALSE)</f>
        <v>West</v>
      </c>
      <c r="S237" s="1"/>
    </row>
    <row r="238" spans="1:19" x14ac:dyDescent="0.25">
      <c r="A238" t="s">
        <v>1270</v>
      </c>
      <c r="B238" t="s">
        <v>1228</v>
      </c>
      <c r="C238" t="s">
        <v>213</v>
      </c>
      <c r="D238" s="1">
        <v>48945</v>
      </c>
      <c r="E238" t="s">
        <v>214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 t="str">
        <f>VLOOKUP(B238,Mapping!$E$4:$H$1200, 2,FALSE)</f>
        <v>West</v>
      </c>
      <c r="S238" s="1"/>
    </row>
    <row r="239" spans="1:19" x14ac:dyDescent="0.25">
      <c r="A239" t="s">
        <v>1270</v>
      </c>
      <c r="B239" t="s">
        <v>1228</v>
      </c>
      <c r="C239" t="s">
        <v>213</v>
      </c>
      <c r="D239" s="1">
        <v>49310</v>
      </c>
      <c r="E239" t="s">
        <v>214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 t="str">
        <f>VLOOKUP(B239,Mapping!$E$4:$H$1200, 2,FALSE)</f>
        <v>West</v>
      </c>
      <c r="S239" s="1"/>
    </row>
    <row r="240" spans="1:19" x14ac:dyDescent="0.25">
      <c r="A240" t="s">
        <v>1270</v>
      </c>
      <c r="B240" t="s">
        <v>1228</v>
      </c>
      <c r="C240" t="s">
        <v>213</v>
      </c>
      <c r="D240" s="1">
        <v>49675</v>
      </c>
      <c r="E240" t="s">
        <v>214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 t="str">
        <f>VLOOKUP(B240,Mapping!$E$4:$H$1200, 2,FALSE)</f>
        <v>West</v>
      </c>
      <c r="S240" s="1"/>
    </row>
    <row r="241" spans="1:19" x14ac:dyDescent="0.25">
      <c r="A241" t="s">
        <v>1270</v>
      </c>
      <c r="B241" t="s">
        <v>1228</v>
      </c>
      <c r="C241" t="s">
        <v>213</v>
      </c>
      <c r="D241" s="1">
        <v>50041</v>
      </c>
      <c r="E241" t="s">
        <v>214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 t="str">
        <f>VLOOKUP(B241,Mapping!$E$4:$H$1200, 2,FALSE)</f>
        <v>West</v>
      </c>
      <c r="S241" s="1"/>
    </row>
    <row r="242" spans="1:19" x14ac:dyDescent="0.25">
      <c r="A242" t="s">
        <v>1270</v>
      </c>
      <c r="B242" t="s">
        <v>1228</v>
      </c>
      <c r="C242" t="s">
        <v>213</v>
      </c>
      <c r="D242" s="1">
        <v>50406</v>
      </c>
      <c r="E242" t="s">
        <v>214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 t="str">
        <f>VLOOKUP(B242,Mapping!$E$4:$H$1200, 2,FALSE)</f>
        <v>West</v>
      </c>
      <c r="S242" s="1"/>
    </row>
    <row r="243" spans="1:19" x14ac:dyDescent="0.25">
      <c r="A243" t="s">
        <v>1270</v>
      </c>
      <c r="B243" t="s">
        <v>1229</v>
      </c>
      <c r="C243" t="s">
        <v>213</v>
      </c>
      <c r="D243" s="1">
        <v>47119</v>
      </c>
      <c r="E243" t="s">
        <v>214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 t="str">
        <f>VLOOKUP(B243,Mapping!$E$4:$H$1200, 2,FALSE)</f>
        <v>West</v>
      </c>
      <c r="S243" s="1"/>
    </row>
    <row r="244" spans="1:19" x14ac:dyDescent="0.25">
      <c r="A244" t="s">
        <v>1270</v>
      </c>
      <c r="B244" t="s">
        <v>1229</v>
      </c>
      <c r="C244" t="s">
        <v>213</v>
      </c>
      <c r="D244" s="1">
        <v>47484</v>
      </c>
      <c r="E244" t="s">
        <v>214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 t="str">
        <f>VLOOKUP(B244,Mapping!$E$4:$H$1200, 2,FALSE)</f>
        <v>West</v>
      </c>
      <c r="S244" s="1"/>
    </row>
    <row r="245" spans="1:19" x14ac:dyDescent="0.25">
      <c r="A245" t="s">
        <v>1270</v>
      </c>
      <c r="B245" t="s">
        <v>1229</v>
      </c>
      <c r="C245" t="s">
        <v>213</v>
      </c>
      <c r="D245" s="1">
        <v>47849</v>
      </c>
      <c r="E245" t="s">
        <v>214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 t="str">
        <f>VLOOKUP(B245,Mapping!$E$4:$H$1200, 2,FALSE)</f>
        <v>West</v>
      </c>
      <c r="S245" s="1"/>
    </row>
    <row r="246" spans="1:19" x14ac:dyDescent="0.25">
      <c r="A246" t="s">
        <v>1270</v>
      </c>
      <c r="B246" t="s">
        <v>1229</v>
      </c>
      <c r="C246" t="s">
        <v>213</v>
      </c>
      <c r="D246" s="1">
        <v>48214</v>
      </c>
      <c r="E246" t="s">
        <v>214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 t="str">
        <f>VLOOKUP(B246,Mapping!$E$4:$H$1200, 2,FALSE)</f>
        <v>West</v>
      </c>
      <c r="S246" s="1"/>
    </row>
    <row r="247" spans="1:19" x14ac:dyDescent="0.25">
      <c r="A247" t="s">
        <v>1270</v>
      </c>
      <c r="B247" t="s">
        <v>1229</v>
      </c>
      <c r="C247" t="s">
        <v>213</v>
      </c>
      <c r="D247" s="1">
        <v>48580</v>
      </c>
      <c r="E247" t="s">
        <v>214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 t="str">
        <f>VLOOKUP(B247,Mapping!$E$4:$H$1200, 2,FALSE)</f>
        <v>West</v>
      </c>
      <c r="S247" s="1"/>
    </row>
    <row r="248" spans="1:19" x14ac:dyDescent="0.25">
      <c r="A248" t="s">
        <v>1270</v>
      </c>
      <c r="B248" t="s">
        <v>1229</v>
      </c>
      <c r="C248" t="s">
        <v>213</v>
      </c>
      <c r="D248" s="1">
        <v>48945</v>
      </c>
      <c r="E248" t="s">
        <v>214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 t="str">
        <f>VLOOKUP(B248,Mapping!$E$4:$H$1200, 2,FALSE)</f>
        <v>West</v>
      </c>
      <c r="S248" s="1"/>
    </row>
    <row r="249" spans="1:19" x14ac:dyDescent="0.25">
      <c r="A249" t="s">
        <v>1270</v>
      </c>
      <c r="B249" t="s">
        <v>1229</v>
      </c>
      <c r="C249" t="s">
        <v>213</v>
      </c>
      <c r="D249" s="1">
        <v>49310</v>
      </c>
      <c r="E249" t="s">
        <v>214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 t="str">
        <f>VLOOKUP(B249,Mapping!$E$4:$H$1200, 2,FALSE)</f>
        <v>West</v>
      </c>
      <c r="S249" s="1"/>
    </row>
    <row r="250" spans="1:19" x14ac:dyDescent="0.25">
      <c r="A250" t="s">
        <v>1270</v>
      </c>
      <c r="B250" t="s">
        <v>1229</v>
      </c>
      <c r="C250" t="s">
        <v>213</v>
      </c>
      <c r="D250" s="1">
        <v>49675</v>
      </c>
      <c r="E250" t="s">
        <v>214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 t="str">
        <f>VLOOKUP(B250,Mapping!$E$4:$H$1200, 2,FALSE)</f>
        <v>West</v>
      </c>
      <c r="S250" s="1"/>
    </row>
    <row r="251" spans="1:19" x14ac:dyDescent="0.25">
      <c r="A251" t="s">
        <v>1270</v>
      </c>
      <c r="B251" t="s">
        <v>1229</v>
      </c>
      <c r="C251" t="s">
        <v>213</v>
      </c>
      <c r="D251" s="1">
        <v>50041</v>
      </c>
      <c r="E251" t="s">
        <v>214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 t="str">
        <f>VLOOKUP(B251,Mapping!$E$4:$H$1200, 2,FALSE)</f>
        <v>West</v>
      </c>
      <c r="S251" s="1"/>
    </row>
    <row r="252" spans="1:19" x14ac:dyDescent="0.25">
      <c r="A252" t="s">
        <v>1270</v>
      </c>
      <c r="B252" t="s">
        <v>1229</v>
      </c>
      <c r="C252" t="s">
        <v>213</v>
      </c>
      <c r="D252" s="1">
        <v>50406</v>
      </c>
      <c r="E252" t="s">
        <v>214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 t="str">
        <f>VLOOKUP(B252,Mapping!$E$4:$H$1200, 2,FALSE)</f>
        <v>West</v>
      </c>
      <c r="S252" s="1"/>
    </row>
    <row r="253" spans="1:19" x14ac:dyDescent="0.25">
      <c r="A253" t="s">
        <v>1270</v>
      </c>
      <c r="B253" t="s">
        <v>1230</v>
      </c>
      <c r="C253" t="s">
        <v>213</v>
      </c>
      <c r="D253" s="1">
        <v>47119</v>
      </c>
      <c r="E253" t="s">
        <v>214</v>
      </c>
      <c r="F253">
        <v>0</v>
      </c>
      <c r="G253">
        <v>0</v>
      </c>
      <c r="H253">
        <v>168.637</v>
      </c>
      <c r="I253">
        <v>158.29900000000001</v>
      </c>
      <c r="J253">
        <v>758.41800000000001</v>
      </c>
      <c r="K253">
        <v>1251.4280000000001</v>
      </c>
      <c r="L253">
        <v>2900.7449999999999</v>
      </c>
      <c r="M253" t="str">
        <f>VLOOKUP(B253,Mapping!$E$4:$H$1200, 2,FALSE)</f>
        <v>West</v>
      </c>
      <c r="S253" s="1"/>
    </row>
    <row r="254" spans="1:19" x14ac:dyDescent="0.25">
      <c r="A254" t="s">
        <v>1270</v>
      </c>
      <c r="B254" t="s">
        <v>1230</v>
      </c>
      <c r="C254" t="s">
        <v>213</v>
      </c>
      <c r="D254" s="1">
        <v>47484</v>
      </c>
      <c r="E254" t="s">
        <v>214</v>
      </c>
      <c r="F254">
        <v>0</v>
      </c>
      <c r="G254">
        <v>0</v>
      </c>
      <c r="H254">
        <v>168.637</v>
      </c>
      <c r="I254">
        <v>158.29900000000001</v>
      </c>
      <c r="J254">
        <v>758.41800000000001</v>
      </c>
      <c r="K254">
        <v>1251.4280000000001</v>
      </c>
      <c r="L254">
        <v>2900.7449999999999</v>
      </c>
      <c r="M254" t="str">
        <f>VLOOKUP(B254,Mapping!$E$4:$H$1200, 2,FALSE)</f>
        <v>West</v>
      </c>
      <c r="S254" s="1"/>
    </row>
    <row r="255" spans="1:19" x14ac:dyDescent="0.25">
      <c r="A255" t="s">
        <v>1270</v>
      </c>
      <c r="B255" t="s">
        <v>1230</v>
      </c>
      <c r="C255" t="s">
        <v>213</v>
      </c>
      <c r="D255" s="1">
        <v>47849</v>
      </c>
      <c r="E255" t="s">
        <v>214</v>
      </c>
      <c r="F255">
        <v>0</v>
      </c>
      <c r="G255">
        <v>0</v>
      </c>
      <c r="H255">
        <v>168.637</v>
      </c>
      <c r="I255">
        <v>158.29900000000001</v>
      </c>
      <c r="J255">
        <v>758.41800000000001</v>
      </c>
      <c r="K255">
        <v>1251.4280000000001</v>
      </c>
      <c r="L255">
        <v>2900.7449999999999</v>
      </c>
      <c r="M255" t="str">
        <f>VLOOKUP(B255,Mapping!$E$4:$H$1200, 2,FALSE)</f>
        <v>West</v>
      </c>
      <c r="S255" s="1"/>
    </row>
    <row r="256" spans="1:19" x14ac:dyDescent="0.25">
      <c r="A256" t="s">
        <v>1270</v>
      </c>
      <c r="B256" t="s">
        <v>1230</v>
      </c>
      <c r="C256" t="s">
        <v>213</v>
      </c>
      <c r="D256" s="1">
        <v>48214</v>
      </c>
      <c r="E256" t="s">
        <v>214</v>
      </c>
      <c r="F256">
        <v>0</v>
      </c>
      <c r="G256">
        <v>0</v>
      </c>
      <c r="H256">
        <v>168.637</v>
      </c>
      <c r="I256">
        <v>158.29900000000001</v>
      </c>
      <c r="J256">
        <v>758.41800000000001</v>
      </c>
      <c r="K256">
        <v>1251.4280000000001</v>
      </c>
      <c r="L256">
        <v>2900.7449999999999</v>
      </c>
      <c r="M256" t="str">
        <f>VLOOKUP(B256,Mapping!$E$4:$H$1200, 2,FALSE)</f>
        <v>West</v>
      </c>
      <c r="S256" s="1"/>
    </row>
    <row r="257" spans="1:19" x14ac:dyDescent="0.25">
      <c r="A257" t="s">
        <v>1270</v>
      </c>
      <c r="B257" t="s">
        <v>1230</v>
      </c>
      <c r="C257" t="s">
        <v>213</v>
      </c>
      <c r="D257" s="1">
        <v>48580</v>
      </c>
      <c r="E257" t="s">
        <v>214</v>
      </c>
      <c r="F257">
        <v>0</v>
      </c>
      <c r="G257">
        <v>0</v>
      </c>
      <c r="H257">
        <v>168.637</v>
      </c>
      <c r="I257">
        <v>158.29900000000001</v>
      </c>
      <c r="J257">
        <v>758.41800000000001</v>
      </c>
      <c r="K257">
        <v>1251.4280000000001</v>
      </c>
      <c r="L257">
        <v>2900.7449999999999</v>
      </c>
      <c r="M257" t="str">
        <f>VLOOKUP(B257,Mapping!$E$4:$H$1200, 2,FALSE)</f>
        <v>West</v>
      </c>
      <c r="S257" s="1"/>
    </row>
    <row r="258" spans="1:19" x14ac:dyDescent="0.25">
      <c r="A258" t="s">
        <v>1270</v>
      </c>
      <c r="B258" t="s">
        <v>1230</v>
      </c>
      <c r="C258" t="s">
        <v>213</v>
      </c>
      <c r="D258" s="1">
        <v>48945</v>
      </c>
      <c r="E258" t="s">
        <v>214</v>
      </c>
      <c r="F258">
        <v>0</v>
      </c>
      <c r="G258">
        <v>0</v>
      </c>
      <c r="H258">
        <v>168.637</v>
      </c>
      <c r="I258">
        <v>158.29900000000001</v>
      </c>
      <c r="J258">
        <v>758.41800000000001</v>
      </c>
      <c r="K258">
        <v>1251.4280000000001</v>
      </c>
      <c r="L258">
        <v>2900.7449999999999</v>
      </c>
      <c r="M258" t="str">
        <f>VLOOKUP(B258,Mapping!$E$4:$H$1200, 2,FALSE)</f>
        <v>West</v>
      </c>
      <c r="S258" s="1"/>
    </row>
    <row r="259" spans="1:19" x14ac:dyDescent="0.25">
      <c r="A259" t="s">
        <v>1270</v>
      </c>
      <c r="B259" t="s">
        <v>1230</v>
      </c>
      <c r="C259" t="s">
        <v>213</v>
      </c>
      <c r="D259" s="1">
        <v>49310</v>
      </c>
      <c r="E259" t="s">
        <v>214</v>
      </c>
      <c r="F259">
        <v>0</v>
      </c>
      <c r="G259">
        <v>0</v>
      </c>
      <c r="H259">
        <v>168.637</v>
      </c>
      <c r="I259">
        <v>158.29900000000001</v>
      </c>
      <c r="J259">
        <v>758.41800000000001</v>
      </c>
      <c r="K259">
        <v>1251.4280000000001</v>
      </c>
      <c r="L259">
        <v>2900.7449999999999</v>
      </c>
      <c r="M259" t="str">
        <f>VLOOKUP(B259,Mapping!$E$4:$H$1200, 2,FALSE)</f>
        <v>West</v>
      </c>
      <c r="S259" s="1"/>
    </row>
    <row r="260" spans="1:19" x14ac:dyDescent="0.25">
      <c r="A260" t="s">
        <v>1270</v>
      </c>
      <c r="B260" t="s">
        <v>1230</v>
      </c>
      <c r="C260" t="s">
        <v>213</v>
      </c>
      <c r="D260" s="1">
        <v>49675</v>
      </c>
      <c r="E260" t="s">
        <v>214</v>
      </c>
      <c r="F260">
        <v>0</v>
      </c>
      <c r="G260">
        <v>0</v>
      </c>
      <c r="H260">
        <v>168.637</v>
      </c>
      <c r="I260">
        <v>158.29900000000001</v>
      </c>
      <c r="J260">
        <v>758.41800000000001</v>
      </c>
      <c r="K260">
        <v>1251.4280000000001</v>
      </c>
      <c r="L260">
        <v>2900.7449999999999</v>
      </c>
      <c r="M260" t="str">
        <f>VLOOKUP(B260,Mapping!$E$4:$H$1200, 2,FALSE)</f>
        <v>West</v>
      </c>
      <c r="S260" s="1"/>
    </row>
    <row r="261" spans="1:19" x14ac:dyDescent="0.25">
      <c r="A261" t="s">
        <v>1270</v>
      </c>
      <c r="B261" t="s">
        <v>1230</v>
      </c>
      <c r="C261" t="s">
        <v>213</v>
      </c>
      <c r="D261" s="1">
        <v>50041</v>
      </c>
      <c r="E261" t="s">
        <v>214</v>
      </c>
      <c r="F261">
        <v>0</v>
      </c>
      <c r="G261">
        <v>0</v>
      </c>
      <c r="H261">
        <v>168.637</v>
      </c>
      <c r="I261">
        <v>158.29900000000001</v>
      </c>
      <c r="J261">
        <v>758.41800000000001</v>
      </c>
      <c r="K261">
        <v>1251.4280000000001</v>
      </c>
      <c r="L261">
        <v>2900.7449999999999</v>
      </c>
      <c r="M261" t="str">
        <f>VLOOKUP(B261,Mapping!$E$4:$H$1200, 2,FALSE)</f>
        <v>West</v>
      </c>
      <c r="S261" s="1"/>
    </row>
    <row r="262" spans="1:19" x14ac:dyDescent="0.25">
      <c r="A262" t="s">
        <v>1270</v>
      </c>
      <c r="B262" t="s">
        <v>1230</v>
      </c>
      <c r="C262" t="s">
        <v>213</v>
      </c>
      <c r="D262" s="1">
        <v>50406</v>
      </c>
      <c r="E262" t="s">
        <v>214</v>
      </c>
      <c r="F262">
        <v>0</v>
      </c>
      <c r="G262">
        <v>0</v>
      </c>
      <c r="H262">
        <v>168.637</v>
      </c>
      <c r="I262">
        <v>158.29900000000001</v>
      </c>
      <c r="J262">
        <v>758.41800000000001</v>
      </c>
      <c r="K262">
        <v>1251.4280000000001</v>
      </c>
      <c r="L262">
        <v>2900.7449999999999</v>
      </c>
      <c r="M262" t="str">
        <f>VLOOKUP(B262,Mapping!$E$4:$H$1200, 2,FALSE)</f>
        <v>West</v>
      </c>
      <c r="S262" s="1"/>
    </row>
    <row r="263" spans="1:19" x14ac:dyDescent="0.25">
      <c r="A263" t="s">
        <v>1270</v>
      </c>
      <c r="B263" t="s">
        <v>1272</v>
      </c>
      <c r="C263" t="s">
        <v>213</v>
      </c>
      <c r="D263" s="1">
        <v>47119</v>
      </c>
      <c r="E263" t="s">
        <v>214</v>
      </c>
      <c r="F263">
        <v>0</v>
      </c>
      <c r="G263">
        <v>0</v>
      </c>
      <c r="H263">
        <v>0</v>
      </c>
      <c r="I263">
        <v>108.63</v>
      </c>
      <c r="J263">
        <v>488.16500000000002</v>
      </c>
      <c r="K263">
        <v>0</v>
      </c>
      <c r="L263">
        <v>677.17600000000004</v>
      </c>
      <c r="M263" t="str">
        <f>VLOOKUP(B263,Mapping!$E$4:$H$1200, 2,FALSE)</f>
        <v>West</v>
      </c>
      <c r="S263" s="1"/>
    </row>
    <row r="264" spans="1:19" x14ac:dyDescent="0.25">
      <c r="A264" t="s">
        <v>1270</v>
      </c>
      <c r="B264" t="s">
        <v>1272</v>
      </c>
      <c r="C264" t="s">
        <v>213</v>
      </c>
      <c r="D264" s="1">
        <v>47484</v>
      </c>
      <c r="E264" t="s">
        <v>214</v>
      </c>
      <c r="F264">
        <v>0</v>
      </c>
      <c r="G264">
        <v>0</v>
      </c>
      <c r="H264">
        <v>0</v>
      </c>
      <c r="I264">
        <v>108.63</v>
      </c>
      <c r="J264">
        <v>488.16500000000002</v>
      </c>
      <c r="K264">
        <v>0</v>
      </c>
      <c r="L264">
        <v>677.17600000000004</v>
      </c>
      <c r="M264" t="str">
        <f>VLOOKUP(B264,Mapping!$E$4:$H$1200, 2,FALSE)</f>
        <v>West</v>
      </c>
      <c r="S264" s="1"/>
    </row>
    <row r="265" spans="1:19" x14ac:dyDescent="0.25">
      <c r="A265" t="s">
        <v>1270</v>
      </c>
      <c r="B265" t="s">
        <v>1272</v>
      </c>
      <c r="C265" t="s">
        <v>213</v>
      </c>
      <c r="D265" s="1">
        <v>47849</v>
      </c>
      <c r="E265" t="s">
        <v>214</v>
      </c>
      <c r="F265">
        <v>0</v>
      </c>
      <c r="G265">
        <v>0</v>
      </c>
      <c r="H265">
        <v>0</v>
      </c>
      <c r="I265">
        <v>108.63</v>
      </c>
      <c r="J265">
        <v>488.16500000000002</v>
      </c>
      <c r="K265">
        <v>0</v>
      </c>
      <c r="L265">
        <v>677.17600000000004</v>
      </c>
      <c r="M265" t="str">
        <f>VLOOKUP(B265,Mapping!$E$4:$H$1200, 2,FALSE)</f>
        <v>West</v>
      </c>
      <c r="S265" s="1"/>
    </row>
    <row r="266" spans="1:19" x14ac:dyDescent="0.25">
      <c r="A266" t="s">
        <v>1270</v>
      </c>
      <c r="B266" t="s">
        <v>1272</v>
      </c>
      <c r="C266" t="s">
        <v>213</v>
      </c>
      <c r="D266" s="1">
        <v>48214</v>
      </c>
      <c r="E266" t="s">
        <v>214</v>
      </c>
      <c r="F266">
        <v>0</v>
      </c>
      <c r="G266">
        <v>0</v>
      </c>
      <c r="H266">
        <v>0</v>
      </c>
      <c r="I266">
        <v>108.63</v>
      </c>
      <c r="J266">
        <v>488.16500000000002</v>
      </c>
      <c r="K266">
        <v>0</v>
      </c>
      <c r="L266">
        <v>677.17600000000004</v>
      </c>
      <c r="M266" t="str">
        <f>VLOOKUP(B266,Mapping!$E$4:$H$1200, 2,FALSE)</f>
        <v>West</v>
      </c>
      <c r="S266" s="1"/>
    </row>
    <row r="267" spans="1:19" x14ac:dyDescent="0.25">
      <c r="A267" t="s">
        <v>1270</v>
      </c>
      <c r="B267" t="s">
        <v>1272</v>
      </c>
      <c r="C267" t="s">
        <v>213</v>
      </c>
      <c r="D267" s="1">
        <v>48580</v>
      </c>
      <c r="E267" t="s">
        <v>214</v>
      </c>
      <c r="F267">
        <v>0</v>
      </c>
      <c r="G267">
        <v>0</v>
      </c>
      <c r="H267">
        <v>0</v>
      </c>
      <c r="I267">
        <v>108.63</v>
      </c>
      <c r="J267">
        <v>488.16500000000002</v>
      </c>
      <c r="K267">
        <v>0</v>
      </c>
      <c r="L267">
        <v>677.17600000000004</v>
      </c>
      <c r="M267" t="str">
        <f>VLOOKUP(B267,Mapping!$E$4:$H$1200, 2,FALSE)</f>
        <v>West</v>
      </c>
      <c r="S267" s="1"/>
    </row>
    <row r="268" spans="1:19" x14ac:dyDescent="0.25">
      <c r="A268" t="s">
        <v>1270</v>
      </c>
      <c r="B268" t="s">
        <v>1272</v>
      </c>
      <c r="C268" t="s">
        <v>213</v>
      </c>
      <c r="D268" s="1">
        <v>48945</v>
      </c>
      <c r="E268" t="s">
        <v>214</v>
      </c>
      <c r="F268">
        <v>0</v>
      </c>
      <c r="G268">
        <v>0</v>
      </c>
      <c r="H268">
        <v>0</v>
      </c>
      <c r="I268">
        <v>108.63</v>
      </c>
      <c r="J268">
        <v>488.16500000000002</v>
      </c>
      <c r="K268">
        <v>0</v>
      </c>
      <c r="L268">
        <v>677.17600000000004</v>
      </c>
      <c r="M268" t="str">
        <f>VLOOKUP(B268,Mapping!$E$4:$H$1200, 2,FALSE)</f>
        <v>West</v>
      </c>
      <c r="S268" s="1"/>
    </row>
    <row r="269" spans="1:19" x14ac:dyDescent="0.25">
      <c r="A269" t="s">
        <v>1270</v>
      </c>
      <c r="B269" t="s">
        <v>1272</v>
      </c>
      <c r="C269" t="s">
        <v>213</v>
      </c>
      <c r="D269" s="1">
        <v>49310</v>
      </c>
      <c r="E269" t="s">
        <v>214</v>
      </c>
      <c r="F269">
        <v>0</v>
      </c>
      <c r="G269">
        <v>0</v>
      </c>
      <c r="H269">
        <v>0</v>
      </c>
      <c r="I269">
        <v>108.63</v>
      </c>
      <c r="J269">
        <v>488.16500000000002</v>
      </c>
      <c r="K269">
        <v>0</v>
      </c>
      <c r="L269">
        <v>677.17600000000004</v>
      </c>
      <c r="M269" t="str">
        <f>VLOOKUP(B269,Mapping!$E$4:$H$1200, 2,FALSE)</f>
        <v>West</v>
      </c>
      <c r="S269" s="1"/>
    </row>
    <row r="270" spans="1:19" x14ac:dyDescent="0.25">
      <c r="A270" t="s">
        <v>1270</v>
      </c>
      <c r="B270" t="s">
        <v>1272</v>
      </c>
      <c r="C270" t="s">
        <v>213</v>
      </c>
      <c r="D270" s="1">
        <v>49675</v>
      </c>
      <c r="E270" t="s">
        <v>214</v>
      </c>
      <c r="F270">
        <v>0</v>
      </c>
      <c r="G270">
        <v>0</v>
      </c>
      <c r="H270">
        <v>0</v>
      </c>
      <c r="I270">
        <v>108.63</v>
      </c>
      <c r="J270">
        <v>488.16500000000002</v>
      </c>
      <c r="K270">
        <v>0</v>
      </c>
      <c r="L270">
        <v>677.17600000000004</v>
      </c>
      <c r="M270" t="str">
        <f>VLOOKUP(B270,Mapping!$E$4:$H$1200, 2,FALSE)</f>
        <v>West</v>
      </c>
      <c r="S270" s="1"/>
    </row>
    <row r="271" spans="1:19" x14ac:dyDescent="0.25">
      <c r="A271" t="s">
        <v>1270</v>
      </c>
      <c r="B271" t="s">
        <v>1272</v>
      </c>
      <c r="C271" t="s">
        <v>213</v>
      </c>
      <c r="D271" s="1">
        <v>50041</v>
      </c>
      <c r="E271" t="s">
        <v>214</v>
      </c>
      <c r="F271">
        <v>0</v>
      </c>
      <c r="G271">
        <v>0</v>
      </c>
      <c r="H271">
        <v>0</v>
      </c>
      <c r="I271">
        <v>108.63</v>
      </c>
      <c r="J271">
        <v>488.16500000000002</v>
      </c>
      <c r="K271">
        <v>0</v>
      </c>
      <c r="L271">
        <v>677.17600000000004</v>
      </c>
      <c r="M271" t="str">
        <f>VLOOKUP(B271,Mapping!$E$4:$H$1200, 2,FALSE)</f>
        <v>West</v>
      </c>
      <c r="S271" s="1"/>
    </row>
    <row r="272" spans="1:19" x14ac:dyDescent="0.25">
      <c r="A272" t="s">
        <v>1270</v>
      </c>
      <c r="B272" t="s">
        <v>1272</v>
      </c>
      <c r="C272" t="s">
        <v>213</v>
      </c>
      <c r="D272" s="1">
        <v>50406</v>
      </c>
      <c r="E272" t="s">
        <v>214</v>
      </c>
      <c r="F272">
        <v>0</v>
      </c>
      <c r="G272">
        <v>0</v>
      </c>
      <c r="H272">
        <v>0</v>
      </c>
      <c r="I272">
        <v>108.63</v>
      </c>
      <c r="J272">
        <v>488.16500000000002</v>
      </c>
      <c r="K272">
        <v>0</v>
      </c>
      <c r="L272">
        <v>677.17600000000004</v>
      </c>
      <c r="M272" t="str">
        <f>VLOOKUP(B272,Mapping!$E$4:$H$1200, 2,FALSE)</f>
        <v>West</v>
      </c>
      <c r="S272" s="1"/>
    </row>
    <row r="273" spans="1:19" x14ac:dyDescent="0.25">
      <c r="A273" t="s">
        <v>1270</v>
      </c>
      <c r="B273" t="s">
        <v>1231</v>
      </c>
      <c r="C273" t="s">
        <v>213</v>
      </c>
      <c r="D273" s="1">
        <v>47119</v>
      </c>
      <c r="E273" t="s">
        <v>214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740.22199999999998</v>
      </c>
      <c r="L273">
        <v>740.22199999999998</v>
      </c>
      <c r="M273" t="str">
        <f>VLOOKUP(B273,Mapping!$E$4:$H$1200, 2,FALSE)</f>
        <v>West</v>
      </c>
      <c r="S273" s="1"/>
    </row>
    <row r="274" spans="1:19" x14ac:dyDescent="0.25">
      <c r="A274" t="s">
        <v>1270</v>
      </c>
      <c r="B274" t="s">
        <v>1231</v>
      </c>
      <c r="C274" t="s">
        <v>213</v>
      </c>
      <c r="D274" s="1">
        <v>47484</v>
      </c>
      <c r="E274" t="s">
        <v>214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740.22199999999998</v>
      </c>
      <c r="L274">
        <v>740.22199999999998</v>
      </c>
      <c r="M274" t="str">
        <f>VLOOKUP(B274,Mapping!$E$4:$H$1200, 2,FALSE)</f>
        <v>West</v>
      </c>
      <c r="S274" s="1"/>
    </row>
    <row r="275" spans="1:19" x14ac:dyDescent="0.25">
      <c r="A275" t="s">
        <v>1270</v>
      </c>
      <c r="B275" t="s">
        <v>1231</v>
      </c>
      <c r="C275" t="s">
        <v>213</v>
      </c>
      <c r="D275" s="1">
        <v>47849</v>
      </c>
      <c r="E275" t="s">
        <v>214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740.22199999999998</v>
      </c>
      <c r="L275">
        <v>740.22199999999998</v>
      </c>
      <c r="M275" t="str">
        <f>VLOOKUP(B275,Mapping!$E$4:$H$1200, 2,FALSE)</f>
        <v>West</v>
      </c>
      <c r="S275" s="1"/>
    </row>
    <row r="276" spans="1:19" x14ac:dyDescent="0.25">
      <c r="A276" t="s">
        <v>1270</v>
      </c>
      <c r="B276" t="s">
        <v>1231</v>
      </c>
      <c r="C276" t="s">
        <v>213</v>
      </c>
      <c r="D276" s="1">
        <v>48214</v>
      </c>
      <c r="E276" t="s">
        <v>214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740.22199999999998</v>
      </c>
      <c r="L276">
        <v>740.22199999999998</v>
      </c>
      <c r="M276" t="str">
        <f>VLOOKUP(B276,Mapping!$E$4:$H$1200, 2,FALSE)</f>
        <v>West</v>
      </c>
      <c r="S276" s="1"/>
    </row>
    <row r="277" spans="1:19" x14ac:dyDescent="0.25">
      <c r="A277" t="s">
        <v>1270</v>
      </c>
      <c r="B277" t="s">
        <v>1231</v>
      </c>
      <c r="C277" t="s">
        <v>213</v>
      </c>
      <c r="D277" s="1">
        <v>48580</v>
      </c>
      <c r="E277" t="s">
        <v>214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740.22199999999998</v>
      </c>
      <c r="L277">
        <v>740.22199999999998</v>
      </c>
      <c r="M277" t="str">
        <f>VLOOKUP(B277,Mapping!$E$4:$H$1200, 2,FALSE)</f>
        <v>West</v>
      </c>
      <c r="S277" s="1"/>
    </row>
    <row r="278" spans="1:19" x14ac:dyDescent="0.25">
      <c r="A278" t="s">
        <v>1270</v>
      </c>
      <c r="B278" t="s">
        <v>1231</v>
      </c>
      <c r="C278" t="s">
        <v>213</v>
      </c>
      <c r="D278" s="1">
        <v>48945</v>
      </c>
      <c r="E278" t="s">
        <v>214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740.22199999999998</v>
      </c>
      <c r="L278">
        <v>740.22199999999998</v>
      </c>
      <c r="M278" t="str">
        <f>VLOOKUP(B278,Mapping!$E$4:$H$1200, 2,FALSE)</f>
        <v>West</v>
      </c>
      <c r="S278" s="1"/>
    </row>
    <row r="279" spans="1:19" x14ac:dyDescent="0.25">
      <c r="A279" t="s">
        <v>1270</v>
      </c>
      <c r="B279" t="s">
        <v>1231</v>
      </c>
      <c r="C279" t="s">
        <v>213</v>
      </c>
      <c r="D279" s="1">
        <v>49310</v>
      </c>
      <c r="E279" t="s">
        <v>214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740.22199999999998</v>
      </c>
      <c r="L279">
        <v>740.22199999999998</v>
      </c>
      <c r="M279" t="str">
        <f>VLOOKUP(B279,Mapping!$E$4:$H$1200, 2,FALSE)</f>
        <v>West</v>
      </c>
      <c r="S279" s="1"/>
    </row>
    <row r="280" spans="1:19" x14ac:dyDescent="0.25">
      <c r="A280" t="s">
        <v>1270</v>
      </c>
      <c r="B280" t="s">
        <v>1231</v>
      </c>
      <c r="C280" t="s">
        <v>213</v>
      </c>
      <c r="D280" s="1">
        <v>49675</v>
      </c>
      <c r="E280" t="s">
        <v>214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740.22199999999998</v>
      </c>
      <c r="L280">
        <v>740.22199999999998</v>
      </c>
      <c r="M280" t="str">
        <f>VLOOKUP(B280,Mapping!$E$4:$H$1200, 2,FALSE)</f>
        <v>West</v>
      </c>
      <c r="S280" s="1"/>
    </row>
    <row r="281" spans="1:19" x14ac:dyDescent="0.25">
      <c r="A281" t="s">
        <v>1270</v>
      </c>
      <c r="B281" t="s">
        <v>1231</v>
      </c>
      <c r="C281" t="s">
        <v>213</v>
      </c>
      <c r="D281" s="1">
        <v>50041</v>
      </c>
      <c r="E281" t="s">
        <v>214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740.22199999999998</v>
      </c>
      <c r="L281">
        <v>740.22199999999998</v>
      </c>
      <c r="M281" t="str">
        <f>VLOOKUP(B281,Mapping!$E$4:$H$1200, 2,FALSE)</f>
        <v>West</v>
      </c>
      <c r="S281" s="1"/>
    </row>
    <row r="282" spans="1:19" x14ac:dyDescent="0.25">
      <c r="A282" t="s">
        <v>1270</v>
      </c>
      <c r="B282" t="s">
        <v>1231</v>
      </c>
      <c r="C282" t="s">
        <v>213</v>
      </c>
      <c r="D282" s="1">
        <v>50406</v>
      </c>
      <c r="E282" t="s">
        <v>214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740.22199999999998</v>
      </c>
      <c r="L282">
        <v>740.22199999999998</v>
      </c>
      <c r="M282" t="str">
        <f>VLOOKUP(B282,Mapping!$E$4:$H$1200, 2,FALSE)</f>
        <v>West</v>
      </c>
      <c r="S282" s="1"/>
    </row>
    <row r="283" spans="1:19" x14ac:dyDescent="0.25">
      <c r="A283" t="s">
        <v>1270</v>
      </c>
      <c r="B283" t="s">
        <v>1201</v>
      </c>
      <c r="C283" t="s">
        <v>213</v>
      </c>
      <c r="D283" s="1">
        <v>47119</v>
      </c>
      <c r="E283" t="s">
        <v>214</v>
      </c>
      <c r="F283">
        <v>0</v>
      </c>
      <c r="G283">
        <v>0</v>
      </c>
      <c r="H283">
        <v>23.911999999999999</v>
      </c>
      <c r="I283">
        <v>11.619</v>
      </c>
      <c r="J283">
        <v>24.155000000000001</v>
      </c>
      <c r="K283">
        <v>94.375</v>
      </c>
      <c r="L283">
        <v>175.35</v>
      </c>
      <c r="M283" t="str">
        <f>VLOOKUP(B283,Mapping!$E$4:$H$1200, 2,FALSE)</f>
        <v>West</v>
      </c>
      <c r="S283" s="1"/>
    </row>
    <row r="284" spans="1:19" x14ac:dyDescent="0.25">
      <c r="A284" t="s">
        <v>1270</v>
      </c>
      <c r="B284" t="s">
        <v>1201</v>
      </c>
      <c r="C284" t="s">
        <v>213</v>
      </c>
      <c r="D284" s="1">
        <v>47484</v>
      </c>
      <c r="E284" t="s">
        <v>214</v>
      </c>
      <c r="F284">
        <v>0</v>
      </c>
      <c r="G284">
        <v>0</v>
      </c>
      <c r="H284">
        <v>23.911999999999999</v>
      </c>
      <c r="I284">
        <v>11.619</v>
      </c>
      <c r="J284">
        <v>24.155000000000001</v>
      </c>
      <c r="K284">
        <v>94.375</v>
      </c>
      <c r="L284">
        <v>175.35</v>
      </c>
      <c r="M284" t="str">
        <f>VLOOKUP(B284,Mapping!$E$4:$H$1200, 2,FALSE)</f>
        <v>West</v>
      </c>
      <c r="S284" s="1"/>
    </row>
    <row r="285" spans="1:19" x14ac:dyDescent="0.25">
      <c r="A285" t="s">
        <v>1270</v>
      </c>
      <c r="B285" t="s">
        <v>1201</v>
      </c>
      <c r="C285" t="s">
        <v>213</v>
      </c>
      <c r="D285" s="1">
        <v>47849</v>
      </c>
      <c r="E285" t="s">
        <v>214</v>
      </c>
      <c r="F285">
        <v>0</v>
      </c>
      <c r="G285">
        <v>0</v>
      </c>
      <c r="H285">
        <v>23.911999999999999</v>
      </c>
      <c r="I285">
        <v>11.619</v>
      </c>
      <c r="J285">
        <v>24.155000000000001</v>
      </c>
      <c r="K285">
        <v>94.375</v>
      </c>
      <c r="L285">
        <v>175.35</v>
      </c>
      <c r="M285" t="str">
        <f>VLOOKUP(B285,Mapping!$E$4:$H$1200, 2,FALSE)</f>
        <v>West</v>
      </c>
      <c r="S285" s="1"/>
    </row>
    <row r="286" spans="1:19" x14ac:dyDescent="0.25">
      <c r="A286" t="s">
        <v>1270</v>
      </c>
      <c r="B286" t="s">
        <v>1201</v>
      </c>
      <c r="C286" t="s">
        <v>213</v>
      </c>
      <c r="D286" s="1">
        <v>48214</v>
      </c>
      <c r="E286" t="s">
        <v>214</v>
      </c>
      <c r="F286">
        <v>0</v>
      </c>
      <c r="G286">
        <v>0</v>
      </c>
      <c r="H286">
        <v>23.911999999999999</v>
      </c>
      <c r="I286">
        <v>11.619</v>
      </c>
      <c r="J286">
        <v>24.155000000000001</v>
      </c>
      <c r="K286">
        <v>94.375</v>
      </c>
      <c r="L286">
        <v>175.35</v>
      </c>
      <c r="M286" t="str">
        <f>VLOOKUP(B286,Mapping!$E$4:$H$1200, 2,FALSE)</f>
        <v>West</v>
      </c>
      <c r="S286" s="1"/>
    </row>
    <row r="287" spans="1:19" x14ac:dyDescent="0.25">
      <c r="A287" t="s">
        <v>1270</v>
      </c>
      <c r="B287" t="s">
        <v>1201</v>
      </c>
      <c r="C287" t="s">
        <v>213</v>
      </c>
      <c r="D287" s="1">
        <v>48580</v>
      </c>
      <c r="E287" t="s">
        <v>214</v>
      </c>
      <c r="F287">
        <v>0</v>
      </c>
      <c r="G287">
        <v>0</v>
      </c>
      <c r="H287">
        <v>23.911999999999999</v>
      </c>
      <c r="I287">
        <v>11.619</v>
      </c>
      <c r="J287">
        <v>24.155000000000001</v>
      </c>
      <c r="K287">
        <v>94.375</v>
      </c>
      <c r="L287">
        <v>175.35</v>
      </c>
      <c r="M287" t="str">
        <f>VLOOKUP(B287,Mapping!$E$4:$H$1200, 2,FALSE)</f>
        <v>West</v>
      </c>
      <c r="S287" s="1"/>
    </row>
    <row r="288" spans="1:19" x14ac:dyDescent="0.25">
      <c r="A288" t="s">
        <v>1270</v>
      </c>
      <c r="B288" t="s">
        <v>1201</v>
      </c>
      <c r="C288" t="s">
        <v>213</v>
      </c>
      <c r="D288" s="1">
        <v>48945</v>
      </c>
      <c r="E288" t="s">
        <v>214</v>
      </c>
      <c r="F288">
        <v>0</v>
      </c>
      <c r="G288">
        <v>0</v>
      </c>
      <c r="H288">
        <v>23.911999999999999</v>
      </c>
      <c r="I288">
        <v>11.619</v>
      </c>
      <c r="J288">
        <v>24.155000000000001</v>
      </c>
      <c r="K288">
        <v>94.375</v>
      </c>
      <c r="L288">
        <v>175.35</v>
      </c>
      <c r="M288" t="str">
        <f>VLOOKUP(B288,Mapping!$E$4:$H$1200, 2,FALSE)</f>
        <v>West</v>
      </c>
      <c r="S288" s="1"/>
    </row>
    <row r="289" spans="1:19" x14ac:dyDescent="0.25">
      <c r="A289" t="s">
        <v>1270</v>
      </c>
      <c r="B289" t="s">
        <v>1201</v>
      </c>
      <c r="C289" t="s">
        <v>213</v>
      </c>
      <c r="D289" s="1">
        <v>49310</v>
      </c>
      <c r="E289" t="s">
        <v>214</v>
      </c>
      <c r="F289">
        <v>0</v>
      </c>
      <c r="G289">
        <v>0</v>
      </c>
      <c r="H289">
        <v>23.911999999999999</v>
      </c>
      <c r="I289">
        <v>11.619</v>
      </c>
      <c r="J289">
        <v>24.155000000000001</v>
      </c>
      <c r="K289">
        <v>94.375</v>
      </c>
      <c r="L289">
        <v>175.35</v>
      </c>
      <c r="M289" t="str">
        <f>VLOOKUP(B289,Mapping!$E$4:$H$1200, 2,FALSE)</f>
        <v>West</v>
      </c>
      <c r="S289" s="1"/>
    </row>
    <row r="290" spans="1:19" x14ac:dyDescent="0.25">
      <c r="A290" t="s">
        <v>1270</v>
      </c>
      <c r="B290" t="s">
        <v>1201</v>
      </c>
      <c r="C290" t="s">
        <v>213</v>
      </c>
      <c r="D290" s="1">
        <v>49675</v>
      </c>
      <c r="E290" t="s">
        <v>214</v>
      </c>
      <c r="F290">
        <v>0</v>
      </c>
      <c r="G290">
        <v>0</v>
      </c>
      <c r="H290">
        <v>23.911999999999999</v>
      </c>
      <c r="I290">
        <v>11.619</v>
      </c>
      <c r="J290">
        <v>24.155000000000001</v>
      </c>
      <c r="K290">
        <v>94.375</v>
      </c>
      <c r="L290">
        <v>175.35</v>
      </c>
      <c r="M290" t="str">
        <f>VLOOKUP(B290,Mapping!$E$4:$H$1200, 2,FALSE)</f>
        <v>West</v>
      </c>
      <c r="S290" s="1"/>
    </row>
    <row r="291" spans="1:19" x14ac:dyDescent="0.25">
      <c r="A291" t="s">
        <v>1270</v>
      </c>
      <c r="B291" t="s">
        <v>1201</v>
      </c>
      <c r="C291" t="s">
        <v>213</v>
      </c>
      <c r="D291" s="1">
        <v>50041</v>
      </c>
      <c r="E291" t="s">
        <v>214</v>
      </c>
      <c r="F291">
        <v>0</v>
      </c>
      <c r="G291">
        <v>0</v>
      </c>
      <c r="H291">
        <v>23.911999999999999</v>
      </c>
      <c r="I291">
        <v>11.619</v>
      </c>
      <c r="J291">
        <v>24.155000000000001</v>
      </c>
      <c r="K291">
        <v>94.375</v>
      </c>
      <c r="L291">
        <v>175.35</v>
      </c>
      <c r="M291" t="str">
        <f>VLOOKUP(B291,Mapping!$E$4:$H$1200, 2,FALSE)</f>
        <v>West</v>
      </c>
      <c r="S291" s="1"/>
    </row>
    <row r="292" spans="1:19" x14ac:dyDescent="0.25">
      <c r="A292" t="s">
        <v>1270</v>
      </c>
      <c r="B292" t="s">
        <v>1201</v>
      </c>
      <c r="C292" t="s">
        <v>213</v>
      </c>
      <c r="D292" s="1">
        <v>50406</v>
      </c>
      <c r="E292" t="s">
        <v>214</v>
      </c>
      <c r="F292">
        <v>0</v>
      </c>
      <c r="G292">
        <v>0</v>
      </c>
      <c r="H292">
        <v>23.911999999999999</v>
      </c>
      <c r="I292">
        <v>11.619</v>
      </c>
      <c r="J292">
        <v>24.155000000000001</v>
      </c>
      <c r="K292">
        <v>94.375</v>
      </c>
      <c r="L292">
        <v>175.35</v>
      </c>
      <c r="M292" t="str">
        <f>VLOOKUP(B292,Mapping!$E$4:$H$1200, 2,FALSE)</f>
        <v>West</v>
      </c>
      <c r="S292" s="1"/>
    </row>
    <row r="293" spans="1:19" x14ac:dyDescent="0.25">
      <c r="A293" t="s">
        <v>1270</v>
      </c>
      <c r="B293" t="s">
        <v>1202</v>
      </c>
      <c r="C293" t="s">
        <v>213</v>
      </c>
      <c r="D293" s="1">
        <v>47119</v>
      </c>
      <c r="E293" t="s">
        <v>214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290.315</v>
      </c>
      <c r="L293">
        <v>290.315</v>
      </c>
      <c r="M293" t="str">
        <f>VLOOKUP(B293,Mapping!$E$4:$H$1200, 2,FALSE)</f>
        <v>West</v>
      </c>
      <c r="S293" s="1"/>
    </row>
    <row r="294" spans="1:19" x14ac:dyDescent="0.25">
      <c r="A294" t="s">
        <v>1270</v>
      </c>
      <c r="B294" t="s">
        <v>1202</v>
      </c>
      <c r="C294" t="s">
        <v>213</v>
      </c>
      <c r="D294" s="1">
        <v>47484</v>
      </c>
      <c r="E294" t="s">
        <v>214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290.315</v>
      </c>
      <c r="L294">
        <v>290.315</v>
      </c>
      <c r="M294" t="str">
        <f>VLOOKUP(B294,Mapping!$E$4:$H$1200, 2,FALSE)</f>
        <v>West</v>
      </c>
      <c r="S294" s="1"/>
    </row>
    <row r="295" spans="1:19" x14ac:dyDescent="0.25">
      <c r="A295" t="s">
        <v>1270</v>
      </c>
      <c r="B295" t="s">
        <v>1202</v>
      </c>
      <c r="C295" t="s">
        <v>213</v>
      </c>
      <c r="D295" s="1">
        <v>47849</v>
      </c>
      <c r="E295" t="s">
        <v>214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290.315</v>
      </c>
      <c r="L295">
        <v>290.315</v>
      </c>
      <c r="M295" t="str">
        <f>VLOOKUP(B295,Mapping!$E$4:$H$1200, 2,FALSE)</f>
        <v>West</v>
      </c>
      <c r="S295" s="1"/>
    </row>
    <row r="296" spans="1:19" x14ac:dyDescent="0.25">
      <c r="A296" t="s">
        <v>1270</v>
      </c>
      <c r="B296" t="s">
        <v>1202</v>
      </c>
      <c r="C296" t="s">
        <v>213</v>
      </c>
      <c r="D296" s="1">
        <v>48214</v>
      </c>
      <c r="E296" t="s">
        <v>214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290.315</v>
      </c>
      <c r="L296">
        <v>290.315</v>
      </c>
      <c r="M296" t="str">
        <f>VLOOKUP(B296,Mapping!$E$4:$H$1200, 2,FALSE)</f>
        <v>West</v>
      </c>
      <c r="S296" s="1"/>
    </row>
    <row r="297" spans="1:19" x14ac:dyDescent="0.25">
      <c r="A297" t="s">
        <v>1270</v>
      </c>
      <c r="B297" t="s">
        <v>1202</v>
      </c>
      <c r="C297" t="s">
        <v>213</v>
      </c>
      <c r="D297" s="1">
        <v>48580</v>
      </c>
      <c r="E297" t="s">
        <v>214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290.315</v>
      </c>
      <c r="L297">
        <v>290.315</v>
      </c>
      <c r="M297" t="str">
        <f>VLOOKUP(B297,Mapping!$E$4:$H$1200, 2,FALSE)</f>
        <v>West</v>
      </c>
      <c r="S297" s="1"/>
    </row>
    <row r="298" spans="1:19" x14ac:dyDescent="0.25">
      <c r="A298" t="s">
        <v>1270</v>
      </c>
      <c r="B298" t="s">
        <v>1202</v>
      </c>
      <c r="C298" t="s">
        <v>213</v>
      </c>
      <c r="D298" s="1">
        <v>48945</v>
      </c>
      <c r="E298" t="s">
        <v>214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290.315</v>
      </c>
      <c r="L298">
        <v>290.315</v>
      </c>
      <c r="M298" t="str">
        <f>VLOOKUP(B298,Mapping!$E$4:$H$1200, 2,FALSE)</f>
        <v>West</v>
      </c>
      <c r="S298" s="1"/>
    </row>
    <row r="299" spans="1:19" x14ac:dyDescent="0.25">
      <c r="A299" t="s">
        <v>1270</v>
      </c>
      <c r="B299" t="s">
        <v>1202</v>
      </c>
      <c r="C299" t="s">
        <v>213</v>
      </c>
      <c r="D299" s="1">
        <v>49310</v>
      </c>
      <c r="E299" t="s">
        <v>214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290.315</v>
      </c>
      <c r="L299">
        <v>290.315</v>
      </c>
      <c r="M299" t="str">
        <f>VLOOKUP(B299,Mapping!$E$4:$H$1200, 2,FALSE)</f>
        <v>West</v>
      </c>
      <c r="S299" s="1"/>
    </row>
    <row r="300" spans="1:19" x14ac:dyDescent="0.25">
      <c r="A300" t="s">
        <v>1270</v>
      </c>
      <c r="B300" t="s">
        <v>1202</v>
      </c>
      <c r="C300" t="s">
        <v>213</v>
      </c>
      <c r="D300" s="1">
        <v>49675</v>
      </c>
      <c r="E300" t="s">
        <v>214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290.315</v>
      </c>
      <c r="L300">
        <v>290.315</v>
      </c>
      <c r="M300" t="str">
        <f>VLOOKUP(B300,Mapping!$E$4:$H$1200, 2,FALSE)</f>
        <v>West</v>
      </c>
      <c r="S300" s="1"/>
    </row>
    <row r="301" spans="1:19" x14ac:dyDescent="0.25">
      <c r="A301" t="s">
        <v>1270</v>
      </c>
      <c r="B301" t="s">
        <v>1202</v>
      </c>
      <c r="C301" t="s">
        <v>213</v>
      </c>
      <c r="D301" s="1">
        <v>50041</v>
      </c>
      <c r="E301" t="s">
        <v>214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290.315</v>
      </c>
      <c r="L301">
        <v>290.315</v>
      </c>
      <c r="M301" t="str">
        <f>VLOOKUP(B301,Mapping!$E$4:$H$1200, 2,FALSE)</f>
        <v>West</v>
      </c>
      <c r="S301" s="1"/>
    </row>
    <row r="302" spans="1:19" x14ac:dyDescent="0.25">
      <c r="A302" t="s">
        <v>1270</v>
      </c>
      <c r="B302" t="s">
        <v>1202</v>
      </c>
      <c r="C302" t="s">
        <v>213</v>
      </c>
      <c r="D302" s="1">
        <v>50406</v>
      </c>
      <c r="E302" t="s">
        <v>214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290.315</v>
      </c>
      <c r="L302">
        <v>290.315</v>
      </c>
      <c r="M302" t="str">
        <f>VLOOKUP(B302,Mapping!$E$4:$H$1200, 2,FALSE)</f>
        <v>West</v>
      </c>
      <c r="S302" s="1"/>
    </row>
    <row r="303" spans="1:19" x14ac:dyDescent="0.25">
      <c r="A303" t="s">
        <v>1270</v>
      </c>
      <c r="B303" t="s">
        <v>1203</v>
      </c>
      <c r="C303" t="s">
        <v>213</v>
      </c>
      <c r="D303" s="1">
        <v>47119</v>
      </c>
      <c r="E303" t="s">
        <v>214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83.772999999999996</v>
      </c>
      <c r="L303">
        <v>83.772999999999996</v>
      </c>
      <c r="M303" t="str">
        <f>VLOOKUP(B303,Mapping!$E$4:$H$1200, 2,FALSE)</f>
        <v>East</v>
      </c>
      <c r="S303" s="1"/>
    </row>
    <row r="304" spans="1:19" x14ac:dyDescent="0.25">
      <c r="A304" t="s">
        <v>1270</v>
      </c>
      <c r="B304" t="s">
        <v>1203</v>
      </c>
      <c r="C304" t="s">
        <v>213</v>
      </c>
      <c r="D304" s="1">
        <v>47484</v>
      </c>
      <c r="E304" t="s">
        <v>214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83.772999999999996</v>
      </c>
      <c r="L304">
        <v>83.772999999999996</v>
      </c>
      <c r="M304" t="str">
        <f>VLOOKUP(B304,Mapping!$E$4:$H$1200, 2,FALSE)</f>
        <v>East</v>
      </c>
      <c r="S304" s="1"/>
    </row>
    <row r="305" spans="1:19" x14ac:dyDescent="0.25">
      <c r="A305" t="s">
        <v>1270</v>
      </c>
      <c r="B305" t="s">
        <v>1203</v>
      </c>
      <c r="C305" t="s">
        <v>213</v>
      </c>
      <c r="D305" s="1">
        <v>47849</v>
      </c>
      <c r="E305" t="s">
        <v>214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83.772999999999996</v>
      </c>
      <c r="L305">
        <v>83.772999999999996</v>
      </c>
      <c r="M305" t="str">
        <f>VLOOKUP(B305,Mapping!$E$4:$H$1200, 2,FALSE)</f>
        <v>East</v>
      </c>
      <c r="S305" s="1"/>
    </row>
    <row r="306" spans="1:19" x14ac:dyDescent="0.25">
      <c r="A306" t="s">
        <v>1270</v>
      </c>
      <c r="B306" t="s">
        <v>1203</v>
      </c>
      <c r="C306" t="s">
        <v>213</v>
      </c>
      <c r="D306" s="1">
        <v>48214</v>
      </c>
      <c r="E306" t="s">
        <v>214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83.772999999999996</v>
      </c>
      <c r="L306">
        <v>83.772999999999996</v>
      </c>
      <c r="M306" t="str">
        <f>VLOOKUP(B306,Mapping!$E$4:$H$1200, 2,FALSE)</f>
        <v>East</v>
      </c>
      <c r="S306" s="1"/>
    </row>
    <row r="307" spans="1:19" x14ac:dyDescent="0.25">
      <c r="A307" t="s">
        <v>1270</v>
      </c>
      <c r="B307" t="s">
        <v>1203</v>
      </c>
      <c r="C307" t="s">
        <v>213</v>
      </c>
      <c r="D307" s="1">
        <v>48580</v>
      </c>
      <c r="E307" t="s">
        <v>214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83.772999999999996</v>
      </c>
      <c r="L307">
        <v>83.772999999999996</v>
      </c>
      <c r="M307" t="str">
        <f>VLOOKUP(B307,Mapping!$E$4:$H$1200, 2,FALSE)</f>
        <v>East</v>
      </c>
      <c r="S307" s="1"/>
    </row>
    <row r="308" spans="1:19" x14ac:dyDescent="0.25">
      <c r="A308" t="s">
        <v>1270</v>
      </c>
      <c r="B308" t="s">
        <v>1203</v>
      </c>
      <c r="C308" t="s">
        <v>213</v>
      </c>
      <c r="D308" s="1">
        <v>48945</v>
      </c>
      <c r="E308" t="s">
        <v>214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83.772999999999996</v>
      </c>
      <c r="L308">
        <v>83.772999999999996</v>
      </c>
      <c r="M308" t="str">
        <f>VLOOKUP(B308,Mapping!$E$4:$H$1200, 2,FALSE)</f>
        <v>East</v>
      </c>
      <c r="S308" s="1"/>
    </row>
    <row r="309" spans="1:19" x14ac:dyDescent="0.25">
      <c r="A309" t="s">
        <v>1270</v>
      </c>
      <c r="B309" t="s">
        <v>1203</v>
      </c>
      <c r="C309" t="s">
        <v>213</v>
      </c>
      <c r="D309" s="1">
        <v>49310</v>
      </c>
      <c r="E309" t="s">
        <v>214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83.772999999999996</v>
      </c>
      <c r="L309">
        <v>83.772999999999996</v>
      </c>
      <c r="M309" t="str">
        <f>VLOOKUP(B309,Mapping!$E$4:$H$1200, 2,FALSE)</f>
        <v>East</v>
      </c>
      <c r="S309" s="1"/>
    </row>
    <row r="310" spans="1:19" x14ac:dyDescent="0.25">
      <c r="A310" t="s">
        <v>1270</v>
      </c>
      <c r="B310" t="s">
        <v>1203</v>
      </c>
      <c r="C310" t="s">
        <v>213</v>
      </c>
      <c r="D310" s="1">
        <v>49675</v>
      </c>
      <c r="E310" t="s">
        <v>214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83.772999999999996</v>
      </c>
      <c r="L310">
        <v>83.772999999999996</v>
      </c>
      <c r="M310" t="str">
        <f>VLOOKUP(B310,Mapping!$E$4:$H$1200, 2,FALSE)</f>
        <v>East</v>
      </c>
      <c r="S310" s="1"/>
    </row>
    <row r="311" spans="1:19" x14ac:dyDescent="0.25">
      <c r="A311" t="s">
        <v>1270</v>
      </c>
      <c r="B311" t="s">
        <v>1203</v>
      </c>
      <c r="C311" t="s">
        <v>213</v>
      </c>
      <c r="D311" s="1">
        <v>50041</v>
      </c>
      <c r="E311" t="s">
        <v>214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83.772999999999996</v>
      </c>
      <c r="L311">
        <v>83.772999999999996</v>
      </c>
      <c r="M311" t="str">
        <f>VLOOKUP(B311,Mapping!$E$4:$H$1200, 2,FALSE)</f>
        <v>East</v>
      </c>
      <c r="S311" s="1"/>
    </row>
    <row r="312" spans="1:19" x14ac:dyDescent="0.25">
      <c r="A312" t="s">
        <v>1270</v>
      </c>
      <c r="B312" t="s">
        <v>1203</v>
      </c>
      <c r="C312" t="s">
        <v>213</v>
      </c>
      <c r="D312" s="1">
        <v>50406</v>
      </c>
      <c r="E312" t="s">
        <v>214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83.772999999999996</v>
      </c>
      <c r="L312">
        <v>83.772999999999996</v>
      </c>
      <c r="M312" t="str">
        <f>VLOOKUP(B312,Mapping!$E$4:$H$1200, 2,FALSE)</f>
        <v>East</v>
      </c>
      <c r="S312" s="1"/>
    </row>
    <row r="313" spans="1:19" x14ac:dyDescent="0.25">
      <c r="A313" t="s">
        <v>1270</v>
      </c>
      <c r="B313" t="s">
        <v>1204</v>
      </c>
      <c r="C313" t="s">
        <v>213</v>
      </c>
      <c r="D313" s="1">
        <v>47119</v>
      </c>
      <c r="E313" t="s">
        <v>214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19.361000000000001</v>
      </c>
      <c r="L313">
        <v>19.361000000000001</v>
      </c>
      <c r="M313" t="str">
        <f>VLOOKUP(B313,Mapping!$E$4:$H$1200, 2,FALSE)</f>
        <v>West</v>
      </c>
      <c r="S313" s="1"/>
    </row>
    <row r="314" spans="1:19" x14ac:dyDescent="0.25">
      <c r="A314" t="s">
        <v>1270</v>
      </c>
      <c r="B314" t="s">
        <v>1204</v>
      </c>
      <c r="C314" t="s">
        <v>213</v>
      </c>
      <c r="D314" s="1">
        <v>47484</v>
      </c>
      <c r="E314" t="s">
        <v>214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19.361000000000001</v>
      </c>
      <c r="L314">
        <v>19.361000000000001</v>
      </c>
      <c r="M314" t="str">
        <f>VLOOKUP(B314,Mapping!$E$4:$H$1200, 2,FALSE)</f>
        <v>West</v>
      </c>
      <c r="S314" s="1"/>
    </row>
    <row r="315" spans="1:19" x14ac:dyDescent="0.25">
      <c r="A315" t="s">
        <v>1270</v>
      </c>
      <c r="B315" t="s">
        <v>1204</v>
      </c>
      <c r="C315" t="s">
        <v>213</v>
      </c>
      <c r="D315" s="1">
        <v>47849</v>
      </c>
      <c r="E315" t="s">
        <v>214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19.361000000000001</v>
      </c>
      <c r="L315">
        <v>19.361000000000001</v>
      </c>
      <c r="M315" t="str">
        <f>VLOOKUP(B315,Mapping!$E$4:$H$1200, 2,FALSE)</f>
        <v>West</v>
      </c>
      <c r="S315" s="1"/>
    </row>
    <row r="316" spans="1:19" x14ac:dyDescent="0.25">
      <c r="A316" t="s">
        <v>1270</v>
      </c>
      <c r="B316" t="s">
        <v>1204</v>
      </c>
      <c r="C316" t="s">
        <v>213</v>
      </c>
      <c r="D316" s="1">
        <v>48214</v>
      </c>
      <c r="E316" t="s">
        <v>214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19.361000000000001</v>
      </c>
      <c r="L316">
        <v>19.361000000000001</v>
      </c>
      <c r="M316" t="str">
        <f>VLOOKUP(B316,Mapping!$E$4:$H$1200, 2,FALSE)</f>
        <v>West</v>
      </c>
      <c r="S316" s="1"/>
    </row>
    <row r="317" spans="1:19" x14ac:dyDescent="0.25">
      <c r="A317" t="s">
        <v>1270</v>
      </c>
      <c r="B317" t="s">
        <v>1204</v>
      </c>
      <c r="C317" t="s">
        <v>213</v>
      </c>
      <c r="D317" s="1">
        <v>48580</v>
      </c>
      <c r="E317" t="s">
        <v>214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19.361000000000001</v>
      </c>
      <c r="L317">
        <v>19.361000000000001</v>
      </c>
      <c r="M317" t="str">
        <f>VLOOKUP(B317,Mapping!$E$4:$H$1200, 2,FALSE)</f>
        <v>West</v>
      </c>
      <c r="S317" s="1"/>
    </row>
    <row r="318" spans="1:19" x14ac:dyDescent="0.25">
      <c r="A318" t="s">
        <v>1270</v>
      </c>
      <c r="B318" t="s">
        <v>1204</v>
      </c>
      <c r="C318" t="s">
        <v>213</v>
      </c>
      <c r="D318" s="1">
        <v>48945</v>
      </c>
      <c r="E318" t="s">
        <v>214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19.361000000000001</v>
      </c>
      <c r="L318">
        <v>19.361000000000001</v>
      </c>
      <c r="M318" t="str">
        <f>VLOOKUP(B318,Mapping!$E$4:$H$1200, 2,FALSE)</f>
        <v>West</v>
      </c>
      <c r="S318" s="1"/>
    </row>
    <row r="319" spans="1:19" x14ac:dyDescent="0.25">
      <c r="A319" t="s">
        <v>1270</v>
      </c>
      <c r="B319" t="s">
        <v>1204</v>
      </c>
      <c r="C319" t="s">
        <v>213</v>
      </c>
      <c r="D319" s="1">
        <v>49310</v>
      </c>
      <c r="E319" t="s">
        <v>214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19.361000000000001</v>
      </c>
      <c r="L319">
        <v>19.361000000000001</v>
      </c>
      <c r="M319" t="str">
        <f>VLOOKUP(B319,Mapping!$E$4:$H$1200, 2,FALSE)</f>
        <v>West</v>
      </c>
      <c r="S319" s="1"/>
    </row>
    <row r="320" spans="1:19" x14ac:dyDescent="0.25">
      <c r="A320" t="s">
        <v>1270</v>
      </c>
      <c r="B320" t="s">
        <v>1204</v>
      </c>
      <c r="C320" t="s">
        <v>213</v>
      </c>
      <c r="D320" s="1">
        <v>49675</v>
      </c>
      <c r="E320" t="s">
        <v>214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19.361000000000001</v>
      </c>
      <c r="L320">
        <v>19.361000000000001</v>
      </c>
      <c r="M320" t="str">
        <f>VLOOKUP(B320,Mapping!$E$4:$H$1200, 2,FALSE)</f>
        <v>West</v>
      </c>
      <c r="S320" s="1"/>
    </row>
    <row r="321" spans="1:19" x14ac:dyDescent="0.25">
      <c r="A321" t="s">
        <v>1270</v>
      </c>
      <c r="B321" t="s">
        <v>1204</v>
      </c>
      <c r="C321" t="s">
        <v>213</v>
      </c>
      <c r="D321" s="1">
        <v>50041</v>
      </c>
      <c r="E321" t="s">
        <v>214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19.361000000000001</v>
      </c>
      <c r="L321">
        <v>19.361000000000001</v>
      </c>
      <c r="M321" t="str">
        <f>VLOOKUP(B321,Mapping!$E$4:$H$1200, 2,FALSE)</f>
        <v>West</v>
      </c>
      <c r="S321" s="1"/>
    </row>
    <row r="322" spans="1:19" x14ac:dyDescent="0.25">
      <c r="A322" t="s">
        <v>1270</v>
      </c>
      <c r="B322" t="s">
        <v>1204</v>
      </c>
      <c r="C322" t="s">
        <v>213</v>
      </c>
      <c r="D322" s="1">
        <v>50406</v>
      </c>
      <c r="E322" t="s">
        <v>214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19.361000000000001</v>
      </c>
      <c r="L322">
        <v>19.361000000000001</v>
      </c>
      <c r="M322" t="str">
        <f>VLOOKUP(B322,Mapping!$E$4:$H$1200, 2,FALSE)</f>
        <v>West</v>
      </c>
      <c r="S322" s="1"/>
    </row>
    <row r="323" spans="1:19" x14ac:dyDescent="0.25">
      <c r="A323" t="s">
        <v>1270</v>
      </c>
      <c r="B323" t="s">
        <v>1232</v>
      </c>
      <c r="C323" t="s">
        <v>213</v>
      </c>
      <c r="D323" s="1">
        <v>47119</v>
      </c>
      <c r="E323" t="s">
        <v>214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404.73700000000002</v>
      </c>
      <c r="L323">
        <v>404.73700000000002</v>
      </c>
      <c r="M323" t="str">
        <f>VLOOKUP(B323,Mapping!$E$4:$H$1200, 2,FALSE)</f>
        <v>West</v>
      </c>
      <c r="S323" s="1"/>
    </row>
    <row r="324" spans="1:19" x14ac:dyDescent="0.25">
      <c r="A324" t="s">
        <v>1270</v>
      </c>
      <c r="B324" t="s">
        <v>1232</v>
      </c>
      <c r="C324" t="s">
        <v>213</v>
      </c>
      <c r="D324" s="1">
        <v>47484</v>
      </c>
      <c r="E324" t="s">
        <v>214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404.73700000000002</v>
      </c>
      <c r="L324">
        <v>404.73700000000002</v>
      </c>
      <c r="M324" t="str">
        <f>VLOOKUP(B324,Mapping!$E$4:$H$1200, 2,FALSE)</f>
        <v>West</v>
      </c>
      <c r="S324" s="1"/>
    </row>
    <row r="325" spans="1:19" x14ac:dyDescent="0.25">
      <c r="A325" t="s">
        <v>1270</v>
      </c>
      <c r="B325" t="s">
        <v>1232</v>
      </c>
      <c r="C325" t="s">
        <v>213</v>
      </c>
      <c r="D325" s="1">
        <v>47849</v>
      </c>
      <c r="E325" t="s">
        <v>214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404.73700000000002</v>
      </c>
      <c r="L325">
        <v>404.73700000000002</v>
      </c>
      <c r="M325" t="str">
        <f>VLOOKUP(B325,Mapping!$E$4:$H$1200, 2,FALSE)</f>
        <v>West</v>
      </c>
      <c r="S325" s="1"/>
    </row>
    <row r="326" spans="1:19" x14ac:dyDescent="0.25">
      <c r="A326" t="s">
        <v>1270</v>
      </c>
      <c r="B326" t="s">
        <v>1232</v>
      </c>
      <c r="C326" t="s">
        <v>213</v>
      </c>
      <c r="D326" s="1">
        <v>48214</v>
      </c>
      <c r="E326" t="s">
        <v>214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404.73700000000002</v>
      </c>
      <c r="L326">
        <v>404.73700000000002</v>
      </c>
      <c r="M326" t="str">
        <f>VLOOKUP(B326,Mapping!$E$4:$H$1200, 2,FALSE)</f>
        <v>West</v>
      </c>
      <c r="S326" s="1"/>
    </row>
    <row r="327" spans="1:19" x14ac:dyDescent="0.25">
      <c r="A327" t="s">
        <v>1270</v>
      </c>
      <c r="B327" t="s">
        <v>1232</v>
      </c>
      <c r="C327" t="s">
        <v>213</v>
      </c>
      <c r="D327" s="1">
        <v>48580</v>
      </c>
      <c r="E327" t="s">
        <v>214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404.73700000000002</v>
      </c>
      <c r="L327">
        <v>404.73700000000002</v>
      </c>
      <c r="M327" t="str">
        <f>VLOOKUP(B327,Mapping!$E$4:$H$1200, 2,FALSE)</f>
        <v>West</v>
      </c>
      <c r="S327" s="1"/>
    </row>
    <row r="328" spans="1:19" x14ac:dyDescent="0.25">
      <c r="A328" t="s">
        <v>1270</v>
      </c>
      <c r="B328" t="s">
        <v>1232</v>
      </c>
      <c r="C328" t="s">
        <v>213</v>
      </c>
      <c r="D328" s="1">
        <v>48945</v>
      </c>
      <c r="E328" t="s">
        <v>214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404.73700000000002</v>
      </c>
      <c r="L328">
        <v>404.73700000000002</v>
      </c>
      <c r="M328" t="str">
        <f>VLOOKUP(B328,Mapping!$E$4:$H$1200, 2,FALSE)</f>
        <v>West</v>
      </c>
      <c r="S328" s="1"/>
    </row>
    <row r="329" spans="1:19" x14ac:dyDescent="0.25">
      <c r="A329" t="s">
        <v>1270</v>
      </c>
      <c r="B329" t="s">
        <v>1232</v>
      </c>
      <c r="C329" t="s">
        <v>213</v>
      </c>
      <c r="D329" s="1">
        <v>49310</v>
      </c>
      <c r="E329" t="s">
        <v>214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404.73700000000002</v>
      </c>
      <c r="L329">
        <v>404.73700000000002</v>
      </c>
      <c r="M329" t="str">
        <f>VLOOKUP(B329,Mapping!$E$4:$H$1200, 2,FALSE)</f>
        <v>West</v>
      </c>
      <c r="S329" s="1"/>
    </row>
    <row r="330" spans="1:19" x14ac:dyDescent="0.25">
      <c r="A330" t="s">
        <v>1270</v>
      </c>
      <c r="B330" t="s">
        <v>1232</v>
      </c>
      <c r="C330" t="s">
        <v>213</v>
      </c>
      <c r="D330" s="1">
        <v>49675</v>
      </c>
      <c r="E330" t="s">
        <v>214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404.73700000000002</v>
      </c>
      <c r="L330">
        <v>404.73700000000002</v>
      </c>
      <c r="M330" t="str">
        <f>VLOOKUP(B330,Mapping!$E$4:$H$1200, 2,FALSE)</f>
        <v>West</v>
      </c>
      <c r="S330" s="1"/>
    </row>
    <row r="331" spans="1:19" x14ac:dyDescent="0.25">
      <c r="A331" t="s">
        <v>1270</v>
      </c>
      <c r="B331" t="s">
        <v>1232</v>
      </c>
      <c r="C331" t="s">
        <v>213</v>
      </c>
      <c r="D331" s="1">
        <v>50041</v>
      </c>
      <c r="E331" t="s">
        <v>214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404.73700000000002</v>
      </c>
      <c r="L331">
        <v>404.73700000000002</v>
      </c>
      <c r="M331" t="str">
        <f>VLOOKUP(B331,Mapping!$E$4:$H$1200, 2,FALSE)</f>
        <v>West</v>
      </c>
      <c r="S331" s="1"/>
    </row>
    <row r="332" spans="1:19" x14ac:dyDescent="0.25">
      <c r="A332" t="s">
        <v>1270</v>
      </c>
      <c r="B332" t="s">
        <v>1232</v>
      </c>
      <c r="C332" t="s">
        <v>213</v>
      </c>
      <c r="D332" s="1">
        <v>50406</v>
      </c>
      <c r="E332" t="s">
        <v>214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404.73700000000002</v>
      </c>
      <c r="L332">
        <v>404.73700000000002</v>
      </c>
      <c r="M332" t="str">
        <f>VLOOKUP(B332,Mapping!$E$4:$H$1200, 2,FALSE)</f>
        <v>West</v>
      </c>
      <c r="S332" s="1"/>
    </row>
    <row r="333" spans="1:19" x14ac:dyDescent="0.25">
      <c r="A333" t="s">
        <v>1270</v>
      </c>
      <c r="B333" t="s">
        <v>1233</v>
      </c>
      <c r="C333" t="s">
        <v>213</v>
      </c>
      <c r="D333" s="1">
        <v>47119</v>
      </c>
      <c r="E333" t="s">
        <v>214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413.98200000000003</v>
      </c>
      <c r="L333">
        <v>413.98200000000003</v>
      </c>
      <c r="M333" t="str">
        <f>VLOOKUP(B333,Mapping!$E$4:$H$1200, 2,FALSE)</f>
        <v>West</v>
      </c>
      <c r="S333" s="1"/>
    </row>
    <row r="334" spans="1:19" x14ac:dyDescent="0.25">
      <c r="A334" t="s">
        <v>1270</v>
      </c>
      <c r="B334" t="s">
        <v>1233</v>
      </c>
      <c r="C334" t="s">
        <v>213</v>
      </c>
      <c r="D334" s="1">
        <v>47484</v>
      </c>
      <c r="E334" t="s">
        <v>214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413.98200000000003</v>
      </c>
      <c r="L334">
        <v>413.98200000000003</v>
      </c>
      <c r="M334" t="str">
        <f>VLOOKUP(B334,Mapping!$E$4:$H$1200, 2,FALSE)</f>
        <v>West</v>
      </c>
      <c r="S334" s="1"/>
    </row>
    <row r="335" spans="1:19" x14ac:dyDescent="0.25">
      <c r="A335" t="s">
        <v>1270</v>
      </c>
      <c r="B335" t="s">
        <v>1233</v>
      </c>
      <c r="C335" t="s">
        <v>213</v>
      </c>
      <c r="D335" s="1">
        <v>47849</v>
      </c>
      <c r="E335" t="s">
        <v>214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413.98200000000003</v>
      </c>
      <c r="L335">
        <v>413.98200000000003</v>
      </c>
      <c r="M335" t="str">
        <f>VLOOKUP(B335,Mapping!$E$4:$H$1200, 2,FALSE)</f>
        <v>West</v>
      </c>
      <c r="S335" s="1"/>
    </row>
    <row r="336" spans="1:19" x14ac:dyDescent="0.25">
      <c r="A336" t="s">
        <v>1270</v>
      </c>
      <c r="B336" t="s">
        <v>1233</v>
      </c>
      <c r="C336" t="s">
        <v>213</v>
      </c>
      <c r="D336" s="1">
        <v>48214</v>
      </c>
      <c r="E336" t="s">
        <v>214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413.98200000000003</v>
      </c>
      <c r="L336">
        <v>413.98200000000003</v>
      </c>
      <c r="M336" t="str">
        <f>VLOOKUP(B336,Mapping!$E$4:$H$1200, 2,FALSE)</f>
        <v>West</v>
      </c>
      <c r="S336" s="1"/>
    </row>
    <row r="337" spans="1:19" x14ac:dyDescent="0.25">
      <c r="A337" t="s">
        <v>1270</v>
      </c>
      <c r="B337" t="s">
        <v>1233</v>
      </c>
      <c r="C337" t="s">
        <v>213</v>
      </c>
      <c r="D337" s="1">
        <v>48580</v>
      </c>
      <c r="E337" t="s">
        <v>214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413.98200000000003</v>
      </c>
      <c r="L337">
        <v>413.98200000000003</v>
      </c>
      <c r="M337" t="str">
        <f>VLOOKUP(B337,Mapping!$E$4:$H$1200, 2,FALSE)</f>
        <v>West</v>
      </c>
      <c r="S337" s="1"/>
    </row>
    <row r="338" spans="1:19" x14ac:dyDescent="0.25">
      <c r="A338" t="s">
        <v>1270</v>
      </c>
      <c r="B338" t="s">
        <v>1233</v>
      </c>
      <c r="C338" t="s">
        <v>213</v>
      </c>
      <c r="D338" s="1">
        <v>48945</v>
      </c>
      <c r="E338" t="s">
        <v>214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413.98200000000003</v>
      </c>
      <c r="L338">
        <v>413.98200000000003</v>
      </c>
      <c r="M338" t="str">
        <f>VLOOKUP(B338,Mapping!$E$4:$H$1200, 2,FALSE)</f>
        <v>West</v>
      </c>
      <c r="S338" s="1"/>
    </row>
    <row r="339" spans="1:19" x14ac:dyDescent="0.25">
      <c r="A339" t="s">
        <v>1270</v>
      </c>
      <c r="B339" t="s">
        <v>1233</v>
      </c>
      <c r="C339" t="s">
        <v>213</v>
      </c>
      <c r="D339" s="1">
        <v>49310</v>
      </c>
      <c r="E339" t="s">
        <v>214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413.98200000000003</v>
      </c>
      <c r="L339">
        <v>413.98200000000003</v>
      </c>
      <c r="M339" t="str">
        <f>VLOOKUP(B339,Mapping!$E$4:$H$1200, 2,FALSE)</f>
        <v>West</v>
      </c>
      <c r="S339" s="1"/>
    </row>
    <row r="340" spans="1:19" x14ac:dyDescent="0.25">
      <c r="A340" t="s">
        <v>1270</v>
      </c>
      <c r="B340" t="s">
        <v>1233</v>
      </c>
      <c r="C340" t="s">
        <v>213</v>
      </c>
      <c r="D340" s="1">
        <v>49675</v>
      </c>
      <c r="E340" t="s">
        <v>214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413.98200000000003</v>
      </c>
      <c r="L340">
        <v>413.98200000000003</v>
      </c>
      <c r="M340" t="str">
        <f>VLOOKUP(B340,Mapping!$E$4:$H$1200, 2,FALSE)</f>
        <v>West</v>
      </c>
      <c r="S340" s="1"/>
    </row>
    <row r="341" spans="1:19" x14ac:dyDescent="0.25">
      <c r="A341" t="s">
        <v>1270</v>
      </c>
      <c r="B341" t="s">
        <v>1233</v>
      </c>
      <c r="C341" t="s">
        <v>213</v>
      </c>
      <c r="D341" s="1">
        <v>50041</v>
      </c>
      <c r="E341" t="s">
        <v>214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413.98200000000003</v>
      </c>
      <c r="L341">
        <v>413.98200000000003</v>
      </c>
      <c r="M341" t="str">
        <f>VLOOKUP(B341,Mapping!$E$4:$H$1200, 2,FALSE)</f>
        <v>West</v>
      </c>
      <c r="S341" s="1"/>
    </row>
    <row r="342" spans="1:19" x14ac:dyDescent="0.25">
      <c r="A342" t="s">
        <v>1270</v>
      </c>
      <c r="B342" t="s">
        <v>1233</v>
      </c>
      <c r="C342" t="s">
        <v>213</v>
      </c>
      <c r="D342" s="1">
        <v>50406</v>
      </c>
      <c r="E342" t="s">
        <v>214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413.98200000000003</v>
      </c>
      <c r="L342">
        <v>413.98200000000003</v>
      </c>
      <c r="M342" t="str">
        <f>VLOOKUP(B342,Mapping!$E$4:$H$1200, 2,FALSE)</f>
        <v>West</v>
      </c>
      <c r="S342" s="1"/>
    </row>
    <row r="343" spans="1:19" x14ac:dyDescent="0.25">
      <c r="D343" s="1"/>
      <c r="S343" s="1"/>
    </row>
    <row r="344" spans="1:19" x14ac:dyDescent="0.25">
      <c r="D344" s="1"/>
      <c r="S344" s="1"/>
    </row>
    <row r="345" spans="1:19" x14ac:dyDescent="0.25">
      <c r="D345" s="1"/>
      <c r="S345" s="1"/>
    </row>
    <row r="346" spans="1:19" x14ac:dyDescent="0.25">
      <c r="D346" s="1"/>
      <c r="S346" s="1"/>
    </row>
    <row r="347" spans="1:19" x14ac:dyDescent="0.25">
      <c r="D347" s="1"/>
      <c r="S347" s="1"/>
    </row>
    <row r="348" spans="1:19" x14ac:dyDescent="0.25">
      <c r="D348" s="1"/>
      <c r="S348" s="1"/>
    </row>
    <row r="349" spans="1:19" x14ac:dyDescent="0.25">
      <c r="D349" s="1"/>
      <c r="S349" s="1"/>
    </row>
    <row r="350" spans="1:19" x14ac:dyDescent="0.25">
      <c r="D350" s="1"/>
      <c r="S350" s="1"/>
    </row>
    <row r="351" spans="1:19" x14ac:dyDescent="0.25">
      <c r="D351" s="1"/>
    </row>
    <row r="352" spans="1:19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  <row r="781" spans="4:4" x14ac:dyDescent="0.25">
      <c r="D781" s="1"/>
    </row>
    <row r="782" spans="4:4" x14ac:dyDescent="0.25">
      <c r="D782" s="1"/>
    </row>
    <row r="783" spans="4:4" x14ac:dyDescent="0.25">
      <c r="D783" s="1"/>
    </row>
    <row r="784" spans="4:4" x14ac:dyDescent="0.25">
      <c r="D784" s="1"/>
    </row>
    <row r="785" spans="4:4" x14ac:dyDescent="0.25">
      <c r="D785" s="1"/>
    </row>
    <row r="786" spans="4:4" x14ac:dyDescent="0.25">
      <c r="D786" s="1"/>
    </row>
    <row r="787" spans="4:4" x14ac:dyDescent="0.25">
      <c r="D787" s="1"/>
    </row>
    <row r="788" spans="4:4" x14ac:dyDescent="0.25">
      <c r="D788" s="1"/>
    </row>
    <row r="789" spans="4:4" x14ac:dyDescent="0.25">
      <c r="D789" s="1"/>
    </row>
    <row r="790" spans="4:4" x14ac:dyDescent="0.25">
      <c r="D790" s="1"/>
    </row>
    <row r="791" spans="4:4" x14ac:dyDescent="0.25">
      <c r="D791" s="1"/>
    </row>
    <row r="792" spans="4:4" x14ac:dyDescent="0.25">
      <c r="D792" s="1"/>
    </row>
    <row r="793" spans="4:4" x14ac:dyDescent="0.25">
      <c r="D793" s="1"/>
    </row>
    <row r="794" spans="4:4" x14ac:dyDescent="0.25">
      <c r="D794" s="1"/>
    </row>
    <row r="795" spans="4:4" x14ac:dyDescent="0.25">
      <c r="D795" s="1"/>
    </row>
    <row r="796" spans="4:4" x14ac:dyDescent="0.25">
      <c r="D796" s="1"/>
    </row>
    <row r="797" spans="4:4" x14ac:dyDescent="0.25">
      <c r="D797" s="1"/>
    </row>
    <row r="798" spans="4:4" x14ac:dyDescent="0.25">
      <c r="D798" s="1"/>
    </row>
    <row r="799" spans="4:4" x14ac:dyDescent="0.25">
      <c r="D799" s="1"/>
    </row>
    <row r="800" spans="4:4" x14ac:dyDescent="0.25">
      <c r="D800" s="1"/>
    </row>
    <row r="801" spans="4:4" x14ac:dyDescent="0.25">
      <c r="D801" s="1"/>
    </row>
    <row r="802" spans="4:4" x14ac:dyDescent="0.25">
      <c r="D802" s="1"/>
    </row>
    <row r="803" spans="4:4" x14ac:dyDescent="0.25">
      <c r="D803" s="1"/>
    </row>
    <row r="804" spans="4:4" x14ac:dyDescent="0.25">
      <c r="D804" s="1"/>
    </row>
    <row r="805" spans="4:4" x14ac:dyDescent="0.25">
      <c r="D805" s="1"/>
    </row>
    <row r="806" spans="4:4" x14ac:dyDescent="0.25">
      <c r="D806" s="1"/>
    </row>
    <row r="807" spans="4:4" x14ac:dyDescent="0.25">
      <c r="D807" s="1"/>
    </row>
    <row r="808" spans="4:4" x14ac:dyDescent="0.25">
      <c r="D808" s="1"/>
    </row>
    <row r="809" spans="4:4" x14ac:dyDescent="0.25">
      <c r="D809" s="1"/>
    </row>
    <row r="810" spans="4:4" x14ac:dyDescent="0.25">
      <c r="D810" s="1"/>
    </row>
    <row r="811" spans="4:4" x14ac:dyDescent="0.25">
      <c r="D811" s="1"/>
    </row>
    <row r="812" spans="4:4" x14ac:dyDescent="0.25">
      <c r="D812" s="1"/>
    </row>
    <row r="813" spans="4:4" x14ac:dyDescent="0.25">
      <c r="D813" s="1"/>
    </row>
    <row r="814" spans="4:4" x14ac:dyDescent="0.25">
      <c r="D814" s="1"/>
    </row>
    <row r="815" spans="4:4" x14ac:dyDescent="0.25">
      <c r="D815" s="1"/>
    </row>
    <row r="816" spans="4:4" x14ac:dyDescent="0.25">
      <c r="D816" s="1"/>
    </row>
    <row r="817" spans="4:4" x14ac:dyDescent="0.25">
      <c r="D817" s="1"/>
    </row>
    <row r="818" spans="4:4" x14ac:dyDescent="0.25">
      <c r="D818" s="1"/>
    </row>
    <row r="819" spans="4:4" x14ac:dyDescent="0.25">
      <c r="D819" s="1"/>
    </row>
    <row r="820" spans="4:4" x14ac:dyDescent="0.25">
      <c r="D820" s="1"/>
    </row>
    <row r="821" spans="4:4" x14ac:dyDescent="0.25">
      <c r="D821" s="1"/>
    </row>
    <row r="822" spans="4:4" x14ac:dyDescent="0.25">
      <c r="D822" s="1"/>
    </row>
    <row r="823" spans="4:4" x14ac:dyDescent="0.25">
      <c r="D823" s="1"/>
    </row>
    <row r="824" spans="4:4" x14ac:dyDescent="0.25">
      <c r="D824" s="1"/>
    </row>
    <row r="825" spans="4:4" x14ac:dyDescent="0.25">
      <c r="D825" s="1"/>
    </row>
    <row r="826" spans="4:4" x14ac:dyDescent="0.25">
      <c r="D826" s="1"/>
    </row>
    <row r="827" spans="4:4" x14ac:dyDescent="0.25">
      <c r="D827" s="1"/>
    </row>
    <row r="828" spans="4:4" x14ac:dyDescent="0.25">
      <c r="D828" s="1"/>
    </row>
    <row r="829" spans="4:4" x14ac:dyDescent="0.25">
      <c r="D829" s="1"/>
    </row>
    <row r="830" spans="4:4" x14ac:dyDescent="0.25">
      <c r="D830" s="1"/>
    </row>
    <row r="831" spans="4:4" x14ac:dyDescent="0.25">
      <c r="D831" s="1"/>
    </row>
    <row r="832" spans="4:4" x14ac:dyDescent="0.25">
      <c r="D832" s="1"/>
    </row>
    <row r="833" spans="4:4" x14ac:dyDescent="0.25">
      <c r="D833" s="1"/>
    </row>
    <row r="834" spans="4:4" x14ac:dyDescent="0.25">
      <c r="D834" s="1"/>
    </row>
    <row r="835" spans="4:4" x14ac:dyDescent="0.25">
      <c r="D835" s="1"/>
    </row>
    <row r="836" spans="4:4" x14ac:dyDescent="0.25">
      <c r="D836" s="1"/>
    </row>
    <row r="837" spans="4:4" x14ac:dyDescent="0.25">
      <c r="D837" s="1"/>
    </row>
    <row r="838" spans="4:4" x14ac:dyDescent="0.25">
      <c r="D838" s="1"/>
    </row>
    <row r="839" spans="4:4" x14ac:dyDescent="0.25">
      <c r="D839" s="1"/>
    </row>
    <row r="840" spans="4:4" x14ac:dyDescent="0.25">
      <c r="D840" s="1"/>
    </row>
    <row r="841" spans="4:4" x14ac:dyDescent="0.25">
      <c r="D841" s="1"/>
    </row>
    <row r="842" spans="4:4" x14ac:dyDescent="0.25">
      <c r="D842" s="1"/>
    </row>
    <row r="843" spans="4:4" x14ac:dyDescent="0.25">
      <c r="D843" s="1"/>
    </row>
    <row r="844" spans="4:4" x14ac:dyDescent="0.25">
      <c r="D844" s="1"/>
    </row>
    <row r="845" spans="4:4" x14ac:dyDescent="0.25">
      <c r="D845" s="1"/>
    </row>
    <row r="846" spans="4:4" x14ac:dyDescent="0.25">
      <c r="D846" s="1"/>
    </row>
    <row r="847" spans="4:4" x14ac:dyDescent="0.25">
      <c r="D847" s="1"/>
    </row>
    <row r="848" spans="4:4" x14ac:dyDescent="0.25">
      <c r="D848" s="1"/>
    </row>
    <row r="849" spans="4:4" x14ac:dyDescent="0.25">
      <c r="D849" s="1"/>
    </row>
    <row r="850" spans="4:4" x14ac:dyDescent="0.25">
      <c r="D850" s="1"/>
    </row>
    <row r="851" spans="4:4" x14ac:dyDescent="0.25">
      <c r="D851" s="1"/>
    </row>
    <row r="852" spans="4:4" x14ac:dyDescent="0.25">
      <c r="D852" s="1"/>
    </row>
    <row r="853" spans="4:4" x14ac:dyDescent="0.25">
      <c r="D853" s="1"/>
    </row>
    <row r="854" spans="4:4" x14ac:dyDescent="0.25">
      <c r="D854" s="1"/>
    </row>
    <row r="855" spans="4:4" x14ac:dyDescent="0.25">
      <c r="D855" s="1"/>
    </row>
    <row r="856" spans="4:4" x14ac:dyDescent="0.25">
      <c r="D856" s="1"/>
    </row>
    <row r="857" spans="4:4" x14ac:dyDescent="0.25">
      <c r="D857" s="1"/>
    </row>
    <row r="858" spans="4:4" x14ac:dyDescent="0.25">
      <c r="D858" s="1"/>
    </row>
    <row r="859" spans="4:4" x14ac:dyDescent="0.25">
      <c r="D859" s="1"/>
    </row>
    <row r="860" spans="4:4" x14ac:dyDescent="0.25">
      <c r="D860" s="1"/>
    </row>
    <row r="861" spans="4:4" x14ac:dyDescent="0.25">
      <c r="D861" s="1"/>
    </row>
    <row r="862" spans="4:4" x14ac:dyDescent="0.25">
      <c r="D862" s="1"/>
    </row>
    <row r="863" spans="4:4" x14ac:dyDescent="0.25">
      <c r="D863" s="1"/>
    </row>
    <row r="864" spans="4:4" x14ac:dyDescent="0.25">
      <c r="D864" s="1"/>
    </row>
    <row r="865" spans="4:4" x14ac:dyDescent="0.25">
      <c r="D865" s="1"/>
    </row>
    <row r="866" spans="4:4" x14ac:dyDescent="0.25">
      <c r="D866" s="1"/>
    </row>
    <row r="867" spans="4:4" x14ac:dyDescent="0.25">
      <c r="D867" s="1"/>
    </row>
    <row r="868" spans="4:4" x14ac:dyDescent="0.25">
      <c r="D868" s="1"/>
    </row>
    <row r="869" spans="4:4" x14ac:dyDescent="0.25">
      <c r="D869" s="1"/>
    </row>
    <row r="870" spans="4:4" x14ac:dyDescent="0.25">
      <c r="D870" s="1"/>
    </row>
    <row r="871" spans="4:4" x14ac:dyDescent="0.25">
      <c r="D871" s="1"/>
    </row>
    <row r="872" spans="4:4" x14ac:dyDescent="0.25">
      <c r="D872" s="1"/>
    </row>
    <row r="873" spans="4:4" x14ac:dyDescent="0.25">
      <c r="D873" s="1"/>
    </row>
    <row r="874" spans="4:4" x14ac:dyDescent="0.25">
      <c r="D874" s="1"/>
    </row>
    <row r="875" spans="4:4" x14ac:dyDescent="0.25">
      <c r="D875" s="1"/>
    </row>
    <row r="876" spans="4:4" x14ac:dyDescent="0.25">
      <c r="D876" s="1"/>
    </row>
    <row r="877" spans="4:4" x14ac:dyDescent="0.25">
      <c r="D877" s="1"/>
    </row>
    <row r="878" spans="4:4" x14ac:dyDescent="0.25">
      <c r="D878" s="1"/>
    </row>
    <row r="879" spans="4:4" x14ac:dyDescent="0.25">
      <c r="D879" s="1"/>
    </row>
    <row r="880" spans="4:4" x14ac:dyDescent="0.25">
      <c r="D880" s="1"/>
    </row>
    <row r="881" spans="4:4" x14ac:dyDescent="0.25">
      <c r="D881" s="1"/>
    </row>
    <row r="882" spans="4:4" x14ac:dyDescent="0.25">
      <c r="D882" s="1"/>
    </row>
    <row r="883" spans="4:4" x14ac:dyDescent="0.25">
      <c r="D883" s="1"/>
    </row>
    <row r="884" spans="4:4" x14ac:dyDescent="0.25">
      <c r="D884" s="1"/>
    </row>
    <row r="885" spans="4:4" x14ac:dyDescent="0.25">
      <c r="D885" s="1"/>
    </row>
    <row r="886" spans="4:4" x14ac:dyDescent="0.25">
      <c r="D886" s="1"/>
    </row>
    <row r="887" spans="4:4" x14ac:dyDescent="0.25">
      <c r="D887" s="1"/>
    </row>
    <row r="888" spans="4:4" x14ac:dyDescent="0.25">
      <c r="D888" s="1"/>
    </row>
    <row r="889" spans="4:4" x14ac:dyDescent="0.25">
      <c r="D889" s="1"/>
    </row>
    <row r="890" spans="4:4" x14ac:dyDescent="0.25">
      <c r="D890" s="1"/>
    </row>
    <row r="891" spans="4:4" x14ac:dyDescent="0.25">
      <c r="D891" s="1"/>
    </row>
    <row r="892" spans="4:4" x14ac:dyDescent="0.25">
      <c r="D892" s="1"/>
    </row>
    <row r="893" spans="4:4" x14ac:dyDescent="0.25">
      <c r="D893" s="1"/>
    </row>
    <row r="894" spans="4:4" x14ac:dyDescent="0.25">
      <c r="D894" s="1"/>
    </row>
    <row r="895" spans="4:4" x14ac:dyDescent="0.25">
      <c r="D895" s="1"/>
    </row>
    <row r="896" spans="4:4" x14ac:dyDescent="0.25">
      <c r="D896" s="1"/>
    </row>
    <row r="897" spans="4:4" x14ac:dyDescent="0.25">
      <c r="D897" s="1"/>
    </row>
    <row r="898" spans="4:4" x14ac:dyDescent="0.25">
      <c r="D898" s="1"/>
    </row>
    <row r="899" spans="4:4" x14ac:dyDescent="0.25">
      <c r="D899" s="1"/>
    </row>
    <row r="900" spans="4:4" x14ac:dyDescent="0.25">
      <c r="D900" s="1"/>
    </row>
    <row r="901" spans="4:4" x14ac:dyDescent="0.25">
      <c r="D901" s="1"/>
    </row>
    <row r="902" spans="4:4" x14ac:dyDescent="0.25">
      <c r="D902" s="1"/>
    </row>
    <row r="903" spans="4:4" x14ac:dyDescent="0.25">
      <c r="D903" s="1"/>
    </row>
    <row r="904" spans="4:4" x14ac:dyDescent="0.25">
      <c r="D904" s="1"/>
    </row>
    <row r="905" spans="4:4" x14ac:dyDescent="0.25">
      <c r="D905" s="1"/>
    </row>
    <row r="906" spans="4:4" x14ac:dyDescent="0.25">
      <c r="D906" s="1"/>
    </row>
    <row r="907" spans="4:4" x14ac:dyDescent="0.25">
      <c r="D907" s="1"/>
    </row>
    <row r="908" spans="4:4" x14ac:dyDescent="0.25">
      <c r="D908" s="1"/>
    </row>
  </sheetData>
  <pageMargins left="0.7" right="0.7" top="0.75" bottom="0.75" header="0.3" footer="0.3"/>
  <pageSetup orientation="portrait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filterMode="1"/>
  <dimension ref="A1:H1074"/>
  <sheetViews>
    <sheetView workbookViewId="0">
      <selection activeCell="E1" sqref="E1:G1"/>
    </sheetView>
  </sheetViews>
  <sheetFormatPr defaultRowHeight="15" x14ac:dyDescent="0.25"/>
  <cols>
    <col min="2" max="2" width="11" customWidth="1"/>
    <col min="3" max="3" width="24.5703125" bestFit="1" customWidth="1"/>
    <col min="5" max="5" width="31.28515625" bestFit="1" customWidth="1"/>
    <col min="6" max="6" width="7.140625" bestFit="1" customWidth="1"/>
    <col min="7" max="7" width="19.85546875" bestFit="1" customWidth="1"/>
    <col min="8" max="8" width="28.5703125" bestFit="1" customWidth="1"/>
  </cols>
  <sheetData>
    <row r="1" spans="1:8" x14ac:dyDescent="0.25">
      <c r="A1" t="s">
        <v>58</v>
      </c>
    </row>
    <row r="3" spans="1:8" x14ac:dyDescent="0.25">
      <c r="B3" t="s">
        <v>59</v>
      </c>
      <c r="C3" t="s">
        <v>55</v>
      </c>
      <c r="E3" t="s">
        <v>229</v>
      </c>
      <c r="F3" t="s">
        <v>54</v>
      </c>
      <c r="G3" t="s">
        <v>230</v>
      </c>
      <c r="H3" t="s">
        <v>231</v>
      </c>
    </row>
    <row r="4" spans="1:8" x14ac:dyDescent="0.25">
      <c r="B4" t="s">
        <v>56</v>
      </c>
      <c r="C4" t="s">
        <v>42</v>
      </c>
      <c r="E4" t="s">
        <v>160</v>
      </c>
      <c r="F4" t="s">
        <v>57</v>
      </c>
      <c r="G4" t="s">
        <v>232</v>
      </c>
      <c r="H4" t="s">
        <v>233</v>
      </c>
    </row>
    <row r="5" spans="1:8" x14ac:dyDescent="0.25">
      <c r="B5" t="s">
        <v>56</v>
      </c>
      <c r="C5" t="s">
        <v>25</v>
      </c>
      <c r="E5" t="s">
        <v>234</v>
      </c>
      <c r="F5" t="s">
        <v>56</v>
      </c>
      <c r="G5" t="s">
        <v>232</v>
      </c>
      <c r="H5" t="s">
        <v>235</v>
      </c>
    </row>
    <row r="6" spans="1:8" x14ac:dyDescent="0.25">
      <c r="B6" t="s">
        <v>56</v>
      </c>
      <c r="C6" t="s">
        <v>27</v>
      </c>
      <c r="E6" t="s">
        <v>236</v>
      </c>
      <c r="F6" t="s">
        <v>56</v>
      </c>
      <c r="G6" t="s">
        <v>232</v>
      </c>
      <c r="H6" t="s">
        <v>235</v>
      </c>
    </row>
    <row r="7" spans="1:8" x14ac:dyDescent="0.25">
      <c r="B7" t="s">
        <v>57</v>
      </c>
      <c r="C7" t="s">
        <v>1220</v>
      </c>
      <c r="E7" t="s">
        <v>237</v>
      </c>
      <c r="F7" t="s">
        <v>56</v>
      </c>
      <c r="G7" t="s">
        <v>232</v>
      </c>
      <c r="H7" t="s">
        <v>235</v>
      </c>
    </row>
    <row r="8" spans="1:8" x14ac:dyDescent="0.25">
      <c r="B8" t="s">
        <v>57</v>
      </c>
      <c r="C8" t="s">
        <v>1221</v>
      </c>
      <c r="E8" t="s">
        <v>238</v>
      </c>
      <c r="F8" t="s">
        <v>56</v>
      </c>
      <c r="G8" t="s">
        <v>232</v>
      </c>
      <c r="H8" t="s">
        <v>239</v>
      </c>
    </row>
    <row r="9" spans="1:8" x14ac:dyDescent="0.25">
      <c r="B9" t="s">
        <v>56</v>
      </c>
      <c r="C9" t="s">
        <v>23</v>
      </c>
      <c r="E9" t="s">
        <v>240</v>
      </c>
      <c r="F9" t="s">
        <v>56</v>
      </c>
      <c r="G9" t="s">
        <v>232</v>
      </c>
      <c r="H9" t="s">
        <v>239</v>
      </c>
    </row>
    <row r="10" spans="1:8" x14ac:dyDescent="0.25">
      <c r="B10" t="s">
        <v>56</v>
      </c>
      <c r="C10" t="s">
        <v>43</v>
      </c>
      <c r="E10" t="s">
        <v>151</v>
      </c>
      <c r="F10" t="s">
        <v>57</v>
      </c>
      <c r="G10" t="s">
        <v>232</v>
      </c>
      <c r="H10" t="s">
        <v>235</v>
      </c>
    </row>
    <row r="11" spans="1:8" x14ac:dyDescent="0.25">
      <c r="B11" t="s">
        <v>56</v>
      </c>
      <c r="C11" t="s">
        <v>33</v>
      </c>
      <c r="E11" t="s">
        <v>1211</v>
      </c>
      <c r="F11" t="s">
        <v>56</v>
      </c>
      <c r="G11" t="s">
        <v>241</v>
      </c>
      <c r="H11" t="s">
        <v>242</v>
      </c>
    </row>
    <row r="12" spans="1:8" x14ac:dyDescent="0.25">
      <c r="B12" t="s">
        <v>56</v>
      </c>
      <c r="C12" t="s">
        <v>34</v>
      </c>
      <c r="E12" t="s">
        <v>1212</v>
      </c>
      <c r="F12" t="s">
        <v>57</v>
      </c>
      <c r="G12" t="s">
        <v>241</v>
      </c>
      <c r="H12" t="s">
        <v>242</v>
      </c>
    </row>
    <row r="13" spans="1:8" x14ac:dyDescent="0.25">
      <c r="B13" t="s">
        <v>56</v>
      </c>
      <c r="C13" t="s">
        <v>1185</v>
      </c>
      <c r="E13" t="s">
        <v>243</v>
      </c>
      <c r="F13" t="s">
        <v>57</v>
      </c>
      <c r="G13" t="s">
        <v>232</v>
      </c>
      <c r="H13" t="s">
        <v>239</v>
      </c>
    </row>
    <row r="14" spans="1:8" x14ac:dyDescent="0.25">
      <c r="B14" t="s">
        <v>56</v>
      </c>
      <c r="C14" t="s">
        <v>26</v>
      </c>
      <c r="E14" t="s">
        <v>244</v>
      </c>
      <c r="F14" t="s">
        <v>56</v>
      </c>
      <c r="G14" t="s">
        <v>232</v>
      </c>
      <c r="H14" t="s">
        <v>239</v>
      </c>
    </row>
    <row r="15" spans="1:8" x14ac:dyDescent="0.25">
      <c r="B15" t="s">
        <v>56</v>
      </c>
      <c r="C15" t="s">
        <v>35</v>
      </c>
      <c r="E15" t="s">
        <v>245</v>
      </c>
      <c r="F15" t="s">
        <v>56</v>
      </c>
      <c r="G15" t="s">
        <v>232</v>
      </c>
      <c r="H15" t="s">
        <v>239</v>
      </c>
    </row>
    <row r="16" spans="1:8" x14ac:dyDescent="0.25">
      <c r="B16" t="s">
        <v>56</v>
      </c>
      <c r="C16" t="s">
        <v>29</v>
      </c>
      <c r="E16" t="s">
        <v>69</v>
      </c>
      <c r="F16" t="s">
        <v>56</v>
      </c>
      <c r="G16" t="s">
        <v>246</v>
      </c>
      <c r="H16" t="s">
        <v>247</v>
      </c>
    </row>
    <row r="17" spans="2:8" x14ac:dyDescent="0.25">
      <c r="B17" t="s">
        <v>56</v>
      </c>
      <c r="C17" t="s">
        <v>30</v>
      </c>
      <c r="E17" t="s">
        <v>248</v>
      </c>
      <c r="F17" t="s">
        <v>57</v>
      </c>
      <c r="G17" t="s">
        <v>249</v>
      </c>
      <c r="H17" t="s">
        <v>235</v>
      </c>
    </row>
    <row r="18" spans="2:8" x14ac:dyDescent="0.25">
      <c r="B18" t="s">
        <v>56</v>
      </c>
      <c r="C18" t="s">
        <v>40</v>
      </c>
      <c r="E18" t="s">
        <v>250</v>
      </c>
      <c r="F18" t="s">
        <v>57</v>
      </c>
      <c r="G18" t="s">
        <v>249</v>
      </c>
      <c r="H18" t="s">
        <v>239</v>
      </c>
    </row>
    <row r="19" spans="2:8" x14ac:dyDescent="0.25">
      <c r="B19" t="s">
        <v>56</v>
      </c>
      <c r="C19" t="s">
        <v>41</v>
      </c>
      <c r="E19" t="s">
        <v>251</v>
      </c>
      <c r="F19" t="s">
        <v>57</v>
      </c>
      <c r="G19" t="s">
        <v>249</v>
      </c>
      <c r="H19" t="s">
        <v>235</v>
      </c>
    </row>
    <row r="20" spans="2:8" x14ac:dyDescent="0.25">
      <c r="B20" t="s">
        <v>56</v>
      </c>
      <c r="C20" t="s">
        <v>44</v>
      </c>
      <c r="E20" t="s">
        <v>252</v>
      </c>
      <c r="F20" t="s">
        <v>57</v>
      </c>
      <c r="G20" t="s">
        <v>249</v>
      </c>
      <c r="H20" t="s">
        <v>239</v>
      </c>
    </row>
    <row r="21" spans="2:8" x14ac:dyDescent="0.25">
      <c r="B21" t="s">
        <v>56</v>
      </c>
      <c r="C21" t="s">
        <v>31</v>
      </c>
      <c r="E21" t="s">
        <v>253</v>
      </c>
      <c r="F21" t="s">
        <v>56</v>
      </c>
      <c r="G21" t="s">
        <v>232</v>
      </c>
      <c r="H21" t="s">
        <v>235</v>
      </c>
    </row>
    <row r="22" spans="2:8" x14ac:dyDescent="0.25">
      <c r="B22" t="s">
        <v>56</v>
      </c>
      <c r="C22" t="s">
        <v>32</v>
      </c>
      <c r="E22" t="s">
        <v>254</v>
      </c>
      <c r="F22" t="s">
        <v>56</v>
      </c>
      <c r="G22" t="s">
        <v>232</v>
      </c>
      <c r="H22" t="s">
        <v>239</v>
      </c>
    </row>
    <row r="23" spans="2:8" x14ac:dyDescent="0.25">
      <c r="B23" t="s">
        <v>56</v>
      </c>
      <c r="C23" t="s">
        <v>1187</v>
      </c>
      <c r="E23" t="s">
        <v>255</v>
      </c>
      <c r="F23" t="s">
        <v>57</v>
      </c>
      <c r="G23" t="s">
        <v>232</v>
      </c>
      <c r="H23" t="s">
        <v>235</v>
      </c>
    </row>
    <row r="24" spans="2:8" x14ac:dyDescent="0.25">
      <c r="B24" t="s">
        <v>56</v>
      </c>
      <c r="C24" t="s">
        <v>45</v>
      </c>
      <c r="E24" t="s">
        <v>70</v>
      </c>
      <c r="F24" t="s">
        <v>56</v>
      </c>
      <c r="G24" t="s">
        <v>256</v>
      </c>
      <c r="H24" t="s">
        <v>257</v>
      </c>
    </row>
    <row r="25" spans="2:8" x14ac:dyDescent="0.25">
      <c r="B25" t="s">
        <v>56</v>
      </c>
      <c r="C25" t="s">
        <v>46</v>
      </c>
      <c r="E25" t="s">
        <v>71</v>
      </c>
      <c r="F25" t="s">
        <v>56</v>
      </c>
      <c r="G25" t="s">
        <v>256</v>
      </c>
      <c r="H25" t="s">
        <v>257</v>
      </c>
    </row>
    <row r="26" spans="2:8" x14ac:dyDescent="0.25">
      <c r="B26" t="s">
        <v>57</v>
      </c>
      <c r="C26" t="s">
        <v>51</v>
      </c>
      <c r="E26" t="s">
        <v>124</v>
      </c>
      <c r="F26" t="s">
        <v>56</v>
      </c>
      <c r="G26" t="s">
        <v>232</v>
      </c>
      <c r="H26" t="s">
        <v>235</v>
      </c>
    </row>
    <row r="27" spans="2:8" x14ac:dyDescent="0.25">
      <c r="B27" t="s">
        <v>57</v>
      </c>
      <c r="C27" t="s">
        <v>1186</v>
      </c>
      <c r="E27" t="s">
        <v>125</v>
      </c>
      <c r="F27" t="s">
        <v>56</v>
      </c>
      <c r="G27" t="s">
        <v>232</v>
      </c>
      <c r="H27" t="s">
        <v>239</v>
      </c>
    </row>
    <row r="28" spans="2:8" x14ac:dyDescent="0.25">
      <c r="B28" t="s">
        <v>57</v>
      </c>
      <c r="C28" t="s">
        <v>1182</v>
      </c>
      <c r="E28" t="s">
        <v>126</v>
      </c>
      <c r="F28" t="s">
        <v>56</v>
      </c>
      <c r="G28" t="s">
        <v>232</v>
      </c>
      <c r="H28" t="s">
        <v>239</v>
      </c>
    </row>
    <row r="29" spans="2:8" x14ac:dyDescent="0.25">
      <c r="B29" t="s">
        <v>57</v>
      </c>
      <c r="C29" t="s">
        <v>47</v>
      </c>
      <c r="E29" t="s">
        <v>127</v>
      </c>
      <c r="F29" t="s">
        <v>56</v>
      </c>
      <c r="G29" t="s">
        <v>232</v>
      </c>
      <c r="H29" t="s">
        <v>235</v>
      </c>
    </row>
    <row r="30" spans="2:8" x14ac:dyDescent="0.25">
      <c r="B30" t="s">
        <v>57</v>
      </c>
      <c r="C30" t="s">
        <v>53</v>
      </c>
      <c r="E30" t="s">
        <v>145</v>
      </c>
      <c r="F30" t="s">
        <v>57</v>
      </c>
      <c r="G30" t="s">
        <v>232</v>
      </c>
      <c r="H30" t="s">
        <v>235</v>
      </c>
    </row>
    <row r="31" spans="2:8" x14ac:dyDescent="0.25">
      <c r="B31" t="s">
        <v>57</v>
      </c>
      <c r="C31" t="s">
        <v>37</v>
      </c>
      <c r="E31" t="s">
        <v>159</v>
      </c>
      <c r="F31" t="s">
        <v>57</v>
      </c>
      <c r="G31" t="s">
        <v>232</v>
      </c>
      <c r="H31" t="s">
        <v>233</v>
      </c>
    </row>
    <row r="32" spans="2:8" x14ac:dyDescent="0.25">
      <c r="B32" t="s">
        <v>57</v>
      </c>
      <c r="C32" t="s">
        <v>1183</v>
      </c>
      <c r="E32" t="s">
        <v>258</v>
      </c>
      <c r="F32" t="s">
        <v>57</v>
      </c>
      <c r="G32" t="s">
        <v>256</v>
      </c>
      <c r="H32" t="s">
        <v>259</v>
      </c>
    </row>
    <row r="33" spans="2:8" x14ac:dyDescent="0.25">
      <c r="B33" t="s">
        <v>57</v>
      </c>
      <c r="C33" t="s">
        <v>1188</v>
      </c>
      <c r="E33" t="s">
        <v>260</v>
      </c>
      <c r="F33" t="s">
        <v>56</v>
      </c>
      <c r="G33" t="s">
        <v>261</v>
      </c>
      <c r="H33" t="s">
        <v>262</v>
      </c>
    </row>
    <row r="34" spans="2:8" x14ac:dyDescent="0.25">
      <c r="B34" t="s">
        <v>57</v>
      </c>
      <c r="C34" t="s">
        <v>1184</v>
      </c>
      <c r="E34" t="s">
        <v>1191</v>
      </c>
      <c r="F34" t="s">
        <v>57</v>
      </c>
      <c r="G34" t="s">
        <v>241</v>
      </c>
      <c r="H34" t="s">
        <v>242</v>
      </c>
    </row>
    <row r="35" spans="2:8" x14ac:dyDescent="0.25">
      <c r="B35" t="s">
        <v>57</v>
      </c>
      <c r="C35" t="s">
        <v>1189</v>
      </c>
      <c r="E35" t="s">
        <v>1192</v>
      </c>
      <c r="F35" t="s">
        <v>57</v>
      </c>
      <c r="G35" t="s">
        <v>241</v>
      </c>
      <c r="H35" t="s">
        <v>242</v>
      </c>
    </row>
    <row r="36" spans="2:8" x14ac:dyDescent="0.25">
      <c r="B36" t="s">
        <v>57</v>
      </c>
      <c r="C36" t="s">
        <v>28</v>
      </c>
      <c r="E36" t="s">
        <v>72</v>
      </c>
      <c r="F36" t="s">
        <v>57</v>
      </c>
      <c r="G36" t="s">
        <v>256</v>
      </c>
      <c r="H36" t="s">
        <v>257</v>
      </c>
    </row>
    <row r="37" spans="2:8" x14ac:dyDescent="0.25">
      <c r="B37" t="s">
        <v>57</v>
      </c>
      <c r="C37" t="s">
        <v>36</v>
      </c>
      <c r="E37" t="s">
        <v>73</v>
      </c>
      <c r="F37" t="s">
        <v>57</v>
      </c>
      <c r="G37" t="s">
        <v>256</v>
      </c>
      <c r="H37" t="s">
        <v>257</v>
      </c>
    </row>
    <row r="38" spans="2:8" hidden="1" x14ac:dyDescent="0.25">
      <c r="B38" t="s">
        <v>57</v>
      </c>
      <c r="C38" t="s">
        <v>52</v>
      </c>
      <c r="E38" t="s">
        <v>263</v>
      </c>
      <c r="F38" t="s">
        <v>57</v>
      </c>
      <c r="G38" t="s">
        <v>261</v>
      </c>
      <c r="H38" t="s">
        <v>262</v>
      </c>
    </row>
    <row r="39" spans="2:8" hidden="1" x14ac:dyDescent="0.25">
      <c r="B39" t="s">
        <v>57</v>
      </c>
      <c r="C39" t="s">
        <v>49</v>
      </c>
      <c r="E39" t="s">
        <v>157</v>
      </c>
      <c r="F39" t="s">
        <v>56</v>
      </c>
      <c r="G39" t="s">
        <v>232</v>
      </c>
      <c r="H39" t="s">
        <v>235</v>
      </c>
    </row>
    <row r="40" spans="2:8" hidden="1" x14ac:dyDescent="0.25">
      <c r="B40" t="s">
        <v>57</v>
      </c>
      <c r="C40" t="s">
        <v>48</v>
      </c>
      <c r="E40" t="s">
        <v>1193</v>
      </c>
      <c r="F40" t="s">
        <v>57</v>
      </c>
      <c r="G40" t="s">
        <v>241</v>
      </c>
      <c r="H40" t="s">
        <v>242</v>
      </c>
    </row>
    <row r="41" spans="2:8" hidden="1" x14ac:dyDescent="0.25">
      <c r="B41" t="s">
        <v>57</v>
      </c>
      <c r="C41" t="s">
        <v>39</v>
      </c>
      <c r="E41" t="s">
        <v>264</v>
      </c>
      <c r="F41" t="s">
        <v>57</v>
      </c>
      <c r="G41" t="s">
        <v>232</v>
      </c>
      <c r="H41" t="s">
        <v>239</v>
      </c>
    </row>
    <row r="42" spans="2:8" x14ac:dyDescent="0.25">
      <c r="B42" t="s">
        <v>57</v>
      </c>
      <c r="C42" t="s">
        <v>50</v>
      </c>
      <c r="E42" t="s">
        <v>74</v>
      </c>
      <c r="F42" t="s">
        <v>56</v>
      </c>
      <c r="G42" t="s">
        <v>256</v>
      </c>
      <c r="H42" t="s">
        <v>257</v>
      </c>
    </row>
    <row r="43" spans="2:8" hidden="1" x14ac:dyDescent="0.25">
      <c r="B43" t="s">
        <v>57</v>
      </c>
      <c r="C43" t="s">
        <v>38</v>
      </c>
      <c r="E43" t="s">
        <v>75</v>
      </c>
      <c r="F43" t="s">
        <v>56</v>
      </c>
      <c r="G43" t="s">
        <v>256</v>
      </c>
      <c r="H43" t="s">
        <v>257</v>
      </c>
    </row>
    <row r="44" spans="2:8" hidden="1" x14ac:dyDescent="0.25">
      <c r="B44" t="s">
        <v>56</v>
      </c>
      <c r="C44" t="s">
        <v>21</v>
      </c>
      <c r="E44" t="s">
        <v>265</v>
      </c>
      <c r="F44" t="s">
        <v>56</v>
      </c>
      <c r="G44" t="s">
        <v>256</v>
      </c>
      <c r="H44" t="s">
        <v>259</v>
      </c>
    </row>
    <row r="45" spans="2:8" hidden="1" x14ac:dyDescent="0.25">
      <c r="E45" t="s">
        <v>114</v>
      </c>
      <c r="F45" t="s">
        <v>56</v>
      </c>
      <c r="G45" t="s">
        <v>232</v>
      </c>
      <c r="H45" t="s">
        <v>235</v>
      </c>
    </row>
    <row r="46" spans="2:8" hidden="1" x14ac:dyDescent="0.25">
      <c r="E46" t="s">
        <v>167</v>
      </c>
      <c r="F46" t="s">
        <v>57</v>
      </c>
      <c r="G46" t="s">
        <v>241</v>
      </c>
      <c r="H46" t="s">
        <v>242</v>
      </c>
    </row>
    <row r="47" spans="2:8" hidden="1" x14ac:dyDescent="0.25">
      <c r="E47" t="s">
        <v>266</v>
      </c>
      <c r="F47" t="s">
        <v>57</v>
      </c>
      <c r="G47" t="s">
        <v>232</v>
      </c>
      <c r="H47" t="s">
        <v>235</v>
      </c>
    </row>
    <row r="48" spans="2:8" x14ac:dyDescent="0.25">
      <c r="B48" t="s">
        <v>56</v>
      </c>
      <c r="C48" t="s">
        <v>1234</v>
      </c>
      <c r="E48" t="s">
        <v>168</v>
      </c>
      <c r="F48" t="s">
        <v>56</v>
      </c>
      <c r="G48" t="s">
        <v>267</v>
      </c>
      <c r="H48" t="s">
        <v>268</v>
      </c>
    </row>
    <row r="49" spans="2:8" x14ac:dyDescent="0.25">
      <c r="B49" t="s">
        <v>56</v>
      </c>
      <c r="C49" t="s">
        <v>1235</v>
      </c>
      <c r="E49" t="s">
        <v>161</v>
      </c>
      <c r="F49" t="s">
        <v>56</v>
      </c>
      <c r="G49" t="s">
        <v>267</v>
      </c>
      <c r="H49" t="s">
        <v>268</v>
      </c>
    </row>
    <row r="50" spans="2:8" x14ac:dyDescent="0.25">
      <c r="B50" t="s">
        <v>57</v>
      </c>
      <c r="C50" t="s">
        <v>1236</v>
      </c>
      <c r="E50" t="s">
        <v>169</v>
      </c>
      <c r="F50" t="s">
        <v>56</v>
      </c>
      <c r="G50" t="s">
        <v>267</v>
      </c>
      <c r="H50" t="s">
        <v>268</v>
      </c>
    </row>
    <row r="51" spans="2:8" x14ac:dyDescent="0.25">
      <c r="B51" t="s">
        <v>57</v>
      </c>
      <c r="C51" t="s">
        <v>1237</v>
      </c>
      <c r="E51" t="s">
        <v>184</v>
      </c>
      <c r="F51" t="s">
        <v>57</v>
      </c>
      <c r="G51" t="s">
        <v>269</v>
      </c>
      <c r="H51" t="s">
        <v>268</v>
      </c>
    </row>
    <row r="52" spans="2:8" x14ac:dyDescent="0.25">
      <c r="B52" t="s">
        <v>56</v>
      </c>
      <c r="C52" t="s">
        <v>1238</v>
      </c>
      <c r="E52" t="s">
        <v>185</v>
      </c>
      <c r="F52" t="s">
        <v>56</v>
      </c>
      <c r="G52" t="s">
        <v>269</v>
      </c>
      <c r="H52" t="s">
        <v>268</v>
      </c>
    </row>
    <row r="53" spans="2:8" x14ac:dyDescent="0.25">
      <c r="B53" t="s">
        <v>57</v>
      </c>
      <c r="C53" t="s">
        <v>1239</v>
      </c>
      <c r="E53" t="s">
        <v>186</v>
      </c>
      <c r="F53" t="s">
        <v>57</v>
      </c>
      <c r="G53" t="s">
        <v>269</v>
      </c>
      <c r="H53" t="s">
        <v>268</v>
      </c>
    </row>
    <row r="54" spans="2:8" x14ac:dyDescent="0.25">
      <c r="B54" t="s">
        <v>57</v>
      </c>
      <c r="C54" t="s">
        <v>1240</v>
      </c>
      <c r="E54" t="s">
        <v>187</v>
      </c>
      <c r="F54" t="s">
        <v>56</v>
      </c>
      <c r="G54" t="s">
        <v>269</v>
      </c>
      <c r="H54" t="s">
        <v>268</v>
      </c>
    </row>
    <row r="55" spans="2:8" x14ac:dyDescent="0.25">
      <c r="B55" t="s">
        <v>57</v>
      </c>
      <c r="C55" t="s">
        <v>1241</v>
      </c>
      <c r="E55" t="s">
        <v>188</v>
      </c>
      <c r="F55" t="s">
        <v>57</v>
      </c>
      <c r="G55" t="s">
        <v>269</v>
      </c>
      <c r="H55" t="s">
        <v>268</v>
      </c>
    </row>
    <row r="56" spans="2:8" x14ac:dyDescent="0.25">
      <c r="B56" t="s">
        <v>57</v>
      </c>
      <c r="C56" t="s">
        <v>1242</v>
      </c>
      <c r="E56" t="s">
        <v>189</v>
      </c>
      <c r="F56" t="s">
        <v>57</v>
      </c>
      <c r="G56" t="s">
        <v>269</v>
      </c>
      <c r="H56" t="s">
        <v>268</v>
      </c>
    </row>
    <row r="57" spans="2:8" x14ac:dyDescent="0.25">
      <c r="B57" t="s">
        <v>57</v>
      </c>
      <c r="C57" t="s">
        <v>1243</v>
      </c>
      <c r="E57" t="s">
        <v>190</v>
      </c>
      <c r="F57" t="s">
        <v>56</v>
      </c>
      <c r="G57" t="s">
        <v>269</v>
      </c>
      <c r="H57" t="s">
        <v>268</v>
      </c>
    </row>
    <row r="58" spans="2:8" x14ac:dyDescent="0.25">
      <c r="B58" t="s">
        <v>56</v>
      </c>
      <c r="C58" t="s">
        <v>1244</v>
      </c>
      <c r="E58" t="s">
        <v>147</v>
      </c>
      <c r="F58" t="s">
        <v>56</v>
      </c>
      <c r="G58" t="s">
        <v>261</v>
      </c>
      <c r="H58" t="s">
        <v>262</v>
      </c>
    </row>
    <row r="59" spans="2:8" x14ac:dyDescent="0.25">
      <c r="B59" t="s">
        <v>56</v>
      </c>
      <c r="C59" t="s">
        <v>1245</v>
      </c>
      <c r="E59" t="s">
        <v>270</v>
      </c>
      <c r="F59" t="s">
        <v>56</v>
      </c>
      <c r="G59" t="s">
        <v>261</v>
      </c>
      <c r="H59" t="s">
        <v>271</v>
      </c>
    </row>
    <row r="60" spans="2:8" x14ac:dyDescent="0.25">
      <c r="B60" t="s">
        <v>57</v>
      </c>
      <c r="C60" t="s">
        <v>1246</v>
      </c>
      <c r="E60" t="s">
        <v>272</v>
      </c>
      <c r="F60" t="s">
        <v>57</v>
      </c>
      <c r="G60" t="s">
        <v>261</v>
      </c>
      <c r="H60" t="s">
        <v>271</v>
      </c>
    </row>
    <row r="61" spans="2:8" x14ac:dyDescent="0.25">
      <c r="B61" t="s">
        <v>56</v>
      </c>
      <c r="C61" t="s">
        <v>1247</v>
      </c>
      <c r="E61" t="s">
        <v>273</v>
      </c>
      <c r="F61" t="s">
        <v>56</v>
      </c>
      <c r="G61" t="s">
        <v>261</v>
      </c>
      <c r="H61" t="s">
        <v>271</v>
      </c>
    </row>
    <row r="62" spans="2:8" x14ac:dyDescent="0.25">
      <c r="B62" t="s">
        <v>56</v>
      </c>
      <c r="C62" t="s">
        <v>1248</v>
      </c>
      <c r="E62" t="s">
        <v>274</v>
      </c>
      <c r="F62" t="s">
        <v>56</v>
      </c>
      <c r="G62" t="s">
        <v>261</v>
      </c>
      <c r="H62" t="s">
        <v>271</v>
      </c>
    </row>
    <row r="63" spans="2:8" x14ac:dyDescent="0.25">
      <c r="B63" t="s">
        <v>56</v>
      </c>
      <c r="C63" t="s">
        <v>1249</v>
      </c>
      <c r="E63" t="s">
        <v>275</v>
      </c>
      <c r="F63" t="s">
        <v>57</v>
      </c>
      <c r="G63" t="s">
        <v>261</v>
      </c>
      <c r="H63" t="s">
        <v>271</v>
      </c>
    </row>
    <row r="64" spans="2:8" x14ac:dyDescent="0.25">
      <c r="B64" t="s">
        <v>57</v>
      </c>
      <c r="C64" t="s">
        <v>1250</v>
      </c>
      <c r="E64" t="s">
        <v>276</v>
      </c>
      <c r="F64" t="s">
        <v>56</v>
      </c>
      <c r="G64" t="s">
        <v>261</v>
      </c>
      <c r="H64" t="s">
        <v>271</v>
      </c>
    </row>
    <row r="65" spans="2:8" x14ac:dyDescent="0.25">
      <c r="B65" t="s">
        <v>56</v>
      </c>
      <c r="C65" t="s">
        <v>1251</v>
      </c>
      <c r="E65" t="s">
        <v>277</v>
      </c>
      <c r="F65" t="s">
        <v>56</v>
      </c>
      <c r="G65" t="s">
        <v>261</v>
      </c>
      <c r="H65" t="s">
        <v>271</v>
      </c>
    </row>
    <row r="66" spans="2:8" x14ac:dyDescent="0.25">
      <c r="B66" t="s">
        <v>56</v>
      </c>
      <c r="C66" t="s">
        <v>1252</v>
      </c>
      <c r="E66" t="s">
        <v>278</v>
      </c>
      <c r="F66" t="s">
        <v>56</v>
      </c>
      <c r="G66" t="s">
        <v>261</v>
      </c>
      <c r="H66" t="s">
        <v>271</v>
      </c>
    </row>
    <row r="67" spans="2:8" x14ac:dyDescent="0.25">
      <c r="B67" t="s">
        <v>56</v>
      </c>
      <c r="C67" t="s">
        <v>1253</v>
      </c>
      <c r="E67" t="s">
        <v>279</v>
      </c>
      <c r="F67" t="s">
        <v>57</v>
      </c>
      <c r="G67" t="s">
        <v>261</v>
      </c>
      <c r="H67" t="s">
        <v>271</v>
      </c>
    </row>
    <row r="68" spans="2:8" x14ac:dyDescent="0.25">
      <c r="B68" t="s">
        <v>57</v>
      </c>
      <c r="C68" t="s">
        <v>1254</v>
      </c>
      <c r="E68" t="s">
        <v>1194</v>
      </c>
      <c r="F68" t="s">
        <v>57</v>
      </c>
      <c r="G68" t="s">
        <v>241</v>
      </c>
      <c r="H68" t="s">
        <v>242</v>
      </c>
    </row>
    <row r="69" spans="2:8" x14ac:dyDescent="0.25">
      <c r="B69" t="s">
        <v>57</v>
      </c>
      <c r="C69" t="s">
        <v>1255</v>
      </c>
      <c r="E69" t="s">
        <v>132</v>
      </c>
      <c r="F69" t="s">
        <v>57</v>
      </c>
      <c r="G69" t="s">
        <v>261</v>
      </c>
      <c r="H69" t="s">
        <v>233</v>
      </c>
    </row>
    <row r="70" spans="2:8" x14ac:dyDescent="0.25">
      <c r="B70" t="s">
        <v>56</v>
      </c>
      <c r="C70" t="s">
        <v>1256</v>
      </c>
      <c r="E70" t="s">
        <v>133</v>
      </c>
      <c r="F70" t="s">
        <v>57</v>
      </c>
      <c r="G70" t="s">
        <v>261</v>
      </c>
      <c r="H70" t="s">
        <v>233</v>
      </c>
    </row>
    <row r="71" spans="2:8" x14ac:dyDescent="0.25">
      <c r="E71" t="s">
        <v>76</v>
      </c>
      <c r="F71" t="s">
        <v>56</v>
      </c>
      <c r="G71" t="s">
        <v>256</v>
      </c>
      <c r="H71" t="s">
        <v>259</v>
      </c>
    </row>
    <row r="72" spans="2:8" x14ac:dyDescent="0.25">
      <c r="E72" t="s">
        <v>77</v>
      </c>
      <c r="F72" t="s">
        <v>56</v>
      </c>
      <c r="G72" t="s">
        <v>256</v>
      </c>
      <c r="H72" t="s">
        <v>259</v>
      </c>
    </row>
    <row r="73" spans="2:8" x14ac:dyDescent="0.25">
      <c r="E73" t="s">
        <v>78</v>
      </c>
      <c r="F73" t="s">
        <v>56</v>
      </c>
      <c r="G73" t="s">
        <v>256</v>
      </c>
      <c r="H73" t="s">
        <v>259</v>
      </c>
    </row>
    <row r="74" spans="2:8" x14ac:dyDescent="0.25">
      <c r="E74" t="s">
        <v>79</v>
      </c>
      <c r="F74" t="s">
        <v>56</v>
      </c>
      <c r="G74" t="s">
        <v>256</v>
      </c>
      <c r="H74" t="s">
        <v>259</v>
      </c>
    </row>
    <row r="75" spans="2:8" x14ac:dyDescent="0.25">
      <c r="E75" t="s">
        <v>80</v>
      </c>
      <c r="F75" t="s">
        <v>56</v>
      </c>
      <c r="G75" t="s">
        <v>256</v>
      </c>
      <c r="H75" t="s">
        <v>259</v>
      </c>
    </row>
    <row r="76" spans="2:8" x14ac:dyDescent="0.25">
      <c r="E76" t="s">
        <v>81</v>
      </c>
      <c r="F76" t="s">
        <v>56</v>
      </c>
      <c r="G76" t="s">
        <v>256</v>
      </c>
      <c r="H76" t="s">
        <v>259</v>
      </c>
    </row>
    <row r="77" spans="2:8" x14ac:dyDescent="0.25">
      <c r="E77" t="s">
        <v>1195</v>
      </c>
      <c r="F77" t="s">
        <v>56</v>
      </c>
      <c r="G77" t="s">
        <v>241</v>
      </c>
      <c r="H77" t="s">
        <v>242</v>
      </c>
    </row>
    <row r="78" spans="2:8" x14ac:dyDescent="0.25">
      <c r="E78" t="s">
        <v>280</v>
      </c>
      <c r="F78" t="s">
        <v>56</v>
      </c>
      <c r="G78" t="s">
        <v>261</v>
      </c>
      <c r="H78" t="s">
        <v>262</v>
      </c>
    </row>
    <row r="79" spans="2:8" x14ac:dyDescent="0.25">
      <c r="E79" t="s">
        <v>281</v>
      </c>
      <c r="F79" t="s">
        <v>56</v>
      </c>
      <c r="G79" t="s">
        <v>261</v>
      </c>
      <c r="H79" t="s">
        <v>262</v>
      </c>
    </row>
    <row r="80" spans="2:8" hidden="1" x14ac:dyDescent="0.25">
      <c r="C80" t="s">
        <v>1245</v>
      </c>
      <c r="E80" t="s">
        <v>282</v>
      </c>
      <c r="F80" t="s">
        <v>57</v>
      </c>
      <c r="G80" t="s">
        <v>261</v>
      </c>
      <c r="H80" t="s">
        <v>262</v>
      </c>
    </row>
    <row r="81" spans="3:8" hidden="1" x14ac:dyDescent="0.25">
      <c r="C81" t="s">
        <v>1246</v>
      </c>
      <c r="E81" t="s">
        <v>82</v>
      </c>
      <c r="F81" t="s">
        <v>56</v>
      </c>
      <c r="G81" t="s">
        <v>256</v>
      </c>
      <c r="H81" t="s">
        <v>257</v>
      </c>
    </row>
    <row r="82" spans="3:8" hidden="1" x14ac:dyDescent="0.25">
      <c r="C82" t="s">
        <v>1247</v>
      </c>
      <c r="E82" t="s">
        <v>83</v>
      </c>
      <c r="F82" t="s">
        <v>56</v>
      </c>
      <c r="G82" t="s">
        <v>256</v>
      </c>
      <c r="H82" t="s">
        <v>257</v>
      </c>
    </row>
    <row r="83" spans="3:8" hidden="1" x14ac:dyDescent="0.25">
      <c r="C83" t="s">
        <v>1248</v>
      </c>
      <c r="E83" t="s">
        <v>85</v>
      </c>
      <c r="F83" t="s">
        <v>57</v>
      </c>
      <c r="G83" t="s">
        <v>256</v>
      </c>
      <c r="H83" t="s">
        <v>259</v>
      </c>
    </row>
    <row r="84" spans="3:8" hidden="1" x14ac:dyDescent="0.25">
      <c r="C84" t="s">
        <v>1249</v>
      </c>
      <c r="E84" t="s">
        <v>148</v>
      </c>
      <c r="F84" t="s">
        <v>56</v>
      </c>
      <c r="G84" t="s">
        <v>261</v>
      </c>
      <c r="H84" t="s">
        <v>262</v>
      </c>
    </row>
    <row r="85" spans="3:8" hidden="1" x14ac:dyDescent="0.25">
      <c r="C85" t="s">
        <v>1250</v>
      </c>
      <c r="E85" t="s">
        <v>86</v>
      </c>
      <c r="F85" t="s">
        <v>56</v>
      </c>
      <c r="G85" t="s">
        <v>256</v>
      </c>
      <c r="H85" t="s">
        <v>257</v>
      </c>
    </row>
    <row r="86" spans="3:8" hidden="1" x14ac:dyDescent="0.25">
      <c r="C86" t="s">
        <v>1251</v>
      </c>
      <c r="E86" t="s">
        <v>87</v>
      </c>
      <c r="F86" t="s">
        <v>56</v>
      </c>
      <c r="G86" t="s">
        <v>256</v>
      </c>
      <c r="H86" t="s">
        <v>257</v>
      </c>
    </row>
    <row r="87" spans="3:8" hidden="1" x14ac:dyDescent="0.25">
      <c r="C87" t="s">
        <v>1252</v>
      </c>
      <c r="E87" t="s">
        <v>88</v>
      </c>
      <c r="F87" t="s">
        <v>56</v>
      </c>
      <c r="G87" t="s">
        <v>256</v>
      </c>
      <c r="H87" t="s">
        <v>257</v>
      </c>
    </row>
    <row r="88" spans="3:8" hidden="1" x14ac:dyDescent="0.25">
      <c r="C88" t="s">
        <v>1253</v>
      </c>
      <c r="E88" t="s">
        <v>89</v>
      </c>
      <c r="F88" t="s">
        <v>56</v>
      </c>
      <c r="G88" t="s">
        <v>256</v>
      </c>
      <c r="H88" t="s">
        <v>257</v>
      </c>
    </row>
    <row r="89" spans="3:8" hidden="1" x14ac:dyDescent="0.25">
      <c r="C89" t="s">
        <v>1254</v>
      </c>
      <c r="E89" t="s">
        <v>90</v>
      </c>
      <c r="F89" t="s">
        <v>56</v>
      </c>
      <c r="G89" t="s">
        <v>256</v>
      </c>
      <c r="H89" t="s">
        <v>257</v>
      </c>
    </row>
    <row r="90" spans="3:8" hidden="1" x14ac:dyDescent="0.25">
      <c r="C90" t="s">
        <v>1255</v>
      </c>
      <c r="E90" t="s">
        <v>91</v>
      </c>
      <c r="F90" t="s">
        <v>56</v>
      </c>
      <c r="G90" t="s">
        <v>256</v>
      </c>
      <c r="H90" t="s">
        <v>259</v>
      </c>
    </row>
    <row r="91" spans="3:8" hidden="1" x14ac:dyDescent="0.25">
      <c r="C91" t="s">
        <v>1256</v>
      </c>
      <c r="E91" t="s">
        <v>149</v>
      </c>
      <c r="F91" t="s">
        <v>56</v>
      </c>
      <c r="G91" t="s">
        <v>232</v>
      </c>
      <c r="H91" t="s">
        <v>233</v>
      </c>
    </row>
    <row r="92" spans="3:8" hidden="1" x14ac:dyDescent="0.25">
      <c r="E92" t="s">
        <v>150</v>
      </c>
      <c r="F92" t="s">
        <v>56</v>
      </c>
      <c r="G92" t="s">
        <v>232</v>
      </c>
      <c r="H92" t="s">
        <v>233</v>
      </c>
    </row>
    <row r="93" spans="3:8" hidden="1" x14ac:dyDescent="0.25">
      <c r="E93" t="s">
        <v>1196</v>
      </c>
      <c r="F93" t="s">
        <v>57</v>
      </c>
      <c r="G93" t="s">
        <v>241</v>
      </c>
      <c r="H93" t="s">
        <v>242</v>
      </c>
    </row>
    <row r="94" spans="3:8" hidden="1" x14ac:dyDescent="0.25">
      <c r="E94" t="s">
        <v>283</v>
      </c>
      <c r="F94" t="s">
        <v>57</v>
      </c>
      <c r="G94" t="s">
        <v>256</v>
      </c>
      <c r="H94" t="s">
        <v>259</v>
      </c>
    </row>
    <row r="95" spans="3:8" x14ac:dyDescent="0.25">
      <c r="E95" t="s">
        <v>94</v>
      </c>
      <c r="F95" t="s">
        <v>57</v>
      </c>
      <c r="G95" t="s">
        <v>256</v>
      </c>
      <c r="H95" t="s">
        <v>257</v>
      </c>
    </row>
    <row r="96" spans="3:8" hidden="1" x14ac:dyDescent="0.25">
      <c r="E96" t="s">
        <v>95</v>
      </c>
      <c r="F96" t="s">
        <v>57</v>
      </c>
      <c r="G96" t="s">
        <v>256</v>
      </c>
      <c r="H96" t="s">
        <v>257</v>
      </c>
    </row>
    <row r="97" spans="5:8" hidden="1" x14ac:dyDescent="0.25">
      <c r="E97" t="s">
        <v>96</v>
      </c>
      <c r="F97" t="s">
        <v>57</v>
      </c>
      <c r="G97" t="s">
        <v>256</v>
      </c>
      <c r="H97" t="s">
        <v>257</v>
      </c>
    </row>
    <row r="98" spans="5:8" hidden="1" x14ac:dyDescent="0.25">
      <c r="E98" t="s">
        <v>97</v>
      </c>
      <c r="F98" t="s">
        <v>57</v>
      </c>
      <c r="G98" t="s">
        <v>256</v>
      </c>
      <c r="H98" t="s">
        <v>257</v>
      </c>
    </row>
    <row r="99" spans="5:8" hidden="1" x14ac:dyDescent="0.25">
      <c r="E99" t="s">
        <v>1197</v>
      </c>
      <c r="F99" t="s">
        <v>57</v>
      </c>
      <c r="G99" t="s">
        <v>241</v>
      </c>
      <c r="H99" t="s">
        <v>242</v>
      </c>
    </row>
    <row r="100" spans="5:8" hidden="1" x14ac:dyDescent="0.25">
      <c r="E100" t="s">
        <v>98</v>
      </c>
      <c r="F100" t="s">
        <v>56</v>
      </c>
      <c r="G100" t="s">
        <v>256</v>
      </c>
      <c r="H100" t="s">
        <v>257</v>
      </c>
    </row>
    <row r="101" spans="5:8" x14ac:dyDescent="0.25">
      <c r="E101" t="s">
        <v>99</v>
      </c>
      <c r="F101" t="s">
        <v>56</v>
      </c>
      <c r="G101" t="s">
        <v>256</v>
      </c>
      <c r="H101" t="s">
        <v>257</v>
      </c>
    </row>
    <row r="102" spans="5:8" hidden="1" x14ac:dyDescent="0.25">
      <c r="E102" t="s">
        <v>100</v>
      </c>
      <c r="F102" t="s">
        <v>56</v>
      </c>
      <c r="G102" t="s">
        <v>256</v>
      </c>
      <c r="H102" t="s">
        <v>257</v>
      </c>
    </row>
    <row r="103" spans="5:8" hidden="1" x14ac:dyDescent="0.25">
      <c r="E103" t="s">
        <v>101</v>
      </c>
      <c r="F103" t="s">
        <v>56</v>
      </c>
      <c r="G103" t="s">
        <v>256</v>
      </c>
      <c r="H103" t="s">
        <v>257</v>
      </c>
    </row>
    <row r="104" spans="5:8" hidden="1" x14ac:dyDescent="0.25">
      <c r="E104" t="s">
        <v>284</v>
      </c>
      <c r="F104" t="s">
        <v>56</v>
      </c>
      <c r="G104" t="s">
        <v>256</v>
      </c>
      <c r="H104" t="s">
        <v>259</v>
      </c>
    </row>
    <row r="105" spans="5:8" hidden="1" x14ac:dyDescent="0.25">
      <c r="E105" t="s">
        <v>285</v>
      </c>
      <c r="F105" t="s">
        <v>57</v>
      </c>
      <c r="G105" t="s">
        <v>261</v>
      </c>
      <c r="H105" t="s">
        <v>262</v>
      </c>
    </row>
    <row r="106" spans="5:8" hidden="1" x14ac:dyDescent="0.25">
      <c r="E106" t="s">
        <v>1198</v>
      </c>
      <c r="F106" t="s">
        <v>57</v>
      </c>
      <c r="G106" t="s">
        <v>241</v>
      </c>
      <c r="H106" t="s">
        <v>242</v>
      </c>
    </row>
    <row r="107" spans="5:8" hidden="1" x14ac:dyDescent="0.25">
      <c r="E107" t="s">
        <v>1199</v>
      </c>
      <c r="F107" t="s">
        <v>57</v>
      </c>
      <c r="G107" t="s">
        <v>241</v>
      </c>
      <c r="H107" t="s">
        <v>242</v>
      </c>
    </row>
    <row r="108" spans="5:8" x14ac:dyDescent="0.25">
      <c r="E108" t="s">
        <v>115</v>
      </c>
      <c r="F108" t="s">
        <v>56</v>
      </c>
      <c r="G108" t="s">
        <v>232</v>
      </c>
      <c r="H108" t="s">
        <v>286</v>
      </c>
    </row>
    <row r="109" spans="5:8" x14ac:dyDescent="0.25">
      <c r="E109" t="s">
        <v>121</v>
      </c>
      <c r="F109" t="s">
        <v>57</v>
      </c>
      <c r="G109" t="s">
        <v>261</v>
      </c>
      <c r="H109" t="s">
        <v>262</v>
      </c>
    </row>
    <row r="110" spans="5:8" hidden="1" x14ac:dyDescent="0.25">
      <c r="E110" t="s">
        <v>122</v>
      </c>
      <c r="F110" t="s">
        <v>57</v>
      </c>
      <c r="G110" t="s">
        <v>261</v>
      </c>
      <c r="H110" t="s">
        <v>262</v>
      </c>
    </row>
    <row r="111" spans="5:8" hidden="1" x14ac:dyDescent="0.25">
      <c r="E111" t="s">
        <v>123</v>
      </c>
      <c r="F111" t="s">
        <v>56</v>
      </c>
      <c r="G111" t="s">
        <v>261</v>
      </c>
      <c r="H111" t="s">
        <v>262</v>
      </c>
    </row>
    <row r="112" spans="5:8" hidden="1" x14ac:dyDescent="0.25">
      <c r="E112" t="s">
        <v>1200</v>
      </c>
      <c r="F112" t="s">
        <v>57</v>
      </c>
      <c r="G112" t="s">
        <v>241</v>
      </c>
      <c r="H112" t="s">
        <v>242</v>
      </c>
    </row>
    <row r="113" spans="5:8" hidden="1" x14ac:dyDescent="0.25">
      <c r="E113" t="s">
        <v>1201</v>
      </c>
      <c r="F113" t="s">
        <v>57</v>
      </c>
      <c r="G113" t="s">
        <v>241</v>
      </c>
      <c r="H113" t="s">
        <v>242</v>
      </c>
    </row>
    <row r="114" spans="5:8" x14ac:dyDescent="0.25">
      <c r="E114" t="s">
        <v>146</v>
      </c>
      <c r="F114" t="s">
        <v>56</v>
      </c>
      <c r="G114" t="s">
        <v>232</v>
      </c>
      <c r="H114" t="s">
        <v>235</v>
      </c>
    </row>
    <row r="115" spans="5:8" x14ac:dyDescent="0.25">
      <c r="E115" t="s">
        <v>113</v>
      </c>
      <c r="F115" t="s">
        <v>56</v>
      </c>
      <c r="G115" t="s">
        <v>232</v>
      </c>
      <c r="H115" t="s">
        <v>235</v>
      </c>
    </row>
    <row r="116" spans="5:8" hidden="1" x14ac:dyDescent="0.25">
      <c r="E116" t="s">
        <v>287</v>
      </c>
      <c r="F116" t="s">
        <v>56</v>
      </c>
      <c r="G116" t="s">
        <v>232</v>
      </c>
      <c r="H116" t="s">
        <v>286</v>
      </c>
    </row>
    <row r="117" spans="5:8" hidden="1" x14ac:dyDescent="0.25">
      <c r="E117" t="s">
        <v>288</v>
      </c>
      <c r="F117" t="s">
        <v>56</v>
      </c>
      <c r="G117" t="s">
        <v>261</v>
      </c>
      <c r="H117" t="s">
        <v>262</v>
      </c>
    </row>
    <row r="118" spans="5:8" hidden="1" x14ac:dyDescent="0.25">
      <c r="E118" t="s">
        <v>289</v>
      </c>
      <c r="F118" t="s">
        <v>56</v>
      </c>
      <c r="G118" t="s">
        <v>261</v>
      </c>
      <c r="H118" t="s">
        <v>262</v>
      </c>
    </row>
    <row r="119" spans="5:8" hidden="1" x14ac:dyDescent="0.25">
      <c r="E119" t="s">
        <v>120</v>
      </c>
      <c r="F119" t="s">
        <v>56</v>
      </c>
      <c r="G119" t="s">
        <v>232</v>
      </c>
      <c r="H119" t="s">
        <v>235</v>
      </c>
    </row>
    <row r="120" spans="5:8" hidden="1" x14ac:dyDescent="0.25">
      <c r="E120" t="s">
        <v>156</v>
      </c>
      <c r="F120" t="s">
        <v>56</v>
      </c>
      <c r="G120" t="s">
        <v>232</v>
      </c>
      <c r="H120" t="s">
        <v>235</v>
      </c>
    </row>
    <row r="121" spans="5:8" hidden="1" x14ac:dyDescent="0.25">
      <c r="E121" t="s">
        <v>102</v>
      </c>
      <c r="F121" t="s">
        <v>56</v>
      </c>
      <c r="G121" t="s">
        <v>256</v>
      </c>
      <c r="H121" t="s">
        <v>257</v>
      </c>
    </row>
    <row r="122" spans="5:8" hidden="1" x14ac:dyDescent="0.25">
      <c r="E122" t="s">
        <v>103</v>
      </c>
      <c r="F122" t="s">
        <v>56</v>
      </c>
      <c r="G122" t="s">
        <v>256</v>
      </c>
      <c r="H122" t="s">
        <v>257</v>
      </c>
    </row>
    <row r="123" spans="5:8" hidden="1" x14ac:dyDescent="0.25">
      <c r="E123" t="s">
        <v>104</v>
      </c>
      <c r="F123" t="s">
        <v>56</v>
      </c>
      <c r="G123" t="s">
        <v>256</v>
      </c>
      <c r="H123" t="s">
        <v>257</v>
      </c>
    </row>
    <row r="124" spans="5:8" hidden="1" x14ac:dyDescent="0.25">
      <c r="E124" t="s">
        <v>165</v>
      </c>
      <c r="F124" t="s">
        <v>56</v>
      </c>
      <c r="G124" t="s">
        <v>290</v>
      </c>
      <c r="H124" t="s">
        <v>291</v>
      </c>
    </row>
    <row r="125" spans="5:8" hidden="1" x14ac:dyDescent="0.25">
      <c r="E125" t="s">
        <v>166</v>
      </c>
      <c r="F125" t="s">
        <v>56</v>
      </c>
      <c r="G125" t="s">
        <v>290</v>
      </c>
      <c r="H125" t="s">
        <v>291</v>
      </c>
    </row>
    <row r="126" spans="5:8" hidden="1" x14ac:dyDescent="0.25">
      <c r="E126" t="s">
        <v>163</v>
      </c>
      <c r="F126" t="s">
        <v>57</v>
      </c>
      <c r="G126" t="s">
        <v>290</v>
      </c>
      <c r="H126" t="s">
        <v>291</v>
      </c>
    </row>
    <row r="127" spans="5:8" hidden="1" x14ac:dyDescent="0.25">
      <c r="E127" t="s">
        <v>164</v>
      </c>
      <c r="F127" t="s">
        <v>57</v>
      </c>
      <c r="G127" t="s">
        <v>290</v>
      </c>
      <c r="H127" t="s">
        <v>291</v>
      </c>
    </row>
    <row r="128" spans="5:8" hidden="1" x14ac:dyDescent="0.25">
      <c r="E128" t="s">
        <v>292</v>
      </c>
      <c r="F128" t="s">
        <v>56</v>
      </c>
      <c r="G128" t="s">
        <v>290</v>
      </c>
      <c r="H128" t="s">
        <v>291</v>
      </c>
    </row>
    <row r="129" spans="5:8" hidden="1" x14ac:dyDescent="0.25">
      <c r="E129" t="s">
        <v>116</v>
      </c>
      <c r="F129" t="s">
        <v>56</v>
      </c>
      <c r="G129" t="s">
        <v>232</v>
      </c>
      <c r="H129" t="s">
        <v>286</v>
      </c>
    </row>
    <row r="130" spans="5:8" hidden="1" x14ac:dyDescent="0.25">
      <c r="E130" t="s">
        <v>293</v>
      </c>
      <c r="F130" t="s">
        <v>57</v>
      </c>
      <c r="G130" t="s">
        <v>232</v>
      </c>
      <c r="H130" t="s">
        <v>235</v>
      </c>
    </row>
    <row r="131" spans="5:8" hidden="1" x14ac:dyDescent="0.25">
      <c r="E131" t="s">
        <v>294</v>
      </c>
      <c r="F131" t="s">
        <v>57</v>
      </c>
      <c r="G131" t="s">
        <v>261</v>
      </c>
      <c r="H131" t="s">
        <v>233</v>
      </c>
    </row>
    <row r="132" spans="5:8" hidden="1" x14ac:dyDescent="0.25">
      <c r="E132" t="s">
        <v>295</v>
      </c>
      <c r="F132" t="s">
        <v>57</v>
      </c>
      <c r="G132" t="s">
        <v>232</v>
      </c>
      <c r="H132" t="s">
        <v>235</v>
      </c>
    </row>
    <row r="133" spans="5:8" hidden="1" x14ac:dyDescent="0.25">
      <c r="E133" t="s">
        <v>296</v>
      </c>
      <c r="F133" t="s">
        <v>56</v>
      </c>
      <c r="G133" t="s">
        <v>232</v>
      </c>
      <c r="H133" t="s">
        <v>235</v>
      </c>
    </row>
    <row r="134" spans="5:8" hidden="1" x14ac:dyDescent="0.25">
      <c r="E134" t="s">
        <v>297</v>
      </c>
      <c r="F134" t="s">
        <v>56</v>
      </c>
      <c r="G134" t="s">
        <v>232</v>
      </c>
      <c r="H134" t="s">
        <v>239</v>
      </c>
    </row>
    <row r="135" spans="5:8" hidden="1" x14ac:dyDescent="0.25">
      <c r="E135" t="s">
        <v>170</v>
      </c>
      <c r="F135" t="s">
        <v>57</v>
      </c>
      <c r="G135" t="s">
        <v>232</v>
      </c>
      <c r="H135" t="s">
        <v>233</v>
      </c>
    </row>
    <row r="136" spans="5:8" hidden="1" x14ac:dyDescent="0.25">
      <c r="E136" t="s">
        <v>179</v>
      </c>
      <c r="F136" t="s">
        <v>57</v>
      </c>
      <c r="G136" t="s">
        <v>232</v>
      </c>
      <c r="H136" t="s">
        <v>233</v>
      </c>
    </row>
    <row r="137" spans="5:8" hidden="1" x14ac:dyDescent="0.25">
      <c r="E137" t="s">
        <v>134</v>
      </c>
      <c r="F137" t="s">
        <v>57</v>
      </c>
      <c r="G137" t="s">
        <v>232</v>
      </c>
      <c r="H137" t="s">
        <v>233</v>
      </c>
    </row>
    <row r="138" spans="5:8" hidden="1" x14ac:dyDescent="0.25">
      <c r="E138" t="s">
        <v>298</v>
      </c>
      <c r="F138" t="s">
        <v>57</v>
      </c>
      <c r="G138" t="s">
        <v>232</v>
      </c>
      <c r="H138" t="s">
        <v>233</v>
      </c>
    </row>
    <row r="139" spans="5:8" hidden="1" x14ac:dyDescent="0.25">
      <c r="E139" t="s">
        <v>117</v>
      </c>
      <c r="F139" t="s">
        <v>56</v>
      </c>
      <c r="G139" t="s">
        <v>232</v>
      </c>
      <c r="H139" t="s">
        <v>233</v>
      </c>
    </row>
    <row r="140" spans="5:8" hidden="1" x14ac:dyDescent="0.25">
      <c r="E140" t="s">
        <v>178</v>
      </c>
      <c r="F140" t="s">
        <v>57</v>
      </c>
      <c r="G140" t="s">
        <v>232</v>
      </c>
      <c r="H140" t="s">
        <v>233</v>
      </c>
    </row>
    <row r="141" spans="5:8" hidden="1" x14ac:dyDescent="0.25">
      <c r="E141" t="s">
        <v>180</v>
      </c>
      <c r="F141" t="s">
        <v>56</v>
      </c>
      <c r="G141" t="s">
        <v>232</v>
      </c>
      <c r="H141" t="s">
        <v>233</v>
      </c>
    </row>
    <row r="142" spans="5:8" hidden="1" x14ac:dyDescent="0.25">
      <c r="E142" t="s">
        <v>144</v>
      </c>
      <c r="F142" t="s">
        <v>56</v>
      </c>
      <c r="G142" t="s">
        <v>232</v>
      </c>
      <c r="H142" t="s">
        <v>233</v>
      </c>
    </row>
    <row r="143" spans="5:8" hidden="1" x14ac:dyDescent="0.25">
      <c r="E143" t="s">
        <v>153</v>
      </c>
      <c r="F143" t="s">
        <v>56</v>
      </c>
      <c r="G143" t="s">
        <v>232</v>
      </c>
      <c r="H143" t="s">
        <v>233</v>
      </c>
    </row>
    <row r="144" spans="5:8" hidden="1" x14ac:dyDescent="0.25">
      <c r="E144" t="s">
        <v>299</v>
      </c>
      <c r="F144" t="s">
        <v>56</v>
      </c>
      <c r="G144" t="s">
        <v>232</v>
      </c>
      <c r="H144" t="s">
        <v>233</v>
      </c>
    </row>
    <row r="145" spans="5:8" hidden="1" x14ac:dyDescent="0.25">
      <c r="E145" t="s">
        <v>152</v>
      </c>
      <c r="F145" t="s">
        <v>56</v>
      </c>
      <c r="G145" t="s">
        <v>232</v>
      </c>
      <c r="H145" t="s">
        <v>233</v>
      </c>
    </row>
    <row r="146" spans="5:8" hidden="1" x14ac:dyDescent="0.25">
      <c r="E146" t="s">
        <v>135</v>
      </c>
      <c r="F146" t="s">
        <v>57</v>
      </c>
      <c r="G146" t="s">
        <v>232</v>
      </c>
      <c r="H146" t="s">
        <v>233</v>
      </c>
    </row>
    <row r="147" spans="5:8" hidden="1" x14ac:dyDescent="0.25">
      <c r="E147" t="s">
        <v>136</v>
      </c>
      <c r="F147" t="s">
        <v>57</v>
      </c>
      <c r="G147" t="s">
        <v>232</v>
      </c>
      <c r="H147" t="s">
        <v>233</v>
      </c>
    </row>
    <row r="148" spans="5:8" hidden="1" x14ac:dyDescent="0.25">
      <c r="E148" t="s">
        <v>137</v>
      </c>
      <c r="F148" t="s">
        <v>57</v>
      </c>
      <c r="G148" t="s">
        <v>232</v>
      </c>
      <c r="H148" t="s">
        <v>233</v>
      </c>
    </row>
    <row r="149" spans="5:8" hidden="1" x14ac:dyDescent="0.25">
      <c r="E149" t="s">
        <v>154</v>
      </c>
      <c r="F149" t="s">
        <v>57</v>
      </c>
      <c r="G149" t="s">
        <v>232</v>
      </c>
      <c r="H149" t="s">
        <v>233</v>
      </c>
    </row>
    <row r="150" spans="5:8" hidden="1" x14ac:dyDescent="0.25">
      <c r="E150" t="s">
        <v>155</v>
      </c>
      <c r="F150" t="s">
        <v>57</v>
      </c>
      <c r="G150" t="s">
        <v>232</v>
      </c>
      <c r="H150" t="s">
        <v>233</v>
      </c>
    </row>
    <row r="151" spans="5:8" hidden="1" x14ac:dyDescent="0.25">
      <c r="E151" t="s">
        <v>300</v>
      </c>
      <c r="F151" t="s">
        <v>56</v>
      </c>
      <c r="G151" t="s">
        <v>232</v>
      </c>
      <c r="H151" t="s">
        <v>233</v>
      </c>
    </row>
    <row r="152" spans="5:8" hidden="1" x14ac:dyDescent="0.25">
      <c r="E152" t="s">
        <v>301</v>
      </c>
      <c r="F152" t="s">
        <v>56</v>
      </c>
      <c r="G152" t="s">
        <v>232</v>
      </c>
      <c r="H152" t="s">
        <v>233</v>
      </c>
    </row>
    <row r="153" spans="5:8" hidden="1" x14ac:dyDescent="0.25">
      <c r="E153" t="s">
        <v>302</v>
      </c>
      <c r="F153" t="s">
        <v>56</v>
      </c>
      <c r="G153" t="s">
        <v>232</v>
      </c>
      <c r="H153" t="s">
        <v>233</v>
      </c>
    </row>
    <row r="154" spans="5:8" hidden="1" x14ac:dyDescent="0.25">
      <c r="E154" t="s">
        <v>118</v>
      </c>
      <c r="F154" t="s">
        <v>56</v>
      </c>
      <c r="G154" t="s">
        <v>232</v>
      </c>
      <c r="H154" t="s">
        <v>233</v>
      </c>
    </row>
    <row r="155" spans="5:8" hidden="1" x14ac:dyDescent="0.25">
      <c r="E155" t="s">
        <v>119</v>
      </c>
      <c r="F155" t="s">
        <v>56</v>
      </c>
      <c r="G155" t="s">
        <v>232</v>
      </c>
      <c r="H155" t="s">
        <v>233</v>
      </c>
    </row>
    <row r="156" spans="5:8" hidden="1" x14ac:dyDescent="0.25">
      <c r="E156" t="s">
        <v>181</v>
      </c>
      <c r="F156" t="s">
        <v>56</v>
      </c>
      <c r="G156" t="s">
        <v>232</v>
      </c>
      <c r="H156" t="s">
        <v>233</v>
      </c>
    </row>
    <row r="157" spans="5:8" hidden="1" x14ac:dyDescent="0.25">
      <c r="E157" t="s">
        <v>138</v>
      </c>
      <c r="F157" t="s">
        <v>56</v>
      </c>
      <c r="G157" t="s">
        <v>232</v>
      </c>
      <c r="H157" t="s">
        <v>233</v>
      </c>
    </row>
    <row r="158" spans="5:8" hidden="1" x14ac:dyDescent="0.25">
      <c r="E158" t="s">
        <v>139</v>
      </c>
      <c r="F158" t="s">
        <v>56</v>
      </c>
      <c r="G158" t="s">
        <v>232</v>
      </c>
      <c r="H158" t="s">
        <v>233</v>
      </c>
    </row>
    <row r="159" spans="5:8" hidden="1" x14ac:dyDescent="0.25">
      <c r="E159" t="s">
        <v>171</v>
      </c>
      <c r="F159" t="s">
        <v>57</v>
      </c>
      <c r="G159" t="s">
        <v>261</v>
      </c>
      <c r="H159" t="s">
        <v>233</v>
      </c>
    </row>
    <row r="160" spans="5:8" hidden="1" x14ac:dyDescent="0.25">
      <c r="E160" t="s">
        <v>172</v>
      </c>
      <c r="F160" t="s">
        <v>57</v>
      </c>
      <c r="G160" t="s">
        <v>261</v>
      </c>
      <c r="H160" t="s">
        <v>233</v>
      </c>
    </row>
    <row r="161" spans="5:8" hidden="1" x14ac:dyDescent="0.25">
      <c r="E161" t="s">
        <v>175</v>
      </c>
      <c r="F161" t="s">
        <v>56</v>
      </c>
      <c r="G161" t="s">
        <v>261</v>
      </c>
      <c r="H161" t="s">
        <v>233</v>
      </c>
    </row>
    <row r="162" spans="5:8" hidden="1" x14ac:dyDescent="0.25">
      <c r="E162" t="s">
        <v>176</v>
      </c>
      <c r="F162" t="s">
        <v>56</v>
      </c>
      <c r="G162" t="s">
        <v>261</v>
      </c>
      <c r="H162" t="s">
        <v>233</v>
      </c>
    </row>
    <row r="163" spans="5:8" hidden="1" x14ac:dyDescent="0.25">
      <c r="E163" t="s">
        <v>174</v>
      </c>
      <c r="F163" t="s">
        <v>57</v>
      </c>
      <c r="G163" t="s">
        <v>261</v>
      </c>
      <c r="H163" t="s">
        <v>233</v>
      </c>
    </row>
    <row r="164" spans="5:8" hidden="1" x14ac:dyDescent="0.25">
      <c r="E164" t="s">
        <v>173</v>
      </c>
      <c r="F164" t="s">
        <v>57</v>
      </c>
      <c r="G164" t="s">
        <v>261</v>
      </c>
      <c r="H164" t="s">
        <v>233</v>
      </c>
    </row>
    <row r="165" spans="5:8" hidden="1" x14ac:dyDescent="0.25">
      <c r="E165" t="s">
        <v>177</v>
      </c>
      <c r="F165" t="s">
        <v>57</v>
      </c>
      <c r="G165" t="s">
        <v>232</v>
      </c>
      <c r="H165" t="s">
        <v>233</v>
      </c>
    </row>
    <row r="166" spans="5:8" hidden="1" x14ac:dyDescent="0.25">
      <c r="E166" t="s">
        <v>141</v>
      </c>
      <c r="F166" t="s">
        <v>57</v>
      </c>
      <c r="G166" t="s">
        <v>232</v>
      </c>
      <c r="H166" t="s">
        <v>233</v>
      </c>
    </row>
    <row r="167" spans="5:8" hidden="1" x14ac:dyDescent="0.25">
      <c r="E167" t="s">
        <v>140</v>
      </c>
      <c r="F167" t="s">
        <v>57</v>
      </c>
      <c r="G167" t="s">
        <v>232</v>
      </c>
      <c r="H167" t="s">
        <v>233</v>
      </c>
    </row>
    <row r="168" spans="5:8" hidden="1" x14ac:dyDescent="0.25">
      <c r="E168" t="s">
        <v>182</v>
      </c>
      <c r="F168" t="s">
        <v>57</v>
      </c>
      <c r="G168" t="s">
        <v>232</v>
      </c>
      <c r="H168" t="s">
        <v>233</v>
      </c>
    </row>
    <row r="169" spans="5:8" hidden="1" x14ac:dyDescent="0.25">
      <c r="E169" t="s">
        <v>142</v>
      </c>
      <c r="F169" t="s">
        <v>57</v>
      </c>
      <c r="G169" t="s">
        <v>232</v>
      </c>
      <c r="H169" t="s">
        <v>233</v>
      </c>
    </row>
    <row r="170" spans="5:8" hidden="1" x14ac:dyDescent="0.25">
      <c r="E170" t="s">
        <v>143</v>
      </c>
      <c r="F170" t="s">
        <v>56</v>
      </c>
      <c r="G170" t="s">
        <v>232</v>
      </c>
      <c r="H170" t="s">
        <v>233</v>
      </c>
    </row>
    <row r="171" spans="5:8" hidden="1" x14ac:dyDescent="0.25">
      <c r="E171" t="s">
        <v>183</v>
      </c>
      <c r="F171" t="s">
        <v>56</v>
      </c>
      <c r="G171" t="s">
        <v>232</v>
      </c>
      <c r="H171" t="s">
        <v>233</v>
      </c>
    </row>
    <row r="172" spans="5:8" hidden="1" x14ac:dyDescent="0.25">
      <c r="E172" t="s">
        <v>303</v>
      </c>
      <c r="F172" t="s">
        <v>56</v>
      </c>
      <c r="G172" t="s">
        <v>249</v>
      </c>
      <c r="H172" t="s">
        <v>235</v>
      </c>
    </row>
    <row r="173" spans="5:8" hidden="1" x14ac:dyDescent="0.25">
      <c r="E173" t="s">
        <v>304</v>
      </c>
      <c r="F173" t="s">
        <v>57</v>
      </c>
      <c r="G173" t="s">
        <v>249</v>
      </c>
      <c r="H173" t="s">
        <v>239</v>
      </c>
    </row>
    <row r="174" spans="5:8" hidden="1" x14ac:dyDescent="0.25">
      <c r="E174" t="s">
        <v>305</v>
      </c>
      <c r="F174" t="s">
        <v>56</v>
      </c>
      <c r="G174" t="s">
        <v>261</v>
      </c>
      <c r="H174" t="s">
        <v>262</v>
      </c>
    </row>
    <row r="175" spans="5:8" hidden="1" x14ac:dyDescent="0.25">
      <c r="E175" t="s">
        <v>1202</v>
      </c>
      <c r="F175" t="s">
        <v>57</v>
      </c>
      <c r="G175" t="s">
        <v>241</v>
      </c>
      <c r="H175" t="s">
        <v>242</v>
      </c>
    </row>
    <row r="176" spans="5:8" hidden="1" x14ac:dyDescent="0.25">
      <c r="E176" t="s">
        <v>306</v>
      </c>
      <c r="F176" t="s">
        <v>56</v>
      </c>
      <c r="G176" t="s">
        <v>261</v>
      </c>
      <c r="H176" t="s">
        <v>262</v>
      </c>
    </row>
    <row r="177" spans="5:8" x14ac:dyDescent="0.25">
      <c r="E177" t="s">
        <v>307</v>
      </c>
      <c r="F177" t="s">
        <v>57</v>
      </c>
      <c r="G177" t="s">
        <v>261</v>
      </c>
      <c r="H177" t="s">
        <v>271</v>
      </c>
    </row>
    <row r="178" spans="5:8" hidden="1" x14ac:dyDescent="0.25">
      <c r="E178" t="s">
        <v>308</v>
      </c>
      <c r="F178" t="s">
        <v>57</v>
      </c>
      <c r="G178" t="s">
        <v>261</v>
      </c>
      <c r="H178" t="s">
        <v>271</v>
      </c>
    </row>
    <row r="179" spans="5:8" hidden="1" x14ac:dyDescent="0.25">
      <c r="E179" t="s">
        <v>309</v>
      </c>
      <c r="F179" t="s">
        <v>57</v>
      </c>
      <c r="G179" t="s">
        <v>261</v>
      </c>
      <c r="H179" t="s">
        <v>271</v>
      </c>
    </row>
    <row r="180" spans="5:8" hidden="1" x14ac:dyDescent="0.25">
      <c r="E180" t="s">
        <v>310</v>
      </c>
      <c r="F180" t="s">
        <v>56</v>
      </c>
      <c r="G180" t="s">
        <v>261</v>
      </c>
      <c r="H180" t="s">
        <v>262</v>
      </c>
    </row>
    <row r="181" spans="5:8" hidden="1" x14ac:dyDescent="0.25">
      <c r="E181" t="s">
        <v>311</v>
      </c>
      <c r="F181" t="s">
        <v>56</v>
      </c>
      <c r="G181" t="s">
        <v>261</v>
      </c>
      <c r="H181" t="s">
        <v>262</v>
      </c>
    </row>
    <row r="182" spans="5:8" hidden="1" x14ac:dyDescent="0.25">
      <c r="E182" t="s">
        <v>130</v>
      </c>
      <c r="F182" t="s">
        <v>56</v>
      </c>
      <c r="G182" t="s">
        <v>232</v>
      </c>
      <c r="H182" t="s">
        <v>312</v>
      </c>
    </row>
    <row r="183" spans="5:8" hidden="1" x14ac:dyDescent="0.25">
      <c r="E183" t="s">
        <v>131</v>
      </c>
      <c r="F183" t="s">
        <v>56</v>
      </c>
      <c r="G183" t="s">
        <v>232</v>
      </c>
      <c r="H183" t="s">
        <v>235</v>
      </c>
    </row>
    <row r="184" spans="5:8" hidden="1" x14ac:dyDescent="0.25">
      <c r="E184" t="s">
        <v>1203</v>
      </c>
      <c r="F184" t="s">
        <v>56</v>
      </c>
      <c r="G184" t="s">
        <v>241</v>
      </c>
      <c r="H184" t="s">
        <v>242</v>
      </c>
    </row>
    <row r="185" spans="5:8" hidden="1" x14ac:dyDescent="0.25">
      <c r="E185" t="s">
        <v>1204</v>
      </c>
      <c r="F185" t="s">
        <v>57</v>
      </c>
      <c r="G185" t="s">
        <v>241</v>
      </c>
      <c r="H185" t="s">
        <v>242</v>
      </c>
    </row>
    <row r="186" spans="5:8" x14ac:dyDescent="0.25">
      <c r="E186" t="s">
        <v>313</v>
      </c>
      <c r="F186" t="s">
        <v>57</v>
      </c>
      <c r="G186" t="s">
        <v>249</v>
      </c>
      <c r="H186" t="s">
        <v>235</v>
      </c>
    </row>
    <row r="187" spans="5:8" x14ac:dyDescent="0.25">
      <c r="E187" t="s">
        <v>314</v>
      </c>
      <c r="F187" t="s">
        <v>57</v>
      </c>
      <c r="G187" t="s">
        <v>249</v>
      </c>
      <c r="H187" t="s">
        <v>239</v>
      </c>
    </row>
    <row r="188" spans="5:8" hidden="1" x14ac:dyDescent="0.25">
      <c r="E188" t="s">
        <v>1205</v>
      </c>
      <c r="F188" t="s">
        <v>57</v>
      </c>
      <c r="G188" t="s">
        <v>241</v>
      </c>
      <c r="H188" t="s">
        <v>242</v>
      </c>
    </row>
    <row r="189" spans="5:8" hidden="1" x14ac:dyDescent="0.25">
      <c r="E189" t="s">
        <v>315</v>
      </c>
      <c r="F189" t="s">
        <v>56</v>
      </c>
      <c r="G189" t="s">
        <v>261</v>
      </c>
      <c r="H189" t="s">
        <v>262</v>
      </c>
    </row>
    <row r="190" spans="5:8" x14ac:dyDescent="0.25">
      <c r="E190" t="s">
        <v>129</v>
      </c>
      <c r="F190" t="s">
        <v>56</v>
      </c>
      <c r="G190" t="s">
        <v>232</v>
      </c>
      <c r="H190" t="s">
        <v>312</v>
      </c>
    </row>
    <row r="191" spans="5:8" hidden="1" x14ac:dyDescent="0.25">
      <c r="E191" t="s">
        <v>128</v>
      </c>
      <c r="F191" t="s">
        <v>56</v>
      </c>
      <c r="G191" t="s">
        <v>232</v>
      </c>
      <c r="H191" t="s">
        <v>235</v>
      </c>
    </row>
    <row r="192" spans="5:8" hidden="1" x14ac:dyDescent="0.25">
      <c r="E192" t="s">
        <v>1206</v>
      </c>
      <c r="F192" t="s">
        <v>57</v>
      </c>
      <c r="G192" t="s">
        <v>241</v>
      </c>
      <c r="H192" t="s">
        <v>242</v>
      </c>
    </row>
    <row r="193" spans="5:8" hidden="1" x14ac:dyDescent="0.25">
      <c r="E193" t="s">
        <v>1207</v>
      </c>
      <c r="F193" t="s">
        <v>57</v>
      </c>
      <c r="G193" t="s">
        <v>241</v>
      </c>
      <c r="H193" t="s">
        <v>242</v>
      </c>
    </row>
    <row r="194" spans="5:8" x14ac:dyDescent="0.25">
      <c r="E194" t="s">
        <v>316</v>
      </c>
      <c r="F194" t="s">
        <v>56</v>
      </c>
      <c r="G194" t="s">
        <v>261</v>
      </c>
      <c r="H194" t="s">
        <v>262</v>
      </c>
    </row>
    <row r="195" spans="5:8" x14ac:dyDescent="0.25">
      <c r="E195" t="s">
        <v>158</v>
      </c>
      <c r="F195" t="s">
        <v>57</v>
      </c>
      <c r="G195" t="s">
        <v>232</v>
      </c>
      <c r="H195" t="s">
        <v>233</v>
      </c>
    </row>
    <row r="196" spans="5:8" hidden="1" x14ac:dyDescent="0.25">
      <c r="E196" t="s">
        <v>1208</v>
      </c>
      <c r="F196" t="s">
        <v>57</v>
      </c>
      <c r="G196" t="s">
        <v>241</v>
      </c>
      <c r="H196" t="s">
        <v>242</v>
      </c>
    </row>
    <row r="197" spans="5:8" hidden="1" x14ac:dyDescent="0.25">
      <c r="E197" t="s">
        <v>317</v>
      </c>
      <c r="F197" t="s">
        <v>56</v>
      </c>
      <c r="G197" t="s">
        <v>261</v>
      </c>
      <c r="H197" t="s">
        <v>262</v>
      </c>
    </row>
    <row r="198" spans="5:8" x14ac:dyDescent="0.25">
      <c r="E198" t="s">
        <v>112</v>
      </c>
      <c r="F198" t="s">
        <v>56</v>
      </c>
      <c r="G198" t="s">
        <v>232</v>
      </c>
      <c r="H198" t="s">
        <v>235</v>
      </c>
    </row>
    <row r="199" spans="5:8" hidden="1" x14ac:dyDescent="0.25">
      <c r="E199" t="s">
        <v>1209</v>
      </c>
      <c r="F199" t="s">
        <v>57</v>
      </c>
      <c r="G199" t="s">
        <v>241</v>
      </c>
      <c r="H199" t="s">
        <v>242</v>
      </c>
    </row>
    <row r="200" spans="5:8" hidden="1" x14ac:dyDescent="0.25">
      <c r="E200" t="s">
        <v>162</v>
      </c>
      <c r="F200" t="s">
        <v>56</v>
      </c>
      <c r="G200" t="s">
        <v>232</v>
      </c>
      <c r="H200" t="s">
        <v>239</v>
      </c>
    </row>
    <row r="201" spans="5:8" x14ac:dyDescent="0.25">
      <c r="E201" t="s">
        <v>318</v>
      </c>
      <c r="F201" t="s">
        <v>56</v>
      </c>
      <c r="G201" t="s">
        <v>256</v>
      </c>
      <c r="H201" t="s">
        <v>259</v>
      </c>
    </row>
    <row r="202" spans="5:8" hidden="1" x14ac:dyDescent="0.25">
      <c r="E202" t="s">
        <v>319</v>
      </c>
      <c r="F202" t="s">
        <v>56</v>
      </c>
      <c r="G202" t="s">
        <v>256</v>
      </c>
      <c r="H202" t="s">
        <v>259</v>
      </c>
    </row>
    <row r="203" spans="5:8" hidden="1" x14ac:dyDescent="0.25">
      <c r="E203" t="s">
        <v>320</v>
      </c>
      <c r="F203" t="s">
        <v>56</v>
      </c>
      <c r="G203" t="s">
        <v>256</v>
      </c>
      <c r="H203" t="s">
        <v>259</v>
      </c>
    </row>
    <row r="204" spans="5:8" hidden="1" x14ac:dyDescent="0.25">
      <c r="E204" t="s">
        <v>321</v>
      </c>
      <c r="F204" t="s">
        <v>56</v>
      </c>
      <c r="G204" t="s">
        <v>256</v>
      </c>
      <c r="H204" t="s">
        <v>259</v>
      </c>
    </row>
    <row r="205" spans="5:8" hidden="1" x14ac:dyDescent="0.25">
      <c r="E205" t="s">
        <v>322</v>
      </c>
      <c r="F205" t="s">
        <v>56</v>
      </c>
      <c r="G205" t="s">
        <v>256</v>
      </c>
      <c r="H205" t="s">
        <v>259</v>
      </c>
    </row>
    <row r="206" spans="5:8" hidden="1" x14ac:dyDescent="0.25">
      <c r="E206" t="s">
        <v>323</v>
      </c>
      <c r="F206" t="s">
        <v>57</v>
      </c>
      <c r="G206" t="s">
        <v>232</v>
      </c>
      <c r="H206" t="s">
        <v>235</v>
      </c>
    </row>
    <row r="207" spans="5:8" hidden="1" x14ac:dyDescent="0.25">
      <c r="E207" t="s">
        <v>324</v>
      </c>
      <c r="F207" t="s">
        <v>56</v>
      </c>
      <c r="G207" t="s">
        <v>261</v>
      </c>
      <c r="H207" t="s">
        <v>262</v>
      </c>
    </row>
    <row r="208" spans="5:8" hidden="1" x14ac:dyDescent="0.25">
      <c r="E208" t="s">
        <v>105</v>
      </c>
      <c r="F208" t="s">
        <v>56</v>
      </c>
      <c r="G208" t="s">
        <v>256</v>
      </c>
      <c r="H208" t="s">
        <v>257</v>
      </c>
    </row>
    <row r="209" spans="5:8" hidden="1" x14ac:dyDescent="0.25">
      <c r="E209" t="s">
        <v>1210</v>
      </c>
      <c r="F209" t="s">
        <v>57</v>
      </c>
      <c r="G209" t="s">
        <v>241</v>
      </c>
      <c r="H209" t="s">
        <v>242</v>
      </c>
    </row>
    <row r="210" spans="5:8" hidden="1" x14ac:dyDescent="0.25"/>
    <row r="211" spans="5:8" x14ac:dyDescent="0.25">
      <c r="E211" t="s">
        <v>1225</v>
      </c>
      <c r="F211" t="s">
        <v>56</v>
      </c>
      <c r="G211" t="s">
        <v>241</v>
      </c>
      <c r="H211" t="s">
        <v>242</v>
      </c>
    </row>
    <row r="212" spans="5:8" hidden="1" x14ac:dyDescent="0.25">
      <c r="E212" t="s">
        <v>33</v>
      </c>
      <c r="F212" t="s">
        <v>57</v>
      </c>
      <c r="G212" t="s">
        <v>256</v>
      </c>
      <c r="H212" t="s">
        <v>257</v>
      </c>
    </row>
    <row r="213" spans="5:8" hidden="1" x14ac:dyDescent="0.25">
      <c r="E213" t="s">
        <v>325</v>
      </c>
      <c r="F213" t="s">
        <v>57</v>
      </c>
      <c r="G213" t="s">
        <v>267</v>
      </c>
      <c r="H213" t="s">
        <v>267</v>
      </c>
    </row>
    <row r="214" spans="5:8" hidden="1" x14ac:dyDescent="0.25">
      <c r="E214" t="s">
        <v>326</v>
      </c>
      <c r="F214" t="s">
        <v>57</v>
      </c>
      <c r="G214" t="s">
        <v>267</v>
      </c>
      <c r="H214" t="s">
        <v>267</v>
      </c>
    </row>
    <row r="215" spans="5:8" hidden="1" x14ac:dyDescent="0.25">
      <c r="E215" t="s">
        <v>327</v>
      </c>
      <c r="F215" t="s">
        <v>57</v>
      </c>
      <c r="G215" t="s">
        <v>267</v>
      </c>
      <c r="H215" t="s">
        <v>267</v>
      </c>
    </row>
    <row r="216" spans="5:8" hidden="1" x14ac:dyDescent="0.25">
      <c r="E216" t="s">
        <v>328</v>
      </c>
      <c r="F216" t="s">
        <v>57</v>
      </c>
      <c r="G216" t="s">
        <v>267</v>
      </c>
      <c r="H216" t="s">
        <v>267</v>
      </c>
    </row>
    <row r="217" spans="5:8" hidden="1" x14ac:dyDescent="0.25">
      <c r="E217" t="s">
        <v>329</v>
      </c>
      <c r="F217" t="s">
        <v>57</v>
      </c>
      <c r="G217" t="s">
        <v>267</v>
      </c>
      <c r="H217" t="s">
        <v>267</v>
      </c>
    </row>
    <row r="218" spans="5:8" hidden="1" x14ac:dyDescent="0.25">
      <c r="E218" t="s">
        <v>330</v>
      </c>
      <c r="F218" t="s">
        <v>56</v>
      </c>
      <c r="G218" t="s">
        <v>267</v>
      </c>
      <c r="H218" t="s">
        <v>267</v>
      </c>
    </row>
    <row r="219" spans="5:8" hidden="1" x14ac:dyDescent="0.25">
      <c r="E219" t="s">
        <v>331</v>
      </c>
      <c r="F219" t="s">
        <v>56</v>
      </c>
      <c r="G219" t="s">
        <v>267</v>
      </c>
      <c r="H219" t="s">
        <v>267</v>
      </c>
    </row>
    <row r="220" spans="5:8" hidden="1" x14ac:dyDescent="0.25">
      <c r="E220" t="s">
        <v>332</v>
      </c>
      <c r="F220" t="s">
        <v>56</v>
      </c>
      <c r="G220" t="s">
        <v>267</v>
      </c>
      <c r="H220" t="s">
        <v>267</v>
      </c>
    </row>
    <row r="221" spans="5:8" hidden="1" x14ac:dyDescent="0.25">
      <c r="E221" t="s">
        <v>333</v>
      </c>
      <c r="F221" t="s">
        <v>56</v>
      </c>
      <c r="G221" t="s">
        <v>267</v>
      </c>
      <c r="H221" t="s">
        <v>267</v>
      </c>
    </row>
    <row r="222" spans="5:8" hidden="1" x14ac:dyDescent="0.25">
      <c r="E222" t="s">
        <v>334</v>
      </c>
      <c r="F222" t="s">
        <v>57</v>
      </c>
      <c r="G222" t="s">
        <v>267</v>
      </c>
      <c r="H222" t="s">
        <v>267</v>
      </c>
    </row>
    <row r="223" spans="5:8" hidden="1" x14ac:dyDescent="0.25">
      <c r="E223" t="s">
        <v>335</v>
      </c>
      <c r="F223" t="s">
        <v>57</v>
      </c>
      <c r="G223" t="s">
        <v>267</v>
      </c>
      <c r="H223" t="s">
        <v>267</v>
      </c>
    </row>
    <row r="224" spans="5:8" hidden="1" x14ac:dyDescent="0.25">
      <c r="E224" t="s">
        <v>336</v>
      </c>
      <c r="F224" t="s">
        <v>57</v>
      </c>
      <c r="G224" t="s">
        <v>267</v>
      </c>
      <c r="H224" t="s">
        <v>267</v>
      </c>
    </row>
    <row r="225" spans="5:8" hidden="1" x14ac:dyDescent="0.25">
      <c r="E225" t="s">
        <v>337</v>
      </c>
      <c r="F225" t="s">
        <v>57</v>
      </c>
      <c r="G225" t="s">
        <v>267</v>
      </c>
      <c r="H225" t="s">
        <v>267</v>
      </c>
    </row>
    <row r="226" spans="5:8" hidden="1" x14ac:dyDescent="0.25">
      <c r="E226" t="s">
        <v>338</v>
      </c>
      <c r="F226" t="s">
        <v>57</v>
      </c>
      <c r="G226" t="s">
        <v>267</v>
      </c>
      <c r="H226" t="s">
        <v>267</v>
      </c>
    </row>
    <row r="227" spans="5:8" hidden="1" x14ac:dyDescent="0.25">
      <c r="E227" t="s">
        <v>339</v>
      </c>
      <c r="F227" t="s">
        <v>56</v>
      </c>
      <c r="G227" t="s">
        <v>267</v>
      </c>
      <c r="H227" t="s">
        <v>267</v>
      </c>
    </row>
    <row r="228" spans="5:8" hidden="1" x14ac:dyDescent="0.25">
      <c r="E228" t="s">
        <v>340</v>
      </c>
      <c r="F228" t="s">
        <v>56</v>
      </c>
      <c r="G228" t="s">
        <v>267</v>
      </c>
      <c r="H228" t="s">
        <v>267</v>
      </c>
    </row>
    <row r="229" spans="5:8" hidden="1" x14ac:dyDescent="0.25">
      <c r="E229" t="s">
        <v>341</v>
      </c>
      <c r="F229" t="s">
        <v>56</v>
      </c>
      <c r="G229" t="s">
        <v>267</v>
      </c>
      <c r="H229" t="s">
        <v>267</v>
      </c>
    </row>
    <row r="230" spans="5:8" hidden="1" x14ac:dyDescent="0.25">
      <c r="E230" t="s">
        <v>342</v>
      </c>
      <c r="F230" t="s">
        <v>56</v>
      </c>
      <c r="G230" t="s">
        <v>267</v>
      </c>
      <c r="H230" t="s">
        <v>267</v>
      </c>
    </row>
    <row r="231" spans="5:8" hidden="1" x14ac:dyDescent="0.25">
      <c r="E231" t="s">
        <v>343</v>
      </c>
      <c r="F231" t="s">
        <v>56</v>
      </c>
      <c r="G231" t="s">
        <v>267</v>
      </c>
      <c r="H231" t="s">
        <v>267</v>
      </c>
    </row>
    <row r="232" spans="5:8" hidden="1" x14ac:dyDescent="0.25">
      <c r="E232" t="s">
        <v>344</v>
      </c>
      <c r="F232" t="s">
        <v>56</v>
      </c>
      <c r="G232" t="s">
        <v>267</v>
      </c>
      <c r="H232" t="s">
        <v>267</v>
      </c>
    </row>
    <row r="233" spans="5:8" hidden="1" x14ac:dyDescent="0.25">
      <c r="E233" t="s">
        <v>345</v>
      </c>
      <c r="F233" t="s">
        <v>56</v>
      </c>
      <c r="G233" t="s">
        <v>267</v>
      </c>
      <c r="H233" t="s">
        <v>267</v>
      </c>
    </row>
    <row r="234" spans="5:8" hidden="1" x14ac:dyDescent="0.25">
      <c r="E234" t="s">
        <v>346</v>
      </c>
      <c r="F234" t="s">
        <v>56</v>
      </c>
      <c r="G234" t="s">
        <v>267</v>
      </c>
      <c r="H234" t="s">
        <v>267</v>
      </c>
    </row>
    <row r="235" spans="5:8" hidden="1" x14ac:dyDescent="0.25">
      <c r="E235" t="s">
        <v>347</v>
      </c>
      <c r="F235" t="s">
        <v>56</v>
      </c>
      <c r="G235" t="s">
        <v>267</v>
      </c>
      <c r="H235" t="s">
        <v>267</v>
      </c>
    </row>
    <row r="236" spans="5:8" hidden="1" x14ac:dyDescent="0.25">
      <c r="E236" t="s">
        <v>348</v>
      </c>
      <c r="F236" t="s">
        <v>56</v>
      </c>
      <c r="G236" t="s">
        <v>267</v>
      </c>
      <c r="H236" t="s">
        <v>267</v>
      </c>
    </row>
    <row r="237" spans="5:8" hidden="1" x14ac:dyDescent="0.25">
      <c r="E237" t="s">
        <v>349</v>
      </c>
      <c r="F237" t="s">
        <v>56</v>
      </c>
      <c r="G237" t="s">
        <v>267</v>
      </c>
      <c r="H237" t="s">
        <v>267</v>
      </c>
    </row>
    <row r="238" spans="5:8" hidden="1" x14ac:dyDescent="0.25">
      <c r="E238" t="s">
        <v>350</v>
      </c>
      <c r="F238" t="s">
        <v>56</v>
      </c>
      <c r="G238" t="s">
        <v>267</v>
      </c>
      <c r="H238" t="s">
        <v>267</v>
      </c>
    </row>
    <row r="239" spans="5:8" hidden="1" x14ac:dyDescent="0.25">
      <c r="E239" t="s">
        <v>351</v>
      </c>
      <c r="F239" t="s">
        <v>56</v>
      </c>
      <c r="G239" t="s">
        <v>267</v>
      </c>
      <c r="H239" t="s">
        <v>267</v>
      </c>
    </row>
    <row r="240" spans="5:8" hidden="1" x14ac:dyDescent="0.25">
      <c r="E240" t="s">
        <v>352</v>
      </c>
      <c r="F240" t="s">
        <v>56</v>
      </c>
      <c r="G240" t="s">
        <v>267</v>
      </c>
      <c r="H240" t="s">
        <v>267</v>
      </c>
    </row>
    <row r="241" spans="5:8" hidden="1" x14ac:dyDescent="0.25">
      <c r="E241" t="s">
        <v>353</v>
      </c>
      <c r="F241" t="s">
        <v>57</v>
      </c>
      <c r="G241" t="s">
        <v>267</v>
      </c>
      <c r="H241" t="s">
        <v>267</v>
      </c>
    </row>
    <row r="242" spans="5:8" hidden="1" x14ac:dyDescent="0.25">
      <c r="E242" t="s">
        <v>354</v>
      </c>
      <c r="F242" t="s">
        <v>57</v>
      </c>
      <c r="G242" t="s">
        <v>267</v>
      </c>
      <c r="H242" t="s">
        <v>267</v>
      </c>
    </row>
    <row r="243" spans="5:8" hidden="1" x14ac:dyDescent="0.25">
      <c r="E243" t="s">
        <v>355</v>
      </c>
      <c r="F243" t="s">
        <v>57</v>
      </c>
      <c r="G243" t="s">
        <v>267</v>
      </c>
      <c r="H243" t="s">
        <v>267</v>
      </c>
    </row>
    <row r="244" spans="5:8" hidden="1" x14ac:dyDescent="0.25">
      <c r="E244" t="s">
        <v>356</v>
      </c>
      <c r="F244" t="s">
        <v>57</v>
      </c>
      <c r="G244" t="s">
        <v>267</v>
      </c>
      <c r="H244" t="s">
        <v>267</v>
      </c>
    </row>
    <row r="245" spans="5:8" hidden="1" x14ac:dyDescent="0.25">
      <c r="E245" t="s">
        <v>357</v>
      </c>
      <c r="F245" t="s">
        <v>57</v>
      </c>
      <c r="G245" t="s">
        <v>267</v>
      </c>
      <c r="H245" t="s">
        <v>267</v>
      </c>
    </row>
    <row r="246" spans="5:8" hidden="1" x14ac:dyDescent="0.25">
      <c r="E246" t="s">
        <v>358</v>
      </c>
      <c r="F246" t="s">
        <v>56</v>
      </c>
      <c r="G246" t="s">
        <v>267</v>
      </c>
      <c r="H246" t="s">
        <v>267</v>
      </c>
    </row>
    <row r="247" spans="5:8" hidden="1" x14ac:dyDescent="0.25">
      <c r="E247" t="s">
        <v>359</v>
      </c>
      <c r="F247" t="s">
        <v>56</v>
      </c>
      <c r="G247" t="s">
        <v>267</v>
      </c>
      <c r="H247" t="s">
        <v>267</v>
      </c>
    </row>
    <row r="248" spans="5:8" hidden="1" x14ac:dyDescent="0.25">
      <c r="E248" t="s">
        <v>360</v>
      </c>
      <c r="F248" t="s">
        <v>56</v>
      </c>
      <c r="G248" t="s">
        <v>267</v>
      </c>
      <c r="H248" t="s">
        <v>267</v>
      </c>
    </row>
    <row r="249" spans="5:8" hidden="1" x14ac:dyDescent="0.25">
      <c r="E249" t="s">
        <v>361</v>
      </c>
      <c r="F249" t="s">
        <v>56</v>
      </c>
      <c r="G249" t="s">
        <v>267</v>
      </c>
      <c r="H249" t="s">
        <v>267</v>
      </c>
    </row>
    <row r="250" spans="5:8" hidden="1" x14ac:dyDescent="0.25">
      <c r="E250" t="s">
        <v>362</v>
      </c>
      <c r="F250" t="s">
        <v>56</v>
      </c>
      <c r="G250" t="s">
        <v>267</v>
      </c>
      <c r="H250" t="s">
        <v>267</v>
      </c>
    </row>
    <row r="251" spans="5:8" hidden="1" x14ac:dyDescent="0.25">
      <c r="E251" t="s">
        <v>363</v>
      </c>
      <c r="F251" t="s">
        <v>56</v>
      </c>
      <c r="G251" t="s">
        <v>267</v>
      </c>
      <c r="H251" t="s">
        <v>267</v>
      </c>
    </row>
    <row r="252" spans="5:8" hidden="1" x14ac:dyDescent="0.25">
      <c r="E252" t="s">
        <v>364</v>
      </c>
      <c r="F252" t="s">
        <v>56</v>
      </c>
      <c r="G252" t="s">
        <v>267</v>
      </c>
      <c r="H252" t="s">
        <v>267</v>
      </c>
    </row>
    <row r="253" spans="5:8" hidden="1" x14ac:dyDescent="0.25">
      <c r="E253" t="s">
        <v>365</v>
      </c>
      <c r="F253" t="s">
        <v>56</v>
      </c>
      <c r="G253" t="s">
        <v>267</v>
      </c>
      <c r="H253" t="s">
        <v>267</v>
      </c>
    </row>
    <row r="254" spans="5:8" hidden="1" x14ac:dyDescent="0.25">
      <c r="E254" t="s">
        <v>366</v>
      </c>
      <c r="F254" t="s">
        <v>56</v>
      </c>
      <c r="G254" t="s">
        <v>267</v>
      </c>
      <c r="H254" t="s">
        <v>267</v>
      </c>
    </row>
    <row r="255" spans="5:8" hidden="1" x14ac:dyDescent="0.25">
      <c r="E255" t="s">
        <v>367</v>
      </c>
      <c r="F255" t="s">
        <v>56</v>
      </c>
      <c r="G255" t="s">
        <v>267</v>
      </c>
      <c r="H255" t="s">
        <v>267</v>
      </c>
    </row>
    <row r="256" spans="5:8" hidden="1" x14ac:dyDescent="0.25">
      <c r="E256" t="s">
        <v>368</v>
      </c>
      <c r="F256" t="s">
        <v>57</v>
      </c>
      <c r="G256" t="s">
        <v>269</v>
      </c>
      <c r="H256" t="s">
        <v>269</v>
      </c>
    </row>
    <row r="257" spans="5:8" hidden="1" x14ac:dyDescent="0.25">
      <c r="E257" t="s">
        <v>369</v>
      </c>
      <c r="F257" t="s">
        <v>57</v>
      </c>
      <c r="G257" t="s">
        <v>269</v>
      </c>
      <c r="H257" t="s">
        <v>269</v>
      </c>
    </row>
    <row r="258" spans="5:8" hidden="1" x14ac:dyDescent="0.25">
      <c r="E258" t="s">
        <v>370</v>
      </c>
      <c r="F258" t="s">
        <v>57</v>
      </c>
      <c r="G258" t="s">
        <v>269</v>
      </c>
      <c r="H258" t="s">
        <v>269</v>
      </c>
    </row>
    <row r="259" spans="5:8" hidden="1" x14ac:dyDescent="0.25">
      <c r="E259" t="s">
        <v>371</v>
      </c>
      <c r="F259" t="s">
        <v>57</v>
      </c>
      <c r="G259" t="s">
        <v>269</v>
      </c>
      <c r="H259" t="s">
        <v>269</v>
      </c>
    </row>
    <row r="260" spans="5:8" hidden="1" x14ac:dyDescent="0.25">
      <c r="E260" t="s">
        <v>372</v>
      </c>
      <c r="F260" t="s">
        <v>57</v>
      </c>
      <c r="G260" t="s">
        <v>269</v>
      </c>
      <c r="H260" t="s">
        <v>269</v>
      </c>
    </row>
    <row r="261" spans="5:8" hidden="1" x14ac:dyDescent="0.25">
      <c r="E261" t="s">
        <v>373</v>
      </c>
      <c r="F261" t="s">
        <v>57</v>
      </c>
      <c r="G261" t="s">
        <v>269</v>
      </c>
      <c r="H261" t="s">
        <v>269</v>
      </c>
    </row>
    <row r="262" spans="5:8" hidden="1" x14ac:dyDescent="0.25">
      <c r="E262" t="s">
        <v>374</v>
      </c>
      <c r="F262" t="s">
        <v>57</v>
      </c>
      <c r="G262" t="s">
        <v>269</v>
      </c>
      <c r="H262" t="s">
        <v>269</v>
      </c>
    </row>
    <row r="263" spans="5:8" hidden="1" x14ac:dyDescent="0.25">
      <c r="E263" t="s">
        <v>375</v>
      </c>
      <c r="F263" t="s">
        <v>57</v>
      </c>
      <c r="G263" t="s">
        <v>269</v>
      </c>
      <c r="H263" t="s">
        <v>269</v>
      </c>
    </row>
    <row r="264" spans="5:8" hidden="1" x14ac:dyDescent="0.25">
      <c r="E264" t="s">
        <v>376</v>
      </c>
      <c r="F264" t="s">
        <v>57</v>
      </c>
      <c r="G264" t="s">
        <v>269</v>
      </c>
      <c r="H264" t="s">
        <v>269</v>
      </c>
    </row>
    <row r="265" spans="5:8" hidden="1" x14ac:dyDescent="0.25">
      <c r="E265" t="s">
        <v>377</v>
      </c>
      <c r="F265" t="s">
        <v>57</v>
      </c>
      <c r="G265" t="s">
        <v>269</v>
      </c>
      <c r="H265" t="s">
        <v>269</v>
      </c>
    </row>
    <row r="266" spans="5:8" hidden="1" x14ac:dyDescent="0.25">
      <c r="E266" t="s">
        <v>378</v>
      </c>
      <c r="F266" t="s">
        <v>57</v>
      </c>
      <c r="G266" t="s">
        <v>269</v>
      </c>
      <c r="H266" t="s">
        <v>269</v>
      </c>
    </row>
    <row r="267" spans="5:8" hidden="1" x14ac:dyDescent="0.25">
      <c r="E267" t="s">
        <v>379</v>
      </c>
      <c r="F267" t="s">
        <v>57</v>
      </c>
      <c r="G267" t="s">
        <v>269</v>
      </c>
      <c r="H267" t="s">
        <v>269</v>
      </c>
    </row>
    <row r="268" spans="5:8" hidden="1" x14ac:dyDescent="0.25">
      <c r="E268" t="s">
        <v>380</v>
      </c>
      <c r="F268" t="s">
        <v>56</v>
      </c>
      <c r="G268" t="s">
        <v>269</v>
      </c>
      <c r="H268" t="s">
        <v>269</v>
      </c>
    </row>
    <row r="269" spans="5:8" hidden="1" x14ac:dyDescent="0.25">
      <c r="E269" t="s">
        <v>381</v>
      </c>
      <c r="F269" t="s">
        <v>56</v>
      </c>
      <c r="G269" t="s">
        <v>269</v>
      </c>
      <c r="H269" t="s">
        <v>269</v>
      </c>
    </row>
    <row r="270" spans="5:8" hidden="1" x14ac:dyDescent="0.25">
      <c r="E270" t="s">
        <v>382</v>
      </c>
      <c r="F270" t="s">
        <v>56</v>
      </c>
      <c r="G270" t="s">
        <v>269</v>
      </c>
      <c r="H270" t="s">
        <v>269</v>
      </c>
    </row>
    <row r="271" spans="5:8" hidden="1" x14ac:dyDescent="0.25">
      <c r="E271" t="s">
        <v>383</v>
      </c>
      <c r="F271" t="s">
        <v>56</v>
      </c>
      <c r="G271" t="s">
        <v>269</v>
      </c>
      <c r="H271" t="s">
        <v>269</v>
      </c>
    </row>
    <row r="272" spans="5:8" hidden="1" x14ac:dyDescent="0.25">
      <c r="E272" t="s">
        <v>384</v>
      </c>
      <c r="F272" t="s">
        <v>56</v>
      </c>
      <c r="G272" t="s">
        <v>269</v>
      </c>
      <c r="H272" t="s">
        <v>269</v>
      </c>
    </row>
    <row r="273" spans="5:8" hidden="1" x14ac:dyDescent="0.25">
      <c r="E273" t="s">
        <v>385</v>
      </c>
      <c r="F273" t="s">
        <v>56</v>
      </c>
      <c r="G273" t="s">
        <v>269</v>
      </c>
      <c r="H273" t="s">
        <v>269</v>
      </c>
    </row>
    <row r="274" spans="5:8" hidden="1" x14ac:dyDescent="0.25">
      <c r="E274" t="s">
        <v>386</v>
      </c>
      <c r="F274" t="s">
        <v>56</v>
      </c>
      <c r="G274" t="s">
        <v>269</v>
      </c>
      <c r="H274" t="s">
        <v>269</v>
      </c>
    </row>
    <row r="275" spans="5:8" hidden="1" x14ac:dyDescent="0.25">
      <c r="E275" t="s">
        <v>387</v>
      </c>
      <c r="F275" t="s">
        <v>56</v>
      </c>
      <c r="G275" t="s">
        <v>269</v>
      </c>
      <c r="H275" t="s">
        <v>269</v>
      </c>
    </row>
    <row r="276" spans="5:8" hidden="1" x14ac:dyDescent="0.25">
      <c r="E276" t="s">
        <v>388</v>
      </c>
      <c r="F276" t="s">
        <v>56</v>
      </c>
      <c r="G276" t="s">
        <v>269</v>
      </c>
      <c r="H276" t="s">
        <v>269</v>
      </c>
    </row>
    <row r="277" spans="5:8" hidden="1" x14ac:dyDescent="0.25">
      <c r="E277" t="s">
        <v>389</v>
      </c>
      <c r="F277" t="s">
        <v>56</v>
      </c>
      <c r="G277" t="s">
        <v>269</v>
      </c>
      <c r="H277" t="s">
        <v>269</v>
      </c>
    </row>
    <row r="278" spans="5:8" hidden="1" x14ac:dyDescent="0.25">
      <c r="E278" t="s">
        <v>390</v>
      </c>
      <c r="F278" t="s">
        <v>56</v>
      </c>
      <c r="G278" t="s">
        <v>269</v>
      </c>
      <c r="H278" t="s">
        <v>269</v>
      </c>
    </row>
    <row r="279" spans="5:8" hidden="1" x14ac:dyDescent="0.25">
      <c r="E279" t="s">
        <v>391</v>
      </c>
      <c r="F279" t="s">
        <v>56</v>
      </c>
      <c r="G279" t="s">
        <v>269</v>
      </c>
      <c r="H279" t="s">
        <v>269</v>
      </c>
    </row>
    <row r="280" spans="5:8" hidden="1" x14ac:dyDescent="0.25">
      <c r="E280" t="s">
        <v>392</v>
      </c>
      <c r="F280" t="s">
        <v>56</v>
      </c>
      <c r="G280" t="s">
        <v>269</v>
      </c>
      <c r="H280" t="s">
        <v>269</v>
      </c>
    </row>
    <row r="281" spans="5:8" hidden="1" x14ac:dyDescent="0.25">
      <c r="E281" t="s">
        <v>393</v>
      </c>
      <c r="F281" t="s">
        <v>57</v>
      </c>
      <c r="G281" t="s">
        <v>269</v>
      </c>
      <c r="H281" t="s">
        <v>269</v>
      </c>
    </row>
    <row r="282" spans="5:8" hidden="1" x14ac:dyDescent="0.25">
      <c r="E282" t="s">
        <v>394</v>
      </c>
      <c r="F282" t="s">
        <v>57</v>
      </c>
      <c r="G282" t="s">
        <v>269</v>
      </c>
      <c r="H282" t="s">
        <v>269</v>
      </c>
    </row>
    <row r="283" spans="5:8" hidden="1" x14ac:dyDescent="0.25">
      <c r="E283" t="s">
        <v>395</v>
      </c>
      <c r="F283" t="s">
        <v>57</v>
      </c>
      <c r="G283" t="s">
        <v>269</v>
      </c>
      <c r="H283" t="s">
        <v>269</v>
      </c>
    </row>
    <row r="284" spans="5:8" hidden="1" x14ac:dyDescent="0.25">
      <c r="E284" t="s">
        <v>396</v>
      </c>
      <c r="F284" t="s">
        <v>57</v>
      </c>
      <c r="G284" t="s">
        <v>269</v>
      </c>
      <c r="H284" t="s">
        <v>269</v>
      </c>
    </row>
    <row r="285" spans="5:8" hidden="1" x14ac:dyDescent="0.25">
      <c r="E285" t="s">
        <v>397</v>
      </c>
      <c r="F285" t="s">
        <v>57</v>
      </c>
      <c r="G285" t="s">
        <v>269</v>
      </c>
      <c r="H285" t="s">
        <v>269</v>
      </c>
    </row>
    <row r="286" spans="5:8" hidden="1" x14ac:dyDescent="0.25">
      <c r="E286" t="s">
        <v>398</v>
      </c>
      <c r="F286" t="s">
        <v>57</v>
      </c>
      <c r="G286" t="s">
        <v>269</v>
      </c>
      <c r="H286" t="s">
        <v>269</v>
      </c>
    </row>
    <row r="287" spans="5:8" hidden="1" x14ac:dyDescent="0.25">
      <c r="E287" t="s">
        <v>399</v>
      </c>
      <c r="F287" t="s">
        <v>57</v>
      </c>
      <c r="G287" t="s">
        <v>269</v>
      </c>
      <c r="H287" t="s">
        <v>269</v>
      </c>
    </row>
    <row r="288" spans="5:8" hidden="1" x14ac:dyDescent="0.25">
      <c r="E288" t="s">
        <v>400</v>
      </c>
      <c r="F288" t="s">
        <v>57</v>
      </c>
      <c r="G288" t="s">
        <v>269</v>
      </c>
      <c r="H288" t="s">
        <v>269</v>
      </c>
    </row>
    <row r="289" spans="5:8" hidden="1" x14ac:dyDescent="0.25">
      <c r="E289" t="s">
        <v>401</v>
      </c>
      <c r="F289" t="s">
        <v>57</v>
      </c>
      <c r="G289" t="s">
        <v>269</v>
      </c>
      <c r="H289" t="s">
        <v>269</v>
      </c>
    </row>
    <row r="290" spans="5:8" hidden="1" x14ac:dyDescent="0.25">
      <c r="E290" t="s">
        <v>402</v>
      </c>
      <c r="F290" t="s">
        <v>57</v>
      </c>
      <c r="G290" t="s">
        <v>269</v>
      </c>
      <c r="H290" t="s">
        <v>269</v>
      </c>
    </row>
    <row r="291" spans="5:8" hidden="1" x14ac:dyDescent="0.25">
      <c r="E291" t="s">
        <v>403</v>
      </c>
      <c r="F291" t="s">
        <v>57</v>
      </c>
      <c r="G291" t="s">
        <v>269</v>
      </c>
      <c r="H291" t="s">
        <v>269</v>
      </c>
    </row>
    <row r="292" spans="5:8" hidden="1" x14ac:dyDescent="0.25">
      <c r="E292" t="s">
        <v>404</v>
      </c>
      <c r="F292" t="s">
        <v>57</v>
      </c>
      <c r="G292" t="s">
        <v>269</v>
      </c>
      <c r="H292" t="s">
        <v>269</v>
      </c>
    </row>
    <row r="293" spans="5:8" hidden="1" x14ac:dyDescent="0.25">
      <c r="E293" t="s">
        <v>405</v>
      </c>
      <c r="F293" t="s">
        <v>57</v>
      </c>
      <c r="G293" t="s">
        <v>269</v>
      </c>
      <c r="H293" t="s">
        <v>269</v>
      </c>
    </row>
    <row r="294" spans="5:8" hidden="1" x14ac:dyDescent="0.25">
      <c r="E294" t="s">
        <v>406</v>
      </c>
      <c r="F294" t="s">
        <v>57</v>
      </c>
      <c r="G294" t="s">
        <v>269</v>
      </c>
      <c r="H294" t="s">
        <v>269</v>
      </c>
    </row>
    <row r="295" spans="5:8" hidden="1" x14ac:dyDescent="0.25">
      <c r="E295" t="s">
        <v>407</v>
      </c>
      <c r="F295" t="s">
        <v>56</v>
      </c>
      <c r="G295" t="s">
        <v>269</v>
      </c>
      <c r="H295" t="s">
        <v>269</v>
      </c>
    </row>
    <row r="296" spans="5:8" hidden="1" x14ac:dyDescent="0.25">
      <c r="E296" t="s">
        <v>408</v>
      </c>
      <c r="F296" t="s">
        <v>56</v>
      </c>
      <c r="G296" t="s">
        <v>269</v>
      </c>
      <c r="H296" t="s">
        <v>269</v>
      </c>
    </row>
    <row r="297" spans="5:8" hidden="1" x14ac:dyDescent="0.25">
      <c r="E297" t="s">
        <v>409</v>
      </c>
      <c r="F297" t="s">
        <v>56</v>
      </c>
      <c r="G297" t="s">
        <v>269</v>
      </c>
      <c r="H297" t="s">
        <v>269</v>
      </c>
    </row>
    <row r="298" spans="5:8" hidden="1" x14ac:dyDescent="0.25">
      <c r="E298" t="s">
        <v>410</v>
      </c>
      <c r="F298" t="s">
        <v>56</v>
      </c>
      <c r="G298" t="s">
        <v>269</v>
      </c>
      <c r="H298" t="s">
        <v>269</v>
      </c>
    </row>
    <row r="299" spans="5:8" hidden="1" x14ac:dyDescent="0.25">
      <c r="E299" t="s">
        <v>411</v>
      </c>
      <c r="F299" t="s">
        <v>56</v>
      </c>
      <c r="G299" t="s">
        <v>269</v>
      </c>
      <c r="H299" t="s">
        <v>269</v>
      </c>
    </row>
    <row r="300" spans="5:8" hidden="1" x14ac:dyDescent="0.25">
      <c r="E300" t="s">
        <v>412</v>
      </c>
      <c r="F300" t="s">
        <v>56</v>
      </c>
      <c r="G300" t="s">
        <v>269</v>
      </c>
      <c r="H300" t="s">
        <v>269</v>
      </c>
    </row>
    <row r="301" spans="5:8" hidden="1" x14ac:dyDescent="0.25">
      <c r="E301" t="s">
        <v>413</v>
      </c>
      <c r="F301" t="s">
        <v>56</v>
      </c>
      <c r="G301" t="s">
        <v>269</v>
      </c>
      <c r="H301" t="s">
        <v>269</v>
      </c>
    </row>
    <row r="302" spans="5:8" hidden="1" x14ac:dyDescent="0.25">
      <c r="E302" t="s">
        <v>414</v>
      </c>
      <c r="F302" t="s">
        <v>56</v>
      </c>
      <c r="G302" t="s">
        <v>269</v>
      </c>
      <c r="H302" t="s">
        <v>269</v>
      </c>
    </row>
    <row r="303" spans="5:8" hidden="1" x14ac:dyDescent="0.25">
      <c r="E303" t="s">
        <v>415</v>
      </c>
      <c r="F303" t="s">
        <v>56</v>
      </c>
      <c r="G303" t="s">
        <v>269</v>
      </c>
      <c r="H303" t="s">
        <v>269</v>
      </c>
    </row>
    <row r="304" spans="5:8" hidden="1" x14ac:dyDescent="0.25">
      <c r="E304" t="s">
        <v>416</v>
      </c>
      <c r="F304" t="s">
        <v>56</v>
      </c>
      <c r="G304" t="s">
        <v>269</v>
      </c>
      <c r="H304" t="s">
        <v>269</v>
      </c>
    </row>
    <row r="305" spans="5:8" hidden="1" x14ac:dyDescent="0.25">
      <c r="E305" t="s">
        <v>417</v>
      </c>
      <c r="F305" t="s">
        <v>56</v>
      </c>
      <c r="G305" t="s">
        <v>269</v>
      </c>
      <c r="H305" t="s">
        <v>269</v>
      </c>
    </row>
    <row r="306" spans="5:8" hidden="1" x14ac:dyDescent="0.25">
      <c r="E306" t="s">
        <v>418</v>
      </c>
      <c r="F306" t="s">
        <v>57</v>
      </c>
      <c r="G306" t="s">
        <v>269</v>
      </c>
      <c r="H306" t="s">
        <v>269</v>
      </c>
    </row>
    <row r="307" spans="5:8" hidden="1" x14ac:dyDescent="0.25">
      <c r="E307" t="s">
        <v>419</v>
      </c>
      <c r="F307" t="s">
        <v>57</v>
      </c>
      <c r="G307" t="s">
        <v>269</v>
      </c>
      <c r="H307" t="s">
        <v>269</v>
      </c>
    </row>
    <row r="308" spans="5:8" hidden="1" x14ac:dyDescent="0.25">
      <c r="E308" t="s">
        <v>420</v>
      </c>
      <c r="F308" t="s">
        <v>57</v>
      </c>
      <c r="G308" t="s">
        <v>269</v>
      </c>
      <c r="H308" t="s">
        <v>269</v>
      </c>
    </row>
    <row r="309" spans="5:8" hidden="1" x14ac:dyDescent="0.25">
      <c r="E309" t="s">
        <v>421</v>
      </c>
      <c r="F309" t="s">
        <v>57</v>
      </c>
      <c r="G309" t="s">
        <v>269</v>
      </c>
      <c r="H309" t="s">
        <v>269</v>
      </c>
    </row>
    <row r="310" spans="5:8" hidden="1" x14ac:dyDescent="0.25">
      <c r="E310" t="s">
        <v>422</v>
      </c>
      <c r="F310" t="s">
        <v>57</v>
      </c>
      <c r="G310" t="s">
        <v>269</v>
      </c>
      <c r="H310" t="s">
        <v>269</v>
      </c>
    </row>
    <row r="311" spans="5:8" hidden="1" x14ac:dyDescent="0.25">
      <c r="E311" t="s">
        <v>423</v>
      </c>
      <c r="F311" t="s">
        <v>57</v>
      </c>
      <c r="G311" t="s">
        <v>269</v>
      </c>
      <c r="H311" t="s">
        <v>269</v>
      </c>
    </row>
    <row r="312" spans="5:8" hidden="1" x14ac:dyDescent="0.25">
      <c r="E312" t="s">
        <v>424</v>
      </c>
      <c r="F312" t="s">
        <v>57</v>
      </c>
      <c r="G312" t="s">
        <v>269</v>
      </c>
      <c r="H312" t="s">
        <v>269</v>
      </c>
    </row>
    <row r="313" spans="5:8" hidden="1" x14ac:dyDescent="0.25">
      <c r="E313" t="s">
        <v>425</v>
      </c>
      <c r="F313" t="s">
        <v>57</v>
      </c>
      <c r="G313" t="s">
        <v>269</v>
      </c>
      <c r="H313" t="s">
        <v>269</v>
      </c>
    </row>
    <row r="314" spans="5:8" hidden="1" x14ac:dyDescent="0.25">
      <c r="E314" t="s">
        <v>426</v>
      </c>
      <c r="F314" t="s">
        <v>57</v>
      </c>
      <c r="G314" t="s">
        <v>269</v>
      </c>
      <c r="H314" t="s">
        <v>269</v>
      </c>
    </row>
    <row r="315" spans="5:8" hidden="1" x14ac:dyDescent="0.25">
      <c r="E315" t="s">
        <v>427</v>
      </c>
      <c r="F315" t="s">
        <v>57</v>
      </c>
      <c r="G315" t="s">
        <v>269</v>
      </c>
      <c r="H315" t="s">
        <v>269</v>
      </c>
    </row>
    <row r="316" spans="5:8" hidden="1" x14ac:dyDescent="0.25">
      <c r="E316" t="s">
        <v>428</v>
      </c>
      <c r="F316" t="s">
        <v>57</v>
      </c>
      <c r="G316" t="s">
        <v>269</v>
      </c>
      <c r="H316" t="s">
        <v>269</v>
      </c>
    </row>
    <row r="317" spans="5:8" hidden="1" x14ac:dyDescent="0.25">
      <c r="E317" t="s">
        <v>429</v>
      </c>
      <c r="F317" t="s">
        <v>57</v>
      </c>
      <c r="G317" t="s">
        <v>269</v>
      </c>
      <c r="H317" t="s">
        <v>269</v>
      </c>
    </row>
    <row r="318" spans="5:8" hidden="1" x14ac:dyDescent="0.25">
      <c r="E318" t="s">
        <v>430</v>
      </c>
      <c r="F318" t="s">
        <v>57</v>
      </c>
      <c r="G318" t="s">
        <v>269</v>
      </c>
      <c r="H318" t="s">
        <v>269</v>
      </c>
    </row>
    <row r="319" spans="5:8" hidden="1" x14ac:dyDescent="0.25">
      <c r="E319" t="s">
        <v>431</v>
      </c>
      <c r="F319" t="s">
        <v>57</v>
      </c>
      <c r="G319" t="s">
        <v>269</v>
      </c>
      <c r="H319" t="s">
        <v>269</v>
      </c>
    </row>
    <row r="320" spans="5:8" hidden="1" x14ac:dyDescent="0.25">
      <c r="E320" t="s">
        <v>432</v>
      </c>
      <c r="F320" t="s">
        <v>57</v>
      </c>
      <c r="G320" t="s">
        <v>269</v>
      </c>
      <c r="H320" t="s">
        <v>269</v>
      </c>
    </row>
    <row r="321" spans="5:8" hidden="1" x14ac:dyDescent="0.25">
      <c r="E321" t="s">
        <v>433</v>
      </c>
      <c r="F321" t="s">
        <v>57</v>
      </c>
      <c r="G321" t="s">
        <v>269</v>
      </c>
      <c r="H321" t="s">
        <v>269</v>
      </c>
    </row>
    <row r="322" spans="5:8" hidden="1" x14ac:dyDescent="0.25">
      <c r="E322" t="s">
        <v>434</v>
      </c>
      <c r="F322" t="s">
        <v>57</v>
      </c>
      <c r="G322" t="s">
        <v>269</v>
      </c>
      <c r="H322" t="s">
        <v>269</v>
      </c>
    </row>
    <row r="323" spans="5:8" hidden="1" x14ac:dyDescent="0.25">
      <c r="E323" t="s">
        <v>435</v>
      </c>
      <c r="F323" t="s">
        <v>57</v>
      </c>
      <c r="G323" t="s">
        <v>269</v>
      </c>
      <c r="H323" t="s">
        <v>269</v>
      </c>
    </row>
    <row r="324" spans="5:8" hidden="1" x14ac:dyDescent="0.25">
      <c r="E324" t="s">
        <v>436</v>
      </c>
      <c r="F324" t="s">
        <v>57</v>
      </c>
      <c r="G324" t="s">
        <v>269</v>
      </c>
      <c r="H324" t="s">
        <v>269</v>
      </c>
    </row>
    <row r="325" spans="5:8" hidden="1" x14ac:dyDescent="0.25">
      <c r="E325" t="s">
        <v>437</v>
      </c>
      <c r="F325" t="s">
        <v>57</v>
      </c>
      <c r="G325" t="s">
        <v>269</v>
      </c>
      <c r="H325" t="s">
        <v>269</v>
      </c>
    </row>
    <row r="326" spans="5:8" hidden="1" x14ac:dyDescent="0.25">
      <c r="E326" t="s">
        <v>438</v>
      </c>
      <c r="F326" t="s">
        <v>57</v>
      </c>
      <c r="G326" t="s">
        <v>269</v>
      </c>
      <c r="H326" t="s">
        <v>269</v>
      </c>
    </row>
    <row r="327" spans="5:8" hidden="1" x14ac:dyDescent="0.25">
      <c r="E327" t="s">
        <v>439</v>
      </c>
      <c r="F327" t="s">
        <v>57</v>
      </c>
      <c r="G327" t="s">
        <v>269</v>
      </c>
      <c r="H327" t="s">
        <v>269</v>
      </c>
    </row>
    <row r="328" spans="5:8" hidden="1" x14ac:dyDescent="0.25">
      <c r="E328" t="s">
        <v>440</v>
      </c>
      <c r="F328" t="s">
        <v>57</v>
      </c>
      <c r="G328" t="s">
        <v>269</v>
      </c>
      <c r="H328" t="s">
        <v>269</v>
      </c>
    </row>
    <row r="329" spans="5:8" hidden="1" x14ac:dyDescent="0.25">
      <c r="E329" t="s">
        <v>441</v>
      </c>
      <c r="F329" t="s">
        <v>57</v>
      </c>
      <c r="G329" t="s">
        <v>269</v>
      </c>
      <c r="H329" t="s">
        <v>269</v>
      </c>
    </row>
    <row r="330" spans="5:8" hidden="1" x14ac:dyDescent="0.25">
      <c r="E330" t="s">
        <v>442</v>
      </c>
      <c r="F330" t="s">
        <v>57</v>
      </c>
      <c r="G330" t="s">
        <v>269</v>
      </c>
      <c r="H330" t="s">
        <v>269</v>
      </c>
    </row>
    <row r="331" spans="5:8" hidden="1" x14ac:dyDescent="0.25">
      <c r="E331" t="s">
        <v>443</v>
      </c>
      <c r="F331" t="s">
        <v>57</v>
      </c>
      <c r="G331" t="s">
        <v>269</v>
      </c>
      <c r="H331" t="s">
        <v>269</v>
      </c>
    </row>
    <row r="332" spans="5:8" hidden="1" x14ac:dyDescent="0.25">
      <c r="E332" t="s">
        <v>444</v>
      </c>
      <c r="F332" t="s">
        <v>57</v>
      </c>
      <c r="G332" t="s">
        <v>269</v>
      </c>
      <c r="H332" t="s">
        <v>269</v>
      </c>
    </row>
    <row r="333" spans="5:8" hidden="1" x14ac:dyDescent="0.25">
      <c r="E333" t="s">
        <v>445</v>
      </c>
      <c r="F333" t="s">
        <v>57</v>
      </c>
      <c r="G333" t="s">
        <v>269</v>
      </c>
      <c r="H333" t="s">
        <v>269</v>
      </c>
    </row>
    <row r="334" spans="5:8" hidden="1" x14ac:dyDescent="0.25">
      <c r="E334" t="s">
        <v>446</v>
      </c>
      <c r="F334" t="s">
        <v>56</v>
      </c>
      <c r="G334" t="s">
        <v>269</v>
      </c>
      <c r="H334" t="s">
        <v>269</v>
      </c>
    </row>
    <row r="335" spans="5:8" hidden="1" x14ac:dyDescent="0.25">
      <c r="E335" t="s">
        <v>447</v>
      </c>
      <c r="F335" t="s">
        <v>56</v>
      </c>
      <c r="G335" t="s">
        <v>269</v>
      </c>
      <c r="H335" t="s">
        <v>269</v>
      </c>
    </row>
    <row r="336" spans="5:8" hidden="1" x14ac:dyDescent="0.25">
      <c r="E336" t="s">
        <v>448</v>
      </c>
      <c r="F336" t="s">
        <v>56</v>
      </c>
      <c r="G336" t="s">
        <v>269</v>
      </c>
      <c r="H336" t="s">
        <v>269</v>
      </c>
    </row>
    <row r="337" spans="5:8" hidden="1" x14ac:dyDescent="0.25">
      <c r="E337" t="s">
        <v>449</v>
      </c>
      <c r="F337" t="s">
        <v>56</v>
      </c>
      <c r="G337" t="s">
        <v>269</v>
      </c>
      <c r="H337" t="s">
        <v>269</v>
      </c>
    </row>
    <row r="338" spans="5:8" hidden="1" x14ac:dyDescent="0.25">
      <c r="E338" t="s">
        <v>450</v>
      </c>
      <c r="F338" t="s">
        <v>56</v>
      </c>
      <c r="G338" t="s">
        <v>269</v>
      </c>
      <c r="H338" t="s">
        <v>269</v>
      </c>
    </row>
    <row r="339" spans="5:8" hidden="1" x14ac:dyDescent="0.25">
      <c r="E339" t="s">
        <v>451</v>
      </c>
      <c r="F339" t="s">
        <v>56</v>
      </c>
      <c r="G339" t="s">
        <v>269</v>
      </c>
      <c r="H339" t="s">
        <v>269</v>
      </c>
    </row>
    <row r="340" spans="5:8" hidden="1" x14ac:dyDescent="0.25">
      <c r="E340" t="s">
        <v>452</v>
      </c>
      <c r="F340" t="s">
        <v>56</v>
      </c>
      <c r="G340" t="s">
        <v>269</v>
      </c>
      <c r="H340" t="s">
        <v>269</v>
      </c>
    </row>
    <row r="341" spans="5:8" hidden="1" x14ac:dyDescent="0.25">
      <c r="E341" t="s">
        <v>453</v>
      </c>
      <c r="F341" t="s">
        <v>56</v>
      </c>
      <c r="G341" t="s">
        <v>269</v>
      </c>
      <c r="H341" t="s">
        <v>269</v>
      </c>
    </row>
    <row r="342" spans="5:8" hidden="1" x14ac:dyDescent="0.25">
      <c r="E342" t="s">
        <v>454</v>
      </c>
      <c r="F342" t="s">
        <v>56</v>
      </c>
      <c r="G342" t="s">
        <v>269</v>
      </c>
      <c r="H342" t="s">
        <v>269</v>
      </c>
    </row>
    <row r="343" spans="5:8" hidden="1" x14ac:dyDescent="0.25">
      <c r="E343" t="s">
        <v>455</v>
      </c>
      <c r="F343" t="s">
        <v>56</v>
      </c>
      <c r="G343" t="s">
        <v>269</v>
      </c>
      <c r="H343" t="s">
        <v>269</v>
      </c>
    </row>
    <row r="344" spans="5:8" hidden="1" x14ac:dyDescent="0.25">
      <c r="E344" t="s">
        <v>456</v>
      </c>
      <c r="F344" t="s">
        <v>56</v>
      </c>
      <c r="G344" t="s">
        <v>269</v>
      </c>
      <c r="H344" t="s">
        <v>269</v>
      </c>
    </row>
    <row r="345" spans="5:8" hidden="1" x14ac:dyDescent="0.25">
      <c r="E345" t="s">
        <v>84</v>
      </c>
      <c r="F345" t="s">
        <v>56</v>
      </c>
      <c r="G345" t="s">
        <v>256</v>
      </c>
      <c r="H345" t="s">
        <v>259</v>
      </c>
    </row>
    <row r="346" spans="5:8" hidden="1" x14ac:dyDescent="0.25">
      <c r="E346" t="s">
        <v>107</v>
      </c>
      <c r="F346" t="s">
        <v>56</v>
      </c>
      <c r="G346" t="s">
        <v>457</v>
      </c>
      <c r="H346" t="s">
        <v>457</v>
      </c>
    </row>
    <row r="347" spans="5:8" hidden="1" x14ac:dyDescent="0.25">
      <c r="E347" t="s">
        <v>108</v>
      </c>
      <c r="F347" t="s">
        <v>56</v>
      </c>
      <c r="G347" t="s">
        <v>457</v>
      </c>
      <c r="H347" t="s">
        <v>457</v>
      </c>
    </row>
    <row r="348" spans="5:8" hidden="1" x14ac:dyDescent="0.25">
      <c r="E348" t="s">
        <v>109</v>
      </c>
      <c r="F348" t="s">
        <v>57</v>
      </c>
      <c r="G348" t="s">
        <v>457</v>
      </c>
      <c r="H348" t="s">
        <v>457</v>
      </c>
    </row>
    <row r="349" spans="5:8" hidden="1" x14ac:dyDescent="0.25">
      <c r="E349" t="s">
        <v>110</v>
      </c>
      <c r="F349" t="s">
        <v>56</v>
      </c>
      <c r="G349" t="s">
        <v>457</v>
      </c>
      <c r="H349" t="s">
        <v>457</v>
      </c>
    </row>
    <row r="350" spans="5:8" hidden="1" x14ac:dyDescent="0.25">
      <c r="E350" t="s">
        <v>458</v>
      </c>
      <c r="F350" t="s">
        <v>56</v>
      </c>
      <c r="G350" t="s">
        <v>459</v>
      </c>
      <c r="H350" t="s">
        <v>460</v>
      </c>
    </row>
    <row r="351" spans="5:8" hidden="1" x14ac:dyDescent="0.25">
      <c r="E351" t="s">
        <v>461</v>
      </c>
      <c r="F351" t="s">
        <v>56</v>
      </c>
      <c r="G351" t="s">
        <v>459</v>
      </c>
      <c r="H351" t="s">
        <v>460</v>
      </c>
    </row>
    <row r="352" spans="5:8" hidden="1" x14ac:dyDescent="0.25">
      <c r="E352" t="s">
        <v>462</v>
      </c>
      <c r="F352" t="s">
        <v>56</v>
      </c>
      <c r="G352" t="s">
        <v>459</v>
      </c>
      <c r="H352" t="s">
        <v>460</v>
      </c>
    </row>
    <row r="353" spans="5:8" hidden="1" x14ac:dyDescent="0.25">
      <c r="E353" t="s">
        <v>463</v>
      </c>
      <c r="F353" t="s">
        <v>56</v>
      </c>
      <c r="G353" t="s">
        <v>459</v>
      </c>
      <c r="H353" t="s">
        <v>460</v>
      </c>
    </row>
    <row r="354" spans="5:8" hidden="1" x14ac:dyDescent="0.25">
      <c r="E354" t="s">
        <v>464</v>
      </c>
      <c r="F354" t="s">
        <v>56</v>
      </c>
      <c r="G354" t="s">
        <v>459</v>
      </c>
      <c r="H354" t="s">
        <v>460</v>
      </c>
    </row>
    <row r="355" spans="5:8" hidden="1" x14ac:dyDescent="0.25">
      <c r="E355" t="s">
        <v>465</v>
      </c>
      <c r="F355" t="s">
        <v>56</v>
      </c>
      <c r="G355" t="s">
        <v>459</v>
      </c>
      <c r="H355" t="s">
        <v>460</v>
      </c>
    </row>
    <row r="356" spans="5:8" hidden="1" x14ac:dyDescent="0.25">
      <c r="E356" t="s">
        <v>466</v>
      </c>
      <c r="F356" t="s">
        <v>56</v>
      </c>
      <c r="G356" t="s">
        <v>459</v>
      </c>
      <c r="H356" t="s">
        <v>460</v>
      </c>
    </row>
    <row r="357" spans="5:8" hidden="1" x14ac:dyDescent="0.25">
      <c r="E357" t="s">
        <v>467</v>
      </c>
      <c r="F357" t="s">
        <v>56</v>
      </c>
      <c r="G357" t="s">
        <v>459</v>
      </c>
      <c r="H357" t="s">
        <v>460</v>
      </c>
    </row>
    <row r="358" spans="5:8" hidden="1" x14ac:dyDescent="0.25">
      <c r="E358" t="s">
        <v>468</v>
      </c>
      <c r="F358" t="s">
        <v>56</v>
      </c>
      <c r="G358" t="s">
        <v>459</v>
      </c>
      <c r="H358" t="s">
        <v>460</v>
      </c>
    </row>
    <row r="359" spans="5:8" hidden="1" x14ac:dyDescent="0.25">
      <c r="E359" t="s">
        <v>469</v>
      </c>
      <c r="F359" t="s">
        <v>56</v>
      </c>
      <c r="G359" t="s">
        <v>459</v>
      </c>
      <c r="H359" t="s">
        <v>460</v>
      </c>
    </row>
    <row r="360" spans="5:8" hidden="1" x14ac:dyDescent="0.25">
      <c r="E360" t="s">
        <v>470</v>
      </c>
      <c r="F360" t="s">
        <v>56</v>
      </c>
      <c r="G360" t="s">
        <v>459</v>
      </c>
      <c r="H360" t="s">
        <v>460</v>
      </c>
    </row>
    <row r="361" spans="5:8" hidden="1" x14ac:dyDescent="0.25">
      <c r="E361" t="s">
        <v>471</v>
      </c>
      <c r="F361" t="s">
        <v>56</v>
      </c>
      <c r="G361" t="s">
        <v>459</v>
      </c>
      <c r="H361" t="s">
        <v>460</v>
      </c>
    </row>
    <row r="362" spans="5:8" hidden="1" x14ac:dyDescent="0.25">
      <c r="E362" t="s">
        <v>472</v>
      </c>
      <c r="F362" t="s">
        <v>56</v>
      </c>
      <c r="G362" t="s">
        <v>459</v>
      </c>
      <c r="H362" t="s">
        <v>460</v>
      </c>
    </row>
    <row r="363" spans="5:8" hidden="1" x14ac:dyDescent="0.25">
      <c r="E363" t="s">
        <v>473</v>
      </c>
      <c r="F363" t="s">
        <v>56</v>
      </c>
      <c r="G363" t="s">
        <v>459</v>
      </c>
      <c r="H363" t="s">
        <v>460</v>
      </c>
    </row>
    <row r="364" spans="5:8" hidden="1" x14ac:dyDescent="0.25">
      <c r="E364" t="s">
        <v>474</v>
      </c>
      <c r="F364" t="s">
        <v>56</v>
      </c>
      <c r="G364" t="s">
        <v>459</v>
      </c>
      <c r="H364" t="s">
        <v>460</v>
      </c>
    </row>
    <row r="365" spans="5:8" hidden="1" x14ac:dyDescent="0.25">
      <c r="E365" t="s">
        <v>475</v>
      </c>
      <c r="F365" t="s">
        <v>57</v>
      </c>
      <c r="G365" t="s">
        <v>476</v>
      </c>
      <c r="H365" t="s">
        <v>476</v>
      </c>
    </row>
    <row r="366" spans="5:8" hidden="1" x14ac:dyDescent="0.25">
      <c r="E366" t="s">
        <v>477</v>
      </c>
      <c r="F366" t="s">
        <v>57</v>
      </c>
      <c r="G366" t="s">
        <v>476</v>
      </c>
      <c r="H366" t="s">
        <v>476</v>
      </c>
    </row>
    <row r="367" spans="5:8" hidden="1" x14ac:dyDescent="0.25">
      <c r="E367" t="s">
        <v>478</v>
      </c>
      <c r="F367" t="s">
        <v>57</v>
      </c>
      <c r="G367" t="s">
        <v>476</v>
      </c>
      <c r="H367" t="s">
        <v>476</v>
      </c>
    </row>
    <row r="368" spans="5:8" hidden="1" x14ac:dyDescent="0.25">
      <c r="E368" t="s">
        <v>479</v>
      </c>
      <c r="F368" t="s">
        <v>56</v>
      </c>
      <c r="G368" t="s">
        <v>476</v>
      </c>
      <c r="H368" t="s">
        <v>476</v>
      </c>
    </row>
    <row r="369" spans="5:8" hidden="1" x14ac:dyDescent="0.25">
      <c r="E369" t="s">
        <v>480</v>
      </c>
      <c r="F369" t="s">
        <v>56</v>
      </c>
      <c r="G369" t="s">
        <v>476</v>
      </c>
      <c r="H369" t="s">
        <v>476</v>
      </c>
    </row>
    <row r="370" spans="5:8" hidden="1" x14ac:dyDescent="0.25">
      <c r="E370" t="s">
        <v>481</v>
      </c>
      <c r="F370" t="s">
        <v>57</v>
      </c>
      <c r="G370" t="s">
        <v>476</v>
      </c>
      <c r="H370" t="s">
        <v>476</v>
      </c>
    </row>
    <row r="371" spans="5:8" hidden="1" x14ac:dyDescent="0.25">
      <c r="E371" t="s">
        <v>482</v>
      </c>
      <c r="F371" t="s">
        <v>57</v>
      </c>
      <c r="G371" t="s">
        <v>476</v>
      </c>
      <c r="H371" t="s">
        <v>476</v>
      </c>
    </row>
    <row r="372" spans="5:8" hidden="1" x14ac:dyDescent="0.25">
      <c r="E372" t="s">
        <v>483</v>
      </c>
      <c r="F372" t="s">
        <v>56</v>
      </c>
      <c r="G372" t="s">
        <v>256</v>
      </c>
      <c r="H372" t="s">
        <v>484</v>
      </c>
    </row>
    <row r="373" spans="5:8" hidden="1" x14ac:dyDescent="0.25">
      <c r="E373" t="s">
        <v>485</v>
      </c>
      <c r="F373" t="s">
        <v>57</v>
      </c>
      <c r="G373" t="s">
        <v>459</v>
      </c>
      <c r="H373" t="s">
        <v>486</v>
      </c>
    </row>
    <row r="374" spans="5:8" hidden="1" x14ac:dyDescent="0.25">
      <c r="E374" t="s">
        <v>487</v>
      </c>
      <c r="F374" t="s">
        <v>57</v>
      </c>
      <c r="G374" t="s">
        <v>459</v>
      </c>
      <c r="H374" t="s">
        <v>486</v>
      </c>
    </row>
    <row r="375" spans="5:8" hidden="1" x14ac:dyDescent="0.25">
      <c r="E375" t="s">
        <v>488</v>
      </c>
      <c r="F375" t="s">
        <v>57</v>
      </c>
      <c r="G375" t="s">
        <v>459</v>
      </c>
      <c r="H375" t="s">
        <v>486</v>
      </c>
    </row>
    <row r="376" spans="5:8" hidden="1" x14ac:dyDescent="0.25">
      <c r="E376" t="s">
        <v>489</v>
      </c>
      <c r="F376" t="s">
        <v>57</v>
      </c>
      <c r="G376" t="s">
        <v>459</v>
      </c>
      <c r="H376" t="s">
        <v>486</v>
      </c>
    </row>
    <row r="377" spans="5:8" hidden="1" x14ac:dyDescent="0.25">
      <c r="E377" t="s">
        <v>490</v>
      </c>
      <c r="F377" t="s">
        <v>57</v>
      </c>
      <c r="G377" t="s">
        <v>459</v>
      </c>
      <c r="H377" t="s">
        <v>486</v>
      </c>
    </row>
    <row r="378" spans="5:8" hidden="1" x14ac:dyDescent="0.25">
      <c r="E378" t="s">
        <v>93</v>
      </c>
      <c r="F378" t="s">
        <v>56</v>
      </c>
      <c r="G378" t="s">
        <v>256</v>
      </c>
      <c r="H378" t="s">
        <v>259</v>
      </c>
    </row>
    <row r="379" spans="5:8" hidden="1" x14ac:dyDescent="0.25">
      <c r="E379" t="s">
        <v>92</v>
      </c>
      <c r="F379" t="s">
        <v>56</v>
      </c>
      <c r="G379" t="s">
        <v>256</v>
      </c>
      <c r="H379" t="s">
        <v>259</v>
      </c>
    </row>
    <row r="380" spans="5:8" hidden="1" x14ac:dyDescent="0.25">
      <c r="E380" t="s">
        <v>491</v>
      </c>
      <c r="F380" t="s">
        <v>56</v>
      </c>
      <c r="G380" t="s">
        <v>256</v>
      </c>
      <c r="H380" t="s">
        <v>492</v>
      </c>
    </row>
    <row r="381" spans="5:8" hidden="1" x14ac:dyDescent="0.25">
      <c r="E381" t="s">
        <v>493</v>
      </c>
      <c r="F381" t="s">
        <v>56</v>
      </c>
      <c r="G381" t="s">
        <v>256</v>
      </c>
      <c r="H381" t="s">
        <v>492</v>
      </c>
    </row>
    <row r="382" spans="5:8" hidden="1" x14ac:dyDescent="0.25">
      <c r="E382" t="s">
        <v>494</v>
      </c>
      <c r="F382" t="s">
        <v>56</v>
      </c>
      <c r="G382" t="s">
        <v>256</v>
      </c>
      <c r="H382" t="s">
        <v>492</v>
      </c>
    </row>
    <row r="383" spans="5:8" hidden="1" x14ac:dyDescent="0.25">
      <c r="E383" t="s">
        <v>495</v>
      </c>
      <c r="F383" t="s">
        <v>56</v>
      </c>
      <c r="G383" t="s">
        <v>256</v>
      </c>
      <c r="H383" t="s">
        <v>492</v>
      </c>
    </row>
    <row r="384" spans="5:8" hidden="1" x14ac:dyDescent="0.25">
      <c r="E384" t="s">
        <v>496</v>
      </c>
      <c r="F384" t="s">
        <v>56</v>
      </c>
      <c r="G384" t="s">
        <v>261</v>
      </c>
      <c r="H384" t="s">
        <v>261</v>
      </c>
    </row>
    <row r="385" spans="5:8" hidden="1" x14ac:dyDescent="0.25">
      <c r="E385" t="s">
        <v>497</v>
      </c>
      <c r="F385" t="s">
        <v>56</v>
      </c>
      <c r="G385" t="s">
        <v>261</v>
      </c>
      <c r="H385" t="s">
        <v>261</v>
      </c>
    </row>
    <row r="386" spans="5:8" hidden="1" x14ac:dyDescent="0.25">
      <c r="E386" t="s">
        <v>498</v>
      </c>
      <c r="F386" t="s">
        <v>56</v>
      </c>
      <c r="G386" t="s">
        <v>261</v>
      </c>
      <c r="H386" t="s">
        <v>261</v>
      </c>
    </row>
    <row r="387" spans="5:8" hidden="1" x14ac:dyDescent="0.25">
      <c r="E387" t="s">
        <v>499</v>
      </c>
      <c r="F387" t="s">
        <v>57</v>
      </c>
      <c r="G387" t="s">
        <v>256</v>
      </c>
      <c r="H387" t="s">
        <v>484</v>
      </c>
    </row>
    <row r="388" spans="5:8" hidden="1" x14ac:dyDescent="0.25">
      <c r="E388" t="s">
        <v>200</v>
      </c>
      <c r="F388" t="s">
        <v>57</v>
      </c>
      <c r="G388" t="s">
        <v>500</v>
      </c>
      <c r="H388" t="s">
        <v>501</v>
      </c>
    </row>
    <row r="389" spans="5:8" hidden="1" x14ac:dyDescent="0.25">
      <c r="E389" t="s">
        <v>199</v>
      </c>
      <c r="F389" t="s">
        <v>57</v>
      </c>
      <c r="G389" t="s">
        <v>500</v>
      </c>
      <c r="H389" t="s">
        <v>502</v>
      </c>
    </row>
    <row r="390" spans="5:8" hidden="1" x14ac:dyDescent="0.25">
      <c r="E390" t="s">
        <v>204</v>
      </c>
      <c r="F390" t="s">
        <v>56</v>
      </c>
      <c r="G390" t="s">
        <v>500</v>
      </c>
      <c r="H390" t="s">
        <v>501</v>
      </c>
    </row>
    <row r="391" spans="5:8" hidden="1" x14ac:dyDescent="0.25">
      <c r="E391" t="s">
        <v>203</v>
      </c>
      <c r="F391" t="s">
        <v>56</v>
      </c>
      <c r="G391" t="s">
        <v>500</v>
      </c>
      <c r="H391" t="s">
        <v>502</v>
      </c>
    </row>
    <row r="392" spans="5:8" hidden="1" x14ac:dyDescent="0.25">
      <c r="E392" t="s">
        <v>195</v>
      </c>
      <c r="F392" t="s">
        <v>56</v>
      </c>
      <c r="G392" t="s">
        <v>500</v>
      </c>
      <c r="H392" t="s">
        <v>501</v>
      </c>
    </row>
    <row r="393" spans="5:8" hidden="1" x14ac:dyDescent="0.25">
      <c r="E393" t="s">
        <v>196</v>
      </c>
      <c r="F393" t="s">
        <v>56</v>
      </c>
      <c r="G393" t="s">
        <v>500</v>
      </c>
      <c r="H393" t="s">
        <v>502</v>
      </c>
    </row>
    <row r="394" spans="5:8" hidden="1" x14ac:dyDescent="0.25">
      <c r="E394" t="s">
        <v>202</v>
      </c>
      <c r="F394" t="s">
        <v>57</v>
      </c>
      <c r="G394" t="s">
        <v>500</v>
      </c>
      <c r="H394" t="s">
        <v>501</v>
      </c>
    </row>
    <row r="395" spans="5:8" hidden="1" x14ac:dyDescent="0.25">
      <c r="E395" t="s">
        <v>201</v>
      </c>
      <c r="F395" t="s">
        <v>57</v>
      </c>
      <c r="G395" t="s">
        <v>500</v>
      </c>
      <c r="H395" t="s">
        <v>502</v>
      </c>
    </row>
    <row r="396" spans="5:8" hidden="1" x14ac:dyDescent="0.25">
      <c r="E396" t="s">
        <v>197</v>
      </c>
      <c r="F396" t="s">
        <v>56</v>
      </c>
      <c r="G396" t="s">
        <v>500</v>
      </c>
      <c r="H396" t="s">
        <v>501</v>
      </c>
    </row>
    <row r="397" spans="5:8" hidden="1" x14ac:dyDescent="0.25">
      <c r="E397" t="s">
        <v>198</v>
      </c>
      <c r="F397" t="s">
        <v>56</v>
      </c>
      <c r="G397" t="s">
        <v>500</v>
      </c>
      <c r="H397" t="s">
        <v>502</v>
      </c>
    </row>
    <row r="398" spans="5:8" hidden="1" x14ac:dyDescent="0.25">
      <c r="E398" t="s">
        <v>194</v>
      </c>
      <c r="F398" t="s">
        <v>57</v>
      </c>
      <c r="G398" t="s">
        <v>500</v>
      </c>
      <c r="H398" t="s">
        <v>501</v>
      </c>
    </row>
    <row r="399" spans="5:8" hidden="1" x14ac:dyDescent="0.25">
      <c r="E399" t="s">
        <v>207</v>
      </c>
      <c r="F399" t="s">
        <v>57</v>
      </c>
      <c r="G399" t="s">
        <v>500</v>
      </c>
      <c r="H399" t="s">
        <v>502</v>
      </c>
    </row>
    <row r="400" spans="5:8" hidden="1" x14ac:dyDescent="0.25">
      <c r="E400" t="s">
        <v>206</v>
      </c>
      <c r="F400" t="s">
        <v>56</v>
      </c>
      <c r="G400" t="s">
        <v>500</v>
      </c>
      <c r="H400" t="s">
        <v>501</v>
      </c>
    </row>
    <row r="401" spans="5:8" hidden="1" x14ac:dyDescent="0.25">
      <c r="E401" t="s">
        <v>205</v>
      </c>
      <c r="F401" t="s">
        <v>56</v>
      </c>
      <c r="G401" t="s">
        <v>500</v>
      </c>
      <c r="H401" t="s">
        <v>502</v>
      </c>
    </row>
    <row r="402" spans="5:8" hidden="1" x14ac:dyDescent="0.25">
      <c r="E402" t="s">
        <v>503</v>
      </c>
      <c r="F402" t="s">
        <v>57</v>
      </c>
      <c r="G402" t="s">
        <v>267</v>
      </c>
      <c r="H402" t="s">
        <v>267</v>
      </c>
    </row>
    <row r="403" spans="5:8" hidden="1" x14ac:dyDescent="0.25">
      <c r="E403" t="s">
        <v>504</v>
      </c>
      <c r="F403" t="s">
        <v>57</v>
      </c>
      <c r="G403" t="s">
        <v>267</v>
      </c>
      <c r="H403" t="s">
        <v>267</v>
      </c>
    </row>
    <row r="404" spans="5:8" hidden="1" x14ac:dyDescent="0.25">
      <c r="E404" t="s">
        <v>505</v>
      </c>
      <c r="F404" t="s">
        <v>57</v>
      </c>
      <c r="G404" t="s">
        <v>267</v>
      </c>
      <c r="H404" t="s">
        <v>267</v>
      </c>
    </row>
    <row r="405" spans="5:8" hidden="1" x14ac:dyDescent="0.25">
      <c r="E405" t="s">
        <v>506</v>
      </c>
      <c r="F405" t="s">
        <v>56</v>
      </c>
      <c r="G405" t="s">
        <v>267</v>
      </c>
      <c r="H405" t="s">
        <v>267</v>
      </c>
    </row>
    <row r="406" spans="5:8" hidden="1" x14ac:dyDescent="0.25">
      <c r="E406" t="s">
        <v>507</v>
      </c>
      <c r="F406" t="s">
        <v>56</v>
      </c>
      <c r="G406" t="s">
        <v>267</v>
      </c>
      <c r="H406" t="s">
        <v>267</v>
      </c>
    </row>
    <row r="407" spans="5:8" hidden="1" x14ac:dyDescent="0.25">
      <c r="E407" t="s">
        <v>508</v>
      </c>
      <c r="F407" t="s">
        <v>56</v>
      </c>
      <c r="G407" t="s">
        <v>267</v>
      </c>
      <c r="H407" t="s">
        <v>267</v>
      </c>
    </row>
    <row r="408" spans="5:8" hidden="1" x14ac:dyDescent="0.25">
      <c r="E408" t="s">
        <v>509</v>
      </c>
      <c r="F408" t="s">
        <v>56</v>
      </c>
      <c r="G408" t="s">
        <v>267</v>
      </c>
      <c r="H408" t="s">
        <v>267</v>
      </c>
    </row>
    <row r="409" spans="5:8" hidden="1" x14ac:dyDescent="0.25">
      <c r="E409" t="s">
        <v>510</v>
      </c>
      <c r="F409" t="s">
        <v>57</v>
      </c>
      <c r="G409" t="s">
        <v>267</v>
      </c>
      <c r="H409" t="s">
        <v>267</v>
      </c>
    </row>
    <row r="410" spans="5:8" hidden="1" x14ac:dyDescent="0.25">
      <c r="E410" t="s">
        <v>511</v>
      </c>
      <c r="F410" t="s">
        <v>57</v>
      </c>
      <c r="G410" t="s">
        <v>267</v>
      </c>
      <c r="H410" t="s">
        <v>267</v>
      </c>
    </row>
    <row r="411" spans="5:8" hidden="1" x14ac:dyDescent="0.25">
      <c r="E411" t="s">
        <v>512</v>
      </c>
      <c r="F411" t="s">
        <v>57</v>
      </c>
      <c r="G411" t="s">
        <v>267</v>
      </c>
      <c r="H411" t="s">
        <v>267</v>
      </c>
    </row>
    <row r="412" spans="5:8" hidden="1" x14ac:dyDescent="0.25">
      <c r="E412" t="s">
        <v>513</v>
      </c>
      <c r="F412" t="s">
        <v>56</v>
      </c>
      <c r="G412" t="s">
        <v>267</v>
      </c>
      <c r="H412" t="s">
        <v>267</v>
      </c>
    </row>
    <row r="413" spans="5:8" hidden="1" x14ac:dyDescent="0.25">
      <c r="E413" t="s">
        <v>514</v>
      </c>
      <c r="F413" t="s">
        <v>56</v>
      </c>
      <c r="G413" t="s">
        <v>267</v>
      </c>
      <c r="H413" t="s">
        <v>267</v>
      </c>
    </row>
    <row r="414" spans="5:8" hidden="1" x14ac:dyDescent="0.25">
      <c r="E414" t="s">
        <v>515</v>
      </c>
      <c r="F414" t="s">
        <v>56</v>
      </c>
      <c r="G414" t="s">
        <v>267</v>
      </c>
      <c r="H414" t="s">
        <v>267</v>
      </c>
    </row>
    <row r="415" spans="5:8" hidden="1" x14ac:dyDescent="0.25">
      <c r="E415" t="s">
        <v>516</v>
      </c>
      <c r="F415" t="s">
        <v>56</v>
      </c>
      <c r="G415" t="s">
        <v>267</v>
      </c>
      <c r="H415" t="s">
        <v>267</v>
      </c>
    </row>
    <row r="416" spans="5:8" hidden="1" x14ac:dyDescent="0.25">
      <c r="E416" t="s">
        <v>517</v>
      </c>
      <c r="F416" t="s">
        <v>57</v>
      </c>
      <c r="G416" t="s">
        <v>267</v>
      </c>
      <c r="H416" t="s">
        <v>267</v>
      </c>
    </row>
    <row r="417" spans="5:8" hidden="1" x14ac:dyDescent="0.25">
      <c r="E417" t="s">
        <v>518</v>
      </c>
      <c r="F417" t="s">
        <v>57</v>
      </c>
      <c r="G417" t="s">
        <v>267</v>
      </c>
      <c r="H417" t="s">
        <v>267</v>
      </c>
    </row>
    <row r="418" spans="5:8" hidden="1" x14ac:dyDescent="0.25">
      <c r="E418" t="s">
        <v>519</v>
      </c>
      <c r="F418" t="s">
        <v>57</v>
      </c>
      <c r="G418" t="s">
        <v>267</v>
      </c>
      <c r="H418" t="s">
        <v>267</v>
      </c>
    </row>
    <row r="419" spans="5:8" hidden="1" x14ac:dyDescent="0.25">
      <c r="E419" t="s">
        <v>520</v>
      </c>
      <c r="F419" t="s">
        <v>57</v>
      </c>
      <c r="G419" t="s">
        <v>269</v>
      </c>
      <c r="H419" t="s">
        <v>269</v>
      </c>
    </row>
    <row r="420" spans="5:8" hidden="1" x14ac:dyDescent="0.25">
      <c r="E420" t="s">
        <v>521</v>
      </c>
      <c r="F420" t="s">
        <v>57</v>
      </c>
      <c r="G420" t="s">
        <v>269</v>
      </c>
      <c r="H420" t="s">
        <v>269</v>
      </c>
    </row>
    <row r="421" spans="5:8" hidden="1" x14ac:dyDescent="0.25">
      <c r="E421" t="s">
        <v>522</v>
      </c>
      <c r="F421" t="s">
        <v>57</v>
      </c>
      <c r="G421" t="s">
        <v>269</v>
      </c>
      <c r="H421" t="s">
        <v>269</v>
      </c>
    </row>
    <row r="422" spans="5:8" hidden="1" x14ac:dyDescent="0.25">
      <c r="E422" t="s">
        <v>523</v>
      </c>
      <c r="F422" t="s">
        <v>57</v>
      </c>
      <c r="G422" t="s">
        <v>269</v>
      </c>
      <c r="H422" t="s">
        <v>269</v>
      </c>
    </row>
    <row r="423" spans="5:8" hidden="1" x14ac:dyDescent="0.25">
      <c r="E423" t="s">
        <v>524</v>
      </c>
      <c r="F423" t="s">
        <v>57</v>
      </c>
      <c r="G423" t="s">
        <v>269</v>
      </c>
      <c r="H423" t="s">
        <v>269</v>
      </c>
    </row>
    <row r="424" spans="5:8" hidden="1" x14ac:dyDescent="0.25">
      <c r="E424" t="s">
        <v>525</v>
      </c>
      <c r="F424" t="s">
        <v>57</v>
      </c>
      <c r="G424" t="s">
        <v>269</v>
      </c>
      <c r="H424" t="s">
        <v>269</v>
      </c>
    </row>
    <row r="425" spans="5:8" hidden="1" x14ac:dyDescent="0.25">
      <c r="E425" t="s">
        <v>526</v>
      </c>
      <c r="F425" t="s">
        <v>57</v>
      </c>
      <c r="G425" t="s">
        <v>269</v>
      </c>
      <c r="H425" t="s">
        <v>269</v>
      </c>
    </row>
    <row r="426" spans="5:8" hidden="1" x14ac:dyDescent="0.25">
      <c r="E426" t="s">
        <v>527</v>
      </c>
      <c r="F426" t="s">
        <v>57</v>
      </c>
      <c r="G426" t="s">
        <v>269</v>
      </c>
      <c r="H426" t="s">
        <v>269</v>
      </c>
    </row>
    <row r="427" spans="5:8" hidden="1" x14ac:dyDescent="0.25">
      <c r="E427" t="s">
        <v>528</v>
      </c>
      <c r="F427" t="s">
        <v>57</v>
      </c>
      <c r="G427" t="s">
        <v>269</v>
      </c>
      <c r="H427" t="s">
        <v>269</v>
      </c>
    </row>
    <row r="428" spans="5:8" hidden="1" x14ac:dyDescent="0.25">
      <c r="E428" t="s">
        <v>529</v>
      </c>
      <c r="F428" t="s">
        <v>57</v>
      </c>
      <c r="G428" t="s">
        <v>269</v>
      </c>
      <c r="H428" t="s">
        <v>269</v>
      </c>
    </row>
    <row r="429" spans="5:8" hidden="1" x14ac:dyDescent="0.25">
      <c r="E429" t="s">
        <v>530</v>
      </c>
      <c r="F429" t="s">
        <v>57</v>
      </c>
      <c r="G429" t="s">
        <v>269</v>
      </c>
      <c r="H429" t="s">
        <v>269</v>
      </c>
    </row>
    <row r="430" spans="5:8" hidden="1" x14ac:dyDescent="0.25">
      <c r="E430" t="s">
        <v>531</v>
      </c>
      <c r="F430" t="s">
        <v>57</v>
      </c>
      <c r="G430" t="s">
        <v>269</v>
      </c>
      <c r="H430" t="s">
        <v>269</v>
      </c>
    </row>
    <row r="431" spans="5:8" hidden="1" x14ac:dyDescent="0.25">
      <c r="E431" t="s">
        <v>532</v>
      </c>
      <c r="F431" t="s">
        <v>57</v>
      </c>
      <c r="G431" t="s">
        <v>269</v>
      </c>
      <c r="H431" t="s">
        <v>269</v>
      </c>
    </row>
    <row r="432" spans="5:8" hidden="1" x14ac:dyDescent="0.25">
      <c r="E432" t="s">
        <v>533</v>
      </c>
      <c r="F432" t="s">
        <v>57</v>
      </c>
      <c r="G432" t="s">
        <v>269</v>
      </c>
      <c r="H432" t="s">
        <v>269</v>
      </c>
    </row>
    <row r="433" spans="5:8" hidden="1" x14ac:dyDescent="0.25">
      <c r="E433" t="s">
        <v>534</v>
      </c>
      <c r="F433" t="s">
        <v>57</v>
      </c>
      <c r="G433" t="s">
        <v>269</v>
      </c>
      <c r="H433" t="s">
        <v>269</v>
      </c>
    </row>
    <row r="434" spans="5:8" hidden="1" x14ac:dyDescent="0.25">
      <c r="E434" t="s">
        <v>535</v>
      </c>
      <c r="F434" t="s">
        <v>57</v>
      </c>
      <c r="G434" t="s">
        <v>269</v>
      </c>
      <c r="H434" t="s">
        <v>269</v>
      </c>
    </row>
    <row r="435" spans="5:8" hidden="1" x14ac:dyDescent="0.25">
      <c r="E435" t="s">
        <v>536</v>
      </c>
      <c r="F435" t="s">
        <v>57</v>
      </c>
      <c r="G435" t="s">
        <v>269</v>
      </c>
      <c r="H435" t="s">
        <v>269</v>
      </c>
    </row>
    <row r="436" spans="5:8" hidden="1" x14ac:dyDescent="0.25">
      <c r="E436" t="s">
        <v>537</v>
      </c>
      <c r="F436" t="s">
        <v>57</v>
      </c>
      <c r="G436" t="s">
        <v>269</v>
      </c>
      <c r="H436" t="s">
        <v>269</v>
      </c>
    </row>
    <row r="437" spans="5:8" hidden="1" x14ac:dyDescent="0.25">
      <c r="E437" t="s">
        <v>538</v>
      </c>
      <c r="F437" t="s">
        <v>57</v>
      </c>
      <c r="G437" t="s">
        <v>269</v>
      </c>
      <c r="H437" t="s">
        <v>269</v>
      </c>
    </row>
    <row r="438" spans="5:8" hidden="1" x14ac:dyDescent="0.25">
      <c r="E438" t="s">
        <v>539</v>
      </c>
      <c r="F438" t="s">
        <v>57</v>
      </c>
      <c r="G438" t="s">
        <v>269</v>
      </c>
      <c r="H438" t="s">
        <v>269</v>
      </c>
    </row>
    <row r="439" spans="5:8" hidden="1" x14ac:dyDescent="0.25">
      <c r="E439" t="s">
        <v>540</v>
      </c>
      <c r="F439" t="s">
        <v>56</v>
      </c>
      <c r="G439" t="s">
        <v>269</v>
      </c>
      <c r="H439" t="s">
        <v>269</v>
      </c>
    </row>
    <row r="440" spans="5:8" hidden="1" x14ac:dyDescent="0.25">
      <c r="E440" t="s">
        <v>541</v>
      </c>
      <c r="F440" t="s">
        <v>56</v>
      </c>
      <c r="G440" t="s">
        <v>269</v>
      </c>
      <c r="H440" t="s">
        <v>269</v>
      </c>
    </row>
    <row r="441" spans="5:8" hidden="1" x14ac:dyDescent="0.25">
      <c r="E441" t="s">
        <v>542</v>
      </c>
      <c r="F441" t="s">
        <v>56</v>
      </c>
      <c r="G441" t="s">
        <v>269</v>
      </c>
      <c r="H441" t="s">
        <v>269</v>
      </c>
    </row>
    <row r="442" spans="5:8" hidden="1" x14ac:dyDescent="0.25">
      <c r="E442" t="s">
        <v>543</v>
      </c>
      <c r="F442" t="s">
        <v>56</v>
      </c>
      <c r="G442" t="s">
        <v>269</v>
      </c>
      <c r="H442" t="s">
        <v>269</v>
      </c>
    </row>
    <row r="443" spans="5:8" hidden="1" x14ac:dyDescent="0.25">
      <c r="E443" t="s">
        <v>544</v>
      </c>
      <c r="F443" t="s">
        <v>56</v>
      </c>
      <c r="G443" t="s">
        <v>269</v>
      </c>
      <c r="H443" t="s">
        <v>269</v>
      </c>
    </row>
    <row r="444" spans="5:8" hidden="1" x14ac:dyDescent="0.25">
      <c r="E444" t="s">
        <v>545</v>
      </c>
      <c r="F444" t="s">
        <v>56</v>
      </c>
      <c r="G444" t="s">
        <v>269</v>
      </c>
      <c r="H444" t="s">
        <v>269</v>
      </c>
    </row>
    <row r="445" spans="5:8" hidden="1" x14ac:dyDescent="0.25">
      <c r="E445" t="s">
        <v>546</v>
      </c>
      <c r="F445" t="s">
        <v>56</v>
      </c>
      <c r="G445" t="s">
        <v>269</v>
      </c>
      <c r="H445" t="s">
        <v>269</v>
      </c>
    </row>
    <row r="446" spans="5:8" hidden="1" x14ac:dyDescent="0.25">
      <c r="E446" t="s">
        <v>547</v>
      </c>
      <c r="F446" t="s">
        <v>56</v>
      </c>
      <c r="G446" t="s">
        <v>269</v>
      </c>
      <c r="H446" t="s">
        <v>269</v>
      </c>
    </row>
    <row r="447" spans="5:8" hidden="1" x14ac:dyDescent="0.25">
      <c r="E447" t="s">
        <v>548</v>
      </c>
      <c r="F447" t="s">
        <v>56</v>
      </c>
      <c r="G447" t="s">
        <v>269</v>
      </c>
      <c r="H447" t="s">
        <v>269</v>
      </c>
    </row>
    <row r="448" spans="5:8" hidden="1" x14ac:dyDescent="0.25">
      <c r="E448" t="s">
        <v>549</v>
      </c>
      <c r="F448" t="s">
        <v>56</v>
      </c>
      <c r="G448" t="s">
        <v>269</v>
      </c>
      <c r="H448" t="s">
        <v>269</v>
      </c>
    </row>
    <row r="449" spans="5:8" hidden="1" x14ac:dyDescent="0.25">
      <c r="E449" t="s">
        <v>550</v>
      </c>
      <c r="F449" t="s">
        <v>56</v>
      </c>
      <c r="G449" t="s">
        <v>269</v>
      </c>
      <c r="H449" t="s">
        <v>269</v>
      </c>
    </row>
    <row r="450" spans="5:8" hidden="1" x14ac:dyDescent="0.25">
      <c r="E450" t="s">
        <v>551</v>
      </c>
      <c r="F450" t="s">
        <v>56</v>
      </c>
      <c r="G450" t="s">
        <v>269</v>
      </c>
      <c r="H450" t="s">
        <v>269</v>
      </c>
    </row>
    <row r="451" spans="5:8" hidden="1" x14ac:dyDescent="0.25">
      <c r="E451" t="s">
        <v>552</v>
      </c>
      <c r="F451" t="s">
        <v>56</v>
      </c>
      <c r="G451" t="s">
        <v>269</v>
      </c>
      <c r="H451" t="s">
        <v>269</v>
      </c>
    </row>
    <row r="452" spans="5:8" hidden="1" x14ac:dyDescent="0.25">
      <c r="E452" t="s">
        <v>553</v>
      </c>
      <c r="F452" t="s">
        <v>56</v>
      </c>
      <c r="G452" t="s">
        <v>269</v>
      </c>
      <c r="H452" t="s">
        <v>269</v>
      </c>
    </row>
    <row r="453" spans="5:8" hidden="1" x14ac:dyDescent="0.25">
      <c r="E453" t="s">
        <v>554</v>
      </c>
      <c r="F453" t="s">
        <v>56</v>
      </c>
      <c r="G453" t="s">
        <v>269</v>
      </c>
      <c r="H453" t="s">
        <v>269</v>
      </c>
    </row>
    <row r="454" spans="5:8" hidden="1" x14ac:dyDescent="0.25">
      <c r="E454" t="s">
        <v>555</v>
      </c>
      <c r="F454" t="s">
        <v>56</v>
      </c>
      <c r="G454" t="s">
        <v>269</v>
      </c>
      <c r="H454" t="s">
        <v>269</v>
      </c>
    </row>
    <row r="455" spans="5:8" hidden="1" x14ac:dyDescent="0.25">
      <c r="E455" t="s">
        <v>556</v>
      </c>
      <c r="F455" t="s">
        <v>56</v>
      </c>
      <c r="G455" t="s">
        <v>269</v>
      </c>
      <c r="H455" t="s">
        <v>269</v>
      </c>
    </row>
    <row r="456" spans="5:8" hidden="1" x14ac:dyDescent="0.25">
      <c r="E456" t="s">
        <v>557</v>
      </c>
      <c r="F456" t="s">
        <v>56</v>
      </c>
      <c r="G456" t="s">
        <v>269</v>
      </c>
      <c r="H456" t="s">
        <v>269</v>
      </c>
    </row>
    <row r="457" spans="5:8" hidden="1" x14ac:dyDescent="0.25">
      <c r="E457" t="s">
        <v>558</v>
      </c>
      <c r="F457" t="s">
        <v>56</v>
      </c>
      <c r="G457" t="s">
        <v>269</v>
      </c>
      <c r="H457" t="s">
        <v>269</v>
      </c>
    </row>
    <row r="458" spans="5:8" hidden="1" x14ac:dyDescent="0.25">
      <c r="E458" t="s">
        <v>559</v>
      </c>
      <c r="F458" t="s">
        <v>56</v>
      </c>
      <c r="G458" t="s">
        <v>269</v>
      </c>
      <c r="H458" t="s">
        <v>269</v>
      </c>
    </row>
    <row r="459" spans="5:8" hidden="1" x14ac:dyDescent="0.25">
      <c r="E459" t="s">
        <v>560</v>
      </c>
      <c r="F459" t="s">
        <v>56</v>
      </c>
      <c r="G459" t="s">
        <v>269</v>
      </c>
      <c r="H459" t="s">
        <v>269</v>
      </c>
    </row>
    <row r="460" spans="5:8" hidden="1" x14ac:dyDescent="0.25">
      <c r="E460" t="s">
        <v>561</v>
      </c>
      <c r="F460" t="s">
        <v>56</v>
      </c>
      <c r="G460" t="s">
        <v>269</v>
      </c>
      <c r="H460" t="s">
        <v>269</v>
      </c>
    </row>
    <row r="461" spans="5:8" hidden="1" x14ac:dyDescent="0.25">
      <c r="E461" t="s">
        <v>562</v>
      </c>
      <c r="F461" t="s">
        <v>56</v>
      </c>
      <c r="G461" t="s">
        <v>269</v>
      </c>
      <c r="H461" t="s">
        <v>269</v>
      </c>
    </row>
    <row r="462" spans="5:8" hidden="1" x14ac:dyDescent="0.25">
      <c r="E462" t="s">
        <v>563</v>
      </c>
      <c r="F462" t="s">
        <v>56</v>
      </c>
      <c r="G462" t="s">
        <v>269</v>
      </c>
      <c r="H462" t="s">
        <v>269</v>
      </c>
    </row>
    <row r="463" spans="5:8" hidden="1" x14ac:dyDescent="0.25">
      <c r="E463" t="s">
        <v>564</v>
      </c>
      <c r="F463" t="s">
        <v>56</v>
      </c>
      <c r="G463" t="s">
        <v>269</v>
      </c>
      <c r="H463" t="s">
        <v>269</v>
      </c>
    </row>
    <row r="464" spans="5:8" hidden="1" x14ac:dyDescent="0.25">
      <c r="E464" t="s">
        <v>565</v>
      </c>
      <c r="F464" t="s">
        <v>56</v>
      </c>
      <c r="G464" t="s">
        <v>269</v>
      </c>
      <c r="H464" t="s">
        <v>269</v>
      </c>
    </row>
    <row r="465" spans="5:8" hidden="1" x14ac:dyDescent="0.25">
      <c r="E465" t="s">
        <v>566</v>
      </c>
      <c r="F465" t="s">
        <v>56</v>
      </c>
      <c r="G465" t="s">
        <v>269</v>
      </c>
      <c r="H465" t="s">
        <v>269</v>
      </c>
    </row>
    <row r="466" spans="5:8" hidden="1" x14ac:dyDescent="0.25">
      <c r="E466" t="s">
        <v>567</v>
      </c>
      <c r="F466" t="s">
        <v>56</v>
      </c>
      <c r="G466" t="s">
        <v>269</v>
      </c>
      <c r="H466" t="s">
        <v>269</v>
      </c>
    </row>
    <row r="467" spans="5:8" hidden="1" x14ac:dyDescent="0.25">
      <c r="E467" t="s">
        <v>568</v>
      </c>
      <c r="F467" t="s">
        <v>56</v>
      </c>
      <c r="G467" t="s">
        <v>269</v>
      </c>
      <c r="H467" t="s">
        <v>269</v>
      </c>
    </row>
    <row r="468" spans="5:8" hidden="1" x14ac:dyDescent="0.25">
      <c r="E468" t="s">
        <v>569</v>
      </c>
      <c r="F468" t="s">
        <v>56</v>
      </c>
      <c r="G468" t="s">
        <v>269</v>
      </c>
      <c r="H468" t="s">
        <v>269</v>
      </c>
    </row>
    <row r="469" spans="5:8" hidden="1" x14ac:dyDescent="0.25">
      <c r="E469" t="s">
        <v>570</v>
      </c>
      <c r="F469" t="s">
        <v>56</v>
      </c>
      <c r="G469" t="s">
        <v>269</v>
      </c>
      <c r="H469" t="s">
        <v>269</v>
      </c>
    </row>
    <row r="470" spans="5:8" hidden="1" x14ac:dyDescent="0.25">
      <c r="E470" t="s">
        <v>571</v>
      </c>
      <c r="F470" t="s">
        <v>56</v>
      </c>
      <c r="G470" t="s">
        <v>269</v>
      </c>
      <c r="H470" t="s">
        <v>269</v>
      </c>
    </row>
    <row r="471" spans="5:8" hidden="1" x14ac:dyDescent="0.25">
      <c r="E471" t="s">
        <v>572</v>
      </c>
      <c r="F471" t="s">
        <v>56</v>
      </c>
      <c r="G471" t="s">
        <v>269</v>
      </c>
      <c r="H471" t="s">
        <v>269</v>
      </c>
    </row>
    <row r="472" spans="5:8" hidden="1" x14ac:dyDescent="0.25">
      <c r="E472" t="s">
        <v>573</v>
      </c>
      <c r="F472" t="s">
        <v>56</v>
      </c>
      <c r="G472" t="s">
        <v>269</v>
      </c>
      <c r="H472" t="s">
        <v>269</v>
      </c>
    </row>
    <row r="473" spans="5:8" hidden="1" x14ac:dyDescent="0.25">
      <c r="E473" t="s">
        <v>574</v>
      </c>
      <c r="F473" t="s">
        <v>56</v>
      </c>
      <c r="G473" t="s">
        <v>269</v>
      </c>
      <c r="H473" t="s">
        <v>269</v>
      </c>
    </row>
    <row r="474" spans="5:8" hidden="1" x14ac:dyDescent="0.25">
      <c r="E474" t="s">
        <v>575</v>
      </c>
      <c r="F474" t="s">
        <v>56</v>
      </c>
      <c r="G474" t="s">
        <v>269</v>
      </c>
      <c r="H474" t="s">
        <v>269</v>
      </c>
    </row>
    <row r="475" spans="5:8" hidden="1" x14ac:dyDescent="0.25">
      <c r="E475" t="s">
        <v>576</v>
      </c>
      <c r="F475" t="s">
        <v>56</v>
      </c>
      <c r="G475" t="s">
        <v>269</v>
      </c>
      <c r="H475" t="s">
        <v>269</v>
      </c>
    </row>
    <row r="476" spans="5:8" hidden="1" x14ac:dyDescent="0.25">
      <c r="E476" t="s">
        <v>577</v>
      </c>
      <c r="F476" t="s">
        <v>56</v>
      </c>
      <c r="G476" t="s">
        <v>269</v>
      </c>
      <c r="H476" t="s">
        <v>269</v>
      </c>
    </row>
    <row r="477" spans="5:8" hidden="1" x14ac:dyDescent="0.25">
      <c r="E477" t="s">
        <v>578</v>
      </c>
      <c r="F477" t="s">
        <v>56</v>
      </c>
      <c r="G477" t="s">
        <v>269</v>
      </c>
      <c r="H477" t="s">
        <v>269</v>
      </c>
    </row>
    <row r="478" spans="5:8" hidden="1" x14ac:dyDescent="0.25">
      <c r="E478" t="s">
        <v>579</v>
      </c>
      <c r="F478" t="s">
        <v>56</v>
      </c>
      <c r="G478" t="s">
        <v>269</v>
      </c>
      <c r="H478" t="s">
        <v>269</v>
      </c>
    </row>
    <row r="479" spans="5:8" hidden="1" x14ac:dyDescent="0.25">
      <c r="E479" t="s">
        <v>580</v>
      </c>
      <c r="F479" t="s">
        <v>56</v>
      </c>
      <c r="G479" t="s">
        <v>269</v>
      </c>
      <c r="H479" t="s">
        <v>269</v>
      </c>
    </row>
    <row r="480" spans="5:8" hidden="1" x14ac:dyDescent="0.25">
      <c r="E480" t="s">
        <v>581</v>
      </c>
      <c r="F480" t="s">
        <v>56</v>
      </c>
      <c r="G480" t="s">
        <v>269</v>
      </c>
      <c r="H480" t="s">
        <v>269</v>
      </c>
    </row>
    <row r="481" spans="5:8" hidden="1" x14ac:dyDescent="0.25">
      <c r="E481" t="s">
        <v>582</v>
      </c>
      <c r="F481" t="s">
        <v>56</v>
      </c>
      <c r="G481" t="s">
        <v>269</v>
      </c>
      <c r="H481" t="s">
        <v>269</v>
      </c>
    </row>
    <row r="482" spans="5:8" hidden="1" x14ac:dyDescent="0.25">
      <c r="E482" t="s">
        <v>583</v>
      </c>
      <c r="F482" t="s">
        <v>56</v>
      </c>
      <c r="G482" t="s">
        <v>269</v>
      </c>
      <c r="H482" t="s">
        <v>269</v>
      </c>
    </row>
    <row r="483" spans="5:8" hidden="1" x14ac:dyDescent="0.25">
      <c r="E483" t="s">
        <v>584</v>
      </c>
      <c r="F483" t="s">
        <v>56</v>
      </c>
      <c r="G483" t="s">
        <v>269</v>
      </c>
      <c r="H483" t="s">
        <v>269</v>
      </c>
    </row>
    <row r="484" spans="5:8" hidden="1" x14ac:dyDescent="0.25">
      <c r="E484" t="s">
        <v>585</v>
      </c>
      <c r="F484" t="s">
        <v>56</v>
      </c>
      <c r="G484" t="s">
        <v>269</v>
      </c>
      <c r="H484" t="s">
        <v>269</v>
      </c>
    </row>
    <row r="485" spans="5:8" hidden="1" x14ac:dyDescent="0.25">
      <c r="E485" t="s">
        <v>586</v>
      </c>
      <c r="F485" t="s">
        <v>57</v>
      </c>
      <c r="G485" t="s">
        <v>269</v>
      </c>
      <c r="H485" t="s">
        <v>269</v>
      </c>
    </row>
    <row r="486" spans="5:8" hidden="1" x14ac:dyDescent="0.25">
      <c r="E486" t="s">
        <v>587</v>
      </c>
      <c r="F486" t="s">
        <v>57</v>
      </c>
      <c r="G486" t="s">
        <v>269</v>
      </c>
      <c r="H486" t="s">
        <v>269</v>
      </c>
    </row>
    <row r="487" spans="5:8" hidden="1" x14ac:dyDescent="0.25">
      <c r="E487" t="s">
        <v>588</v>
      </c>
      <c r="F487" t="s">
        <v>57</v>
      </c>
      <c r="G487" t="s">
        <v>269</v>
      </c>
      <c r="H487" t="s">
        <v>269</v>
      </c>
    </row>
    <row r="488" spans="5:8" hidden="1" x14ac:dyDescent="0.25">
      <c r="E488" t="s">
        <v>589</v>
      </c>
      <c r="F488" t="s">
        <v>57</v>
      </c>
      <c r="G488" t="s">
        <v>269</v>
      </c>
      <c r="H488" t="s">
        <v>269</v>
      </c>
    </row>
    <row r="489" spans="5:8" hidden="1" x14ac:dyDescent="0.25">
      <c r="E489" t="s">
        <v>590</v>
      </c>
      <c r="F489" t="s">
        <v>57</v>
      </c>
      <c r="G489" t="s">
        <v>269</v>
      </c>
      <c r="H489" t="s">
        <v>269</v>
      </c>
    </row>
    <row r="490" spans="5:8" hidden="1" x14ac:dyDescent="0.25">
      <c r="E490" t="s">
        <v>591</v>
      </c>
      <c r="F490" t="s">
        <v>57</v>
      </c>
      <c r="G490" t="s">
        <v>269</v>
      </c>
      <c r="H490" t="s">
        <v>269</v>
      </c>
    </row>
    <row r="491" spans="5:8" hidden="1" x14ac:dyDescent="0.25">
      <c r="E491" t="s">
        <v>592</v>
      </c>
      <c r="F491" t="s">
        <v>57</v>
      </c>
      <c r="G491" t="s">
        <v>269</v>
      </c>
      <c r="H491" t="s">
        <v>269</v>
      </c>
    </row>
    <row r="492" spans="5:8" hidden="1" x14ac:dyDescent="0.25">
      <c r="E492" t="s">
        <v>593</v>
      </c>
      <c r="F492" t="s">
        <v>57</v>
      </c>
      <c r="G492" t="s">
        <v>269</v>
      </c>
      <c r="H492" t="s">
        <v>269</v>
      </c>
    </row>
    <row r="493" spans="5:8" hidden="1" x14ac:dyDescent="0.25">
      <c r="E493" t="s">
        <v>594</v>
      </c>
      <c r="F493" t="s">
        <v>57</v>
      </c>
      <c r="G493" t="s">
        <v>269</v>
      </c>
      <c r="H493" t="s">
        <v>269</v>
      </c>
    </row>
    <row r="494" spans="5:8" hidden="1" x14ac:dyDescent="0.25">
      <c r="E494" t="s">
        <v>595</v>
      </c>
      <c r="F494" t="s">
        <v>57</v>
      </c>
      <c r="G494" t="s">
        <v>269</v>
      </c>
      <c r="H494" t="s">
        <v>269</v>
      </c>
    </row>
    <row r="495" spans="5:8" hidden="1" x14ac:dyDescent="0.25">
      <c r="E495" t="s">
        <v>596</v>
      </c>
      <c r="F495" t="s">
        <v>57</v>
      </c>
      <c r="G495" t="s">
        <v>269</v>
      </c>
      <c r="H495" t="s">
        <v>269</v>
      </c>
    </row>
    <row r="496" spans="5:8" hidden="1" x14ac:dyDescent="0.25">
      <c r="E496" t="s">
        <v>597</v>
      </c>
      <c r="F496" t="s">
        <v>57</v>
      </c>
      <c r="G496" t="s">
        <v>269</v>
      </c>
      <c r="H496" t="s">
        <v>269</v>
      </c>
    </row>
    <row r="497" spans="5:8" hidden="1" x14ac:dyDescent="0.25">
      <c r="E497" t="s">
        <v>598</v>
      </c>
      <c r="F497" t="s">
        <v>57</v>
      </c>
      <c r="G497" t="s">
        <v>269</v>
      </c>
      <c r="H497" t="s">
        <v>269</v>
      </c>
    </row>
    <row r="498" spans="5:8" hidden="1" x14ac:dyDescent="0.25">
      <c r="E498" t="s">
        <v>599</v>
      </c>
      <c r="F498" t="s">
        <v>57</v>
      </c>
      <c r="G498" t="s">
        <v>269</v>
      </c>
      <c r="H498" t="s">
        <v>269</v>
      </c>
    </row>
    <row r="499" spans="5:8" hidden="1" x14ac:dyDescent="0.25">
      <c r="E499" t="s">
        <v>600</v>
      </c>
      <c r="F499" t="s">
        <v>57</v>
      </c>
      <c r="G499" t="s">
        <v>269</v>
      </c>
      <c r="H499" t="s">
        <v>269</v>
      </c>
    </row>
    <row r="500" spans="5:8" hidden="1" x14ac:dyDescent="0.25">
      <c r="E500" t="s">
        <v>601</v>
      </c>
      <c r="F500" t="s">
        <v>57</v>
      </c>
      <c r="G500" t="s">
        <v>269</v>
      </c>
      <c r="H500" t="s">
        <v>269</v>
      </c>
    </row>
    <row r="501" spans="5:8" hidden="1" x14ac:dyDescent="0.25">
      <c r="E501" t="s">
        <v>602</v>
      </c>
      <c r="F501" t="s">
        <v>57</v>
      </c>
      <c r="G501" t="s">
        <v>269</v>
      </c>
      <c r="H501" t="s">
        <v>269</v>
      </c>
    </row>
    <row r="502" spans="5:8" hidden="1" x14ac:dyDescent="0.25">
      <c r="E502" t="s">
        <v>603</v>
      </c>
      <c r="F502" t="s">
        <v>57</v>
      </c>
      <c r="G502" t="s">
        <v>269</v>
      </c>
      <c r="H502" t="s">
        <v>269</v>
      </c>
    </row>
    <row r="503" spans="5:8" hidden="1" x14ac:dyDescent="0.25">
      <c r="E503" t="s">
        <v>604</v>
      </c>
      <c r="F503" t="s">
        <v>57</v>
      </c>
      <c r="G503" t="s">
        <v>269</v>
      </c>
      <c r="H503" t="s">
        <v>269</v>
      </c>
    </row>
    <row r="504" spans="5:8" hidden="1" x14ac:dyDescent="0.25">
      <c r="E504" t="s">
        <v>605</v>
      </c>
      <c r="F504" t="s">
        <v>57</v>
      </c>
      <c r="G504" t="s">
        <v>269</v>
      </c>
      <c r="H504" t="s">
        <v>269</v>
      </c>
    </row>
    <row r="505" spans="5:8" hidden="1" x14ac:dyDescent="0.25">
      <c r="E505" t="s">
        <v>606</v>
      </c>
      <c r="F505" t="s">
        <v>57</v>
      </c>
      <c r="G505" t="s">
        <v>269</v>
      </c>
      <c r="H505" t="s">
        <v>269</v>
      </c>
    </row>
    <row r="506" spans="5:8" hidden="1" x14ac:dyDescent="0.25">
      <c r="E506" t="s">
        <v>607</v>
      </c>
      <c r="F506" t="s">
        <v>57</v>
      </c>
      <c r="G506" t="s">
        <v>269</v>
      </c>
      <c r="H506" t="s">
        <v>269</v>
      </c>
    </row>
    <row r="507" spans="5:8" hidden="1" x14ac:dyDescent="0.25">
      <c r="E507" t="s">
        <v>608</v>
      </c>
      <c r="F507" t="s">
        <v>57</v>
      </c>
      <c r="G507" t="s">
        <v>269</v>
      </c>
      <c r="H507" t="s">
        <v>269</v>
      </c>
    </row>
    <row r="508" spans="5:8" hidden="1" x14ac:dyDescent="0.25">
      <c r="E508" t="s">
        <v>609</v>
      </c>
      <c r="F508" t="s">
        <v>57</v>
      </c>
      <c r="G508" t="s">
        <v>269</v>
      </c>
      <c r="H508" t="s">
        <v>269</v>
      </c>
    </row>
    <row r="509" spans="5:8" hidden="1" x14ac:dyDescent="0.25">
      <c r="E509" t="s">
        <v>610</v>
      </c>
      <c r="F509" t="s">
        <v>57</v>
      </c>
      <c r="G509" t="s">
        <v>269</v>
      </c>
      <c r="H509" t="s">
        <v>269</v>
      </c>
    </row>
    <row r="510" spans="5:8" hidden="1" x14ac:dyDescent="0.25">
      <c r="E510" t="s">
        <v>611</v>
      </c>
      <c r="F510" t="s">
        <v>57</v>
      </c>
      <c r="G510" t="s">
        <v>269</v>
      </c>
      <c r="H510" t="s">
        <v>269</v>
      </c>
    </row>
    <row r="511" spans="5:8" hidden="1" x14ac:dyDescent="0.25">
      <c r="E511" t="s">
        <v>612</v>
      </c>
      <c r="F511" t="s">
        <v>57</v>
      </c>
      <c r="G511" t="s">
        <v>269</v>
      </c>
      <c r="H511" t="s">
        <v>269</v>
      </c>
    </row>
    <row r="512" spans="5:8" hidden="1" x14ac:dyDescent="0.25">
      <c r="E512" t="s">
        <v>613</v>
      </c>
      <c r="F512" t="s">
        <v>57</v>
      </c>
      <c r="G512" t="s">
        <v>269</v>
      </c>
      <c r="H512" t="s">
        <v>269</v>
      </c>
    </row>
    <row r="513" spans="5:8" hidden="1" x14ac:dyDescent="0.25">
      <c r="E513" t="s">
        <v>614</v>
      </c>
      <c r="F513" t="s">
        <v>57</v>
      </c>
      <c r="G513" t="s">
        <v>269</v>
      </c>
      <c r="H513" t="s">
        <v>269</v>
      </c>
    </row>
    <row r="514" spans="5:8" hidden="1" x14ac:dyDescent="0.25">
      <c r="E514" t="s">
        <v>615</v>
      </c>
      <c r="F514" t="s">
        <v>57</v>
      </c>
      <c r="G514" t="s">
        <v>269</v>
      </c>
      <c r="H514" t="s">
        <v>269</v>
      </c>
    </row>
    <row r="515" spans="5:8" hidden="1" x14ac:dyDescent="0.25">
      <c r="E515" t="s">
        <v>616</v>
      </c>
      <c r="F515" t="s">
        <v>57</v>
      </c>
      <c r="G515" t="s">
        <v>269</v>
      </c>
      <c r="H515" t="s">
        <v>269</v>
      </c>
    </row>
    <row r="516" spans="5:8" hidden="1" x14ac:dyDescent="0.25">
      <c r="E516" t="s">
        <v>617</v>
      </c>
      <c r="F516" t="s">
        <v>57</v>
      </c>
      <c r="G516" t="s">
        <v>269</v>
      </c>
      <c r="H516" t="s">
        <v>269</v>
      </c>
    </row>
    <row r="517" spans="5:8" hidden="1" x14ac:dyDescent="0.25">
      <c r="E517" t="s">
        <v>618</v>
      </c>
      <c r="F517" t="s">
        <v>57</v>
      </c>
      <c r="G517" t="s">
        <v>269</v>
      </c>
      <c r="H517" t="s">
        <v>269</v>
      </c>
    </row>
    <row r="518" spans="5:8" hidden="1" x14ac:dyDescent="0.25">
      <c r="E518" t="s">
        <v>619</v>
      </c>
      <c r="F518" t="s">
        <v>57</v>
      </c>
      <c r="G518" t="s">
        <v>269</v>
      </c>
      <c r="H518" t="s">
        <v>269</v>
      </c>
    </row>
    <row r="519" spans="5:8" hidden="1" x14ac:dyDescent="0.25">
      <c r="E519" t="s">
        <v>620</v>
      </c>
      <c r="F519" t="s">
        <v>57</v>
      </c>
      <c r="G519" t="s">
        <v>269</v>
      </c>
      <c r="H519" t="s">
        <v>269</v>
      </c>
    </row>
    <row r="520" spans="5:8" hidden="1" x14ac:dyDescent="0.25">
      <c r="E520" t="s">
        <v>621</v>
      </c>
      <c r="F520" t="s">
        <v>57</v>
      </c>
      <c r="G520" t="s">
        <v>269</v>
      </c>
      <c r="H520" t="s">
        <v>269</v>
      </c>
    </row>
    <row r="521" spans="5:8" hidden="1" x14ac:dyDescent="0.25">
      <c r="E521" t="s">
        <v>622</v>
      </c>
      <c r="F521" t="s">
        <v>57</v>
      </c>
      <c r="G521" t="s">
        <v>269</v>
      </c>
      <c r="H521" t="s">
        <v>269</v>
      </c>
    </row>
    <row r="522" spans="5:8" hidden="1" x14ac:dyDescent="0.25">
      <c r="E522" t="s">
        <v>623</v>
      </c>
      <c r="F522" t="s">
        <v>57</v>
      </c>
      <c r="G522" t="s">
        <v>269</v>
      </c>
      <c r="H522" t="s">
        <v>269</v>
      </c>
    </row>
    <row r="523" spans="5:8" hidden="1" x14ac:dyDescent="0.25">
      <c r="E523" t="s">
        <v>624</v>
      </c>
      <c r="F523" t="s">
        <v>57</v>
      </c>
      <c r="G523" t="s">
        <v>269</v>
      </c>
      <c r="H523" t="s">
        <v>269</v>
      </c>
    </row>
    <row r="524" spans="5:8" hidden="1" x14ac:dyDescent="0.25">
      <c r="E524" t="s">
        <v>625</v>
      </c>
      <c r="F524" t="s">
        <v>57</v>
      </c>
      <c r="G524" t="s">
        <v>269</v>
      </c>
      <c r="H524" t="s">
        <v>269</v>
      </c>
    </row>
    <row r="525" spans="5:8" hidden="1" x14ac:dyDescent="0.25">
      <c r="E525" t="s">
        <v>626</v>
      </c>
      <c r="F525" t="s">
        <v>57</v>
      </c>
      <c r="G525" t="s">
        <v>269</v>
      </c>
      <c r="H525" t="s">
        <v>269</v>
      </c>
    </row>
    <row r="526" spans="5:8" hidden="1" x14ac:dyDescent="0.25">
      <c r="E526" t="s">
        <v>627</v>
      </c>
      <c r="F526" t="s">
        <v>57</v>
      </c>
      <c r="G526" t="s">
        <v>269</v>
      </c>
      <c r="H526" t="s">
        <v>269</v>
      </c>
    </row>
    <row r="527" spans="5:8" hidden="1" x14ac:dyDescent="0.25">
      <c r="E527" t="s">
        <v>628</v>
      </c>
      <c r="F527" t="s">
        <v>57</v>
      </c>
      <c r="G527" t="s">
        <v>269</v>
      </c>
      <c r="H527" t="s">
        <v>269</v>
      </c>
    </row>
    <row r="528" spans="5:8" hidden="1" x14ac:dyDescent="0.25">
      <c r="E528" t="s">
        <v>629</v>
      </c>
      <c r="F528" t="s">
        <v>57</v>
      </c>
      <c r="G528" t="s">
        <v>269</v>
      </c>
      <c r="H528" t="s">
        <v>269</v>
      </c>
    </row>
    <row r="529" spans="5:8" hidden="1" x14ac:dyDescent="0.25">
      <c r="E529" t="s">
        <v>630</v>
      </c>
      <c r="F529" t="s">
        <v>57</v>
      </c>
      <c r="G529" t="s">
        <v>269</v>
      </c>
      <c r="H529" t="s">
        <v>269</v>
      </c>
    </row>
    <row r="530" spans="5:8" hidden="1" x14ac:dyDescent="0.25">
      <c r="E530" t="s">
        <v>631</v>
      </c>
      <c r="F530" t="s">
        <v>57</v>
      </c>
      <c r="G530" t="s">
        <v>269</v>
      </c>
      <c r="H530" t="s">
        <v>269</v>
      </c>
    </row>
    <row r="531" spans="5:8" hidden="1" x14ac:dyDescent="0.25">
      <c r="E531" t="s">
        <v>632</v>
      </c>
      <c r="F531" t="s">
        <v>57</v>
      </c>
      <c r="G531" t="s">
        <v>269</v>
      </c>
      <c r="H531" t="s">
        <v>269</v>
      </c>
    </row>
    <row r="532" spans="5:8" hidden="1" x14ac:dyDescent="0.25">
      <c r="E532" t="s">
        <v>633</v>
      </c>
      <c r="F532" t="s">
        <v>57</v>
      </c>
      <c r="G532" t="s">
        <v>269</v>
      </c>
      <c r="H532" t="s">
        <v>269</v>
      </c>
    </row>
    <row r="533" spans="5:8" hidden="1" x14ac:dyDescent="0.25">
      <c r="E533" t="s">
        <v>634</v>
      </c>
      <c r="F533" t="s">
        <v>57</v>
      </c>
      <c r="G533" t="s">
        <v>269</v>
      </c>
      <c r="H533" t="s">
        <v>269</v>
      </c>
    </row>
    <row r="534" spans="5:8" hidden="1" x14ac:dyDescent="0.25">
      <c r="E534" t="s">
        <v>635</v>
      </c>
      <c r="F534" t="s">
        <v>57</v>
      </c>
      <c r="G534" t="s">
        <v>269</v>
      </c>
      <c r="H534" t="s">
        <v>269</v>
      </c>
    </row>
    <row r="535" spans="5:8" hidden="1" x14ac:dyDescent="0.25">
      <c r="E535" t="s">
        <v>636</v>
      </c>
      <c r="F535" t="s">
        <v>57</v>
      </c>
      <c r="G535" t="s">
        <v>269</v>
      </c>
      <c r="H535" t="s">
        <v>269</v>
      </c>
    </row>
    <row r="536" spans="5:8" hidden="1" x14ac:dyDescent="0.25">
      <c r="E536" t="s">
        <v>637</v>
      </c>
      <c r="F536" t="s">
        <v>57</v>
      </c>
      <c r="G536" t="s">
        <v>269</v>
      </c>
      <c r="H536" t="s">
        <v>269</v>
      </c>
    </row>
    <row r="537" spans="5:8" hidden="1" x14ac:dyDescent="0.25">
      <c r="E537" t="s">
        <v>638</v>
      </c>
      <c r="F537" t="s">
        <v>57</v>
      </c>
      <c r="G537" t="s">
        <v>269</v>
      </c>
      <c r="H537" t="s">
        <v>269</v>
      </c>
    </row>
    <row r="538" spans="5:8" hidden="1" x14ac:dyDescent="0.25">
      <c r="E538" t="s">
        <v>639</v>
      </c>
      <c r="F538" t="s">
        <v>57</v>
      </c>
      <c r="G538" t="s">
        <v>269</v>
      </c>
      <c r="H538" t="s">
        <v>269</v>
      </c>
    </row>
    <row r="539" spans="5:8" hidden="1" x14ac:dyDescent="0.25">
      <c r="E539" t="s">
        <v>640</v>
      </c>
      <c r="F539" t="s">
        <v>57</v>
      </c>
      <c r="G539" t="s">
        <v>269</v>
      </c>
      <c r="H539" t="s">
        <v>269</v>
      </c>
    </row>
    <row r="540" spans="5:8" hidden="1" x14ac:dyDescent="0.25">
      <c r="E540" t="s">
        <v>641</v>
      </c>
      <c r="F540" t="s">
        <v>57</v>
      </c>
      <c r="G540" t="s">
        <v>269</v>
      </c>
      <c r="H540" t="s">
        <v>269</v>
      </c>
    </row>
    <row r="541" spans="5:8" hidden="1" x14ac:dyDescent="0.25">
      <c r="E541" t="s">
        <v>642</v>
      </c>
      <c r="F541" t="s">
        <v>57</v>
      </c>
      <c r="G541" t="s">
        <v>269</v>
      </c>
      <c r="H541" t="s">
        <v>269</v>
      </c>
    </row>
    <row r="542" spans="5:8" hidden="1" x14ac:dyDescent="0.25">
      <c r="E542" t="s">
        <v>643</v>
      </c>
      <c r="F542" t="s">
        <v>57</v>
      </c>
      <c r="G542" t="s">
        <v>269</v>
      </c>
      <c r="H542" t="s">
        <v>269</v>
      </c>
    </row>
    <row r="543" spans="5:8" hidden="1" x14ac:dyDescent="0.25">
      <c r="E543" t="s">
        <v>644</v>
      </c>
      <c r="F543" t="s">
        <v>57</v>
      </c>
      <c r="G543" t="s">
        <v>269</v>
      </c>
      <c r="H543" t="s">
        <v>269</v>
      </c>
    </row>
    <row r="544" spans="5:8" hidden="1" x14ac:dyDescent="0.25">
      <c r="E544" t="s">
        <v>645</v>
      </c>
      <c r="F544" t="s">
        <v>57</v>
      </c>
      <c r="G544" t="s">
        <v>269</v>
      </c>
      <c r="H544" t="s">
        <v>269</v>
      </c>
    </row>
    <row r="545" spans="5:8" hidden="1" x14ac:dyDescent="0.25">
      <c r="E545" t="s">
        <v>646</v>
      </c>
      <c r="F545" t="s">
        <v>57</v>
      </c>
      <c r="G545" t="s">
        <v>269</v>
      </c>
      <c r="H545" t="s">
        <v>269</v>
      </c>
    </row>
    <row r="546" spans="5:8" hidden="1" x14ac:dyDescent="0.25">
      <c r="E546" t="s">
        <v>647</v>
      </c>
      <c r="F546" t="s">
        <v>57</v>
      </c>
      <c r="G546" t="s">
        <v>269</v>
      </c>
      <c r="H546" t="s">
        <v>269</v>
      </c>
    </row>
    <row r="547" spans="5:8" hidden="1" x14ac:dyDescent="0.25">
      <c r="E547" t="s">
        <v>648</v>
      </c>
      <c r="F547" t="s">
        <v>57</v>
      </c>
      <c r="G547" t="s">
        <v>269</v>
      </c>
      <c r="H547" t="s">
        <v>269</v>
      </c>
    </row>
    <row r="548" spans="5:8" hidden="1" x14ac:dyDescent="0.25">
      <c r="E548" t="s">
        <v>649</v>
      </c>
      <c r="F548" t="s">
        <v>57</v>
      </c>
      <c r="G548" t="s">
        <v>269</v>
      </c>
      <c r="H548" t="s">
        <v>269</v>
      </c>
    </row>
    <row r="549" spans="5:8" hidden="1" x14ac:dyDescent="0.25">
      <c r="E549" t="s">
        <v>650</v>
      </c>
      <c r="F549" t="s">
        <v>57</v>
      </c>
      <c r="G549" t="s">
        <v>269</v>
      </c>
      <c r="H549" t="s">
        <v>269</v>
      </c>
    </row>
    <row r="550" spans="5:8" hidden="1" x14ac:dyDescent="0.25">
      <c r="E550" t="s">
        <v>651</v>
      </c>
      <c r="F550" t="s">
        <v>57</v>
      </c>
      <c r="G550" t="s">
        <v>269</v>
      </c>
      <c r="H550" t="s">
        <v>269</v>
      </c>
    </row>
    <row r="551" spans="5:8" hidden="1" x14ac:dyDescent="0.25">
      <c r="E551" t="s">
        <v>652</v>
      </c>
      <c r="F551" t="s">
        <v>57</v>
      </c>
      <c r="G551" t="s">
        <v>269</v>
      </c>
      <c r="H551" t="s">
        <v>269</v>
      </c>
    </row>
    <row r="552" spans="5:8" hidden="1" x14ac:dyDescent="0.25">
      <c r="E552" t="s">
        <v>653</v>
      </c>
      <c r="F552" t="s">
        <v>57</v>
      </c>
      <c r="G552" t="s">
        <v>269</v>
      </c>
      <c r="H552" t="s">
        <v>269</v>
      </c>
    </row>
    <row r="553" spans="5:8" hidden="1" x14ac:dyDescent="0.25">
      <c r="E553" t="s">
        <v>654</v>
      </c>
      <c r="F553" t="s">
        <v>57</v>
      </c>
      <c r="G553" t="s">
        <v>269</v>
      </c>
      <c r="H553" t="s">
        <v>269</v>
      </c>
    </row>
    <row r="554" spans="5:8" hidden="1" x14ac:dyDescent="0.25">
      <c r="E554" t="s">
        <v>655</v>
      </c>
      <c r="F554" t="s">
        <v>57</v>
      </c>
      <c r="G554" t="s">
        <v>269</v>
      </c>
      <c r="H554" t="s">
        <v>269</v>
      </c>
    </row>
    <row r="555" spans="5:8" hidden="1" x14ac:dyDescent="0.25">
      <c r="E555" t="s">
        <v>656</v>
      </c>
      <c r="F555" t="s">
        <v>57</v>
      </c>
      <c r="G555" t="s">
        <v>269</v>
      </c>
      <c r="H555" t="s">
        <v>269</v>
      </c>
    </row>
    <row r="556" spans="5:8" hidden="1" x14ac:dyDescent="0.25">
      <c r="E556" t="s">
        <v>657</v>
      </c>
      <c r="F556" t="s">
        <v>57</v>
      </c>
      <c r="G556" t="s">
        <v>269</v>
      </c>
      <c r="H556" t="s">
        <v>269</v>
      </c>
    </row>
    <row r="557" spans="5:8" hidden="1" x14ac:dyDescent="0.25">
      <c r="E557" t="s">
        <v>658</v>
      </c>
      <c r="F557" t="s">
        <v>57</v>
      </c>
      <c r="G557" t="s">
        <v>269</v>
      </c>
      <c r="H557" t="s">
        <v>269</v>
      </c>
    </row>
    <row r="558" spans="5:8" hidden="1" x14ac:dyDescent="0.25">
      <c r="E558" t="s">
        <v>659</v>
      </c>
      <c r="F558" t="s">
        <v>57</v>
      </c>
      <c r="G558" t="s">
        <v>269</v>
      </c>
      <c r="H558" t="s">
        <v>269</v>
      </c>
    </row>
    <row r="559" spans="5:8" hidden="1" x14ac:dyDescent="0.25">
      <c r="E559" t="s">
        <v>660</v>
      </c>
      <c r="F559" t="s">
        <v>57</v>
      </c>
      <c r="G559" t="s">
        <v>269</v>
      </c>
      <c r="H559" t="s">
        <v>269</v>
      </c>
    </row>
    <row r="560" spans="5:8" hidden="1" x14ac:dyDescent="0.25">
      <c r="E560" t="s">
        <v>661</v>
      </c>
      <c r="F560" t="s">
        <v>57</v>
      </c>
      <c r="G560" t="s">
        <v>269</v>
      </c>
      <c r="H560" t="s">
        <v>269</v>
      </c>
    </row>
    <row r="561" spans="5:8" hidden="1" x14ac:dyDescent="0.25">
      <c r="E561" t="s">
        <v>662</v>
      </c>
      <c r="F561" t="s">
        <v>57</v>
      </c>
      <c r="G561" t="s">
        <v>269</v>
      </c>
      <c r="H561" t="s">
        <v>269</v>
      </c>
    </row>
    <row r="562" spans="5:8" hidden="1" x14ac:dyDescent="0.25">
      <c r="E562" t="s">
        <v>663</v>
      </c>
      <c r="F562" t="s">
        <v>57</v>
      </c>
      <c r="G562" t="s">
        <v>269</v>
      </c>
      <c r="H562" t="s">
        <v>269</v>
      </c>
    </row>
    <row r="563" spans="5:8" hidden="1" x14ac:dyDescent="0.25">
      <c r="E563" t="s">
        <v>664</v>
      </c>
      <c r="F563" t="s">
        <v>57</v>
      </c>
      <c r="G563" t="s">
        <v>269</v>
      </c>
      <c r="H563" t="s">
        <v>269</v>
      </c>
    </row>
    <row r="564" spans="5:8" hidden="1" x14ac:dyDescent="0.25">
      <c r="E564" t="s">
        <v>665</v>
      </c>
      <c r="F564" t="s">
        <v>57</v>
      </c>
      <c r="G564" t="s">
        <v>269</v>
      </c>
      <c r="H564" t="s">
        <v>269</v>
      </c>
    </row>
    <row r="565" spans="5:8" hidden="1" x14ac:dyDescent="0.25">
      <c r="E565" t="s">
        <v>666</v>
      </c>
      <c r="F565" t="s">
        <v>57</v>
      </c>
      <c r="G565" t="s">
        <v>269</v>
      </c>
      <c r="H565" t="s">
        <v>269</v>
      </c>
    </row>
    <row r="566" spans="5:8" hidden="1" x14ac:dyDescent="0.25">
      <c r="E566" t="s">
        <v>667</v>
      </c>
      <c r="F566" t="s">
        <v>57</v>
      </c>
      <c r="G566" t="s">
        <v>269</v>
      </c>
      <c r="H566" t="s">
        <v>269</v>
      </c>
    </row>
    <row r="567" spans="5:8" hidden="1" x14ac:dyDescent="0.25">
      <c r="E567" t="s">
        <v>668</v>
      </c>
      <c r="F567" t="s">
        <v>57</v>
      </c>
      <c r="G567" t="s">
        <v>269</v>
      </c>
      <c r="H567" t="s">
        <v>269</v>
      </c>
    </row>
    <row r="568" spans="5:8" hidden="1" x14ac:dyDescent="0.25">
      <c r="E568" t="s">
        <v>669</v>
      </c>
      <c r="F568" t="s">
        <v>57</v>
      </c>
      <c r="G568" t="s">
        <v>269</v>
      </c>
      <c r="H568" t="s">
        <v>269</v>
      </c>
    </row>
    <row r="569" spans="5:8" hidden="1" x14ac:dyDescent="0.25">
      <c r="E569" t="s">
        <v>670</v>
      </c>
      <c r="F569" t="s">
        <v>57</v>
      </c>
      <c r="G569" t="s">
        <v>269</v>
      </c>
      <c r="H569" t="s">
        <v>269</v>
      </c>
    </row>
    <row r="570" spans="5:8" hidden="1" x14ac:dyDescent="0.25">
      <c r="E570" t="s">
        <v>671</v>
      </c>
      <c r="F570" t="s">
        <v>57</v>
      </c>
      <c r="G570" t="s">
        <v>269</v>
      </c>
      <c r="H570" t="s">
        <v>269</v>
      </c>
    </row>
    <row r="571" spans="5:8" hidden="1" x14ac:dyDescent="0.25">
      <c r="E571" t="s">
        <v>672</v>
      </c>
      <c r="F571" t="s">
        <v>57</v>
      </c>
      <c r="G571" t="s">
        <v>269</v>
      </c>
      <c r="H571" t="s">
        <v>269</v>
      </c>
    </row>
    <row r="572" spans="5:8" hidden="1" x14ac:dyDescent="0.25">
      <c r="E572" t="s">
        <v>673</v>
      </c>
      <c r="F572" t="s">
        <v>57</v>
      </c>
      <c r="G572" t="s">
        <v>269</v>
      </c>
      <c r="H572" t="s">
        <v>269</v>
      </c>
    </row>
    <row r="573" spans="5:8" hidden="1" x14ac:dyDescent="0.25">
      <c r="E573" t="s">
        <v>674</v>
      </c>
      <c r="F573" t="s">
        <v>57</v>
      </c>
      <c r="G573" t="s">
        <v>269</v>
      </c>
      <c r="H573" t="s">
        <v>269</v>
      </c>
    </row>
    <row r="574" spans="5:8" hidden="1" x14ac:dyDescent="0.25">
      <c r="E574" t="s">
        <v>675</v>
      </c>
      <c r="F574" t="s">
        <v>57</v>
      </c>
      <c r="G574" t="s">
        <v>269</v>
      </c>
      <c r="H574" t="s">
        <v>269</v>
      </c>
    </row>
    <row r="575" spans="5:8" hidden="1" x14ac:dyDescent="0.25">
      <c r="E575" t="s">
        <v>676</v>
      </c>
      <c r="F575" t="s">
        <v>57</v>
      </c>
      <c r="G575" t="s">
        <v>269</v>
      </c>
      <c r="H575" t="s">
        <v>269</v>
      </c>
    </row>
    <row r="576" spans="5:8" hidden="1" x14ac:dyDescent="0.25">
      <c r="E576" t="s">
        <v>677</v>
      </c>
      <c r="F576" t="s">
        <v>57</v>
      </c>
      <c r="G576" t="s">
        <v>269</v>
      </c>
      <c r="H576" t="s">
        <v>269</v>
      </c>
    </row>
    <row r="577" spans="5:8" hidden="1" x14ac:dyDescent="0.25">
      <c r="E577" t="s">
        <v>678</v>
      </c>
      <c r="F577" t="s">
        <v>57</v>
      </c>
      <c r="G577" t="s">
        <v>269</v>
      </c>
      <c r="H577" t="s">
        <v>269</v>
      </c>
    </row>
    <row r="578" spans="5:8" hidden="1" x14ac:dyDescent="0.25">
      <c r="E578" t="s">
        <v>679</v>
      </c>
      <c r="F578" t="s">
        <v>57</v>
      </c>
      <c r="G578" t="s">
        <v>269</v>
      </c>
      <c r="H578" t="s">
        <v>269</v>
      </c>
    </row>
    <row r="579" spans="5:8" hidden="1" x14ac:dyDescent="0.25">
      <c r="E579" t="s">
        <v>680</v>
      </c>
      <c r="F579" t="s">
        <v>57</v>
      </c>
      <c r="G579" t="s">
        <v>269</v>
      </c>
      <c r="H579" t="s">
        <v>269</v>
      </c>
    </row>
    <row r="580" spans="5:8" hidden="1" x14ac:dyDescent="0.25">
      <c r="E580" t="s">
        <v>681</v>
      </c>
      <c r="F580" t="s">
        <v>57</v>
      </c>
      <c r="G580" t="s">
        <v>269</v>
      </c>
      <c r="H580" t="s">
        <v>269</v>
      </c>
    </row>
    <row r="581" spans="5:8" hidden="1" x14ac:dyDescent="0.25">
      <c r="E581" t="s">
        <v>682</v>
      </c>
      <c r="F581" t="s">
        <v>57</v>
      </c>
      <c r="G581" t="s">
        <v>269</v>
      </c>
      <c r="H581" t="s">
        <v>269</v>
      </c>
    </row>
    <row r="582" spans="5:8" hidden="1" x14ac:dyDescent="0.25">
      <c r="E582" t="s">
        <v>683</v>
      </c>
      <c r="F582" t="s">
        <v>57</v>
      </c>
      <c r="G582" t="s">
        <v>269</v>
      </c>
      <c r="H582" t="s">
        <v>269</v>
      </c>
    </row>
    <row r="583" spans="5:8" hidden="1" x14ac:dyDescent="0.25">
      <c r="E583" t="s">
        <v>684</v>
      </c>
      <c r="F583" t="s">
        <v>57</v>
      </c>
      <c r="G583" t="s">
        <v>269</v>
      </c>
      <c r="H583" t="s">
        <v>269</v>
      </c>
    </row>
    <row r="584" spans="5:8" hidden="1" x14ac:dyDescent="0.25">
      <c r="E584" t="s">
        <v>685</v>
      </c>
      <c r="F584" t="s">
        <v>56</v>
      </c>
      <c r="G584" t="s">
        <v>269</v>
      </c>
      <c r="H584" t="s">
        <v>269</v>
      </c>
    </row>
    <row r="585" spans="5:8" hidden="1" x14ac:dyDescent="0.25">
      <c r="E585" t="s">
        <v>686</v>
      </c>
      <c r="F585" t="s">
        <v>56</v>
      </c>
      <c r="G585" t="s">
        <v>269</v>
      </c>
      <c r="H585" t="s">
        <v>269</v>
      </c>
    </row>
    <row r="586" spans="5:8" hidden="1" x14ac:dyDescent="0.25">
      <c r="E586" t="s">
        <v>687</v>
      </c>
      <c r="F586" t="s">
        <v>56</v>
      </c>
      <c r="G586" t="s">
        <v>269</v>
      </c>
      <c r="H586" t="s">
        <v>269</v>
      </c>
    </row>
    <row r="587" spans="5:8" hidden="1" x14ac:dyDescent="0.25">
      <c r="E587" t="s">
        <v>688</v>
      </c>
      <c r="F587" t="s">
        <v>56</v>
      </c>
      <c r="G587" t="s">
        <v>269</v>
      </c>
      <c r="H587" t="s">
        <v>269</v>
      </c>
    </row>
    <row r="588" spans="5:8" hidden="1" x14ac:dyDescent="0.25">
      <c r="E588" t="s">
        <v>689</v>
      </c>
      <c r="F588" t="s">
        <v>56</v>
      </c>
      <c r="G588" t="s">
        <v>269</v>
      </c>
      <c r="H588" t="s">
        <v>269</v>
      </c>
    </row>
    <row r="589" spans="5:8" hidden="1" x14ac:dyDescent="0.25">
      <c r="E589" t="s">
        <v>690</v>
      </c>
      <c r="F589" t="s">
        <v>56</v>
      </c>
      <c r="G589" t="s">
        <v>269</v>
      </c>
      <c r="H589" t="s">
        <v>269</v>
      </c>
    </row>
    <row r="590" spans="5:8" hidden="1" x14ac:dyDescent="0.25">
      <c r="E590" t="s">
        <v>691</v>
      </c>
      <c r="F590" t="s">
        <v>56</v>
      </c>
      <c r="G590" t="s">
        <v>269</v>
      </c>
      <c r="H590" t="s">
        <v>269</v>
      </c>
    </row>
    <row r="591" spans="5:8" hidden="1" x14ac:dyDescent="0.25">
      <c r="E591" t="s">
        <v>692</v>
      </c>
      <c r="F591" t="s">
        <v>56</v>
      </c>
      <c r="G591" t="s">
        <v>269</v>
      </c>
      <c r="H591" t="s">
        <v>269</v>
      </c>
    </row>
    <row r="592" spans="5:8" hidden="1" x14ac:dyDescent="0.25">
      <c r="E592" t="s">
        <v>693</v>
      </c>
      <c r="F592" t="s">
        <v>56</v>
      </c>
      <c r="G592" t="s">
        <v>269</v>
      </c>
      <c r="H592" t="s">
        <v>269</v>
      </c>
    </row>
    <row r="593" spans="5:8" hidden="1" x14ac:dyDescent="0.25">
      <c r="E593" t="s">
        <v>694</v>
      </c>
      <c r="F593" t="s">
        <v>56</v>
      </c>
      <c r="G593" t="s">
        <v>269</v>
      </c>
      <c r="H593" t="s">
        <v>269</v>
      </c>
    </row>
    <row r="594" spans="5:8" hidden="1" x14ac:dyDescent="0.25">
      <c r="E594" t="s">
        <v>695</v>
      </c>
      <c r="F594" t="s">
        <v>56</v>
      </c>
      <c r="G594" t="s">
        <v>269</v>
      </c>
      <c r="H594" t="s">
        <v>269</v>
      </c>
    </row>
    <row r="595" spans="5:8" hidden="1" x14ac:dyDescent="0.25">
      <c r="E595" t="s">
        <v>696</v>
      </c>
      <c r="F595" t="s">
        <v>56</v>
      </c>
      <c r="G595" t="s">
        <v>269</v>
      </c>
      <c r="H595" t="s">
        <v>269</v>
      </c>
    </row>
    <row r="596" spans="5:8" hidden="1" x14ac:dyDescent="0.25">
      <c r="E596" t="s">
        <v>697</v>
      </c>
      <c r="F596" t="s">
        <v>56</v>
      </c>
      <c r="G596" t="s">
        <v>269</v>
      </c>
      <c r="H596" t="s">
        <v>269</v>
      </c>
    </row>
    <row r="597" spans="5:8" hidden="1" x14ac:dyDescent="0.25">
      <c r="E597" t="s">
        <v>698</v>
      </c>
      <c r="F597" t="s">
        <v>56</v>
      </c>
      <c r="G597" t="s">
        <v>269</v>
      </c>
      <c r="H597" t="s">
        <v>269</v>
      </c>
    </row>
    <row r="598" spans="5:8" hidden="1" x14ac:dyDescent="0.25">
      <c r="E598" t="s">
        <v>699</v>
      </c>
      <c r="F598" t="s">
        <v>56</v>
      </c>
      <c r="G598" t="s">
        <v>269</v>
      </c>
      <c r="H598" t="s">
        <v>269</v>
      </c>
    </row>
    <row r="599" spans="5:8" hidden="1" x14ac:dyDescent="0.25">
      <c r="E599" t="s">
        <v>700</v>
      </c>
      <c r="F599" t="s">
        <v>56</v>
      </c>
      <c r="G599" t="s">
        <v>269</v>
      </c>
      <c r="H599" t="s">
        <v>269</v>
      </c>
    </row>
    <row r="600" spans="5:8" hidden="1" x14ac:dyDescent="0.25">
      <c r="E600" t="s">
        <v>701</v>
      </c>
      <c r="F600" t="s">
        <v>56</v>
      </c>
      <c r="G600" t="s">
        <v>269</v>
      </c>
      <c r="H600" t="s">
        <v>269</v>
      </c>
    </row>
    <row r="601" spans="5:8" hidden="1" x14ac:dyDescent="0.25">
      <c r="E601" t="s">
        <v>702</v>
      </c>
      <c r="F601" t="s">
        <v>56</v>
      </c>
      <c r="G601" t="s">
        <v>269</v>
      </c>
      <c r="H601" t="s">
        <v>269</v>
      </c>
    </row>
    <row r="602" spans="5:8" hidden="1" x14ac:dyDescent="0.25">
      <c r="E602" t="s">
        <v>703</v>
      </c>
      <c r="F602" t="s">
        <v>56</v>
      </c>
      <c r="G602" t="s">
        <v>269</v>
      </c>
      <c r="H602" t="s">
        <v>269</v>
      </c>
    </row>
    <row r="603" spans="5:8" hidden="1" x14ac:dyDescent="0.25">
      <c r="E603" t="s">
        <v>704</v>
      </c>
      <c r="F603" t="s">
        <v>56</v>
      </c>
      <c r="G603" t="s">
        <v>269</v>
      </c>
      <c r="H603" t="s">
        <v>269</v>
      </c>
    </row>
    <row r="604" spans="5:8" hidden="1" x14ac:dyDescent="0.25">
      <c r="E604" t="s">
        <v>705</v>
      </c>
      <c r="F604" t="s">
        <v>56</v>
      </c>
      <c r="G604" t="s">
        <v>269</v>
      </c>
      <c r="H604" t="s">
        <v>269</v>
      </c>
    </row>
    <row r="605" spans="5:8" hidden="1" x14ac:dyDescent="0.25">
      <c r="E605" t="s">
        <v>706</v>
      </c>
      <c r="F605" t="s">
        <v>57</v>
      </c>
      <c r="G605" t="s">
        <v>269</v>
      </c>
      <c r="H605" t="s">
        <v>269</v>
      </c>
    </row>
    <row r="606" spans="5:8" hidden="1" x14ac:dyDescent="0.25">
      <c r="E606" t="s">
        <v>707</v>
      </c>
      <c r="F606" t="s">
        <v>57</v>
      </c>
      <c r="G606" t="s">
        <v>269</v>
      </c>
      <c r="H606" t="s">
        <v>269</v>
      </c>
    </row>
    <row r="607" spans="5:8" hidden="1" x14ac:dyDescent="0.25">
      <c r="E607" t="s">
        <v>708</v>
      </c>
      <c r="F607" t="s">
        <v>57</v>
      </c>
      <c r="G607" t="s">
        <v>269</v>
      </c>
      <c r="H607" t="s">
        <v>269</v>
      </c>
    </row>
    <row r="608" spans="5:8" hidden="1" x14ac:dyDescent="0.25">
      <c r="E608" t="s">
        <v>709</v>
      </c>
      <c r="F608" t="s">
        <v>57</v>
      </c>
      <c r="G608" t="s">
        <v>269</v>
      </c>
      <c r="H608" t="s">
        <v>269</v>
      </c>
    </row>
    <row r="609" spans="5:8" hidden="1" x14ac:dyDescent="0.25">
      <c r="E609" t="s">
        <v>710</v>
      </c>
      <c r="F609" t="s">
        <v>57</v>
      </c>
      <c r="G609" t="s">
        <v>269</v>
      </c>
      <c r="H609" t="s">
        <v>269</v>
      </c>
    </row>
    <row r="610" spans="5:8" hidden="1" x14ac:dyDescent="0.25">
      <c r="E610" t="s">
        <v>711</v>
      </c>
      <c r="F610" t="s">
        <v>57</v>
      </c>
      <c r="G610" t="s">
        <v>269</v>
      </c>
      <c r="H610" t="s">
        <v>269</v>
      </c>
    </row>
    <row r="611" spans="5:8" hidden="1" x14ac:dyDescent="0.25">
      <c r="E611" t="s">
        <v>712</v>
      </c>
      <c r="F611" t="s">
        <v>57</v>
      </c>
      <c r="G611" t="s">
        <v>269</v>
      </c>
      <c r="H611" t="s">
        <v>269</v>
      </c>
    </row>
    <row r="612" spans="5:8" hidden="1" x14ac:dyDescent="0.25">
      <c r="E612" t="s">
        <v>713</v>
      </c>
      <c r="F612" t="s">
        <v>57</v>
      </c>
      <c r="G612" t="s">
        <v>269</v>
      </c>
      <c r="H612" t="s">
        <v>269</v>
      </c>
    </row>
    <row r="613" spans="5:8" hidden="1" x14ac:dyDescent="0.25">
      <c r="E613" t="s">
        <v>714</v>
      </c>
      <c r="F613" t="s">
        <v>57</v>
      </c>
      <c r="G613" t="s">
        <v>269</v>
      </c>
      <c r="H613" t="s">
        <v>269</v>
      </c>
    </row>
    <row r="614" spans="5:8" hidden="1" x14ac:dyDescent="0.25">
      <c r="E614" t="s">
        <v>715</v>
      </c>
      <c r="F614" t="s">
        <v>57</v>
      </c>
      <c r="G614" t="s">
        <v>269</v>
      </c>
      <c r="H614" t="s">
        <v>269</v>
      </c>
    </row>
    <row r="615" spans="5:8" hidden="1" x14ac:dyDescent="0.25">
      <c r="E615" t="s">
        <v>716</v>
      </c>
      <c r="F615" t="s">
        <v>57</v>
      </c>
      <c r="G615" t="s">
        <v>269</v>
      </c>
      <c r="H615" t="s">
        <v>269</v>
      </c>
    </row>
    <row r="616" spans="5:8" hidden="1" x14ac:dyDescent="0.25">
      <c r="E616" t="s">
        <v>717</v>
      </c>
      <c r="F616" t="s">
        <v>57</v>
      </c>
      <c r="G616" t="s">
        <v>269</v>
      </c>
      <c r="H616" t="s">
        <v>269</v>
      </c>
    </row>
    <row r="617" spans="5:8" hidden="1" x14ac:dyDescent="0.25">
      <c r="E617" t="s">
        <v>718</v>
      </c>
      <c r="F617" t="s">
        <v>57</v>
      </c>
      <c r="G617" t="s">
        <v>269</v>
      </c>
      <c r="H617" t="s">
        <v>269</v>
      </c>
    </row>
    <row r="618" spans="5:8" hidden="1" x14ac:dyDescent="0.25">
      <c r="E618" t="s">
        <v>719</v>
      </c>
      <c r="F618" t="s">
        <v>57</v>
      </c>
      <c r="G618" t="s">
        <v>269</v>
      </c>
      <c r="H618" t="s">
        <v>269</v>
      </c>
    </row>
    <row r="619" spans="5:8" hidden="1" x14ac:dyDescent="0.25">
      <c r="E619" t="s">
        <v>720</v>
      </c>
      <c r="F619" t="s">
        <v>57</v>
      </c>
      <c r="G619" t="s">
        <v>269</v>
      </c>
      <c r="H619" t="s">
        <v>269</v>
      </c>
    </row>
    <row r="620" spans="5:8" hidden="1" x14ac:dyDescent="0.25">
      <c r="E620" t="s">
        <v>721</v>
      </c>
      <c r="F620" t="s">
        <v>57</v>
      </c>
      <c r="G620" t="s">
        <v>269</v>
      </c>
      <c r="H620" t="s">
        <v>269</v>
      </c>
    </row>
    <row r="621" spans="5:8" hidden="1" x14ac:dyDescent="0.25">
      <c r="E621" t="s">
        <v>722</v>
      </c>
      <c r="F621" t="s">
        <v>57</v>
      </c>
      <c r="G621" t="s">
        <v>269</v>
      </c>
      <c r="H621" t="s">
        <v>269</v>
      </c>
    </row>
    <row r="622" spans="5:8" hidden="1" x14ac:dyDescent="0.25">
      <c r="E622" t="s">
        <v>723</v>
      </c>
      <c r="F622" t="s">
        <v>57</v>
      </c>
      <c r="G622" t="s">
        <v>269</v>
      </c>
      <c r="H622" t="s">
        <v>269</v>
      </c>
    </row>
    <row r="623" spans="5:8" hidden="1" x14ac:dyDescent="0.25">
      <c r="E623" t="s">
        <v>724</v>
      </c>
      <c r="F623" t="s">
        <v>57</v>
      </c>
      <c r="G623" t="s">
        <v>269</v>
      </c>
      <c r="H623" t="s">
        <v>269</v>
      </c>
    </row>
    <row r="624" spans="5:8" hidden="1" x14ac:dyDescent="0.25">
      <c r="E624" t="s">
        <v>725</v>
      </c>
      <c r="F624" t="s">
        <v>57</v>
      </c>
      <c r="G624" t="s">
        <v>269</v>
      </c>
      <c r="H624" t="s">
        <v>269</v>
      </c>
    </row>
    <row r="625" spans="5:8" hidden="1" x14ac:dyDescent="0.25">
      <c r="E625" t="s">
        <v>726</v>
      </c>
      <c r="F625" t="s">
        <v>57</v>
      </c>
      <c r="G625" t="s">
        <v>269</v>
      </c>
      <c r="H625" t="s">
        <v>269</v>
      </c>
    </row>
    <row r="626" spans="5:8" hidden="1" x14ac:dyDescent="0.25">
      <c r="E626" t="s">
        <v>727</v>
      </c>
      <c r="F626" t="s">
        <v>57</v>
      </c>
      <c r="G626" t="s">
        <v>269</v>
      </c>
      <c r="H626" t="s">
        <v>269</v>
      </c>
    </row>
    <row r="627" spans="5:8" hidden="1" x14ac:dyDescent="0.25">
      <c r="E627" t="s">
        <v>728</v>
      </c>
      <c r="F627" t="s">
        <v>57</v>
      </c>
      <c r="G627" t="s">
        <v>269</v>
      </c>
      <c r="H627" t="s">
        <v>269</v>
      </c>
    </row>
    <row r="628" spans="5:8" hidden="1" x14ac:dyDescent="0.25">
      <c r="E628" t="s">
        <v>729</v>
      </c>
      <c r="F628" t="s">
        <v>57</v>
      </c>
      <c r="G628" t="s">
        <v>269</v>
      </c>
      <c r="H628" t="s">
        <v>269</v>
      </c>
    </row>
    <row r="629" spans="5:8" hidden="1" x14ac:dyDescent="0.25">
      <c r="E629" t="s">
        <v>730</v>
      </c>
      <c r="F629" t="s">
        <v>57</v>
      </c>
      <c r="G629" t="s">
        <v>269</v>
      </c>
      <c r="H629" t="s">
        <v>269</v>
      </c>
    </row>
    <row r="630" spans="5:8" hidden="1" x14ac:dyDescent="0.25">
      <c r="E630" t="s">
        <v>731</v>
      </c>
      <c r="F630" t="s">
        <v>57</v>
      </c>
      <c r="G630" t="s">
        <v>269</v>
      </c>
      <c r="H630" t="s">
        <v>269</v>
      </c>
    </row>
    <row r="631" spans="5:8" hidden="1" x14ac:dyDescent="0.25">
      <c r="E631" t="s">
        <v>732</v>
      </c>
      <c r="F631" t="s">
        <v>57</v>
      </c>
      <c r="G631" t="s">
        <v>269</v>
      </c>
      <c r="H631" t="s">
        <v>269</v>
      </c>
    </row>
    <row r="632" spans="5:8" hidden="1" x14ac:dyDescent="0.25">
      <c r="E632" t="s">
        <v>733</v>
      </c>
      <c r="F632" t="s">
        <v>57</v>
      </c>
      <c r="G632" t="s">
        <v>269</v>
      </c>
      <c r="H632" t="s">
        <v>269</v>
      </c>
    </row>
    <row r="633" spans="5:8" hidden="1" x14ac:dyDescent="0.25">
      <c r="E633" t="s">
        <v>734</v>
      </c>
      <c r="F633" t="s">
        <v>57</v>
      </c>
      <c r="G633" t="s">
        <v>269</v>
      </c>
      <c r="H633" t="s">
        <v>269</v>
      </c>
    </row>
    <row r="634" spans="5:8" hidden="1" x14ac:dyDescent="0.25">
      <c r="E634" t="s">
        <v>735</v>
      </c>
      <c r="F634" t="s">
        <v>57</v>
      </c>
      <c r="G634" t="s">
        <v>269</v>
      </c>
      <c r="H634" t="s">
        <v>269</v>
      </c>
    </row>
    <row r="635" spans="5:8" hidden="1" x14ac:dyDescent="0.25">
      <c r="E635" t="s">
        <v>736</v>
      </c>
      <c r="F635" t="s">
        <v>57</v>
      </c>
      <c r="G635" t="s">
        <v>269</v>
      </c>
      <c r="H635" t="s">
        <v>269</v>
      </c>
    </row>
    <row r="636" spans="5:8" hidden="1" x14ac:dyDescent="0.25">
      <c r="E636" t="s">
        <v>737</v>
      </c>
      <c r="F636" t="s">
        <v>57</v>
      </c>
      <c r="G636" t="s">
        <v>269</v>
      </c>
      <c r="H636" t="s">
        <v>269</v>
      </c>
    </row>
    <row r="637" spans="5:8" hidden="1" x14ac:dyDescent="0.25">
      <c r="E637" t="s">
        <v>738</v>
      </c>
      <c r="F637" t="s">
        <v>57</v>
      </c>
      <c r="G637" t="s">
        <v>269</v>
      </c>
      <c r="H637" t="s">
        <v>269</v>
      </c>
    </row>
    <row r="638" spans="5:8" hidden="1" x14ac:dyDescent="0.25">
      <c r="E638" t="s">
        <v>739</v>
      </c>
      <c r="F638" t="s">
        <v>57</v>
      </c>
      <c r="G638" t="s">
        <v>269</v>
      </c>
      <c r="H638" t="s">
        <v>269</v>
      </c>
    </row>
    <row r="639" spans="5:8" hidden="1" x14ac:dyDescent="0.25">
      <c r="E639" t="s">
        <v>740</v>
      </c>
      <c r="F639" t="s">
        <v>57</v>
      </c>
      <c r="G639" t="s">
        <v>269</v>
      </c>
      <c r="H639" t="s">
        <v>269</v>
      </c>
    </row>
    <row r="640" spans="5:8" hidden="1" x14ac:dyDescent="0.25">
      <c r="E640" t="s">
        <v>741</v>
      </c>
      <c r="F640" t="s">
        <v>57</v>
      </c>
      <c r="G640" t="s">
        <v>269</v>
      </c>
      <c r="H640" t="s">
        <v>269</v>
      </c>
    </row>
    <row r="641" spans="5:8" hidden="1" x14ac:dyDescent="0.25">
      <c r="E641" t="s">
        <v>742</v>
      </c>
      <c r="F641" t="s">
        <v>56</v>
      </c>
      <c r="G641" t="s">
        <v>269</v>
      </c>
      <c r="H641" t="s">
        <v>269</v>
      </c>
    </row>
    <row r="642" spans="5:8" hidden="1" x14ac:dyDescent="0.25">
      <c r="E642" t="s">
        <v>743</v>
      </c>
      <c r="F642" t="s">
        <v>56</v>
      </c>
      <c r="G642" t="s">
        <v>269</v>
      </c>
      <c r="H642" t="s">
        <v>269</v>
      </c>
    </row>
    <row r="643" spans="5:8" hidden="1" x14ac:dyDescent="0.25">
      <c r="E643" t="s">
        <v>744</v>
      </c>
      <c r="F643" t="s">
        <v>56</v>
      </c>
      <c r="G643" t="s">
        <v>269</v>
      </c>
      <c r="H643" t="s">
        <v>269</v>
      </c>
    </row>
    <row r="644" spans="5:8" hidden="1" x14ac:dyDescent="0.25">
      <c r="E644" t="s">
        <v>745</v>
      </c>
      <c r="F644" t="s">
        <v>56</v>
      </c>
      <c r="G644" t="s">
        <v>269</v>
      </c>
      <c r="H644" t="s">
        <v>269</v>
      </c>
    </row>
    <row r="645" spans="5:8" hidden="1" x14ac:dyDescent="0.25">
      <c r="E645" t="s">
        <v>746</v>
      </c>
      <c r="F645" t="s">
        <v>56</v>
      </c>
      <c r="G645" t="s">
        <v>269</v>
      </c>
      <c r="H645" t="s">
        <v>269</v>
      </c>
    </row>
    <row r="646" spans="5:8" hidden="1" x14ac:dyDescent="0.25">
      <c r="E646" t="s">
        <v>747</v>
      </c>
      <c r="F646" t="s">
        <v>56</v>
      </c>
      <c r="G646" t="s">
        <v>269</v>
      </c>
      <c r="H646" t="s">
        <v>269</v>
      </c>
    </row>
    <row r="647" spans="5:8" hidden="1" x14ac:dyDescent="0.25">
      <c r="E647" t="s">
        <v>748</v>
      </c>
      <c r="F647" t="s">
        <v>56</v>
      </c>
      <c r="G647" t="s">
        <v>269</v>
      </c>
      <c r="H647" t="s">
        <v>269</v>
      </c>
    </row>
    <row r="648" spans="5:8" hidden="1" x14ac:dyDescent="0.25">
      <c r="E648" t="s">
        <v>749</v>
      </c>
      <c r="F648" t="s">
        <v>56</v>
      </c>
      <c r="G648" t="s">
        <v>269</v>
      </c>
      <c r="H648" t="s">
        <v>269</v>
      </c>
    </row>
    <row r="649" spans="5:8" hidden="1" x14ac:dyDescent="0.25">
      <c r="E649" t="s">
        <v>750</v>
      </c>
      <c r="F649" t="s">
        <v>56</v>
      </c>
      <c r="G649" t="s">
        <v>269</v>
      </c>
      <c r="H649" t="s">
        <v>269</v>
      </c>
    </row>
    <row r="650" spans="5:8" hidden="1" x14ac:dyDescent="0.25">
      <c r="E650" t="s">
        <v>751</v>
      </c>
      <c r="F650" t="s">
        <v>56</v>
      </c>
      <c r="G650" t="s">
        <v>269</v>
      </c>
      <c r="H650" t="s">
        <v>269</v>
      </c>
    </row>
    <row r="651" spans="5:8" hidden="1" x14ac:dyDescent="0.25">
      <c r="E651" t="s">
        <v>752</v>
      </c>
      <c r="F651" t="s">
        <v>56</v>
      </c>
      <c r="G651" t="s">
        <v>269</v>
      </c>
      <c r="H651" t="s">
        <v>269</v>
      </c>
    </row>
    <row r="652" spans="5:8" hidden="1" x14ac:dyDescent="0.25">
      <c r="E652" t="s">
        <v>753</v>
      </c>
      <c r="F652" t="s">
        <v>56</v>
      </c>
      <c r="G652" t="s">
        <v>269</v>
      </c>
      <c r="H652" t="s">
        <v>269</v>
      </c>
    </row>
    <row r="653" spans="5:8" hidden="1" x14ac:dyDescent="0.25">
      <c r="E653" t="s">
        <v>754</v>
      </c>
      <c r="F653" t="s">
        <v>56</v>
      </c>
      <c r="G653" t="s">
        <v>269</v>
      </c>
      <c r="H653" t="s">
        <v>269</v>
      </c>
    </row>
    <row r="654" spans="5:8" hidden="1" x14ac:dyDescent="0.25">
      <c r="E654" t="s">
        <v>755</v>
      </c>
      <c r="F654" t="s">
        <v>56</v>
      </c>
      <c r="G654" t="s">
        <v>269</v>
      </c>
      <c r="H654" t="s">
        <v>269</v>
      </c>
    </row>
    <row r="655" spans="5:8" hidden="1" x14ac:dyDescent="0.25">
      <c r="E655" t="s">
        <v>756</v>
      </c>
      <c r="F655" t="s">
        <v>56</v>
      </c>
      <c r="G655" t="s">
        <v>269</v>
      </c>
      <c r="H655" t="s">
        <v>269</v>
      </c>
    </row>
    <row r="656" spans="5:8" hidden="1" x14ac:dyDescent="0.25">
      <c r="E656" t="s">
        <v>757</v>
      </c>
      <c r="F656" t="s">
        <v>56</v>
      </c>
      <c r="G656" t="s">
        <v>269</v>
      </c>
      <c r="H656" t="s">
        <v>269</v>
      </c>
    </row>
    <row r="657" spans="5:8" hidden="1" x14ac:dyDescent="0.25">
      <c r="E657" t="s">
        <v>758</v>
      </c>
      <c r="F657" t="s">
        <v>56</v>
      </c>
      <c r="G657" t="s">
        <v>269</v>
      </c>
      <c r="H657" t="s">
        <v>269</v>
      </c>
    </row>
    <row r="658" spans="5:8" hidden="1" x14ac:dyDescent="0.25">
      <c r="E658" t="s">
        <v>759</v>
      </c>
      <c r="F658" t="s">
        <v>56</v>
      </c>
      <c r="G658" t="s">
        <v>269</v>
      </c>
      <c r="H658" t="s">
        <v>269</v>
      </c>
    </row>
    <row r="659" spans="5:8" hidden="1" x14ac:dyDescent="0.25">
      <c r="E659" t="s">
        <v>760</v>
      </c>
      <c r="F659" t="s">
        <v>56</v>
      </c>
      <c r="G659" t="s">
        <v>269</v>
      </c>
      <c r="H659" t="s">
        <v>269</v>
      </c>
    </row>
    <row r="660" spans="5:8" hidden="1" x14ac:dyDescent="0.25">
      <c r="E660" t="s">
        <v>761</v>
      </c>
      <c r="F660" t="s">
        <v>56</v>
      </c>
      <c r="G660" t="s">
        <v>269</v>
      </c>
      <c r="H660" t="s">
        <v>269</v>
      </c>
    </row>
    <row r="661" spans="5:8" hidden="1" x14ac:dyDescent="0.25">
      <c r="E661" t="s">
        <v>762</v>
      </c>
      <c r="F661" t="s">
        <v>56</v>
      </c>
      <c r="G661" t="s">
        <v>269</v>
      </c>
      <c r="H661" t="s">
        <v>269</v>
      </c>
    </row>
    <row r="662" spans="5:8" hidden="1" x14ac:dyDescent="0.25">
      <c r="E662" t="s">
        <v>763</v>
      </c>
      <c r="F662" t="s">
        <v>56</v>
      </c>
      <c r="G662" t="s">
        <v>269</v>
      </c>
      <c r="H662" t="s">
        <v>269</v>
      </c>
    </row>
    <row r="663" spans="5:8" hidden="1" x14ac:dyDescent="0.25">
      <c r="E663" t="s">
        <v>764</v>
      </c>
      <c r="F663" t="s">
        <v>56</v>
      </c>
      <c r="G663" t="s">
        <v>269</v>
      </c>
      <c r="H663" t="s">
        <v>269</v>
      </c>
    </row>
    <row r="664" spans="5:8" hidden="1" x14ac:dyDescent="0.25">
      <c r="E664" t="s">
        <v>765</v>
      </c>
      <c r="F664" t="s">
        <v>56</v>
      </c>
      <c r="G664" t="s">
        <v>269</v>
      </c>
      <c r="H664" t="s">
        <v>269</v>
      </c>
    </row>
    <row r="665" spans="5:8" hidden="1" x14ac:dyDescent="0.25">
      <c r="E665" t="s">
        <v>766</v>
      </c>
      <c r="F665" t="s">
        <v>56</v>
      </c>
      <c r="G665" t="s">
        <v>269</v>
      </c>
      <c r="H665" t="s">
        <v>269</v>
      </c>
    </row>
    <row r="666" spans="5:8" hidden="1" x14ac:dyDescent="0.25">
      <c r="E666" t="s">
        <v>767</v>
      </c>
      <c r="F666" t="s">
        <v>56</v>
      </c>
      <c r="G666" t="s">
        <v>269</v>
      </c>
      <c r="H666" t="s">
        <v>269</v>
      </c>
    </row>
    <row r="667" spans="5:8" hidden="1" x14ac:dyDescent="0.25">
      <c r="E667" t="s">
        <v>768</v>
      </c>
      <c r="F667" t="s">
        <v>56</v>
      </c>
      <c r="G667" t="s">
        <v>269</v>
      </c>
      <c r="H667" t="s">
        <v>269</v>
      </c>
    </row>
    <row r="668" spans="5:8" hidden="1" x14ac:dyDescent="0.25">
      <c r="E668" t="s">
        <v>769</v>
      </c>
      <c r="F668" t="s">
        <v>56</v>
      </c>
      <c r="G668" t="s">
        <v>269</v>
      </c>
      <c r="H668" t="s">
        <v>269</v>
      </c>
    </row>
    <row r="669" spans="5:8" hidden="1" x14ac:dyDescent="0.25">
      <c r="E669" t="s">
        <v>770</v>
      </c>
      <c r="F669" t="s">
        <v>56</v>
      </c>
      <c r="G669" t="s">
        <v>269</v>
      </c>
      <c r="H669" t="s">
        <v>269</v>
      </c>
    </row>
    <row r="670" spans="5:8" hidden="1" x14ac:dyDescent="0.25">
      <c r="E670" t="s">
        <v>771</v>
      </c>
      <c r="F670" t="s">
        <v>56</v>
      </c>
      <c r="G670" t="s">
        <v>269</v>
      </c>
      <c r="H670" t="s">
        <v>269</v>
      </c>
    </row>
    <row r="671" spans="5:8" hidden="1" x14ac:dyDescent="0.25">
      <c r="E671" t="s">
        <v>772</v>
      </c>
      <c r="F671" t="s">
        <v>56</v>
      </c>
      <c r="G671" t="s">
        <v>269</v>
      </c>
      <c r="H671" t="s">
        <v>269</v>
      </c>
    </row>
    <row r="672" spans="5:8" hidden="1" x14ac:dyDescent="0.25">
      <c r="E672" t="s">
        <v>773</v>
      </c>
      <c r="F672" t="s">
        <v>56</v>
      </c>
      <c r="G672" t="s">
        <v>269</v>
      </c>
      <c r="H672" t="s">
        <v>269</v>
      </c>
    </row>
    <row r="673" spans="5:8" hidden="1" x14ac:dyDescent="0.25">
      <c r="E673" t="s">
        <v>774</v>
      </c>
      <c r="F673" t="s">
        <v>56</v>
      </c>
      <c r="G673" t="s">
        <v>269</v>
      </c>
      <c r="H673" t="s">
        <v>269</v>
      </c>
    </row>
    <row r="674" spans="5:8" hidden="1" x14ac:dyDescent="0.25">
      <c r="E674" t="s">
        <v>775</v>
      </c>
      <c r="F674" t="s">
        <v>56</v>
      </c>
      <c r="G674" t="s">
        <v>269</v>
      </c>
      <c r="H674" t="s">
        <v>269</v>
      </c>
    </row>
    <row r="675" spans="5:8" hidden="1" x14ac:dyDescent="0.25">
      <c r="E675" t="s">
        <v>776</v>
      </c>
      <c r="F675" t="s">
        <v>56</v>
      </c>
      <c r="G675" t="s">
        <v>269</v>
      </c>
      <c r="H675" t="s">
        <v>269</v>
      </c>
    </row>
    <row r="676" spans="5:8" hidden="1" x14ac:dyDescent="0.25">
      <c r="E676" t="s">
        <v>777</v>
      </c>
      <c r="F676" t="s">
        <v>56</v>
      </c>
      <c r="G676" t="s">
        <v>269</v>
      </c>
      <c r="H676" t="s">
        <v>269</v>
      </c>
    </row>
    <row r="677" spans="5:8" hidden="1" x14ac:dyDescent="0.25">
      <c r="E677" t="s">
        <v>778</v>
      </c>
      <c r="F677" t="s">
        <v>56</v>
      </c>
      <c r="G677" t="s">
        <v>269</v>
      </c>
      <c r="H677" t="s">
        <v>269</v>
      </c>
    </row>
    <row r="678" spans="5:8" hidden="1" x14ac:dyDescent="0.25">
      <c r="E678" t="s">
        <v>779</v>
      </c>
      <c r="F678" t="s">
        <v>56</v>
      </c>
      <c r="G678" t="s">
        <v>269</v>
      </c>
      <c r="H678" t="s">
        <v>269</v>
      </c>
    </row>
    <row r="679" spans="5:8" hidden="1" x14ac:dyDescent="0.25">
      <c r="E679" t="s">
        <v>780</v>
      </c>
      <c r="F679" t="s">
        <v>56</v>
      </c>
      <c r="G679" t="s">
        <v>269</v>
      </c>
      <c r="H679" t="s">
        <v>269</v>
      </c>
    </row>
    <row r="680" spans="5:8" hidden="1" x14ac:dyDescent="0.25">
      <c r="E680" t="s">
        <v>781</v>
      </c>
      <c r="F680" t="s">
        <v>56</v>
      </c>
      <c r="G680" t="s">
        <v>269</v>
      </c>
      <c r="H680" t="s">
        <v>269</v>
      </c>
    </row>
    <row r="681" spans="5:8" hidden="1" x14ac:dyDescent="0.25">
      <c r="E681" t="s">
        <v>782</v>
      </c>
      <c r="F681" t="s">
        <v>56</v>
      </c>
      <c r="G681" t="s">
        <v>269</v>
      </c>
      <c r="H681" t="s">
        <v>269</v>
      </c>
    </row>
    <row r="682" spans="5:8" hidden="1" x14ac:dyDescent="0.25">
      <c r="E682" t="s">
        <v>783</v>
      </c>
      <c r="F682" t="s">
        <v>56</v>
      </c>
      <c r="G682" t="s">
        <v>269</v>
      </c>
      <c r="H682" t="s">
        <v>269</v>
      </c>
    </row>
    <row r="683" spans="5:8" hidden="1" x14ac:dyDescent="0.25">
      <c r="E683" t="s">
        <v>784</v>
      </c>
      <c r="F683" t="s">
        <v>56</v>
      </c>
      <c r="G683" t="s">
        <v>269</v>
      </c>
      <c r="H683" t="s">
        <v>269</v>
      </c>
    </row>
    <row r="684" spans="5:8" hidden="1" x14ac:dyDescent="0.25">
      <c r="E684" t="s">
        <v>785</v>
      </c>
      <c r="F684" t="s">
        <v>56</v>
      </c>
      <c r="G684" t="s">
        <v>269</v>
      </c>
      <c r="H684" t="s">
        <v>269</v>
      </c>
    </row>
    <row r="685" spans="5:8" hidden="1" x14ac:dyDescent="0.25">
      <c r="E685" t="s">
        <v>786</v>
      </c>
      <c r="F685" t="s">
        <v>56</v>
      </c>
      <c r="G685" t="s">
        <v>269</v>
      </c>
      <c r="H685" t="s">
        <v>269</v>
      </c>
    </row>
    <row r="686" spans="5:8" hidden="1" x14ac:dyDescent="0.25">
      <c r="E686" t="s">
        <v>787</v>
      </c>
      <c r="F686" t="s">
        <v>56</v>
      </c>
      <c r="G686" t="s">
        <v>269</v>
      </c>
      <c r="H686" t="s">
        <v>269</v>
      </c>
    </row>
    <row r="687" spans="5:8" hidden="1" x14ac:dyDescent="0.25">
      <c r="E687" t="s">
        <v>788</v>
      </c>
      <c r="F687" t="s">
        <v>56</v>
      </c>
      <c r="G687" t="s">
        <v>269</v>
      </c>
      <c r="H687" t="s">
        <v>269</v>
      </c>
    </row>
    <row r="688" spans="5:8" hidden="1" x14ac:dyDescent="0.25">
      <c r="E688" t="s">
        <v>789</v>
      </c>
      <c r="F688" t="s">
        <v>56</v>
      </c>
      <c r="G688" t="s">
        <v>269</v>
      </c>
      <c r="H688" t="s">
        <v>269</v>
      </c>
    </row>
    <row r="689" spans="5:8" hidden="1" x14ac:dyDescent="0.25">
      <c r="E689" t="s">
        <v>790</v>
      </c>
      <c r="F689" t="s">
        <v>56</v>
      </c>
      <c r="G689" t="s">
        <v>246</v>
      </c>
      <c r="H689" t="s">
        <v>246</v>
      </c>
    </row>
    <row r="690" spans="5:8" hidden="1" x14ac:dyDescent="0.25">
      <c r="E690" t="s">
        <v>791</v>
      </c>
      <c r="F690" t="s">
        <v>56</v>
      </c>
      <c r="G690" t="s">
        <v>246</v>
      </c>
      <c r="H690" t="s">
        <v>246</v>
      </c>
    </row>
    <row r="691" spans="5:8" hidden="1" x14ac:dyDescent="0.25">
      <c r="E691" t="s">
        <v>792</v>
      </c>
      <c r="F691" t="s">
        <v>56</v>
      </c>
      <c r="G691" t="s">
        <v>246</v>
      </c>
      <c r="H691" t="s">
        <v>246</v>
      </c>
    </row>
    <row r="692" spans="5:8" hidden="1" x14ac:dyDescent="0.25">
      <c r="E692" t="s">
        <v>793</v>
      </c>
      <c r="F692" t="s">
        <v>57</v>
      </c>
      <c r="G692" t="s">
        <v>459</v>
      </c>
      <c r="H692" t="s">
        <v>794</v>
      </c>
    </row>
    <row r="693" spans="5:8" hidden="1" x14ac:dyDescent="0.25">
      <c r="E693" t="s">
        <v>795</v>
      </c>
      <c r="F693" t="s">
        <v>57</v>
      </c>
      <c r="G693" t="s">
        <v>459</v>
      </c>
      <c r="H693" t="s">
        <v>794</v>
      </c>
    </row>
    <row r="694" spans="5:8" hidden="1" x14ac:dyDescent="0.25">
      <c r="E694" t="s">
        <v>796</v>
      </c>
      <c r="F694" t="s">
        <v>57</v>
      </c>
      <c r="G694" t="s">
        <v>459</v>
      </c>
      <c r="H694" t="s">
        <v>794</v>
      </c>
    </row>
    <row r="695" spans="5:8" hidden="1" x14ac:dyDescent="0.25">
      <c r="E695" t="s">
        <v>797</v>
      </c>
      <c r="F695" t="s">
        <v>57</v>
      </c>
      <c r="G695" t="s">
        <v>459</v>
      </c>
      <c r="H695" t="s">
        <v>794</v>
      </c>
    </row>
    <row r="696" spans="5:8" hidden="1" x14ac:dyDescent="0.25">
      <c r="E696" t="s">
        <v>798</v>
      </c>
      <c r="F696" t="s">
        <v>57</v>
      </c>
      <c r="G696" t="s">
        <v>459</v>
      </c>
      <c r="H696" t="s">
        <v>794</v>
      </c>
    </row>
    <row r="697" spans="5:8" hidden="1" x14ac:dyDescent="0.25">
      <c r="E697" t="s">
        <v>799</v>
      </c>
      <c r="F697" t="s">
        <v>56</v>
      </c>
      <c r="G697" t="s">
        <v>800</v>
      </c>
      <c r="H697" t="s">
        <v>801</v>
      </c>
    </row>
    <row r="698" spans="5:8" hidden="1" x14ac:dyDescent="0.25">
      <c r="E698" t="s">
        <v>802</v>
      </c>
      <c r="F698" t="s">
        <v>57</v>
      </c>
      <c r="G698" t="s">
        <v>800</v>
      </c>
      <c r="H698" t="s">
        <v>801</v>
      </c>
    </row>
    <row r="699" spans="5:8" hidden="1" x14ac:dyDescent="0.25">
      <c r="E699" t="s">
        <v>803</v>
      </c>
      <c r="F699" t="s">
        <v>57</v>
      </c>
      <c r="G699" t="s">
        <v>800</v>
      </c>
      <c r="H699" t="s">
        <v>801</v>
      </c>
    </row>
    <row r="700" spans="5:8" hidden="1" x14ac:dyDescent="0.25">
      <c r="E700" t="s">
        <v>804</v>
      </c>
      <c r="F700" t="s">
        <v>56</v>
      </c>
      <c r="G700" t="s">
        <v>800</v>
      </c>
      <c r="H700" t="s">
        <v>801</v>
      </c>
    </row>
    <row r="701" spans="5:8" hidden="1" x14ac:dyDescent="0.25">
      <c r="E701" t="s">
        <v>805</v>
      </c>
      <c r="F701" t="s">
        <v>56</v>
      </c>
      <c r="G701" t="s">
        <v>800</v>
      </c>
      <c r="H701" t="s">
        <v>801</v>
      </c>
    </row>
    <row r="702" spans="5:8" hidden="1" x14ac:dyDescent="0.25">
      <c r="E702" t="s">
        <v>806</v>
      </c>
      <c r="F702" t="s">
        <v>56</v>
      </c>
      <c r="G702" t="s">
        <v>800</v>
      </c>
      <c r="H702" t="s">
        <v>801</v>
      </c>
    </row>
    <row r="703" spans="5:8" hidden="1" x14ac:dyDescent="0.25">
      <c r="E703" t="s">
        <v>807</v>
      </c>
      <c r="F703" t="s">
        <v>57</v>
      </c>
      <c r="G703" t="s">
        <v>800</v>
      </c>
      <c r="H703" t="s">
        <v>801</v>
      </c>
    </row>
    <row r="704" spans="5:8" hidden="1" x14ac:dyDescent="0.25">
      <c r="E704" t="s">
        <v>808</v>
      </c>
      <c r="F704" t="s">
        <v>57</v>
      </c>
      <c r="G704" t="s">
        <v>800</v>
      </c>
      <c r="H704" t="s">
        <v>801</v>
      </c>
    </row>
    <row r="705" spans="5:8" hidden="1" x14ac:dyDescent="0.25">
      <c r="E705" t="s">
        <v>809</v>
      </c>
      <c r="F705" t="s">
        <v>57</v>
      </c>
      <c r="G705" t="s">
        <v>800</v>
      </c>
      <c r="H705" t="s">
        <v>801</v>
      </c>
    </row>
    <row r="706" spans="5:8" hidden="1" x14ac:dyDescent="0.25">
      <c r="E706" t="s">
        <v>810</v>
      </c>
      <c r="F706" t="s">
        <v>56</v>
      </c>
      <c r="G706" t="s">
        <v>800</v>
      </c>
      <c r="H706" t="s">
        <v>801</v>
      </c>
    </row>
    <row r="707" spans="5:8" hidden="1" x14ac:dyDescent="0.25">
      <c r="E707" t="s">
        <v>811</v>
      </c>
      <c r="F707" t="s">
        <v>57</v>
      </c>
      <c r="G707" t="s">
        <v>800</v>
      </c>
      <c r="H707" t="s">
        <v>801</v>
      </c>
    </row>
    <row r="708" spans="5:8" hidden="1" x14ac:dyDescent="0.25">
      <c r="E708" t="s">
        <v>812</v>
      </c>
      <c r="F708" t="s">
        <v>57</v>
      </c>
      <c r="G708" t="s">
        <v>800</v>
      </c>
      <c r="H708" t="s">
        <v>801</v>
      </c>
    </row>
    <row r="709" spans="5:8" hidden="1" x14ac:dyDescent="0.25">
      <c r="E709" t="s">
        <v>813</v>
      </c>
      <c r="F709" t="s">
        <v>56</v>
      </c>
      <c r="G709" t="s">
        <v>800</v>
      </c>
      <c r="H709" t="s">
        <v>801</v>
      </c>
    </row>
    <row r="710" spans="5:8" hidden="1" x14ac:dyDescent="0.25">
      <c r="E710" t="s">
        <v>814</v>
      </c>
      <c r="F710" t="s">
        <v>56</v>
      </c>
      <c r="G710" t="s">
        <v>800</v>
      </c>
      <c r="H710" t="s">
        <v>801</v>
      </c>
    </row>
    <row r="711" spans="5:8" hidden="1" x14ac:dyDescent="0.25">
      <c r="E711" t="s">
        <v>815</v>
      </c>
      <c r="F711" t="s">
        <v>56</v>
      </c>
      <c r="G711" t="s">
        <v>800</v>
      </c>
      <c r="H711" t="s">
        <v>801</v>
      </c>
    </row>
    <row r="712" spans="5:8" hidden="1" x14ac:dyDescent="0.25">
      <c r="E712" t="s">
        <v>816</v>
      </c>
      <c r="F712" t="s">
        <v>57</v>
      </c>
      <c r="G712" t="s">
        <v>800</v>
      </c>
      <c r="H712" t="s">
        <v>801</v>
      </c>
    </row>
    <row r="713" spans="5:8" hidden="1" x14ac:dyDescent="0.25">
      <c r="E713" t="s">
        <v>817</v>
      </c>
      <c r="F713" t="s">
        <v>57</v>
      </c>
      <c r="G713" t="s">
        <v>800</v>
      </c>
      <c r="H713" t="s">
        <v>801</v>
      </c>
    </row>
    <row r="714" spans="5:8" hidden="1" x14ac:dyDescent="0.25">
      <c r="E714" t="s">
        <v>818</v>
      </c>
      <c r="F714" t="s">
        <v>57</v>
      </c>
      <c r="G714" t="s">
        <v>800</v>
      </c>
      <c r="H714" t="s">
        <v>801</v>
      </c>
    </row>
    <row r="715" spans="5:8" hidden="1" x14ac:dyDescent="0.25">
      <c r="E715" t="s">
        <v>819</v>
      </c>
      <c r="F715" t="s">
        <v>56</v>
      </c>
      <c r="G715" t="s">
        <v>800</v>
      </c>
      <c r="H715" t="s">
        <v>801</v>
      </c>
    </row>
    <row r="716" spans="5:8" hidden="1" x14ac:dyDescent="0.25">
      <c r="E716" t="s">
        <v>820</v>
      </c>
      <c r="F716" t="s">
        <v>57</v>
      </c>
      <c r="G716" t="s">
        <v>800</v>
      </c>
      <c r="H716" t="s">
        <v>801</v>
      </c>
    </row>
    <row r="717" spans="5:8" hidden="1" x14ac:dyDescent="0.25">
      <c r="E717" t="s">
        <v>821</v>
      </c>
      <c r="F717" t="s">
        <v>57</v>
      </c>
      <c r="G717" t="s">
        <v>800</v>
      </c>
      <c r="H717" t="s">
        <v>801</v>
      </c>
    </row>
    <row r="718" spans="5:8" hidden="1" x14ac:dyDescent="0.25">
      <c r="E718" t="s">
        <v>822</v>
      </c>
      <c r="F718" t="s">
        <v>56</v>
      </c>
      <c r="G718" t="s">
        <v>800</v>
      </c>
      <c r="H718" t="s">
        <v>801</v>
      </c>
    </row>
    <row r="719" spans="5:8" hidden="1" x14ac:dyDescent="0.25">
      <c r="E719" t="s">
        <v>823</v>
      </c>
      <c r="F719" t="s">
        <v>56</v>
      </c>
      <c r="G719" t="s">
        <v>800</v>
      </c>
      <c r="H719" t="s">
        <v>801</v>
      </c>
    </row>
    <row r="720" spans="5:8" hidden="1" x14ac:dyDescent="0.25">
      <c r="E720" t="s">
        <v>824</v>
      </c>
      <c r="F720" t="s">
        <v>56</v>
      </c>
      <c r="G720" t="s">
        <v>800</v>
      </c>
      <c r="H720" t="s">
        <v>801</v>
      </c>
    </row>
    <row r="721" spans="5:8" hidden="1" x14ac:dyDescent="0.25">
      <c r="E721" t="s">
        <v>825</v>
      </c>
      <c r="F721" t="s">
        <v>57</v>
      </c>
      <c r="G721" t="s">
        <v>800</v>
      </c>
      <c r="H721" t="s">
        <v>801</v>
      </c>
    </row>
    <row r="722" spans="5:8" hidden="1" x14ac:dyDescent="0.25">
      <c r="E722" t="s">
        <v>826</v>
      </c>
      <c r="F722" t="s">
        <v>57</v>
      </c>
      <c r="G722" t="s">
        <v>800</v>
      </c>
      <c r="H722" t="s">
        <v>801</v>
      </c>
    </row>
    <row r="723" spans="5:8" hidden="1" x14ac:dyDescent="0.25">
      <c r="E723" t="s">
        <v>827</v>
      </c>
      <c r="F723" t="s">
        <v>57</v>
      </c>
      <c r="G723" t="s">
        <v>800</v>
      </c>
      <c r="H723" t="s">
        <v>801</v>
      </c>
    </row>
    <row r="724" spans="5:8" hidden="1" x14ac:dyDescent="0.25">
      <c r="E724" t="s">
        <v>828</v>
      </c>
      <c r="F724" t="s">
        <v>56</v>
      </c>
      <c r="G724" t="s">
        <v>800</v>
      </c>
      <c r="H724" t="s">
        <v>829</v>
      </c>
    </row>
    <row r="725" spans="5:8" hidden="1" x14ac:dyDescent="0.25">
      <c r="E725" t="s">
        <v>830</v>
      </c>
      <c r="F725" t="s">
        <v>56</v>
      </c>
      <c r="G725" t="s">
        <v>800</v>
      </c>
      <c r="H725" t="s">
        <v>829</v>
      </c>
    </row>
    <row r="726" spans="5:8" hidden="1" x14ac:dyDescent="0.25">
      <c r="E726" t="s">
        <v>831</v>
      </c>
      <c r="F726" t="s">
        <v>56</v>
      </c>
      <c r="G726" t="s">
        <v>256</v>
      </c>
      <c r="H726" t="s">
        <v>832</v>
      </c>
    </row>
    <row r="727" spans="5:8" hidden="1" x14ac:dyDescent="0.25">
      <c r="E727" t="s">
        <v>833</v>
      </c>
      <c r="F727" t="s">
        <v>57</v>
      </c>
      <c r="G727" t="s">
        <v>256</v>
      </c>
      <c r="H727" t="s">
        <v>832</v>
      </c>
    </row>
    <row r="728" spans="5:8" hidden="1" x14ac:dyDescent="0.25">
      <c r="E728" t="s">
        <v>834</v>
      </c>
      <c r="F728" t="s">
        <v>57</v>
      </c>
      <c r="G728" t="s">
        <v>256</v>
      </c>
      <c r="H728" t="s">
        <v>832</v>
      </c>
    </row>
    <row r="729" spans="5:8" hidden="1" x14ac:dyDescent="0.25">
      <c r="E729" t="s">
        <v>835</v>
      </c>
      <c r="F729" t="s">
        <v>56</v>
      </c>
      <c r="G729" t="s">
        <v>256</v>
      </c>
      <c r="H729" t="s">
        <v>492</v>
      </c>
    </row>
    <row r="730" spans="5:8" hidden="1" x14ac:dyDescent="0.25">
      <c r="E730" t="s">
        <v>836</v>
      </c>
      <c r="F730" t="s">
        <v>56</v>
      </c>
      <c r="G730" t="s">
        <v>256</v>
      </c>
      <c r="H730" t="s">
        <v>492</v>
      </c>
    </row>
    <row r="731" spans="5:8" hidden="1" x14ac:dyDescent="0.25">
      <c r="E731" t="s">
        <v>837</v>
      </c>
      <c r="F731" t="s">
        <v>57</v>
      </c>
      <c r="G731" t="s">
        <v>457</v>
      </c>
      <c r="H731" t="s">
        <v>457</v>
      </c>
    </row>
    <row r="732" spans="5:8" hidden="1" x14ac:dyDescent="0.25">
      <c r="E732" t="s">
        <v>838</v>
      </c>
      <c r="F732" t="s">
        <v>56</v>
      </c>
      <c r="G732" t="s">
        <v>457</v>
      </c>
      <c r="H732" t="s">
        <v>457</v>
      </c>
    </row>
    <row r="733" spans="5:8" hidden="1" x14ac:dyDescent="0.25">
      <c r="E733" t="s">
        <v>839</v>
      </c>
      <c r="F733" t="s">
        <v>57</v>
      </c>
      <c r="G733" t="s">
        <v>457</v>
      </c>
      <c r="H733" t="s">
        <v>457</v>
      </c>
    </row>
    <row r="734" spans="5:8" hidden="1" x14ac:dyDescent="0.25">
      <c r="E734" t="s">
        <v>840</v>
      </c>
      <c r="F734" t="s">
        <v>57</v>
      </c>
      <c r="G734" t="s">
        <v>457</v>
      </c>
      <c r="H734" t="s">
        <v>457</v>
      </c>
    </row>
    <row r="735" spans="5:8" hidden="1" x14ac:dyDescent="0.25">
      <c r="E735" t="s">
        <v>841</v>
      </c>
      <c r="F735" t="s">
        <v>57</v>
      </c>
      <c r="G735" t="s">
        <v>457</v>
      </c>
      <c r="H735" t="s">
        <v>457</v>
      </c>
    </row>
    <row r="736" spans="5:8" hidden="1" x14ac:dyDescent="0.25">
      <c r="E736" t="s">
        <v>842</v>
      </c>
      <c r="F736" t="s">
        <v>56</v>
      </c>
      <c r="G736" t="s">
        <v>457</v>
      </c>
      <c r="H736" t="s">
        <v>457</v>
      </c>
    </row>
    <row r="737" spans="5:8" hidden="1" x14ac:dyDescent="0.25">
      <c r="E737" t="s">
        <v>843</v>
      </c>
      <c r="F737" t="s">
        <v>56</v>
      </c>
      <c r="G737" t="s">
        <v>457</v>
      </c>
      <c r="H737" t="s">
        <v>457</v>
      </c>
    </row>
    <row r="738" spans="5:8" hidden="1" x14ac:dyDescent="0.25">
      <c r="E738" t="s">
        <v>844</v>
      </c>
      <c r="F738" t="s">
        <v>57</v>
      </c>
      <c r="G738" t="s">
        <v>457</v>
      </c>
      <c r="H738" t="s">
        <v>457</v>
      </c>
    </row>
    <row r="739" spans="5:8" hidden="1" x14ac:dyDescent="0.25">
      <c r="E739" t="s">
        <v>845</v>
      </c>
      <c r="F739" t="s">
        <v>56</v>
      </c>
      <c r="G739" t="s">
        <v>457</v>
      </c>
      <c r="H739" t="s">
        <v>457</v>
      </c>
    </row>
    <row r="740" spans="5:8" hidden="1" x14ac:dyDescent="0.25">
      <c r="E740" t="s">
        <v>846</v>
      </c>
      <c r="F740" t="s">
        <v>57</v>
      </c>
      <c r="G740" t="s">
        <v>457</v>
      </c>
      <c r="H740" t="s">
        <v>457</v>
      </c>
    </row>
    <row r="741" spans="5:8" hidden="1" x14ac:dyDescent="0.25">
      <c r="E741" t="s">
        <v>847</v>
      </c>
      <c r="F741" t="s">
        <v>57</v>
      </c>
      <c r="G741" t="s">
        <v>457</v>
      </c>
      <c r="H741" t="s">
        <v>457</v>
      </c>
    </row>
    <row r="742" spans="5:8" hidden="1" x14ac:dyDescent="0.25">
      <c r="E742" t="s">
        <v>848</v>
      </c>
      <c r="F742" t="s">
        <v>56</v>
      </c>
      <c r="G742" t="s">
        <v>457</v>
      </c>
      <c r="H742" t="s">
        <v>457</v>
      </c>
    </row>
    <row r="743" spans="5:8" hidden="1" x14ac:dyDescent="0.25">
      <c r="E743" t="s">
        <v>849</v>
      </c>
      <c r="F743" t="s">
        <v>57</v>
      </c>
      <c r="G743" t="s">
        <v>457</v>
      </c>
      <c r="H743" t="s">
        <v>457</v>
      </c>
    </row>
    <row r="744" spans="5:8" hidden="1" x14ac:dyDescent="0.25">
      <c r="E744" t="s">
        <v>850</v>
      </c>
      <c r="F744" t="s">
        <v>56</v>
      </c>
      <c r="G744" t="s">
        <v>457</v>
      </c>
      <c r="H744" t="s">
        <v>457</v>
      </c>
    </row>
    <row r="745" spans="5:8" hidden="1" x14ac:dyDescent="0.25">
      <c r="E745" t="s">
        <v>851</v>
      </c>
      <c r="F745" t="s">
        <v>57</v>
      </c>
      <c r="G745" t="s">
        <v>457</v>
      </c>
      <c r="H745" t="s">
        <v>457</v>
      </c>
    </row>
    <row r="746" spans="5:8" hidden="1" x14ac:dyDescent="0.25">
      <c r="E746" t="s">
        <v>852</v>
      </c>
      <c r="F746" t="s">
        <v>56</v>
      </c>
      <c r="G746" t="s">
        <v>457</v>
      </c>
      <c r="H746" t="s">
        <v>457</v>
      </c>
    </row>
    <row r="747" spans="5:8" hidden="1" x14ac:dyDescent="0.25">
      <c r="E747" t="s">
        <v>853</v>
      </c>
      <c r="F747" t="s">
        <v>57</v>
      </c>
      <c r="G747" t="s">
        <v>457</v>
      </c>
      <c r="H747" t="s">
        <v>457</v>
      </c>
    </row>
    <row r="748" spans="5:8" hidden="1" x14ac:dyDescent="0.25">
      <c r="E748" t="s">
        <v>854</v>
      </c>
      <c r="F748" t="s">
        <v>57</v>
      </c>
      <c r="G748" t="s">
        <v>457</v>
      </c>
      <c r="H748" t="s">
        <v>457</v>
      </c>
    </row>
    <row r="749" spans="5:8" hidden="1" x14ac:dyDescent="0.25">
      <c r="E749" t="s">
        <v>855</v>
      </c>
      <c r="F749" t="s">
        <v>56</v>
      </c>
      <c r="G749" t="s">
        <v>457</v>
      </c>
      <c r="H749" t="s">
        <v>457</v>
      </c>
    </row>
    <row r="750" spans="5:8" hidden="1" x14ac:dyDescent="0.25">
      <c r="E750" t="s">
        <v>856</v>
      </c>
      <c r="F750" t="s">
        <v>57</v>
      </c>
      <c r="G750" t="s">
        <v>457</v>
      </c>
      <c r="H750" t="s">
        <v>457</v>
      </c>
    </row>
    <row r="751" spans="5:8" hidden="1" x14ac:dyDescent="0.25">
      <c r="E751" t="s">
        <v>857</v>
      </c>
      <c r="F751" t="s">
        <v>56</v>
      </c>
      <c r="G751" t="s">
        <v>457</v>
      </c>
      <c r="H751" t="s">
        <v>457</v>
      </c>
    </row>
    <row r="752" spans="5:8" hidden="1" x14ac:dyDescent="0.25">
      <c r="E752" t="s">
        <v>858</v>
      </c>
      <c r="F752" t="s">
        <v>57</v>
      </c>
      <c r="G752" t="s">
        <v>457</v>
      </c>
      <c r="H752" t="s">
        <v>457</v>
      </c>
    </row>
    <row r="753" spans="5:8" hidden="1" x14ac:dyDescent="0.25">
      <c r="E753" t="s">
        <v>859</v>
      </c>
      <c r="F753" t="s">
        <v>57</v>
      </c>
      <c r="G753" t="s">
        <v>457</v>
      </c>
      <c r="H753" t="s">
        <v>457</v>
      </c>
    </row>
    <row r="754" spans="5:8" hidden="1" x14ac:dyDescent="0.25">
      <c r="E754" t="s">
        <v>860</v>
      </c>
      <c r="F754" t="s">
        <v>56</v>
      </c>
      <c r="G754" t="s">
        <v>457</v>
      </c>
      <c r="H754" t="s">
        <v>457</v>
      </c>
    </row>
    <row r="755" spans="5:8" hidden="1" x14ac:dyDescent="0.25">
      <c r="E755" t="s">
        <v>861</v>
      </c>
      <c r="F755" t="s">
        <v>56</v>
      </c>
      <c r="G755" t="s">
        <v>457</v>
      </c>
      <c r="H755" t="s">
        <v>457</v>
      </c>
    </row>
    <row r="756" spans="5:8" hidden="1" x14ac:dyDescent="0.25">
      <c r="E756" t="s">
        <v>862</v>
      </c>
      <c r="F756" t="s">
        <v>57</v>
      </c>
      <c r="G756" t="s">
        <v>457</v>
      </c>
      <c r="H756" t="s">
        <v>457</v>
      </c>
    </row>
    <row r="757" spans="5:8" hidden="1" x14ac:dyDescent="0.25">
      <c r="E757" t="s">
        <v>863</v>
      </c>
      <c r="F757" t="s">
        <v>56</v>
      </c>
      <c r="G757" t="s">
        <v>457</v>
      </c>
      <c r="H757" t="s">
        <v>457</v>
      </c>
    </row>
    <row r="758" spans="5:8" hidden="1" x14ac:dyDescent="0.25">
      <c r="E758" t="s">
        <v>864</v>
      </c>
      <c r="F758" t="s">
        <v>57</v>
      </c>
      <c r="G758" t="s">
        <v>457</v>
      </c>
      <c r="H758" t="s">
        <v>457</v>
      </c>
    </row>
    <row r="759" spans="5:8" hidden="1" x14ac:dyDescent="0.25">
      <c r="E759" t="s">
        <v>865</v>
      </c>
      <c r="F759" t="s">
        <v>57</v>
      </c>
      <c r="G759" t="s">
        <v>457</v>
      </c>
      <c r="H759" t="s">
        <v>457</v>
      </c>
    </row>
    <row r="760" spans="5:8" hidden="1" x14ac:dyDescent="0.25">
      <c r="E760" t="s">
        <v>866</v>
      </c>
      <c r="F760" t="s">
        <v>56</v>
      </c>
      <c r="G760" t="s">
        <v>457</v>
      </c>
      <c r="H760" t="s">
        <v>457</v>
      </c>
    </row>
    <row r="761" spans="5:8" hidden="1" x14ac:dyDescent="0.25">
      <c r="E761" t="s">
        <v>867</v>
      </c>
      <c r="F761" t="s">
        <v>57</v>
      </c>
      <c r="G761" t="s">
        <v>457</v>
      </c>
      <c r="H761" t="s">
        <v>457</v>
      </c>
    </row>
    <row r="762" spans="5:8" hidden="1" x14ac:dyDescent="0.25">
      <c r="E762" t="s">
        <v>868</v>
      </c>
      <c r="F762" t="s">
        <v>56</v>
      </c>
      <c r="G762" t="s">
        <v>457</v>
      </c>
      <c r="H762" t="s">
        <v>457</v>
      </c>
    </row>
    <row r="763" spans="5:8" hidden="1" x14ac:dyDescent="0.25">
      <c r="E763" t="s">
        <v>869</v>
      </c>
      <c r="F763" t="s">
        <v>57</v>
      </c>
      <c r="G763" t="s">
        <v>457</v>
      </c>
      <c r="H763" t="s">
        <v>457</v>
      </c>
    </row>
    <row r="764" spans="5:8" hidden="1" x14ac:dyDescent="0.25">
      <c r="E764" t="s">
        <v>870</v>
      </c>
      <c r="F764" t="s">
        <v>56</v>
      </c>
      <c r="G764" t="s">
        <v>457</v>
      </c>
      <c r="H764" t="s">
        <v>457</v>
      </c>
    </row>
    <row r="765" spans="5:8" hidden="1" x14ac:dyDescent="0.25">
      <c r="E765" t="s">
        <v>871</v>
      </c>
      <c r="F765" t="s">
        <v>57</v>
      </c>
      <c r="G765" t="s">
        <v>457</v>
      </c>
      <c r="H765" t="s">
        <v>457</v>
      </c>
    </row>
    <row r="766" spans="5:8" hidden="1" x14ac:dyDescent="0.25">
      <c r="E766" t="s">
        <v>872</v>
      </c>
      <c r="F766" t="s">
        <v>56</v>
      </c>
      <c r="G766" t="s">
        <v>256</v>
      </c>
      <c r="H766" t="s">
        <v>492</v>
      </c>
    </row>
    <row r="767" spans="5:8" hidden="1" x14ac:dyDescent="0.25">
      <c r="E767" t="s">
        <v>873</v>
      </c>
      <c r="F767" t="s">
        <v>56</v>
      </c>
      <c r="G767" t="s">
        <v>256</v>
      </c>
      <c r="H767" t="s">
        <v>492</v>
      </c>
    </row>
    <row r="768" spans="5:8" hidden="1" x14ac:dyDescent="0.25">
      <c r="E768" t="s">
        <v>874</v>
      </c>
      <c r="F768" t="s">
        <v>56</v>
      </c>
      <c r="G768" t="s">
        <v>256</v>
      </c>
      <c r="H768" t="s">
        <v>492</v>
      </c>
    </row>
    <row r="769" spans="5:8" hidden="1" x14ac:dyDescent="0.25">
      <c r="E769" t="s">
        <v>875</v>
      </c>
      <c r="F769" t="s">
        <v>56</v>
      </c>
      <c r="G769" t="s">
        <v>256</v>
      </c>
      <c r="H769" t="s">
        <v>492</v>
      </c>
    </row>
    <row r="770" spans="5:8" hidden="1" x14ac:dyDescent="0.25">
      <c r="E770" t="s">
        <v>876</v>
      </c>
      <c r="F770" t="s">
        <v>56</v>
      </c>
      <c r="G770" t="s">
        <v>256</v>
      </c>
      <c r="H770" t="s">
        <v>492</v>
      </c>
    </row>
    <row r="771" spans="5:8" hidden="1" x14ac:dyDescent="0.25">
      <c r="E771" t="s">
        <v>877</v>
      </c>
      <c r="F771" t="s">
        <v>56</v>
      </c>
      <c r="G771" t="s">
        <v>256</v>
      </c>
      <c r="H771" t="s">
        <v>492</v>
      </c>
    </row>
    <row r="772" spans="5:8" hidden="1" x14ac:dyDescent="0.25">
      <c r="E772" t="s">
        <v>878</v>
      </c>
      <c r="F772" t="s">
        <v>56</v>
      </c>
      <c r="G772" t="s">
        <v>256</v>
      </c>
      <c r="H772" t="s">
        <v>492</v>
      </c>
    </row>
    <row r="773" spans="5:8" hidden="1" x14ac:dyDescent="0.25">
      <c r="E773" t="s">
        <v>879</v>
      </c>
      <c r="F773" t="s">
        <v>56</v>
      </c>
      <c r="G773" t="s">
        <v>256</v>
      </c>
      <c r="H773" t="s">
        <v>492</v>
      </c>
    </row>
    <row r="774" spans="5:8" hidden="1" x14ac:dyDescent="0.25">
      <c r="E774" t="s">
        <v>880</v>
      </c>
      <c r="F774" t="s">
        <v>56</v>
      </c>
      <c r="G774" t="s">
        <v>459</v>
      </c>
      <c r="H774" t="s">
        <v>486</v>
      </c>
    </row>
    <row r="775" spans="5:8" hidden="1" x14ac:dyDescent="0.25">
      <c r="E775" t="s">
        <v>881</v>
      </c>
      <c r="F775" t="s">
        <v>56</v>
      </c>
      <c r="G775" t="s">
        <v>459</v>
      </c>
      <c r="H775" t="s">
        <v>486</v>
      </c>
    </row>
    <row r="776" spans="5:8" hidden="1" x14ac:dyDescent="0.25">
      <c r="E776" t="s">
        <v>882</v>
      </c>
      <c r="F776" t="s">
        <v>56</v>
      </c>
      <c r="G776" t="s">
        <v>459</v>
      </c>
      <c r="H776" t="s">
        <v>486</v>
      </c>
    </row>
    <row r="777" spans="5:8" hidden="1" x14ac:dyDescent="0.25">
      <c r="E777" t="s">
        <v>883</v>
      </c>
      <c r="F777" t="s">
        <v>57</v>
      </c>
      <c r="G777" t="s">
        <v>459</v>
      </c>
      <c r="H777" t="s">
        <v>460</v>
      </c>
    </row>
    <row r="778" spans="5:8" hidden="1" x14ac:dyDescent="0.25">
      <c r="E778" t="s">
        <v>884</v>
      </c>
      <c r="F778" t="s">
        <v>56</v>
      </c>
      <c r="G778" t="s">
        <v>459</v>
      </c>
      <c r="H778" t="s">
        <v>460</v>
      </c>
    </row>
    <row r="779" spans="5:8" hidden="1" x14ac:dyDescent="0.25">
      <c r="E779" t="s">
        <v>885</v>
      </c>
      <c r="F779" t="s">
        <v>57</v>
      </c>
      <c r="G779" t="s">
        <v>459</v>
      </c>
      <c r="H779" t="s">
        <v>460</v>
      </c>
    </row>
    <row r="780" spans="5:8" hidden="1" x14ac:dyDescent="0.25">
      <c r="E780" t="s">
        <v>886</v>
      </c>
      <c r="F780" t="s">
        <v>56</v>
      </c>
      <c r="G780" t="s">
        <v>459</v>
      </c>
      <c r="H780" t="s">
        <v>460</v>
      </c>
    </row>
    <row r="781" spans="5:8" hidden="1" x14ac:dyDescent="0.25">
      <c r="E781" t="s">
        <v>887</v>
      </c>
      <c r="F781" t="s">
        <v>57</v>
      </c>
      <c r="G781" t="s">
        <v>459</v>
      </c>
      <c r="H781" t="s">
        <v>460</v>
      </c>
    </row>
    <row r="782" spans="5:8" hidden="1" x14ac:dyDescent="0.25">
      <c r="E782" t="s">
        <v>888</v>
      </c>
      <c r="F782" t="s">
        <v>57</v>
      </c>
      <c r="G782" t="s">
        <v>459</v>
      </c>
      <c r="H782" t="s">
        <v>460</v>
      </c>
    </row>
    <row r="783" spans="5:8" hidden="1" x14ac:dyDescent="0.25">
      <c r="E783" t="s">
        <v>889</v>
      </c>
      <c r="F783" t="s">
        <v>56</v>
      </c>
      <c r="G783" t="s">
        <v>459</v>
      </c>
      <c r="H783" t="s">
        <v>460</v>
      </c>
    </row>
    <row r="784" spans="5:8" hidden="1" x14ac:dyDescent="0.25">
      <c r="E784" t="s">
        <v>890</v>
      </c>
      <c r="F784" t="s">
        <v>57</v>
      </c>
      <c r="G784" t="s">
        <v>459</v>
      </c>
      <c r="H784" t="s">
        <v>460</v>
      </c>
    </row>
    <row r="785" spans="5:8" hidden="1" x14ac:dyDescent="0.25">
      <c r="E785" t="s">
        <v>891</v>
      </c>
      <c r="F785" t="s">
        <v>57</v>
      </c>
      <c r="G785" t="s">
        <v>459</v>
      </c>
      <c r="H785" t="s">
        <v>460</v>
      </c>
    </row>
    <row r="786" spans="5:8" hidden="1" x14ac:dyDescent="0.25">
      <c r="E786" t="s">
        <v>892</v>
      </c>
      <c r="F786" t="s">
        <v>57</v>
      </c>
      <c r="G786" t="s">
        <v>459</v>
      </c>
      <c r="H786" t="s">
        <v>460</v>
      </c>
    </row>
    <row r="787" spans="5:8" hidden="1" x14ac:dyDescent="0.25">
      <c r="E787" t="s">
        <v>893</v>
      </c>
      <c r="F787" t="s">
        <v>57</v>
      </c>
      <c r="G787" t="s">
        <v>459</v>
      </c>
      <c r="H787" t="s">
        <v>460</v>
      </c>
    </row>
    <row r="788" spans="5:8" hidden="1" x14ac:dyDescent="0.25">
      <c r="E788" t="s">
        <v>894</v>
      </c>
      <c r="F788" t="s">
        <v>56</v>
      </c>
      <c r="G788" t="s">
        <v>256</v>
      </c>
      <c r="H788" t="s">
        <v>484</v>
      </c>
    </row>
    <row r="789" spans="5:8" hidden="1" x14ac:dyDescent="0.25">
      <c r="E789" t="s">
        <v>895</v>
      </c>
      <c r="F789" t="s">
        <v>56</v>
      </c>
      <c r="G789" t="s">
        <v>256</v>
      </c>
      <c r="H789" t="s">
        <v>484</v>
      </c>
    </row>
    <row r="790" spans="5:8" hidden="1" x14ac:dyDescent="0.25">
      <c r="E790" t="s">
        <v>896</v>
      </c>
      <c r="F790" t="s">
        <v>56</v>
      </c>
      <c r="G790" t="s">
        <v>256</v>
      </c>
      <c r="H790" t="s">
        <v>484</v>
      </c>
    </row>
    <row r="791" spans="5:8" hidden="1" x14ac:dyDescent="0.25">
      <c r="E791" t="s">
        <v>897</v>
      </c>
      <c r="F791" t="s">
        <v>56</v>
      </c>
      <c r="G791" t="s">
        <v>256</v>
      </c>
      <c r="H791" t="s">
        <v>484</v>
      </c>
    </row>
    <row r="792" spans="5:8" hidden="1" x14ac:dyDescent="0.25">
      <c r="E792" t="s">
        <v>898</v>
      </c>
      <c r="F792" t="s">
        <v>56</v>
      </c>
      <c r="G792" t="s">
        <v>800</v>
      </c>
      <c r="H792" t="s">
        <v>899</v>
      </c>
    </row>
    <row r="793" spans="5:8" hidden="1" x14ac:dyDescent="0.25">
      <c r="E793" t="s">
        <v>900</v>
      </c>
      <c r="F793" t="s">
        <v>57</v>
      </c>
      <c r="G793" t="s">
        <v>800</v>
      </c>
      <c r="H793" t="s">
        <v>899</v>
      </c>
    </row>
    <row r="794" spans="5:8" hidden="1" x14ac:dyDescent="0.25">
      <c r="E794" t="s">
        <v>901</v>
      </c>
      <c r="F794" t="s">
        <v>57</v>
      </c>
      <c r="G794" t="s">
        <v>800</v>
      </c>
      <c r="H794" t="s">
        <v>899</v>
      </c>
    </row>
    <row r="795" spans="5:8" hidden="1" x14ac:dyDescent="0.25">
      <c r="E795" t="s">
        <v>902</v>
      </c>
      <c r="F795" t="s">
        <v>56</v>
      </c>
      <c r="G795" t="s">
        <v>800</v>
      </c>
      <c r="H795" t="s">
        <v>899</v>
      </c>
    </row>
    <row r="796" spans="5:8" hidden="1" x14ac:dyDescent="0.25">
      <c r="E796" t="s">
        <v>903</v>
      </c>
      <c r="F796" t="s">
        <v>56</v>
      </c>
      <c r="G796" t="s">
        <v>800</v>
      </c>
      <c r="H796" t="s">
        <v>899</v>
      </c>
    </row>
    <row r="797" spans="5:8" hidden="1" x14ac:dyDescent="0.25">
      <c r="E797" t="s">
        <v>904</v>
      </c>
      <c r="F797" t="s">
        <v>56</v>
      </c>
      <c r="G797" t="s">
        <v>800</v>
      </c>
      <c r="H797" t="s">
        <v>899</v>
      </c>
    </row>
    <row r="798" spans="5:8" hidden="1" x14ac:dyDescent="0.25">
      <c r="E798" t="s">
        <v>905</v>
      </c>
      <c r="F798" t="s">
        <v>57</v>
      </c>
      <c r="G798" t="s">
        <v>800</v>
      </c>
      <c r="H798" t="s">
        <v>899</v>
      </c>
    </row>
    <row r="799" spans="5:8" hidden="1" x14ac:dyDescent="0.25">
      <c r="E799" t="s">
        <v>906</v>
      </c>
      <c r="F799" t="s">
        <v>57</v>
      </c>
      <c r="G799" t="s">
        <v>800</v>
      </c>
      <c r="H799" t="s">
        <v>899</v>
      </c>
    </row>
    <row r="800" spans="5:8" hidden="1" x14ac:dyDescent="0.25">
      <c r="E800" t="s">
        <v>907</v>
      </c>
      <c r="F800" t="s">
        <v>57</v>
      </c>
      <c r="G800" t="s">
        <v>800</v>
      </c>
      <c r="H800" t="s">
        <v>899</v>
      </c>
    </row>
    <row r="801" spans="5:8" hidden="1" x14ac:dyDescent="0.25">
      <c r="E801" t="s">
        <v>908</v>
      </c>
      <c r="F801" t="s">
        <v>57</v>
      </c>
      <c r="G801" t="s">
        <v>476</v>
      </c>
      <c r="H801" t="s">
        <v>476</v>
      </c>
    </row>
    <row r="802" spans="5:8" hidden="1" x14ac:dyDescent="0.25">
      <c r="E802" t="s">
        <v>909</v>
      </c>
      <c r="F802" t="s">
        <v>56</v>
      </c>
      <c r="G802" t="s">
        <v>476</v>
      </c>
      <c r="H802" t="s">
        <v>476</v>
      </c>
    </row>
    <row r="803" spans="5:8" hidden="1" x14ac:dyDescent="0.25">
      <c r="E803" t="s">
        <v>910</v>
      </c>
      <c r="F803" t="s">
        <v>56</v>
      </c>
      <c r="G803" t="s">
        <v>476</v>
      </c>
      <c r="H803" t="s">
        <v>476</v>
      </c>
    </row>
    <row r="804" spans="5:8" hidden="1" x14ac:dyDescent="0.25">
      <c r="E804" t="s">
        <v>911</v>
      </c>
      <c r="F804" t="s">
        <v>56</v>
      </c>
      <c r="G804" t="s">
        <v>476</v>
      </c>
      <c r="H804" t="s">
        <v>476</v>
      </c>
    </row>
    <row r="805" spans="5:8" hidden="1" x14ac:dyDescent="0.25">
      <c r="E805" t="s">
        <v>912</v>
      </c>
      <c r="F805" t="s">
        <v>56</v>
      </c>
      <c r="G805" t="s">
        <v>476</v>
      </c>
      <c r="H805" t="s">
        <v>476</v>
      </c>
    </row>
    <row r="806" spans="5:8" hidden="1" x14ac:dyDescent="0.25">
      <c r="E806" t="s">
        <v>913</v>
      </c>
      <c r="F806" t="s">
        <v>56</v>
      </c>
      <c r="G806" t="s">
        <v>476</v>
      </c>
      <c r="H806" t="s">
        <v>476</v>
      </c>
    </row>
    <row r="807" spans="5:8" hidden="1" x14ac:dyDescent="0.25">
      <c r="E807" t="s">
        <v>914</v>
      </c>
      <c r="F807" t="s">
        <v>57</v>
      </c>
      <c r="G807" t="s">
        <v>476</v>
      </c>
      <c r="H807" t="s">
        <v>476</v>
      </c>
    </row>
    <row r="808" spans="5:8" hidden="1" x14ac:dyDescent="0.25">
      <c r="E808" t="s">
        <v>915</v>
      </c>
      <c r="F808" t="s">
        <v>57</v>
      </c>
      <c r="G808" t="s">
        <v>476</v>
      </c>
      <c r="H808" t="s">
        <v>476</v>
      </c>
    </row>
    <row r="809" spans="5:8" hidden="1" x14ac:dyDescent="0.25">
      <c r="E809" t="s">
        <v>916</v>
      </c>
      <c r="F809" t="s">
        <v>56</v>
      </c>
      <c r="G809" t="s">
        <v>476</v>
      </c>
      <c r="H809" t="s">
        <v>476</v>
      </c>
    </row>
    <row r="810" spans="5:8" hidden="1" x14ac:dyDescent="0.25">
      <c r="E810" t="s">
        <v>917</v>
      </c>
      <c r="F810" t="s">
        <v>56</v>
      </c>
      <c r="G810" t="s">
        <v>476</v>
      </c>
      <c r="H810" t="s">
        <v>476</v>
      </c>
    </row>
    <row r="811" spans="5:8" hidden="1" x14ac:dyDescent="0.25">
      <c r="E811" t="s">
        <v>918</v>
      </c>
      <c r="F811" t="s">
        <v>56</v>
      </c>
      <c r="G811" t="s">
        <v>476</v>
      </c>
      <c r="H811" t="s">
        <v>476</v>
      </c>
    </row>
    <row r="812" spans="5:8" hidden="1" x14ac:dyDescent="0.25">
      <c r="E812" t="s">
        <v>919</v>
      </c>
      <c r="F812" t="s">
        <v>56</v>
      </c>
      <c r="G812" t="s">
        <v>476</v>
      </c>
      <c r="H812" t="s">
        <v>476</v>
      </c>
    </row>
    <row r="813" spans="5:8" hidden="1" x14ac:dyDescent="0.25">
      <c r="E813" t="s">
        <v>920</v>
      </c>
      <c r="F813" t="s">
        <v>56</v>
      </c>
      <c r="G813" t="s">
        <v>476</v>
      </c>
      <c r="H813" t="s">
        <v>476</v>
      </c>
    </row>
    <row r="814" spans="5:8" hidden="1" x14ac:dyDescent="0.25">
      <c r="E814" t="s">
        <v>921</v>
      </c>
      <c r="F814" t="s">
        <v>56</v>
      </c>
      <c r="G814" t="s">
        <v>476</v>
      </c>
      <c r="H814" t="s">
        <v>476</v>
      </c>
    </row>
    <row r="815" spans="5:8" hidden="1" x14ac:dyDescent="0.25">
      <c r="E815" t="s">
        <v>922</v>
      </c>
      <c r="F815" t="s">
        <v>56</v>
      </c>
      <c r="G815" t="s">
        <v>476</v>
      </c>
      <c r="H815" t="s">
        <v>476</v>
      </c>
    </row>
    <row r="816" spans="5:8" hidden="1" x14ac:dyDescent="0.25">
      <c r="E816" t="s">
        <v>923</v>
      </c>
      <c r="F816" t="s">
        <v>57</v>
      </c>
      <c r="G816" t="s">
        <v>476</v>
      </c>
      <c r="H816" t="s">
        <v>476</v>
      </c>
    </row>
    <row r="817" spans="5:8" hidden="1" x14ac:dyDescent="0.25">
      <c r="E817" t="s">
        <v>924</v>
      </c>
      <c r="F817" t="s">
        <v>57</v>
      </c>
      <c r="G817" t="s">
        <v>476</v>
      </c>
      <c r="H817" t="s">
        <v>476</v>
      </c>
    </row>
    <row r="818" spans="5:8" hidden="1" x14ac:dyDescent="0.25">
      <c r="E818" t="s">
        <v>925</v>
      </c>
      <c r="F818" t="s">
        <v>56</v>
      </c>
      <c r="G818" t="s">
        <v>476</v>
      </c>
      <c r="H818" t="s">
        <v>476</v>
      </c>
    </row>
    <row r="819" spans="5:8" hidden="1" x14ac:dyDescent="0.25">
      <c r="E819" t="s">
        <v>926</v>
      </c>
      <c r="F819" t="s">
        <v>57</v>
      </c>
      <c r="G819" t="s">
        <v>246</v>
      </c>
      <c r="H819" t="s">
        <v>246</v>
      </c>
    </row>
    <row r="820" spans="5:8" hidden="1" x14ac:dyDescent="0.25">
      <c r="E820" t="s">
        <v>927</v>
      </c>
      <c r="F820" t="s">
        <v>57</v>
      </c>
      <c r="G820" t="s">
        <v>246</v>
      </c>
      <c r="H820" t="s">
        <v>246</v>
      </c>
    </row>
    <row r="821" spans="5:8" hidden="1" x14ac:dyDescent="0.25">
      <c r="E821" t="s">
        <v>928</v>
      </c>
      <c r="F821" t="s">
        <v>56</v>
      </c>
      <c r="G821" t="s">
        <v>246</v>
      </c>
      <c r="H821" t="s">
        <v>246</v>
      </c>
    </row>
    <row r="822" spans="5:8" hidden="1" x14ac:dyDescent="0.25">
      <c r="E822" t="s">
        <v>929</v>
      </c>
      <c r="F822" t="s">
        <v>56</v>
      </c>
      <c r="G822" t="s">
        <v>246</v>
      </c>
      <c r="H822" t="s">
        <v>246</v>
      </c>
    </row>
    <row r="823" spans="5:8" hidden="1" x14ac:dyDescent="0.25">
      <c r="E823" t="s">
        <v>930</v>
      </c>
      <c r="F823" t="s">
        <v>56</v>
      </c>
      <c r="G823" t="s">
        <v>246</v>
      </c>
      <c r="H823" t="s">
        <v>246</v>
      </c>
    </row>
    <row r="824" spans="5:8" hidden="1" x14ac:dyDescent="0.25">
      <c r="E824" t="s">
        <v>931</v>
      </c>
      <c r="F824" t="s">
        <v>56</v>
      </c>
      <c r="G824" t="s">
        <v>246</v>
      </c>
      <c r="H824" t="s">
        <v>246</v>
      </c>
    </row>
    <row r="825" spans="5:8" hidden="1" x14ac:dyDescent="0.25">
      <c r="E825" t="s">
        <v>932</v>
      </c>
      <c r="F825" t="s">
        <v>57</v>
      </c>
      <c r="G825" t="s">
        <v>246</v>
      </c>
      <c r="H825" t="s">
        <v>246</v>
      </c>
    </row>
    <row r="826" spans="5:8" hidden="1" x14ac:dyDescent="0.25">
      <c r="E826" t="s">
        <v>933</v>
      </c>
      <c r="F826" t="s">
        <v>56</v>
      </c>
      <c r="G826" t="s">
        <v>256</v>
      </c>
      <c r="H826" t="s">
        <v>492</v>
      </c>
    </row>
    <row r="827" spans="5:8" hidden="1" x14ac:dyDescent="0.25">
      <c r="E827" t="s">
        <v>934</v>
      </c>
      <c r="F827" t="s">
        <v>56</v>
      </c>
      <c r="G827" t="s">
        <v>256</v>
      </c>
      <c r="H827" t="s">
        <v>492</v>
      </c>
    </row>
    <row r="828" spans="5:8" hidden="1" x14ac:dyDescent="0.25">
      <c r="E828" t="s">
        <v>935</v>
      </c>
      <c r="F828" t="s">
        <v>56</v>
      </c>
      <c r="G828" t="s">
        <v>256</v>
      </c>
      <c r="H828" t="s">
        <v>492</v>
      </c>
    </row>
    <row r="829" spans="5:8" hidden="1" x14ac:dyDescent="0.25">
      <c r="E829" t="s">
        <v>936</v>
      </c>
      <c r="F829" t="s">
        <v>56</v>
      </c>
      <c r="G829" t="s">
        <v>256</v>
      </c>
      <c r="H829" t="s">
        <v>492</v>
      </c>
    </row>
    <row r="830" spans="5:8" hidden="1" x14ac:dyDescent="0.25">
      <c r="E830" t="s">
        <v>937</v>
      </c>
      <c r="F830" t="s">
        <v>56</v>
      </c>
      <c r="G830" t="s">
        <v>256</v>
      </c>
      <c r="H830" t="s">
        <v>492</v>
      </c>
    </row>
    <row r="831" spans="5:8" hidden="1" x14ac:dyDescent="0.25">
      <c r="E831" t="s">
        <v>938</v>
      </c>
      <c r="F831" t="s">
        <v>56</v>
      </c>
      <c r="G831" t="s">
        <v>256</v>
      </c>
      <c r="H831" t="s">
        <v>492</v>
      </c>
    </row>
    <row r="832" spans="5:8" hidden="1" x14ac:dyDescent="0.25">
      <c r="E832" t="s">
        <v>939</v>
      </c>
      <c r="F832" t="s">
        <v>56</v>
      </c>
      <c r="G832" t="s">
        <v>256</v>
      </c>
      <c r="H832" t="s">
        <v>492</v>
      </c>
    </row>
    <row r="833" spans="5:8" hidden="1" x14ac:dyDescent="0.25">
      <c r="E833" t="s">
        <v>940</v>
      </c>
      <c r="F833" t="s">
        <v>56</v>
      </c>
      <c r="G833" t="s">
        <v>256</v>
      </c>
      <c r="H833" t="s">
        <v>492</v>
      </c>
    </row>
    <row r="834" spans="5:8" hidden="1" x14ac:dyDescent="0.25">
      <c r="E834" t="s">
        <v>941</v>
      </c>
      <c r="F834" t="s">
        <v>56</v>
      </c>
      <c r="G834" t="s">
        <v>256</v>
      </c>
      <c r="H834" t="s">
        <v>492</v>
      </c>
    </row>
    <row r="835" spans="5:8" hidden="1" x14ac:dyDescent="0.25">
      <c r="E835" t="s">
        <v>942</v>
      </c>
      <c r="F835" t="s">
        <v>56</v>
      </c>
      <c r="G835" t="s">
        <v>256</v>
      </c>
      <c r="H835" t="s">
        <v>492</v>
      </c>
    </row>
    <row r="836" spans="5:8" hidden="1" x14ac:dyDescent="0.25">
      <c r="E836" t="s">
        <v>943</v>
      </c>
      <c r="F836" t="s">
        <v>56</v>
      </c>
      <c r="G836" t="s">
        <v>256</v>
      </c>
      <c r="H836" t="s">
        <v>492</v>
      </c>
    </row>
    <row r="837" spans="5:8" hidden="1" x14ac:dyDescent="0.25">
      <c r="E837" t="s">
        <v>944</v>
      </c>
      <c r="F837" t="s">
        <v>56</v>
      </c>
      <c r="G837" t="s">
        <v>256</v>
      </c>
      <c r="H837" t="s">
        <v>492</v>
      </c>
    </row>
    <row r="838" spans="5:8" hidden="1" x14ac:dyDescent="0.25">
      <c r="E838" t="s">
        <v>945</v>
      </c>
      <c r="F838" t="s">
        <v>56</v>
      </c>
      <c r="G838" t="s">
        <v>256</v>
      </c>
      <c r="H838" t="s">
        <v>492</v>
      </c>
    </row>
    <row r="839" spans="5:8" hidden="1" x14ac:dyDescent="0.25">
      <c r="E839" t="s">
        <v>946</v>
      </c>
      <c r="F839" t="s">
        <v>56</v>
      </c>
      <c r="G839" t="s">
        <v>256</v>
      </c>
      <c r="H839" t="s">
        <v>492</v>
      </c>
    </row>
    <row r="840" spans="5:8" hidden="1" x14ac:dyDescent="0.25">
      <c r="E840" t="s">
        <v>947</v>
      </c>
      <c r="F840" t="s">
        <v>56</v>
      </c>
      <c r="G840" t="s">
        <v>256</v>
      </c>
      <c r="H840" t="s">
        <v>492</v>
      </c>
    </row>
    <row r="841" spans="5:8" hidden="1" x14ac:dyDescent="0.25">
      <c r="E841" t="s">
        <v>948</v>
      </c>
      <c r="F841" t="s">
        <v>56</v>
      </c>
      <c r="G841" t="s">
        <v>256</v>
      </c>
      <c r="H841" t="s">
        <v>492</v>
      </c>
    </row>
    <row r="842" spans="5:8" hidden="1" x14ac:dyDescent="0.25">
      <c r="E842" t="s">
        <v>949</v>
      </c>
      <c r="F842" t="s">
        <v>56</v>
      </c>
      <c r="G842" t="s">
        <v>256</v>
      </c>
      <c r="H842" t="s">
        <v>484</v>
      </c>
    </row>
    <row r="843" spans="5:8" hidden="1" x14ac:dyDescent="0.25">
      <c r="E843" t="s">
        <v>950</v>
      </c>
      <c r="F843" t="s">
        <v>56</v>
      </c>
      <c r="G843" t="s">
        <v>256</v>
      </c>
      <c r="H843" t="s">
        <v>951</v>
      </c>
    </row>
    <row r="844" spans="5:8" hidden="1" x14ac:dyDescent="0.25">
      <c r="E844" t="s">
        <v>952</v>
      </c>
      <c r="F844" t="s">
        <v>56</v>
      </c>
      <c r="G844" t="s">
        <v>953</v>
      </c>
      <c r="H844" t="s">
        <v>953</v>
      </c>
    </row>
    <row r="845" spans="5:8" hidden="1" x14ac:dyDescent="0.25">
      <c r="E845" t="s">
        <v>954</v>
      </c>
      <c r="F845" t="s">
        <v>57</v>
      </c>
      <c r="G845" t="s">
        <v>256</v>
      </c>
      <c r="H845" t="s">
        <v>492</v>
      </c>
    </row>
    <row r="846" spans="5:8" hidden="1" x14ac:dyDescent="0.25">
      <c r="E846" t="s">
        <v>955</v>
      </c>
      <c r="F846" t="s">
        <v>57</v>
      </c>
      <c r="G846" t="s">
        <v>256</v>
      </c>
      <c r="H846" t="s">
        <v>492</v>
      </c>
    </row>
    <row r="847" spans="5:8" hidden="1" x14ac:dyDescent="0.25">
      <c r="E847" t="s">
        <v>956</v>
      </c>
      <c r="F847" t="s">
        <v>57</v>
      </c>
      <c r="G847" t="s">
        <v>256</v>
      </c>
      <c r="H847" t="s">
        <v>492</v>
      </c>
    </row>
    <row r="848" spans="5:8" hidden="1" x14ac:dyDescent="0.25">
      <c r="E848" t="s">
        <v>957</v>
      </c>
      <c r="F848" t="s">
        <v>57</v>
      </c>
      <c r="G848" t="s">
        <v>256</v>
      </c>
      <c r="H848" t="s">
        <v>492</v>
      </c>
    </row>
    <row r="849" spans="5:8" hidden="1" x14ac:dyDescent="0.25">
      <c r="E849" t="s">
        <v>958</v>
      </c>
      <c r="F849" t="s">
        <v>57</v>
      </c>
      <c r="G849" t="s">
        <v>256</v>
      </c>
      <c r="H849" t="s">
        <v>492</v>
      </c>
    </row>
    <row r="850" spans="5:8" hidden="1" x14ac:dyDescent="0.25">
      <c r="E850" t="s">
        <v>959</v>
      </c>
      <c r="F850" t="s">
        <v>57</v>
      </c>
      <c r="G850" t="s">
        <v>256</v>
      </c>
      <c r="H850" t="s">
        <v>492</v>
      </c>
    </row>
    <row r="851" spans="5:8" hidden="1" x14ac:dyDescent="0.25">
      <c r="E851" t="s">
        <v>960</v>
      </c>
      <c r="F851" t="s">
        <v>57</v>
      </c>
      <c r="G851" t="s">
        <v>256</v>
      </c>
      <c r="H851" t="s">
        <v>492</v>
      </c>
    </row>
    <row r="852" spans="5:8" hidden="1" x14ac:dyDescent="0.25">
      <c r="E852" t="s">
        <v>961</v>
      </c>
      <c r="F852" t="s">
        <v>57</v>
      </c>
      <c r="G852" t="s">
        <v>256</v>
      </c>
      <c r="H852" t="s">
        <v>492</v>
      </c>
    </row>
    <row r="853" spans="5:8" hidden="1" x14ac:dyDescent="0.25">
      <c r="E853" t="s">
        <v>962</v>
      </c>
      <c r="F853" t="s">
        <v>56</v>
      </c>
      <c r="G853" t="s">
        <v>256</v>
      </c>
      <c r="H853" t="s">
        <v>492</v>
      </c>
    </row>
    <row r="854" spans="5:8" hidden="1" x14ac:dyDescent="0.25">
      <c r="E854" t="s">
        <v>963</v>
      </c>
      <c r="F854" t="s">
        <v>56</v>
      </c>
      <c r="G854" t="s">
        <v>256</v>
      </c>
      <c r="H854" t="s">
        <v>492</v>
      </c>
    </row>
    <row r="855" spans="5:8" hidden="1" x14ac:dyDescent="0.25">
      <c r="E855" t="s">
        <v>964</v>
      </c>
      <c r="F855" t="s">
        <v>56</v>
      </c>
      <c r="G855" t="s">
        <v>256</v>
      </c>
      <c r="H855" t="s">
        <v>484</v>
      </c>
    </row>
    <row r="856" spans="5:8" hidden="1" x14ac:dyDescent="0.25">
      <c r="E856" t="s">
        <v>965</v>
      </c>
      <c r="F856" t="s">
        <v>56</v>
      </c>
      <c r="G856" t="s">
        <v>256</v>
      </c>
      <c r="H856" t="s">
        <v>492</v>
      </c>
    </row>
    <row r="857" spans="5:8" hidden="1" x14ac:dyDescent="0.25">
      <c r="E857" t="s">
        <v>966</v>
      </c>
      <c r="F857" t="s">
        <v>56</v>
      </c>
      <c r="G857" t="s">
        <v>256</v>
      </c>
      <c r="H857" t="s">
        <v>492</v>
      </c>
    </row>
    <row r="858" spans="5:8" hidden="1" x14ac:dyDescent="0.25">
      <c r="E858" t="s">
        <v>967</v>
      </c>
      <c r="F858" t="s">
        <v>56</v>
      </c>
      <c r="G858" t="s">
        <v>953</v>
      </c>
      <c r="H858" t="s">
        <v>953</v>
      </c>
    </row>
    <row r="859" spans="5:8" hidden="1" x14ac:dyDescent="0.25">
      <c r="E859" t="s">
        <v>968</v>
      </c>
      <c r="F859" t="s">
        <v>56</v>
      </c>
      <c r="G859" t="s">
        <v>953</v>
      </c>
      <c r="H859" t="s">
        <v>953</v>
      </c>
    </row>
    <row r="860" spans="5:8" hidden="1" x14ac:dyDescent="0.25">
      <c r="E860" t="s">
        <v>969</v>
      </c>
      <c r="F860" t="s">
        <v>57</v>
      </c>
      <c r="G860" t="s">
        <v>953</v>
      </c>
      <c r="H860" t="s">
        <v>953</v>
      </c>
    </row>
    <row r="861" spans="5:8" hidden="1" x14ac:dyDescent="0.25">
      <c r="E861" t="s">
        <v>970</v>
      </c>
      <c r="F861" t="s">
        <v>56</v>
      </c>
      <c r="G861" t="s">
        <v>953</v>
      </c>
      <c r="H861" t="s">
        <v>953</v>
      </c>
    </row>
    <row r="862" spans="5:8" hidden="1" x14ac:dyDescent="0.25">
      <c r="E862" t="s">
        <v>971</v>
      </c>
      <c r="F862" t="s">
        <v>57</v>
      </c>
      <c r="G862" t="s">
        <v>953</v>
      </c>
      <c r="H862" t="s">
        <v>953</v>
      </c>
    </row>
    <row r="863" spans="5:8" hidden="1" x14ac:dyDescent="0.25">
      <c r="E863" t="s">
        <v>972</v>
      </c>
      <c r="F863" t="s">
        <v>57</v>
      </c>
      <c r="G863" t="s">
        <v>256</v>
      </c>
      <c r="H863" t="s">
        <v>484</v>
      </c>
    </row>
    <row r="864" spans="5:8" hidden="1" x14ac:dyDescent="0.25">
      <c r="E864" t="s">
        <v>973</v>
      </c>
      <c r="F864" t="s">
        <v>57</v>
      </c>
      <c r="G864" t="s">
        <v>256</v>
      </c>
      <c r="H864" t="s">
        <v>974</v>
      </c>
    </row>
    <row r="865" spans="5:8" hidden="1" x14ac:dyDescent="0.25">
      <c r="E865" t="s">
        <v>975</v>
      </c>
      <c r="F865" t="s">
        <v>57</v>
      </c>
      <c r="G865" t="s">
        <v>256</v>
      </c>
      <c r="H865" t="s">
        <v>492</v>
      </c>
    </row>
    <row r="866" spans="5:8" hidden="1" x14ac:dyDescent="0.25">
      <c r="E866" t="s">
        <v>976</v>
      </c>
      <c r="F866" t="s">
        <v>57</v>
      </c>
      <c r="G866" t="s">
        <v>256</v>
      </c>
      <c r="H866" t="s">
        <v>492</v>
      </c>
    </row>
    <row r="867" spans="5:8" hidden="1" x14ac:dyDescent="0.25">
      <c r="E867" t="s">
        <v>977</v>
      </c>
      <c r="F867" t="s">
        <v>57</v>
      </c>
      <c r="G867" t="s">
        <v>256</v>
      </c>
      <c r="H867" t="s">
        <v>484</v>
      </c>
    </row>
    <row r="868" spans="5:8" hidden="1" x14ac:dyDescent="0.25">
      <c r="E868" t="s">
        <v>978</v>
      </c>
      <c r="F868" t="s">
        <v>57</v>
      </c>
      <c r="G868" t="s">
        <v>256</v>
      </c>
      <c r="H868" t="s">
        <v>492</v>
      </c>
    </row>
    <row r="869" spans="5:8" hidden="1" x14ac:dyDescent="0.25">
      <c r="E869" t="s">
        <v>979</v>
      </c>
      <c r="F869" t="s">
        <v>57</v>
      </c>
      <c r="G869" t="s">
        <v>256</v>
      </c>
      <c r="H869" t="s">
        <v>492</v>
      </c>
    </row>
    <row r="870" spans="5:8" hidden="1" x14ac:dyDescent="0.25">
      <c r="E870" t="s">
        <v>980</v>
      </c>
      <c r="F870" t="s">
        <v>57</v>
      </c>
      <c r="G870" t="s">
        <v>256</v>
      </c>
      <c r="H870" t="s">
        <v>492</v>
      </c>
    </row>
    <row r="871" spans="5:8" hidden="1" x14ac:dyDescent="0.25">
      <c r="E871" t="s">
        <v>981</v>
      </c>
      <c r="F871" t="s">
        <v>57</v>
      </c>
      <c r="G871" t="s">
        <v>256</v>
      </c>
      <c r="H871" t="s">
        <v>492</v>
      </c>
    </row>
    <row r="872" spans="5:8" hidden="1" x14ac:dyDescent="0.25">
      <c r="E872" t="s">
        <v>982</v>
      </c>
      <c r="F872" t="s">
        <v>57</v>
      </c>
      <c r="G872" t="s">
        <v>256</v>
      </c>
      <c r="H872" t="s">
        <v>484</v>
      </c>
    </row>
    <row r="873" spans="5:8" hidden="1" x14ac:dyDescent="0.25">
      <c r="E873" t="s">
        <v>983</v>
      </c>
      <c r="F873" t="s">
        <v>57</v>
      </c>
      <c r="G873" t="s">
        <v>256</v>
      </c>
      <c r="H873" t="s">
        <v>492</v>
      </c>
    </row>
    <row r="874" spans="5:8" hidden="1" x14ac:dyDescent="0.25">
      <c r="E874" t="s">
        <v>984</v>
      </c>
      <c r="F874" t="s">
        <v>57</v>
      </c>
      <c r="G874" t="s">
        <v>256</v>
      </c>
      <c r="H874" t="s">
        <v>492</v>
      </c>
    </row>
    <row r="875" spans="5:8" hidden="1" x14ac:dyDescent="0.25">
      <c r="E875" t="s">
        <v>985</v>
      </c>
      <c r="F875" t="s">
        <v>57</v>
      </c>
      <c r="G875" t="s">
        <v>256</v>
      </c>
      <c r="H875" t="s">
        <v>484</v>
      </c>
    </row>
    <row r="876" spans="5:8" hidden="1" x14ac:dyDescent="0.25">
      <c r="E876" t="s">
        <v>986</v>
      </c>
      <c r="F876" t="s">
        <v>57</v>
      </c>
      <c r="G876" t="s">
        <v>800</v>
      </c>
      <c r="H876" t="s">
        <v>987</v>
      </c>
    </row>
    <row r="877" spans="5:8" hidden="1" x14ac:dyDescent="0.25">
      <c r="E877" t="s">
        <v>988</v>
      </c>
      <c r="F877" t="s">
        <v>56</v>
      </c>
      <c r="G877" t="s">
        <v>800</v>
      </c>
      <c r="H877" t="s">
        <v>987</v>
      </c>
    </row>
    <row r="878" spans="5:8" hidden="1" x14ac:dyDescent="0.25">
      <c r="E878" t="s">
        <v>989</v>
      </c>
      <c r="F878" t="s">
        <v>56</v>
      </c>
      <c r="G878" t="s">
        <v>800</v>
      </c>
      <c r="H878" t="s">
        <v>987</v>
      </c>
    </row>
    <row r="879" spans="5:8" hidden="1" x14ac:dyDescent="0.25">
      <c r="E879" t="s">
        <v>990</v>
      </c>
      <c r="F879" t="s">
        <v>57</v>
      </c>
      <c r="G879" t="s">
        <v>459</v>
      </c>
      <c r="H879" t="s">
        <v>486</v>
      </c>
    </row>
    <row r="880" spans="5:8" hidden="1" x14ac:dyDescent="0.25">
      <c r="E880" t="s">
        <v>991</v>
      </c>
      <c r="F880" t="s">
        <v>57</v>
      </c>
      <c r="G880" t="s">
        <v>459</v>
      </c>
      <c r="H880" t="s">
        <v>486</v>
      </c>
    </row>
    <row r="881" spans="5:8" hidden="1" x14ac:dyDescent="0.25">
      <c r="E881" t="s">
        <v>992</v>
      </c>
      <c r="F881" t="s">
        <v>56</v>
      </c>
      <c r="G881" t="s">
        <v>459</v>
      </c>
      <c r="H881" t="s">
        <v>486</v>
      </c>
    </row>
    <row r="882" spans="5:8" hidden="1" x14ac:dyDescent="0.25">
      <c r="E882" t="s">
        <v>993</v>
      </c>
      <c r="F882" t="s">
        <v>56</v>
      </c>
      <c r="G882" t="s">
        <v>459</v>
      </c>
      <c r="H882" t="s">
        <v>486</v>
      </c>
    </row>
    <row r="883" spans="5:8" hidden="1" x14ac:dyDescent="0.25">
      <c r="E883" t="s">
        <v>994</v>
      </c>
      <c r="F883" t="s">
        <v>56</v>
      </c>
      <c r="G883" t="s">
        <v>459</v>
      </c>
      <c r="H883" t="s">
        <v>486</v>
      </c>
    </row>
    <row r="884" spans="5:8" hidden="1" x14ac:dyDescent="0.25">
      <c r="E884" t="s">
        <v>995</v>
      </c>
      <c r="F884" t="s">
        <v>56</v>
      </c>
      <c r="G884" t="s">
        <v>459</v>
      </c>
      <c r="H884" t="s">
        <v>486</v>
      </c>
    </row>
    <row r="885" spans="5:8" hidden="1" x14ac:dyDescent="0.25">
      <c r="E885" t="s">
        <v>996</v>
      </c>
      <c r="F885" t="s">
        <v>56</v>
      </c>
      <c r="G885" t="s">
        <v>459</v>
      </c>
      <c r="H885" t="s">
        <v>486</v>
      </c>
    </row>
    <row r="886" spans="5:8" hidden="1" x14ac:dyDescent="0.25">
      <c r="E886" t="s">
        <v>997</v>
      </c>
      <c r="F886" t="s">
        <v>56</v>
      </c>
      <c r="G886" t="s">
        <v>459</v>
      </c>
      <c r="H886" t="s">
        <v>486</v>
      </c>
    </row>
    <row r="887" spans="5:8" hidden="1" x14ac:dyDescent="0.25">
      <c r="E887" t="s">
        <v>998</v>
      </c>
      <c r="F887" t="s">
        <v>56</v>
      </c>
      <c r="G887" t="s">
        <v>459</v>
      </c>
      <c r="H887" t="s">
        <v>486</v>
      </c>
    </row>
    <row r="888" spans="5:8" hidden="1" x14ac:dyDescent="0.25">
      <c r="E888" t="s">
        <v>999</v>
      </c>
      <c r="F888" t="s">
        <v>57</v>
      </c>
      <c r="G888" t="s">
        <v>459</v>
      </c>
      <c r="H888" t="s">
        <v>486</v>
      </c>
    </row>
    <row r="889" spans="5:8" hidden="1" x14ac:dyDescent="0.25">
      <c r="E889" t="s">
        <v>1000</v>
      </c>
      <c r="F889" t="s">
        <v>57</v>
      </c>
      <c r="G889" t="s">
        <v>459</v>
      </c>
      <c r="H889" t="s">
        <v>486</v>
      </c>
    </row>
    <row r="890" spans="5:8" hidden="1" x14ac:dyDescent="0.25">
      <c r="E890" t="s">
        <v>1001</v>
      </c>
      <c r="F890" t="s">
        <v>57</v>
      </c>
      <c r="G890" t="s">
        <v>459</v>
      </c>
      <c r="H890" t="s">
        <v>486</v>
      </c>
    </row>
    <row r="891" spans="5:8" hidden="1" x14ac:dyDescent="0.25">
      <c r="E891" t="s">
        <v>1002</v>
      </c>
      <c r="F891" t="s">
        <v>57</v>
      </c>
      <c r="G891" t="s">
        <v>459</v>
      </c>
      <c r="H891" t="s">
        <v>486</v>
      </c>
    </row>
    <row r="892" spans="5:8" hidden="1" x14ac:dyDescent="0.25">
      <c r="E892" t="s">
        <v>1003</v>
      </c>
      <c r="F892" t="s">
        <v>56</v>
      </c>
      <c r="G892" t="s">
        <v>459</v>
      </c>
      <c r="H892" t="s">
        <v>486</v>
      </c>
    </row>
    <row r="893" spans="5:8" hidden="1" x14ac:dyDescent="0.25">
      <c r="E893" t="s">
        <v>1004</v>
      </c>
      <c r="F893" t="s">
        <v>56</v>
      </c>
      <c r="G893" t="s">
        <v>459</v>
      </c>
      <c r="H893" t="s">
        <v>486</v>
      </c>
    </row>
    <row r="894" spans="5:8" hidden="1" x14ac:dyDescent="0.25">
      <c r="E894" t="s">
        <v>1005</v>
      </c>
      <c r="F894" t="s">
        <v>56</v>
      </c>
      <c r="G894" t="s">
        <v>459</v>
      </c>
      <c r="H894" t="s">
        <v>486</v>
      </c>
    </row>
    <row r="895" spans="5:8" hidden="1" x14ac:dyDescent="0.25">
      <c r="E895" t="s">
        <v>1006</v>
      </c>
      <c r="F895" t="s">
        <v>56</v>
      </c>
      <c r="G895" t="s">
        <v>459</v>
      </c>
      <c r="H895" t="s">
        <v>486</v>
      </c>
    </row>
    <row r="896" spans="5:8" hidden="1" x14ac:dyDescent="0.25">
      <c r="E896" t="s">
        <v>1007</v>
      </c>
      <c r="F896" t="s">
        <v>56</v>
      </c>
      <c r="G896" t="s">
        <v>459</v>
      </c>
      <c r="H896" t="s">
        <v>486</v>
      </c>
    </row>
    <row r="897" spans="5:8" hidden="1" x14ac:dyDescent="0.25">
      <c r="E897" t="s">
        <v>1008</v>
      </c>
      <c r="F897" t="s">
        <v>57</v>
      </c>
      <c r="G897" t="s">
        <v>459</v>
      </c>
      <c r="H897" t="s">
        <v>486</v>
      </c>
    </row>
    <row r="898" spans="5:8" hidden="1" x14ac:dyDescent="0.25">
      <c r="E898" t="s">
        <v>1009</v>
      </c>
      <c r="F898" t="s">
        <v>57</v>
      </c>
      <c r="G898" t="s">
        <v>459</v>
      </c>
      <c r="H898" t="s">
        <v>486</v>
      </c>
    </row>
    <row r="899" spans="5:8" hidden="1" x14ac:dyDescent="0.25">
      <c r="E899" t="s">
        <v>1010</v>
      </c>
      <c r="F899" t="s">
        <v>56</v>
      </c>
      <c r="G899" t="s">
        <v>459</v>
      </c>
      <c r="H899" t="s">
        <v>486</v>
      </c>
    </row>
    <row r="900" spans="5:8" hidden="1" x14ac:dyDescent="0.25">
      <c r="E900" t="s">
        <v>1011</v>
      </c>
      <c r="F900" t="s">
        <v>56</v>
      </c>
      <c r="G900" t="s">
        <v>459</v>
      </c>
      <c r="H900" t="s">
        <v>486</v>
      </c>
    </row>
    <row r="901" spans="5:8" hidden="1" x14ac:dyDescent="0.25">
      <c r="E901" t="s">
        <v>1012</v>
      </c>
      <c r="F901" t="s">
        <v>56</v>
      </c>
      <c r="G901" t="s">
        <v>457</v>
      </c>
      <c r="H901" t="s">
        <v>457</v>
      </c>
    </row>
    <row r="902" spans="5:8" hidden="1" x14ac:dyDescent="0.25">
      <c r="E902" t="s">
        <v>1013</v>
      </c>
      <c r="F902" t="s">
        <v>57</v>
      </c>
      <c r="G902" t="s">
        <v>256</v>
      </c>
      <c r="H902" t="s">
        <v>974</v>
      </c>
    </row>
    <row r="903" spans="5:8" hidden="1" x14ac:dyDescent="0.25">
      <c r="E903" t="s">
        <v>1014</v>
      </c>
      <c r="F903" t="s">
        <v>57</v>
      </c>
      <c r="G903" t="s">
        <v>256</v>
      </c>
      <c r="H903" t="s">
        <v>492</v>
      </c>
    </row>
    <row r="904" spans="5:8" hidden="1" x14ac:dyDescent="0.25">
      <c r="E904" t="s">
        <v>1015</v>
      </c>
      <c r="F904" t="s">
        <v>57</v>
      </c>
      <c r="G904" t="s">
        <v>256</v>
      </c>
      <c r="H904" t="s">
        <v>492</v>
      </c>
    </row>
    <row r="905" spans="5:8" hidden="1" x14ac:dyDescent="0.25">
      <c r="E905" t="s">
        <v>1016</v>
      </c>
      <c r="F905" t="s">
        <v>57</v>
      </c>
      <c r="G905" t="s">
        <v>256</v>
      </c>
      <c r="H905" t="s">
        <v>484</v>
      </c>
    </row>
    <row r="906" spans="5:8" hidden="1" x14ac:dyDescent="0.25">
      <c r="E906" t="s">
        <v>1017</v>
      </c>
      <c r="F906" t="s">
        <v>57</v>
      </c>
      <c r="G906" t="s">
        <v>256</v>
      </c>
      <c r="H906" t="s">
        <v>492</v>
      </c>
    </row>
    <row r="907" spans="5:8" hidden="1" x14ac:dyDescent="0.25">
      <c r="E907" t="s">
        <v>1018</v>
      </c>
      <c r="F907" t="s">
        <v>57</v>
      </c>
      <c r="G907" t="s">
        <v>256</v>
      </c>
      <c r="H907" t="s">
        <v>492</v>
      </c>
    </row>
    <row r="908" spans="5:8" hidden="1" x14ac:dyDescent="0.25">
      <c r="E908" t="s">
        <v>1019</v>
      </c>
      <c r="F908" t="s">
        <v>57</v>
      </c>
      <c r="G908" t="s">
        <v>256</v>
      </c>
      <c r="H908" t="s">
        <v>492</v>
      </c>
    </row>
    <row r="909" spans="5:8" hidden="1" x14ac:dyDescent="0.25">
      <c r="E909" t="s">
        <v>1020</v>
      </c>
      <c r="F909" t="s">
        <v>57</v>
      </c>
      <c r="G909" t="s">
        <v>256</v>
      </c>
      <c r="H909" t="s">
        <v>492</v>
      </c>
    </row>
    <row r="910" spans="5:8" hidden="1" x14ac:dyDescent="0.25">
      <c r="E910" t="s">
        <v>1021</v>
      </c>
      <c r="F910" t="s">
        <v>57</v>
      </c>
      <c r="G910" t="s">
        <v>256</v>
      </c>
      <c r="H910" t="s">
        <v>484</v>
      </c>
    </row>
    <row r="911" spans="5:8" hidden="1" x14ac:dyDescent="0.25">
      <c r="E911" t="s">
        <v>1022</v>
      </c>
      <c r="F911" t="s">
        <v>57</v>
      </c>
      <c r="G911" t="s">
        <v>256</v>
      </c>
      <c r="H911" t="s">
        <v>492</v>
      </c>
    </row>
    <row r="912" spans="5:8" hidden="1" x14ac:dyDescent="0.25">
      <c r="E912" t="s">
        <v>1023</v>
      </c>
      <c r="F912" t="s">
        <v>57</v>
      </c>
      <c r="G912" t="s">
        <v>256</v>
      </c>
      <c r="H912" t="s">
        <v>492</v>
      </c>
    </row>
    <row r="913" spans="5:8" hidden="1" x14ac:dyDescent="0.25">
      <c r="E913" t="s">
        <v>1024</v>
      </c>
      <c r="F913" t="s">
        <v>57</v>
      </c>
      <c r="G913" t="s">
        <v>256</v>
      </c>
      <c r="H913" t="s">
        <v>484</v>
      </c>
    </row>
    <row r="914" spans="5:8" hidden="1" x14ac:dyDescent="0.25">
      <c r="E914" t="s">
        <v>1025</v>
      </c>
      <c r="F914" t="s">
        <v>57</v>
      </c>
      <c r="G914" t="s">
        <v>256</v>
      </c>
      <c r="H914" t="s">
        <v>484</v>
      </c>
    </row>
    <row r="915" spans="5:8" hidden="1" x14ac:dyDescent="0.25">
      <c r="E915" t="s">
        <v>1026</v>
      </c>
      <c r="F915" t="s">
        <v>57</v>
      </c>
      <c r="G915" t="s">
        <v>459</v>
      </c>
      <c r="H915" t="s">
        <v>486</v>
      </c>
    </row>
    <row r="916" spans="5:8" hidden="1" x14ac:dyDescent="0.25">
      <c r="E916" t="s">
        <v>1027</v>
      </c>
      <c r="F916" t="s">
        <v>57</v>
      </c>
      <c r="G916" t="s">
        <v>459</v>
      </c>
      <c r="H916" t="s">
        <v>486</v>
      </c>
    </row>
    <row r="917" spans="5:8" hidden="1" x14ac:dyDescent="0.25">
      <c r="E917" t="s">
        <v>1028</v>
      </c>
      <c r="F917" t="s">
        <v>56</v>
      </c>
      <c r="G917" t="s">
        <v>256</v>
      </c>
      <c r="H917" t="s">
        <v>832</v>
      </c>
    </row>
    <row r="918" spans="5:8" hidden="1" x14ac:dyDescent="0.25">
      <c r="E918" t="s">
        <v>1029</v>
      </c>
      <c r="F918" t="s">
        <v>56</v>
      </c>
      <c r="G918" t="s">
        <v>256</v>
      </c>
      <c r="H918" t="s">
        <v>951</v>
      </c>
    </row>
    <row r="919" spans="5:8" hidden="1" x14ac:dyDescent="0.25">
      <c r="E919" t="s">
        <v>1030</v>
      </c>
      <c r="F919" t="s">
        <v>56</v>
      </c>
      <c r="G919" t="s">
        <v>256</v>
      </c>
      <c r="H919" t="s">
        <v>951</v>
      </c>
    </row>
    <row r="920" spans="5:8" hidden="1" x14ac:dyDescent="0.25">
      <c r="E920" t="s">
        <v>1031</v>
      </c>
      <c r="F920" t="s">
        <v>56</v>
      </c>
      <c r="G920" t="s">
        <v>256</v>
      </c>
      <c r="H920" t="s">
        <v>492</v>
      </c>
    </row>
    <row r="921" spans="5:8" hidden="1" x14ac:dyDescent="0.25">
      <c r="E921" t="s">
        <v>1032</v>
      </c>
      <c r="F921" t="s">
        <v>56</v>
      </c>
      <c r="G921" t="s">
        <v>256</v>
      </c>
      <c r="H921" t="s">
        <v>492</v>
      </c>
    </row>
    <row r="922" spans="5:8" hidden="1" x14ac:dyDescent="0.25">
      <c r="E922" t="s">
        <v>1033</v>
      </c>
      <c r="F922" t="s">
        <v>56</v>
      </c>
      <c r="G922" t="s">
        <v>246</v>
      </c>
      <c r="H922" t="s">
        <v>246</v>
      </c>
    </row>
    <row r="923" spans="5:8" hidden="1" x14ac:dyDescent="0.25">
      <c r="E923" t="s">
        <v>1034</v>
      </c>
      <c r="F923" t="s">
        <v>56</v>
      </c>
      <c r="G923" t="s">
        <v>256</v>
      </c>
      <c r="H923" t="s">
        <v>484</v>
      </c>
    </row>
    <row r="924" spans="5:8" hidden="1" x14ac:dyDescent="0.25">
      <c r="E924" t="s">
        <v>1035</v>
      </c>
      <c r="F924" t="s">
        <v>56</v>
      </c>
      <c r="G924" t="s">
        <v>256</v>
      </c>
      <c r="H924" t="s">
        <v>1036</v>
      </c>
    </row>
    <row r="925" spans="5:8" hidden="1" x14ac:dyDescent="0.25">
      <c r="E925" t="s">
        <v>1037</v>
      </c>
      <c r="F925" t="s">
        <v>56</v>
      </c>
      <c r="G925" t="s">
        <v>256</v>
      </c>
      <c r="H925" t="s">
        <v>832</v>
      </c>
    </row>
    <row r="926" spans="5:8" hidden="1" x14ac:dyDescent="0.25">
      <c r="E926" t="s">
        <v>1038</v>
      </c>
      <c r="F926" t="s">
        <v>56</v>
      </c>
      <c r="G926" t="s">
        <v>256</v>
      </c>
      <c r="H926" t="s">
        <v>484</v>
      </c>
    </row>
    <row r="927" spans="5:8" hidden="1" x14ac:dyDescent="0.25">
      <c r="E927" t="s">
        <v>1039</v>
      </c>
      <c r="F927" t="s">
        <v>56</v>
      </c>
      <c r="G927" t="s">
        <v>256</v>
      </c>
      <c r="H927" t="s">
        <v>974</v>
      </c>
    </row>
    <row r="928" spans="5:8" hidden="1" x14ac:dyDescent="0.25">
      <c r="E928" t="s">
        <v>1040</v>
      </c>
      <c r="F928" t="s">
        <v>56</v>
      </c>
      <c r="G928" t="s">
        <v>256</v>
      </c>
      <c r="H928" t="s">
        <v>492</v>
      </c>
    </row>
    <row r="929" spans="5:8" hidden="1" x14ac:dyDescent="0.25">
      <c r="E929" t="s">
        <v>1041</v>
      </c>
      <c r="F929" t="s">
        <v>56</v>
      </c>
      <c r="G929" t="s">
        <v>256</v>
      </c>
      <c r="H929" t="s">
        <v>492</v>
      </c>
    </row>
    <row r="930" spans="5:8" hidden="1" x14ac:dyDescent="0.25">
      <c r="E930" t="s">
        <v>1042</v>
      </c>
      <c r="F930" t="s">
        <v>56</v>
      </c>
      <c r="G930" t="s">
        <v>256</v>
      </c>
      <c r="H930" t="s">
        <v>484</v>
      </c>
    </row>
    <row r="931" spans="5:8" hidden="1" x14ac:dyDescent="0.25">
      <c r="E931" t="s">
        <v>1043</v>
      </c>
      <c r="F931" t="s">
        <v>56</v>
      </c>
      <c r="G931" t="s">
        <v>256</v>
      </c>
      <c r="H931" t="s">
        <v>492</v>
      </c>
    </row>
    <row r="932" spans="5:8" hidden="1" x14ac:dyDescent="0.25">
      <c r="E932" t="s">
        <v>1044</v>
      </c>
      <c r="F932" t="s">
        <v>56</v>
      </c>
      <c r="G932" t="s">
        <v>256</v>
      </c>
      <c r="H932" t="s">
        <v>492</v>
      </c>
    </row>
    <row r="933" spans="5:8" hidden="1" x14ac:dyDescent="0.25">
      <c r="E933" t="s">
        <v>1045</v>
      </c>
      <c r="F933" t="s">
        <v>56</v>
      </c>
      <c r="G933" t="s">
        <v>256</v>
      </c>
      <c r="H933" t="s">
        <v>492</v>
      </c>
    </row>
    <row r="934" spans="5:8" hidden="1" x14ac:dyDescent="0.25">
      <c r="E934" t="s">
        <v>1046</v>
      </c>
      <c r="F934" t="s">
        <v>56</v>
      </c>
      <c r="G934" t="s">
        <v>256</v>
      </c>
      <c r="H934" t="s">
        <v>492</v>
      </c>
    </row>
    <row r="935" spans="5:8" hidden="1" x14ac:dyDescent="0.25">
      <c r="E935" t="s">
        <v>1047</v>
      </c>
      <c r="F935" t="s">
        <v>56</v>
      </c>
      <c r="G935" t="s">
        <v>256</v>
      </c>
      <c r="H935" t="s">
        <v>484</v>
      </c>
    </row>
    <row r="936" spans="5:8" hidden="1" x14ac:dyDescent="0.25">
      <c r="E936" t="s">
        <v>1048</v>
      </c>
      <c r="F936" t="s">
        <v>56</v>
      </c>
      <c r="G936" t="s">
        <v>256</v>
      </c>
      <c r="H936" t="s">
        <v>492</v>
      </c>
    </row>
    <row r="937" spans="5:8" hidden="1" x14ac:dyDescent="0.25">
      <c r="E937" t="s">
        <v>1049</v>
      </c>
      <c r="F937" t="s">
        <v>56</v>
      </c>
      <c r="G937" t="s">
        <v>256</v>
      </c>
      <c r="H937" t="s">
        <v>492</v>
      </c>
    </row>
    <row r="938" spans="5:8" hidden="1" x14ac:dyDescent="0.25">
      <c r="E938" t="s">
        <v>1050</v>
      </c>
      <c r="F938" t="s">
        <v>56</v>
      </c>
      <c r="G938" t="s">
        <v>256</v>
      </c>
      <c r="H938" t="s">
        <v>951</v>
      </c>
    </row>
    <row r="939" spans="5:8" hidden="1" x14ac:dyDescent="0.25">
      <c r="E939" t="s">
        <v>1051</v>
      </c>
      <c r="F939" t="s">
        <v>56</v>
      </c>
      <c r="G939" t="s">
        <v>256</v>
      </c>
      <c r="H939" t="s">
        <v>484</v>
      </c>
    </row>
    <row r="940" spans="5:8" hidden="1" x14ac:dyDescent="0.25">
      <c r="E940" t="s">
        <v>1052</v>
      </c>
      <c r="F940" t="s">
        <v>56</v>
      </c>
      <c r="G940" t="s">
        <v>256</v>
      </c>
      <c r="H940" t="s">
        <v>974</v>
      </c>
    </row>
    <row r="941" spans="5:8" hidden="1" x14ac:dyDescent="0.25">
      <c r="E941" t="s">
        <v>1053</v>
      </c>
      <c r="F941" t="s">
        <v>56</v>
      </c>
      <c r="G941" t="s">
        <v>256</v>
      </c>
      <c r="H941" t="s">
        <v>484</v>
      </c>
    </row>
    <row r="942" spans="5:8" hidden="1" x14ac:dyDescent="0.25">
      <c r="E942" t="s">
        <v>1054</v>
      </c>
      <c r="F942" t="s">
        <v>56</v>
      </c>
      <c r="G942" t="s">
        <v>256</v>
      </c>
      <c r="H942" t="s">
        <v>492</v>
      </c>
    </row>
    <row r="943" spans="5:8" hidden="1" x14ac:dyDescent="0.25">
      <c r="E943" t="s">
        <v>1055</v>
      </c>
      <c r="F943" t="s">
        <v>56</v>
      </c>
      <c r="G943" t="s">
        <v>256</v>
      </c>
      <c r="H943" t="s">
        <v>492</v>
      </c>
    </row>
    <row r="944" spans="5:8" hidden="1" x14ac:dyDescent="0.25">
      <c r="E944" t="s">
        <v>1056</v>
      </c>
      <c r="F944" t="s">
        <v>56</v>
      </c>
      <c r="G944" t="s">
        <v>256</v>
      </c>
      <c r="H944" t="s">
        <v>492</v>
      </c>
    </row>
    <row r="945" spans="5:8" hidden="1" x14ac:dyDescent="0.25">
      <c r="E945" t="s">
        <v>1057</v>
      </c>
      <c r="F945" t="s">
        <v>56</v>
      </c>
      <c r="G945" t="s">
        <v>256</v>
      </c>
      <c r="H945" t="s">
        <v>492</v>
      </c>
    </row>
    <row r="946" spans="5:8" hidden="1" x14ac:dyDescent="0.25">
      <c r="E946" t="s">
        <v>1058</v>
      </c>
      <c r="F946" t="s">
        <v>56</v>
      </c>
      <c r="G946" t="s">
        <v>256</v>
      </c>
      <c r="H946" t="s">
        <v>484</v>
      </c>
    </row>
    <row r="947" spans="5:8" hidden="1" x14ac:dyDescent="0.25">
      <c r="E947" t="s">
        <v>1059</v>
      </c>
      <c r="F947" t="s">
        <v>56</v>
      </c>
      <c r="G947" t="s">
        <v>256</v>
      </c>
      <c r="H947" t="s">
        <v>951</v>
      </c>
    </row>
    <row r="948" spans="5:8" hidden="1" x14ac:dyDescent="0.25">
      <c r="E948" t="s">
        <v>1060</v>
      </c>
      <c r="F948" t="s">
        <v>56</v>
      </c>
      <c r="G948" t="s">
        <v>261</v>
      </c>
      <c r="H948" t="s">
        <v>261</v>
      </c>
    </row>
    <row r="949" spans="5:8" hidden="1" x14ac:dyDescent="0.25">
      <c r="E949" t="s">
        <v>1061</v>
      </c>
      <c r="F949" t="s">
        <v>56</v>
      </c>
      <c r="G949" t="s">
        <v>261</v>
      </c>
      <c r="H949" t="s">
        <v>261</v>
      </c>
    </row>
    <row r="950" spans="5:8" hidden="1" x14ac:dyDescent="0.25">
      <c r="E950" t="s">
        <v>1062</v>
      </c>
      <c r="F950" t="s">
        <v>57</v>
      </c>
      <c r="G950" t="s">
        <v>261</v>
      </c>
      <c r="H950" t="s">
        <v>261</v>
      </c>
    </row>
    <row r="951" spans="5:8" hidden="1" x14ac:dyDescent="0.25">
      <c r="E951" t="s">
        <v>1063</v>
      </c>
      <c r="F951" t="s">
        <v>57</v>
      </c>
      <c r="G951" t="s">
        <v>261</v>
      </c>
      <c r="H951" t="s">
        <v>261</v>
      </c>
    </row>
    <row r="952" spans="5:8" hidden="1" x14ac:dyDescent="0.25">
      <c r="E952" t="s">
        <v>1064</v>
      </c>
      <c r="F952" t="s">
        <v>56</v>
      </c>
      <c r="G952" t="s">
        <v>261</v>
      </c>
      <c r="H952" t="s">
        <v>261</v>
      </c>
    </row>
    <row r="953" spans="5:8" hidden="1" x14ac:dyDescent="0.25">
      <c r="E953" t="s">
        <v>1065</v>
      </c>
      <c r="F953" t="s">
        <v>56</v>
      </c>
      <c r="G953" t="s">
        <v>261</v>
      </c>
      <c r="H953" t="s">
        <v>261</v>
      </c>
    </row>
    <row r="954" spans="5:8" hidden="1" x14ac:dyDescent="0.25">
      <c r="E954" t="s">
        <v>1066</v>
      </c>
      <c r="F954" t="s">
        <v>56</v>
      </c>
      <c r="G954" t="s">
        <v>261</v>
      </c>
      <c r="H954" t="s">
        <v>261</v>
      </c>
    </row>
    <row r="955" spans="5:8" hidden="1" x14ac:dyDescent="0.25">
      <c r="E955" t="s">
        <v>1067</v>
      </c>
      <c r="F955" t="s">
        <v>57</v>
      </c>
      <c r="G955" t="s">
        <v>261</v>
      </c>
      <c r="H955" t="s">
        <v>261</v>
      </c>
    </row>
    <row r="956" spans="5:8" hidden="1" x14ac:dyDescent="0.25">
      <c r="E956" t="s">
        <v>1068</v>
      </c>
      <c r="F956" t="s">
        <v>57</v>
      </c>
      <c r="G956" t="s">
        <v>261</v>
      </c>
      <c r="H956" t="s">
        <v>261</v>
      </c>
    </row>
    <row r="957" spans="5:8" hidden="1" x14ac:dyDescent="0.25">
      <c r="E957" t="s">
        <v>1069</v>
      </c>
      <c r="F957" t="s">
        <v>57</v>
      </c>
      <c r="G957" t="s">
        <v>261</v>
      </c>
      <c r="H957" t="s">
        <v>261</v>
      </c>
    </row>
    <row r="958" spans="5:8" hidden="1" x14ac:dyDescent="0.25">
      <c r="E958" t="s">
        <v>1070</v>
      </c>
      <c r="F958" t="s">
        <v>57</v>
      </c>
      <c r="G958" t="s">
        <v>261</v>
      </c>
      <c r="H958" t="s">
        <v>261</v>
      </c>
    </row>
    <row r="959" spans="5:8" hidden="1" x14ac:dyDescent="0.25">
      <c r="E959" t="s">
        <v>1071</v>
      </c>
      <c r="F959" t="s">
        <v>57</v>
      </c>
      <c r="G959" t="s">
        <v>261</v>
      </c>
      <c r="H959" t="s">
        <v>261</v>
      </c>
    </row>
    <row r="960" spans="5:8" hidden="1" x14ac:dyDescent="0.25">
      <c r="E960" t="s">
        <v>1072</v>
      </c>
      <c r="F960" t="s">
        <v>57</v>
      </c>
      <c r="G960" t="s">
        <v>261</v>
      </c>
      <c r="H960" t="s">
        <v>261</v>
      </c>
    </row>
    <row r="961" spans="5:8" hidden="1" x14ac:dyDescent="0.25">
      <c r="E961" t="s">
        <v>1073</v>
      </c>
      <c r="F961" t="s">
        <v>57</v>
      </c>
      <c r="G961" t="s">
        <v>261</v>
      </c>
      <c r="H961" t="s">
        <v>261</v>
      </c>
    </row>
    <row r="962" spans="5:8" hidden="1" x14ac:dyDescent="0.25">
      <c r="E962" t="s">
        <v>1074</v>
      </c>
      <c r="F962" t="s">
        <v>57</v>
      </c>
      <c r="G962" t="s">
        <v>261</v>
      </c>
      <c r="H962" t="s">
        <v>261</v>
      </c>
    </row>
    <row r="963" spans="5:8" hidden="1" x14ac:dyDescent="0.25">
      <c r="E963" t="s">
        <v>1075</v>
      </c>
      <c r="F963" t="s">
        <v>56</v>
      </c>
      <c r="G963" t="s">
        <v>261</v>
      </c>
      <c r="H963" t="s">
        <v>261</v>
      </c>
    </row>
    <row r="964" spans="5:8" hidden="1" x14ac:dyDescent="0.25">
      <c r="E964" t="s">
        <v>1076</v>
      </c>
      <c r="F964" t="s">
        <v>56</v>
      </c>
      <c r="G964" t="s">
        <v>261</v>
      </c>
      <c r="H964" t="s">
        <v>261</v>
      </c>
    </row>
    <row r="965" spans="5:8" hidden="1" x14ac:dyDescent="0.25">
      <c r="E965" t="s">
        <v>1077</v>
      </c>
      <c r="F965" t="s">
        <v>56</v>
      </c>
      <c r="G965" t="s">
        <v>261</v>
      </c>
      <c r="H965" t="s">
        <v>261</v>
      </c>
    </row>
    <row r="966" spans="5:8" hidden="1" x14ac:dyDescent="0.25">
      <c r="E966" t="s">
        <v>1078</v>
      </c>
      <c r="F966" t="s">
        <v>57</v>
      </c>
      <c r="G966" t="s">
        <v>261</v>
      </c>
      <c r="H966" t="s">
        <v>261</v>
      </c>
    </row>
    <row r="967" spans="5:8" hidden="1" x14ac:dyDescent="0.25">
      <c r="E967" t="s">
        <v>1079</v>
      </c>
      <c r="F967" t="s">
        <v>57</v>
      </c>
      <c r="G967" t="s">
        <v>261</v>
      </c>
      <c r="H967" t="s">
        <v>261</v>
      </c>
    </row>
    <row r="968" spans="5:8" hidden="1" x14ac:dyDescent="0.25">
      <c r="E968" t="s">
        <v>1080</v>
      </c>
      <c r="F968" t="s">
        <v>57</v>
      </c>
      <c r="G968" t="s">
        <v>261</v>
      </c>
      <c r="H968" t="s">
        <v>261</v>
      </c>
    </row>
    <row r="969" spans="5:8" hidden="1" x14ac:dyDescent="0.25">
      <c r="E969" t="s">
        <v>1081</v>
      </c>
      <c r="F969" t="s">
        <v>57</v>
      </c>
      <c r="G969" t="s">
        <v>261</v>
      </c>
      <c r="H969" t="s">
        <v>261</v>
      </c>
    </row>
    <row r="970" spans="5:8" hidden="1" x14ac:dyDescent="0.25">
      <c r="E970" t="s">
        <v>1082</v>
      </c>
      <c r="F970" t="s">
        <v>57</v>
      </c>
      <c r="G970" t="s">
        <v>261</v>
      </c>
      <c r="H970" t="s">
        <v>261</v>
      </c>
    </row>
    <row r="971" spans="5:8" hidden="1" x14ac:dyDescent="0.25">
      <c r="E971" t="s">
        <v>1083</v>
      </c>
      <c r="F971" t="s">
        <v>57</v>
      </c>
      <c r="G971" t="s">
        <v>261</v>
      </c>
      <c r="H971" t="s">
        <v>261</v>
      </c>
    </row>
    <row r="972" spans="5:8" hidden="1" x14ac:dyDescent="0.25">
      <c r="E972" t="s">
        <v>1084</v>
      </c>
      <c r="F972" t="s">
        <v>56</v>
      </c>
      <c r="G972" t="s">
        <v>261</v>
      </c>
      <c r="H972" t="s">
        <v>261</v>
      </c>
    </row>
    <row r="973" spans="5:8" hidden="1" x14ac:dyDescent="0.25">
      <c r="E973" t="s">
        <v>1085</v>
      </c>
      <c r="F973" t="s">
        <v>56</v>
      </c>
      <c r="G973" t="s">
        <v>261</v>
      </c>
      <c r="H973" t="s">
        <v>261</v>
      </c>
    </row>
    <row r="974" spans="5:8" hidden="1" x14ac:dyDescent="0.25">
      <c r="E974" t="s">
        <v>1086</v>
      </c>
      <c r="F974" t="s">
        <v>56</v>
      </c>
      <c r="G974" t="s">
        <v>261</v>
      </c>
      <c r="H974" t="s">
        <v>261</v>
      </c>
    </row>
    <row r="975" spans="5:8" hidden="1" x14ac:dyDescent="0.25">
      <c r="E975" t="s">
        <v>1087</v>
      </c>
      <c r="F975" t="s">
        <v>56</v>
      </c>
      <c r="G975" t="s">
        <v>261</v>
      </c>
      <c r="H975" t="s">
        <v>261</v>
      </c>
    </row>
    <row r="976" spans="5:8" hidden="1" x14ac:dyDescent="0.25">
      <c r="E976" t="s">
        <v>1088</v>
      </c>
      <c r="F976" t="s">
        <v>56</v>
      </c>
      <c r="G976" t="s">
        <v>261</v>
      </c>
      <c r="H976" t="s">
        <v>261</v>
      </c>
    </row>
    <row r="977" spans="5:8" hidden="1" x14ac:dyDescent="0.25">
      <c r="E977" t="s">
        <v>1089</v>
      </c>
      <c r="F977" t="s">
        <v>56</v>
      </c>
      <c r="G977" t="s">
        <v>261</v>
      </c>
      <c r="H977" t="s">
        <v>261</v>
      </c>
    </row>
    <row r="978" spans="5:8" hidden="1" x14ac:dyDescent="0.25">
      <c r="E978" t="s">
        <v>1090</v>
      </c>
      <c r="F978" t="s">
        <v>56</v>
      </c>
      <c r="G978" t="s">
        <v>261</v>
      </c>
      <c r="H978" t="s">
        <v>261</v>
      </c>
    </row>
    <row r="979" spans="5:8" hidden="1" x14ac:dyDescent="0.25">
      <c r="E979" t="s">
        <v>1091</v>
      </c>
      <c r="F979" t="s">
        <v>56</v>
      </c>
      <c r="G979" t="s">
        <v>261</v>
      </c>
      <c r="H979" t="s">
        <v>261</v>
      </c>
    </row>
    <row r="980" spans="5:8" hidden="1" x14ac:dyDescent="0.25">
      <c r="E980" t="s">
        <v>1092</v>
      </c>
      <c r="F980" t="s">
        <v>56</v>
      </c>
      <c r="G980" t="s">
        <v>261</v>
      </c>
      <c r="H980" t="s">
        <v>261</v>
      </c>
    </row>
    <row r="981" spans="5:8" hidden="1" x14ac:dyDescent="0.25">
      <c r="E981" t="s">
        <v>1093</v>
      </c>
      <c r="F981" t="s">
        <v>56</v>
      </c>
      <c r="G981" t="s">
        <v>261</v>
      </c>
      <c r="H981" t="s">
        <v>261</v>
      </c>
    </row>
    <row r="982" spans="5:8" hidden="1" x14ac:dyDescent="0.25">
      <c r="E982" t="s">
        <v>1094</v>
      </c>
      <c r="F982" t="s">
        <v>56</v>
      </c>
      <c r="G982" t="s">
        <v>261</v>
      </c>
      <c r="H982" t="s">
        <v>261</v>
      </c>
    </row>
    <row r="983" spans="5:8" hidden="1" x14ac:dyDescent="0.25">
      <c r="E983" t="s">
        <v>1095</v>
      </c>
      <c r="F983" t="s">
        <v>57</v>
      </c>
      <c r="G983" t="s">
        <v>261</v>
      </c>
      <c r="H983" t="s">
        <v>261</v>
      </c>
    </row>
    <row r="984" spans="5:8" hidden="1" x14ac:dyDescent="0.25">
      <c r="E984" t="s">
        <v>1096</v>
      </c>
      <c r="F984" t="s">
        <v>57</v>
      </c>
      <c r="G984" t="s">
        <v>261</v>
      </c>
      <c r="H984" t="s">
        <v>261</v>
      </c>
    </row>
    <row r="985" spans="5:8" hidden="1" x14ac:dyDescent="0.25">
      <c r="E985" t="s">
        <v>1097</v>
      </c>
      <c r="F985" t="s">
        <v>57</v>
      </c>
      <c r="G985" t="s">
        <v>459</v>
      </c>
      <c r="H985" t="s">
        <v>1098</v>
      </c>
    </row>
    <row r="986" spans="5:8" hidden="1" x14ac:dyDescent="0.25">
      <c r="E986" t="s">
        <v>1099</v>
      </c>
      <c r="F986" t="s">
        <v>57</v>
      </c>
      <c r="G986" t="s">
        <v>459</v>
      </c>
      <c r="H986" t="s">
        <v>1098</v>
      </c>
    </row>
    <row r="987" spans="5:8" hidden="1" x14ac:dyDescent="0.25">
      <c r="E987" t="s">
        <v>1100</v>
      </c>
      <c r="F987" t="s">
        <v>57</v>
      </c>
      <c r="G987" t="s">
        <v>459</v>
      </c>
      <c r="H987" t="s">
        <v>1098</v>
      </c>
    </row>
    <row r="988" spans="5:8" hidden="1" x14ac:dyDescent="0.25">
      <c r="E988" t="s">
        <v>1101</v>
      </c>
      <c r="F988" t="s">
        <v>57</v>
      </c>
      <c r="G988" t="s">
        <v>459</v>
      </c>
      <c r="H988" t="s">
        <v>1098</v>
      </c>
    </row>
    <row r="989" spans="5:8" hidden="1" x14ac:dyDescent="0.25">
      <c r="E989" t="s">
        <v>1102</v>
      </c>
      <c r="F989" t="s">
        <v>57</v>
      </c>
      <c r="G989" t="s">
        <v>256</v>
      </c>
      <c r="H989" t="s">
        <v>951</v>
      </c>
    </row>
    <row r="990" spans="5:8" hidden="1" x14ac:dyDescent="0.25">
      <c r="E990" t="s">
        <v>1103</v>
      </c>
      <c r="F990" t="s">
        <v>57</v>
      </c>
      <c r="G990" t="s">
        <v>256</v>
      </c>
      <c r="H990" t="s">
        <v>492</v>
      </c>
    </row>
    <row r="991" spans="5:8" hidden="1" x14ac:dyDescent="0.25">
      <c r="E991" t="s">
        <v>1104</v>
      </c>
      <c r="F991" t="s">
        <v>57</v>
      </c>
      <c r="G991" t="s">
        <v>256</v>
      </c>
      <c r="H991" t="s">
        <v>492</v>
      </c>
    </row>
    <row r="992" spans="5:8" hidden="1" x14ac:dyDescent="0.25">
      <c r="E992" t="s">
        <v>1105</v>
      </c>
      <c r="F992" t="s">
        <v>57</v>
      </c>
      <c r="G992" t="s">
        <v>256</v>
      </c>
      <c r="H992" t="s">
        <v>492</v>
      </c>
    </row>
    <row r="993" spans="5:8" hidden="1" x14ac:dyDescent="0.25">
      <c r="E993" t="s">
        <v>1106</v>
      </c>
      <c r="F993" t="s">
        <v>57</v>
      </c>
      <c r="G993" t="s">
        <v>256</v>
      </c>
      <c r="H993" t="s">
        <v>492</v>
      </c>
    </row>
    <row r="994" spans="5:8" hidden="1" x14ac:dyDescent="0.25">
      <c r="E994" t="s">
        <v>1107</v>
      </c>
      <c r="F994" t="s">
        <v>57</v>
      </c>
      <c r="G994" t="s">
        <v>246</v>
      </c>
      <c r="H994" t="s">
        <v>246</v>
      </c>
    </row>
    <row r="995" spans="5:8" hidden="1" x14ac:dyDescent="0.25">
      <c r="E995" t="s">
        <v>1108</v>
      </c>
      <c r="F995" t="s">
        <v>57</v>
      </c>
      <c r="G995" t="s">
        <v>246</v>
      </c>
      <c r="H995" t="s">
        <v>246</v>
      </c>
    </row>
    <row r="996" spans="5:8" hidden="1" x14ac:dyDescent="0.25">
      <c r="E996" t="s">
        <v>1109</v>
      </c>
      <c r="F996" t="s">
        <v>57</v>
      </c>
      <c r="G996" t="s">
        <v>256</v>
      </c>
      <c r="H996" t="s">
        <v>492</v>
      </c>
    </row>
    <row r="997" spans="5:8" hidden="1" x14ac:dyDescent="0.25">
      <c r="E997" t="s">
        <v>1110</v>
      </c>
      <c r="F997" t="s">
        <v>57</v>
      </c>
      <c r="G997" t="s">
        <v>256</v>
      </c>
      <c r="H997" t="s">
        <v>492</v>
      </c>
    </row>
    <row r="998" spans="5:8" hidden="1" x14ac:dyDescent="0.25">
      <c r="E998" t="s">
        <v>1111</v>
      </c>
      <c r="F998" t="s">
        <v>57</v>
      </c>
      <c r="G998" t="s">
        <v>953</v>
      </c>
      <c r="H998" t="s">
        <v>953</v>
      </c>
    </row>
    <row r="999" spans="5:8" hidden="1" x14ac:dyDescent="0.25">
      <c r="E999" t="s">
        <v>1112</v>
      </c>
      <c r="F999" t="s">
        <v>57</v>
      </c>
      <c r="G999" t="s">
        <v>459</v>
      </c>
      <c r="H999" t="s">
        <v>1098</v>
      </c>
    </row>
    <row r="1000" spans="5:8" hidden="1" x14ac:dyDescent="0.25">
      <c r="E1000" t="s">
        <v>1113</v>
      </c>
      <c r="F1000" t="s">
        <v>56</v>
      </c>
      <c r="G1000" t="s">
        <v>256</v>
      </c>
      <c r="H1000" t="s">
        <v>492</v>
      </c>
    </row>
    <row r="1001" spans="5:8" hidden="1" x14ac:dyDescent="0.25">
      <c r="E1001" t="s">
        <v>1114</v>
      </c>
      <c r="F1001" t="s">
        <v>56</v>
      </c>
      <c r="G1001" t="s">
        <v>256</v>
      </c>
      <c r="H1001" t="s">
        <v>492</v>
      </c>
    </row>
    <row r="1002" spans="5:8" hidden="1" x14ac:dyDescent="0.25">
      <c r="E1002" t="s">
        <v>1115</v>
      </c>
      <c r="F1002" t="s">
        <v>56</v>
      </c>
      <c r="G1002" t="s">
        <v>256</v>
      </c>
      <c r="H1002" t="s">
        <v>492</v>
      </c>
    </row>
    <row r="1003" spans="5:8" hidden="1" x14ac:dyDescent="0.25">
      <c r="E1003" t="s">
        <v>1116</v>
      </c>
      <c r="F1003" t="s">
        <v>56</v>
      </c>
      <c r="G1003" t="s">
        <v>256</v>
      </c>
      <c r="H1003" t="s">
        <v>492</v>
      </c>
    </row>
    <row r="1004" spans="5:8" hidden="1" x14ac:dyDescent="0.25">
      <c r="E1004" t="s">
        <v>1117</v>
      </c>
      <c r="F1004" t="s">
        <v>56</v>
      </c>
      <c r="G1004" t="s">
        <v>256</v>
      </c>
      <c r="H1004" t="s">
        <v>492</v>
      </c>
    </row>
    <row r="1005" spans="5:8" hidden="1" x14ac:dyDescent="0.25">
      <c r="E1005" t="s">
        <v>1118</v>
      </c>
      <c r="F1005" t="s">
        <v>56</v>
      </c>
      <c r="G1005" t="s">
        <v>256</v>
      </c>
      <c r="H1005" t="s">
        <v>492</v>
      </c>
    </row>
    <row r="1006" spans="5:8" hidden="1" x14ac:dyDescent="0.25">
      <c r="E1006" t="s">
        <v>1119</v>
      </c>
      <c r="F1006" t="s">
        <v>56</v>
      </c>
      <c r="G1006" t="s">
        <v>256</v>
      </c>
      <c r="H1006" t="s">
        <v>492</v>
      </c>
    </row>
    <row r="1007" spans="5:8" hidden="1" x14ac:dyDescent="0.25">
      <c r="E1007" t="s">
        <v>1120</v>
      </c>
      <c r="F1007" t="s">
        <v>56</v>
      </c>
      <c r="G1007" t="s">
        <v>256</v>
      </c>
      <c r="H1007" t="s">
        <v>492</v>
      </c>
    </row>
    <row r="1008" spans="5:8" hidden="1" x14ac:dyDescent="0.25">
      <c r="E1008" t="s">
        <v>1121</v>
      </c>
      <c r="F1008" t="s">
        <v>56</v>
      </c>
      <c r="G1008" t="s">
        <v>256</v>
      </c>
      <c r="H1008" t="s">
        <v>492</v>
      </c>
    </row>
    <row r="1009" spans="5:8" hidden="1" x14ac:dyDescent="0.25">
      <c r="E1009" t="s">
        <v>1122</v>
      </c>
      <c r="F1009" t="s">
        <v>56</v>
      </c>
      <c r="G1009" t="s">
        <v>256</v>
      </c>
      <c r="H1009" t="s">
        <v>492</v>
      </c>
    </row>
    <row r="1010" spans="5:8" hidden="1" x14ac:dyDescent="0.25">
      <c r="E1010" t="s">
        <v>1123</v>
      </c>
      <c r="F1010" t="s">
        <v>56</v>
      </c>
      <c r="G1010" t="s">
        <v>256</v>
      </c>
      <c r="H1010" t="s">
        <v>492</v>
      </c>
    </row>
    <row r="1011" spans="5:8" hidden="1" x14ac:dyDescent="0.25">
      <c r="E1011" t="s">
        <v>1124</v>
      </c>
      <c r="F1011" t="s">
        <v>56</v>
      </c>
      <c r="G1011" t="s">
        <v>256</v>
      </c>
      <c r="H1011" t="s">
        <v>492</v>
      </c>
    </row>
    <row r="1012" spans="5:8" hidden="1" x14ac:dyDescent="0.25">
      <c r="E1012" t="s">
        <v>1125</v>
      </c>
      <c r="F1012" t="s">
        <v>56</v>
      </c>
      <c r="G1012" t="s">
        <v>256</v>
      </c>
      <c r="H1012" t="s">
        <v>492</v>
      </c>
    </row>
    <row r="1013" spans="5:8" hidden="1" x14ac:dyDescent="0.25">
      <c r="E1013" t="s">
        <v>1126</v>
      </c>
      <c r="F1013" t="s">
        <v>56</v>
      </c>
      <c r="G1013" t="s">
        <v>256</v>
      </c>
      <c r="H1013" t="s">
        <v>492</v>
      </c>
    </row>
    <row r="1014" spans="5:8" hidden="1" x14ac:dyDescent="0.25">
      <c r="E1014" t="s">
        <v>1127</v>
      </c>
      <c r="F1014" t="s">
        <v>56</v>
      </c>
      <c r="G1014" t="s">
        <v>256</v>
      </c>
      <c r="H1014" t="s">
        <v>492</v>
      </c>
    </row>
    <row r="1015" spans="5:8" hidden="1" x14ac:dyDescent="0.25">
      <c r="E1015" t="s">
        <v>1128</v>
      </c>
      <c r="F1015" t="s">
        <v>56</v>
      </c>
      <c r="G1015" t="s">
        <v>256</v>
      </c>
      <c r="H1015" t="s">
        <v>492</v>
      </c>
    </row>
    <row r="1016" spans="5:8" hidden="1" x14ac:dyDescent="0.25">
      <c r="E1016" t="s">
        <v>1129</v>
      </c>
      <c r="F1016" t="s">
        <v>57</v>
      </c>
      <c r="G1016" t="s">
        <v>256</v>
      </c>
      <c r="H1016" t="s">
        <v>484</v>
      </c>
    </row>
    <row r="1017" spans="5:8" hidden="1" x14ac:dyDescent="0.25">
      <c r="E1017" t="s">
        <v>1130</v>
      </c>
      <c r="F1017" t="s">
        <v>57</v>
      </c>
      <c r="G1017" t="s">
        <v>256</v>
      </c>
      <c r="H1017" t="s">
        <v>484</v>
      </c>
    </row>
    <row r="1018" spans="5:8" hidden="1" x14ac:dyDescent="0.25">
      <c r="E1018" t="s">
        <v>1131</v>
      </c>
      <c r="F1018" t="s">
        <v>57</v>
      </c>
      <c r="G1018" t="s">
        <v>256</v>
      </c>
      <c r="H1018" t="s">
        <v>974</v>
      </c>
    </row>
    <row r="1019" spans="5:8" hidden="1" x14ac:dyDescent="0.25">
      <c r="E1019" t="s">
        <v>1132</v>
      </c>
      <c r="F1019" t="s">
        <v>57</v>
      </c>
      <c r="G1019" t="s">
        <v>256</v>
      </c>
      <c r="H1019" t="s">
        <v>484</v>
      </c>
    </row>
    <row r="1020" spans="5:8" hidden="1" x14ac:dyDescent="0.25">
      <c r="E1020" t="s">
        <v>1133</v>
      </c>
      <c r="F1020" t="s">
        <v>57</v>
      </c>
      <c r="G1020" t="s">
        <v>256</v>
      </c>
      <c r="H1020" t="s">
        <v>974</v>
      </c>
    </row>
    <row r="1021" spans="5:8" hidden="1" x14ac:dyDescent="0.25">
      <c r="E1021" t="s">
        <v>1134</v>
      </c>
      <c r="F1021" t="s">
        <v>57</v>
      </c>
      <c r="G1021" t="s">
        <v>256</v>
      </c>
      <c r="H1021" t="s">
        <v>492</v>
      </c>
    </row>
    <row r="1022" spans="5:8" hidden="1" x14ac:dyDescent="0.25">
      <c r="E1022" t="s">
        <v>1135</v>
      </c>
      <c r="F1022" t="s">
        <v>57</v>
      </c>
      <c r="G1022" t="s">
        <v>256</v>
      </c>
      <c r="H1022" t="s">
        <v>492</v>
      </c>
    </row>
    <row r="1023" spans="5:8" hidden="1" x14ac:dyDescent="0.25">
      <c r="E1023" t="s">
        <v>1136</v>
      </c>
      <c r="F1023" t="s">
        <v>57</v>
      </c>
      <c r="G1023" t="s">
        <v>256</v>
      </c>
      <c r="H1023" t="s">
        <v>484</v>
      </c>
    </row>
    <row r="1024" spans="5:8" hidden="1" x14ac:dyDescent="0.25">
      <c r="E1024" t="s">
        <v>1137</v>
      </c>
      <c r="F1024" t="s">
        <v>57</v>
      </c>
      <c r="G1024" t="s">
        <v>256</v>
      </c>
      <c r="H1024" t="s">
        <v>492</v>
      </c>
    </row>
    <row r="1025" spans="5:8" hidden="1" x14ac:dyDescent="0.25">
      <c r="E1025" t="s">
        <v>1138</v>
      </c>
      <c r="F1025" t="s">
        <v>57</v>
      </c>
      <c r="G1025" t="s">
        <v>256</v>
      </c>
      <c r="H1025" t="s">
        <v>492</v>
      </c>
    </row>
    <row r="1026" spans="5:8" hidden="1" x14ac:dyDescent="0.25">
      <c r="E1026" t="s">
        <v>1139</v>
      </c>
      <c r="F1026" t="s">
        <v>57</v>
      </c>
      <c r="G1026" t="s">
        <v>256</v>
      </c>
      <c r="H1026" t="s">
        <v>492</v>
      </c>
    </row>
    <row r="1027" spans="5:8" hidden="1" x14ac:dyDescent="0.25">
      <c r="E1027" t="s">
        <v>1140</v>
      </c>
      <c r="F1027" t="s">
        <v>57</v>
      </c>
      <c r="G1027" t="s">
        <v>256</v>
      </c>
      <c r="H1027" t="s">
        <v>492</v>
      </c>
    </row>
    <row r="1028" spans="5:8" hidden="1" x14ac:dyDescent="0.25">
      <c r="E1028" t="s">
        <v>1141</v>
      </c>
      <c r="F1028" t="s">
        <v>57</v>
      </c>
      <c r="G1028" t="s">
        <v>256</v>
      </c>
      <c r="H1028" t="s">
        <v>484</v>
      </c>
    </row>
    <row r="1029" spans="5:8" hidden="1" x14ac:dyDescent="0.25">
      <c r="E1029" t="s">
        <v>1142</v>
      </c>
      <c r="F1029" t="s">
        <v>57</v>
      </c>
      <c r="G1029" t="s">
        <v>256</v>
      </c>
      <c r="H1029" t="s">
        <v>492</v>
      </c>
    </row>
    <row r="1030" spans="5:8" hidden="1" x14ac:dyDescent="0.25">
      <c r="E1030" t="s">
        <v>1143</v>
      </c>
      <c r="F1030" t="s">
        <v>57</v>
      </c>
      <c r="G1030" t="s">
        <v>256</v>
      </c>
      <c r="H1030" t="s">
        <v>492</v>
      </c>
    </row>
    <row r="1031" spans="5:8" hidden="1" x14ac:dyDescent="0.25">
      <c r="E1031" t="s">
        <v>1144</v>
      </c>
      <c r="F1031" t="s">
        <v>57</v>
      </c>
      <c r="G1031" t="s">
        <v>256</v>
      </c>
      <c r="H1031" t="s">
        <v>484</v>
      </c>
    </row>
    <row r="1032" spans="5:8" hidden="1" x14ac:dyDescent="0.25">
      <c r="E1032" t="s">
        <v>1145</v>
      </c>
      <c r="F1032" t="s">
        <v>57</v>
      </c>
      <c r="G1032" t="s">
        <v>256</v>
      </c>
      <c r="H1032" t="s">
        <v>484</v>
      </c>
    </row>
    <row r="1033" spans="5:8" hidden="1" x14ac:dyDescent="0.25">
      <c r="E1033" t="s">
        <v>1146</v>
      </c>
      <c r="F1033" t="s">
        <v>56</v>
      </c>
      <c r="G1033" t="s">
        <v>256</v>
      </c>
      <c r="H1033" t="s">
        <v>832</v>
      </c>
    </row>
    <row r="1034" spans="5:8" hidden="1" x14ac:dyDescent="0.25">
      <c r="E1034" t="s">
        <v>1147</v>
      </c>
      <c r="F1034" t="s">
        <v>56</v>
      </c>
      <c r="G1034" t="s">
        <v>953</v>
      </c>
      <c r="H1034" t="s">
        <v>953</v>
      </c>
    </row>
    <row r="1035" spans="5:8" hidden="1" x14ac:dyDescent="0.25">
      <c r="E1035" t="s">
        <v>1148</v>
      </c>
      <c r="F1035" t="s">
        <v>56</v>
      </c>
      <c r="G1035" t="s">
        <v>953</v>
      </c>
      <c r="H1035" t="s">
        <v>953</v>
      </c>
    </row>
    <row r="1036" spans="5:8" hidden="1" x14ac:dyDescent="0.25">
      <c r="E1036" t="s">
        <v>1149</v>
      </c>
      <c r="F1036" t="s">
        <v>56</v>
      </c>
      <c r="G1036" t="s">
        <v>256</v>
      </c>
      <c r="H1036" t="s">
        <v>1036</v>
      </c>
    </row>
    <row r="1037" spans="5:8" hidden="1" x14ac:dyDescent="0.25">
      <c r="E1037" t="s">
        <v>1150</v>
      </c>
      <c r="F1037" t="s">
        <v>56</v>
      </c>
      <c r="G1037" t="s">
        <v>256</v>
      </c>
      <c r="H1037" t="s">
        <v>832</v>
      </c>
    </row>
    <row r="1038" spans="5:8" hidden="1" x14ac:dyDescent="0.25">
      <c r="E1038" t="s">
        <v>1151</v>
      </c>
      <c r="F1038" t="s">
        <v>56</v>
      </c>
      <c r="G1038" t="s">
        <v>256</v>
      </c>
      <c r="H1038" t="s">
        <v>484</v>
      </c>
    </row>
    <row r="1039" spans="5:8" hidden="1" x14ac:dyDescent="0.25">
      <c r="E1039" t="s">
        <v>1152</v>
      </c>
      <c r="F1039" t="s">
        <v>56</v>
      </c>
      <c r="G1039" t="s">
        <v>256</v>
      </c>
      <c r="H1039" t="s">
        <v>484</v>
      </c>
    </row>
    <row r="1040" spans="5:8" hidden="1" x14ac:dyDescent="0.25">
      <c r="E1040" t="s">
        <v>1153</v>
      </c>
      <c r="F1040" t="s">
        <v>56</v>
      </c>
      <c r="G1040" t="s">
        <v>256</v>
      </c>
      <c r="H1040" t="s">
        <v>484</v>
      </c>
    </row>
    <row r="1041" spans="5:8" hidden="1" x14ac:dyDescent="0.25">
      <c r="E1041" t="s">
        <v>1154</v>
      </c>
      <c r="F1041" t="s">
        <v>56</v>
      </c>
      <c r="G1041" t="s">
        <v>256</v>
      </c>
      <c r="H1041" t="s">
        <v>484</v>
      </c>
    </row>
    <row r="1042" spans="5:8" hidden="1" x14ac:dyDescent="0.25">
      <c r="E1042" t="s">
        <v>1155</v>
      </c>
      <c r="F1042" t="s">
        <v>56</v>
      </c>
      <c r="G1042" t="s">
        <v>256</v>
      </c>
      <c r="H1042" t="s">
        <v>974</v>
      </c>
    </row>
    <row r="1043" spans="5:8" hidden="1" x14ac:dyDescent="0.25">
      <c r="E1043" t="s">
        <v>1156</v>
      </c>
      <c r="F1043" t="s">
        <v>56</v>
      </c>
      <c r="G1043" t="s">
        <v>256</v>
      </c>
      <c r="H1043" t="s">
        <v>484</v>
      </c>
    </row>
    <row r="1044" spans="5:8" hidden="1" x14ac:dyDescent="0.25">
      <c r="E1044" t="s">
        <v>1157</v>
      </c>
      <c r="F1044" t="s">
        <v>56</v>
      </c>
      <c r="G1044" t="s">
        <v>256</v>
      </c>
      <c r="H1044" t="s">
        <v>484</v>
      </c>
    </row>
    <row r="1045" spans="5:8" hidden="1" x14ac:dyDescent="0.25">
      <c r="E1045" t="s">
        <v>1158</v>
      </c>
      <c r="F1045" t="s">
        <v>56</v>
      </c>
      <c r="G1045" t="s">
        <v>256</v>
      </c>
      <c r="H1045" t="s">
        <v>492</v>
      </c>
    </row>
    <row r="1046" spans="5:8" hidden="1" x14ac:dyDescent="0.25">
      <c r="E1046" t="s">
        <v>1159</v>
      </c>
      <c r="F1046" t="s">
        <v>56</v>
      </c>
      <c r="G1046" t="s">
        <v>256</v>
      </c>
      <c r="H1046" t="s">
        <v>492</v>
      </c>
    </row>
    <row r="1047" spans="5:8" hidden="1" x14ac:dyDescent="0.25">
      <c r="E1047" t="s">
        <v>1160</v>
      </c>
      <c r="F1047" t="s">
        <v>56</v>
      </c>
      <c r="G1047" t="s">
        <v>256</v>
      </c>
      <c r="H1047" t="s">
        <v>484</v>
      </c>
    </row>
    <row r="1048" spans="5:8" hidden="1" x14ac:dyDescent="0.25">
      <c r="E1048" t="s">
        <v>1161</v>
      </c>
      <c r="F1048" t="s">
        <v>56</v>
      </c>
      <c r="G1048" t="s">
        <v>256</v>
      </c>
      <c r="H1048" t="s">
        <v>974</v>
      </c>
    </row>
    <row r="1049" spans="5:8" hidden="1" x14ac:dyDescent="0.25">
      <c r="E1049" t="s">
        <v>1162</v>
      </c>
      <c r="F1049" t="s">
        <v>56</v>
      </c>
      <c r="G1049" t="s">
        <v>256</v>
      </c>
      <c r="H1049" t="s">
        <v>484</v>
      </c>
    </row>
    <row r="1050" spans="5:8" hidden="1" x14ac:dyDescent="0.25">
      <c r="E1050" t="s">
        <v>1163</v>
      </c>
      <c r="F1050" t="s">
        <v>56</v>
      </c>
      <c r="G1050" t="s">
        <v>256</v>
      </c>
      <c r="H1050" t="s">
        <v>484</v>
      </c>
    </row>
    <row r="1051" spans="5:8" hidden="1" x14ac:dyDescent="0.25">
      <c r="E1051" t="s">
        <v>1164</v>
      </c>
      <c r="F1051" t="s">
        <v>57</v>
      </c>
      <c r="G1051" t="s">
        <v>256</v>
      </c>
      <c r="H1051" t="s">
        <v>974</v>
      </c>
    </row>
    <row r="1052" spans="5:8" hidden="1" x14ac:dyDescent="0.25">
      <c r="E1052" t="s">
        <v>1165</v>
      </c>
      <c r="F1052" t="s">
        <v>57</v>
      </c>
      <c r="G1052" t="s">
        <v>256</v>
      </c>
      <c r="H1052" t="s">
        <v>492</v>
      </c>
    </row>
    <row r="1053" spans="5:8" hidden="1" x14ac:dyDescent="0.25">
      <c r="E1053" t="s">
        <v>1166</v>
      </c>
      <c r="F1053" t="s">
        <v>57</v>
      </c>
      <c r="G1053" t="s">
        <v>256</v>
      </c>
      <c r="H1053" t="s">
        <v>492</v>
      </c>
    </row>
    <row r="1054" spans="5:8" hidden="1" x14ac:dyDescent="0.25">
      <c r="E1054" t="s">
        <v>1167</v>
      </c>
      <c r="F1054" t="s">
        <v>57</v>
      </c>
      <c r="G1054" t="s">
        <v>256</v>
      </c>
      <c r="H1054" t="s">
        <v>484</v>
      </c>
    </row>
    <row r="1055" spans="5:8" hidden="1" x14ac:dyDescent="0.25">
      <c r="E1055" t="s">
        <v>1168</v>
      </c>
      <c r="F1055" s="10" t="s">
        <v>57</v>
      </c>
      <c r="G1055" s="10" t="s">
        <v>476</v>
      </c>
      <c r="H1055" s="10" t="s">
        <v>476</v>
      </c>
    </row>
    <row r="1056" spans="5:8" hidden="1" x14ac:dyDescent="0.25">
      <c r="E1056" t="s">
        <v>1169</v>
      </c>
      <c r="F1056" s="10" t="s">
        <v>57</v>
      </c>
      <c r="G1056" s="10" t="s">
        <v>476</v>
      </c>
      <c r="H1056" s="10" t="s">
        <v>476</v>
      </c>
    </row>
    <row r="1057" spans="5:8" hidden="1" x14ac:dyDescent="0.25">
      <c r="E1057" t="s">
        <v>1170</v>
      </c>
      <c r="F1057" s="10" t="s">
        <v>56</v>
      </c>
      <c r="G1057" s="10" t="s">
        <v>261</v>
      </c>
      <c r="H1057" s="10" t="s">
        <v>261</v>
      </c>
    </row>
    <row r="1058" spans="5:8" hidden="1" x14ac:dyDescent="0.25">
      <c r="E1058" t="s">
        <v>1171</v>
      </c>
      <c r="F1058" t="s">
        <v>57</v>
      </c>
      <c r="G1058" t="s">
        <v>476</v>
      </c>
      <c r="H1058" t="s">
        <v>476</v>
      </c>
    </row>
    <row r="1059" spans="5:8" hidden="1" x14ac:dyDescent="0.25">
      <c r="E1059" t="s">
        <v>1172</v>
      </c>
      <c r="F1059" t="s">
        <v>57</v>
      </c>
      <c r="G1059" t="s">
        <v>476</v>
      </c>
      <c r="H1059" t="s">
        <v>476</v>
      </c>
    </row>
    <row r="1060" spans="5:8" x14ac:dyDescent="0.25">
      <c r="E1060" t="s">
        <v>1226</v>
      </c>
      <c r="F1060" t="s">
        <v>56</v>
      </c>
      <c r="G1060" t="s">
        <v>241</v>
      </c>
      <c r="H1060" t="s">
        <v>242</v>
      </c>
    </row>
    <row r="1061" spans="5:8" x14ac:dyDescent="0.25">
      <c r="E1061" t="s">
        <v>1195</v>
      </c>
      <c r="F1061" t="s">
        <v>56</v>
      </c>
      <c r="G1061" t="s">
        <v>241</v>
      </c>
      <c r="H1061" t="s">
        <v>242</v>
      </c>
    </row>
    <row r="1062" spans="5:8" x14ac:dyDescent="0.25">
      <c r="E1062" t="s">
        <v>1227</v>
      </c>
      <c r="F1062" t="s">
        <v>57</v>
      </c>
      <c r="G1062" t="s">
        <v>241</v>
      </c>
      <c r="H1062" t="s">
        <v>242</v>
      </c>
    </row>
    <row r="1063" spans="5:8" x14ac:dyDescent="0.25">
      <c r="E1063" t="s">
        <v>1228</v>
      </c>
      <c r="F1063" t="s">
        <v>57</v>
      </c>
      <c r="G1063" t="s">
        <v>241</v>
      </c>
      <c r="H1063" t="s">
        <v>242</v>
      </c>
    </row>
    <row r="1064" spans="5:8" x14ac:dyDescent="0.25">
      <c r="E1064" t="s">
        <v>1229</v>
      </c>
      <c r="F1064" t="s">
        <v>57</v>
      </c>
      <c r="G1064" t="s">
        <v>241</v>
      </c>
      <c r="H1064" t="s">
        <v>242</v>
      </c>
    </row>
    <row r="1065" spans="5:8" x14ac:dyDescent="0.25">
      <c r="E1065" t="s">
        <v>1230</v>
      </c>
      <c r="F1065" t="s">
        <v>57</v>
      </c>
      <c r="G1065" t="s">
        <v>241</v>
      </c>
      <c r="H1065" t="s">
        <v>242</v>
      </c>
    </row>
    <row r="1066" spans="5:8" x14ac:dyDescent="0.25">
      <c r="E1066" t="s">
        <v>1231</v>
      </c>
      <c r="F1066" t="s">
        <v>57</v>
      </c>
      <c r="G1066" t="s">
        <v>241</v>
      </c>
      <c r="H1066" t="s">
        <v>242</v>
      </c>
    </row>
    <row r="1067" spans="5:8" x14ac:dyDescent="0.25">
      <c r="E1067" t="s">
        <v>1201</v>
      </c>
      <c r="F1067" t="s">
        <v>57</v>
      </c>
      <c r="G1067" t="s">
        <v>241</v>
      </c>
      <c r="H1067" t="s">
        <v>242</v>
      </c>
    </row>
    <row r="1068" spans="5:8" x14ac:dyDescent="0.25">
      <c r="E1068" t="s">
        <v>1202</v>
      </c>
      <c r="F1068" t="s">
        <v>57</v>
      </c>
      <c r="G1068" t="s">
        <v>241</v>
      </c>
      <c r="H1068" t="s">
        <v>242</v>
      </c>
    </row>
    <row r="1069" spans="5:8" x14ac:dyDescent="0.25">
      <c r="E1069" t="s">
        <v>1203</v>
      </c>
      <c r="F1069" t="s">
        <v>56</v>
      </c>
      <c r="G1069" t="s">
        <v>241</v>
      </c>
      <c r="H1069" t="s">
        <v>242</v>
      </c>
    </row>
    <row r="1070" spans="5:8" x14ac:dyDescent="0.25">
      <c r="E1070" t="s">
        <v>1204</v>
      </c>
      <c r="F1070" t="s">
        <v>57</v>
      </c>
      <c r="G1070" t="s">
        <v>241</v>
      </c>
      <c r="H1070" t="s">
        <v>242</v>
      </c>
    </row>
    <row r="1071" spans="5:8" x14ac:dyDescent="0.25">
      <c r="E1071" t="s">
        <v>1232</v>
      </c>
      <c r="F1071" t="s">
        <v>57</v>
      </c>
      <c r="G1071" t="s">
        <v>241</v>
      </c>
      <c r="H1071" t="s">
        <v>242</v>
      </c>
    </row>
    <row r="1072" spans="5:8" x14ac:dyDescent="0.25">
      <c r="E1072" t="s">
        <v>1233</v>
      </c>
      <c r="F1072" t="s">
        <v>57</v>
      </c>
      <c r="G1072" t="s">
        <v>241</v>
      </c>
      <c r="H1072" t="s">
        <v>242</v>
      </c>
    </row>
    <row r="1073" spans="5:8" x14ac:dyDescent="0.25">
      <c r="E1073" t="s">
        <v>1271</v>
      </c>
      <c r="F1073" t="s">
        <v>56</v>
      </c>
      <c r="G1073" s="27" t="s">
        <v>241</v>
      </c>
      <c r="H1073" s="27" t="s">
        <v>242</v>
      </c>
    </row>
    <row r="1074" spans="5:8" x14ac:dyDescent="0.25">
      <c r="E1074" t="s">
        <v>1272</v>
      </c>
      <c r="F1074" t="s">
        <v>57</v>
      </c>
      <c r="G1074" s="27" t="s">
        <v>241</v>
      </c>
      <c r="H1074" s="27" t="s">
        <v>242</v>
      </c>
    </row>
  </sheetData>
  <autoFilter ref="E3:H1059">
    <filterColumn colId="2">
      <filters>
        <filter val="Hydro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2281"/>
  <sheetViews>
    <sheetView topLeftCell="D1" workbookViewId="0">
      <selection activeCell="Q13" sqref="Q13"/>
    </sheetView>
  </sheetViews>
  <sheetFormatPr defaultRowHeight="15" x14ac:dyDescent="0.25"/>
  <cols>
    <col min="1" max="2" width="9.140625" style="10"/>
    <col min="3" max="3" width="24.5703125" style="10" bestFit="1" customWidth="1"/>
    <col min="4" max="4" width="9.85546875" style="10" bestFit="1" customWidth="1"/>
    <col min="5" max="5" width="15.7109375" style="10" bestFit="1" customWidth="1"/>
    <col min="6" max="6" width="9.5703125" style="10" bestFit="1" customWidth="1"/>
    <col min="7" max="7" width="16" style="10" bestFit="1" customWidth="1"/>
    <col min="8" max="8" width="12.42578125" style="10" bestFit="1" customWidth="1"/>
    <col min="9" max="10" width="12.7109375" style="10" bestFit="1" customWidth="1"/>
    <col min="11" max="11" width="19.85546875" style="10" bestFit="1" customWidth="1"/>
    <col min="12" max="12" width="13.7109375" style="10" bestFit="1" customWidth="1"/>
    <col min="13" max="13" width="15.28515625" style="10" bestFit="1" customWidth="1"/>
    <col min="14" max="14" width="11.140625" style="10" bestFit="1" customWidth="1"/>
    <col min="15" max="15" width="10.7109375" style="10" bestFit="1" customWidth="1"/>
    <col min="16" max="18" width="9.140625" style="10"/>
    <col min="19" max="19" width="16.5703125" style="10" customWidth="1"/>
    <col min="20" max="20" width="7.28515625" style="10" customWidth="1"/>
    <col min="21" max="21" width="9" style="10" customWidth="1"/>
    <col min="22" max="22" width="8" style="10" customWidth="1"/>
    <col min="23" max="23" width="7.28515625" style="10" customWidth="1"/>
    <col min="24" max="16384" width="9.140625" style="10"/>
  </cols>
  <sheetData>
    <row r="1" spans="1:23" x14ac:dyDescent="0.25">
      <c r="A1" s="10" t="s">
        <v>6</v>
      </c>
      <c r="B1" s="10" t="s">
        <v>7</v>
      </c>
      <c r="C1" s="10" t="s">
        <v>8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0" t="s">
        <v>14</v>
      </c>
      <c r="J1" s="10" t="s">
        <v>15</v>
      </c>
      <c r="K1" s="10" t="s">
        <v>16</v>
      </c>
      <c r="L1" s="10" t="s">
        <v>17</v>
      </c>
      <c r="M1" s="10" t="s">
        <v>18</v>
      </c>
      <c r="N1" s="10" t="s">
        <v>19</v>
      </c>
      <c r="O1" s="10" t="s">
        <v>20</v>
      </c>
      <c r="P1" s="10" t="s">
        <v>54</v>
      </c>
      <c r="R1" s="61"/>
    </row>
    <row r="2" spans="1:23" x14ac:dyDescent="0.25">
      <c r="A2" s="10">
        <v>2019</v>
      </c>
      <c r="B2" s="10" t="s">
        <v>24</v>
      </c>
      <c r="C2" s="10" t="s">
        <v>25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 t="s">
        <v>22</v>
      </c>
      <c r="J2" s="10">
        <v>0</v>
      </c>
      <c r="K2" s="10">
        <v>-245</v>
      </c>
      <c r="L2" s="10">
        <v>0</v>
      </c>
      <c r="M2" s="10">
        <v>245</v>
      </c>
      <c r="N2" s="10">
        <v>0</v>
      </c>
      <c r="O2" s="10">
        <v>0</v>
      </c>
      <c r="P2" s="10" t="str">
        <f>INDEX(Mapping!$B$4:$B$70, MATCH(C2, Mapping!$C$4:$C$70, 0))</f>
        <v>East</v>
      </c>
      <c r="S2" s="10" t="s">
        <v>60</v>
      </c>
    </row>
    <row r="3" spans="1:23" x14ac:dyDescent="0.25">
      <c r="A3" s="10">
        <v>2019</v>
      </c>
      <c r="B3" s="10" t="s">
        <v>24</v>
      </c>
      <c r="C3" s="10" t="s">
        <v>1182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 t="s">
        <v>22</v>
      </c>
      <c r="J3" s="10">
        <v>257.5</v>
      </c>
      <c r="K3" s="10">
        <v>0</v>
      </c>
      <c r="L3" s="10">
        <v>0</v>
      </c>
      <c r="M3" s="10">
        <v>0</v>
      </c>
      <c r="N3" s="10">
        <v>257.5</v>
      </c>
      <c r="O3" s="10">
        <v>0</v>
      </c>
      <c r="P3" s="10" t="str">
        <f>INDEX(Mapping!$B$4:$B$70, MATCH(C3, Mapping!$C$4:$C$70, 0))</f>
        <v>West</v>
      </c>
      <c r="U3" s="10" t="s">
        <v>56</v>
      </c>
      <c r="V3" s="10" t="s">
        <v>57</v>
      </c>
      <c r="W3" s="10" t="s">
        <v>1273</v>
      </c>
    </row>
    <row r="4" spans="1:23" x14ac:dyDescent="0.25">
      <c r="A4" s="10">
        <v>2019</v>
      </c>
      <c r="B4" s="10" t="s">
        <v>24</v>
      </c>
      <c r="C4" s="10" t="s">
        <v>26</v>
      </c>
      <c r="D4" s="10">
        <v>516.5</v>
      </c>
      <c r="E4" s="10">
        <v>0</v>
      </c>
      <c r="F4" s="10">
        <v>-7.3</v>
      </c>
      <c r="G4" s="10">
        <v>66.2</v>
      </c>
      <c r="H4" s="10">
        <v>66.2</v>
      </c>
      <c r="I4" s="10">
        <v>13</v>
      </c>
      <c r="J4" s="10">
        <v>71.3</v>
      </c>
      <c r="K4" s="10">
        <v>10.6</v>
      </c>
      <c r="L4" s="10">
        <v>180.2</v>
      </c>
      <c r="M4" s="10">
        <v>316.8</v>
      </c>
      <c r="N4" s="10">
        <v>3.6</v>
      </c>
      <c r="O4" s="10">
        <v>0</v>
      </c>
      <c r="P4" s="10" t="str">
        <f>INDEX(Mapping!$B$4:$B$70, MATCH(C4, Mapping!$C$4:$C$70, 0))</f>
        <v>East</v>
      </c>
      <c r="Q4" s="29"/>
      <c r="S4" s="10" t="s">
        <v>24</v>
      </c>
      <c r="T4" s="10">
        <v>2019</v>
      </c>
      <c r="U4" s="39">
        <v>6877.3</v>
      </c>
      <c r="V4" s="39">
        <v>3319.3999999999996</v>
      </c>
      <c r="W4" s="39"/>
    </row>
    <row r="5" spans="1:23" x14ac:dyDescent="0.25">
      <c r="A5" s="10">
        <v>2019</v>
      </c>
      <c r="B5" s="10" t="s">
        <v>24</v>
      </c>
      <c r="C5" s="10" t="s">
        <v>27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 t="s">
        <v>22</v>
      </c>
      <c r="J5" s="10">
        <v>0</v>
      </c>
      <c r="K5" s="10">
        <v>-3.6</v>
      </c>
      <c r="L5" s="10">
        <v>0</v>
      </c>
      <c r="M5" s="10">
        <v>3.6</v>
      </c>
      <c r="N5" s="10">
        <v>0</v>
      </c>
      <c r="O5" s="10">
        <v>0</v>
      </c>
      <c r="P5" s="10" t="str">
        <f>INDEX(Mapping!$B$4:$B$70, MATCH(C5, Mapping!$C$4:$C$70, 0))</f>
        <v>East</v>
      </c>
      <c r="T5" s="10">
        <v>2020</v>
      </c>
      <c r="U5" s="39">
        <v>6913.3</v>
      </c>
      <c r="V5" s="39">
        <v>3366.2</v>
      </c>
      <c r="W5" s="39"/>
    </row>
    <row r="6" spans="1:23" x14ac:dyDescent="0.25">
      <c r="A6" s="10">
        <v>2019</v>
      </c>
      <c r="B6" s="10" t="s">
        <v>24</v>
      </c>
      <c r="C6" s="10" t="s">
        <v>1183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 t="s">
        <v>22</v>
      </c>
      <c r="J6" s="10">
        <v>0</v>
      </c>
      <c r="K6" s="10">
        <v>0</v>
      </c>
      <c r="L6" s="10">
        <v>0</v>
      </c>
      <c r="M6" s="10">
        <v>1285</v>
      </c>
      <c r="N6" s="10">
        <v>1285</v>
      </c>
      <c r="O6" s="10">
        <v>0</v>
      </c>
      <c r="P6" s="10" t="str">
        <f>INDEX(Mapping!$B$4:$B$70, MATCH(C6, Mapping!$C$4:$C$70, 0))</f>
        <v>West</v>
      </c>
      <c r="T6" s="10">
        <v>2021</v>
      </c>
      <c r="U6" s="39">
        <v>6941.4999999999991</v>
      </c>
      <c r="V6" s="39">
        <v>3415.4</v>
      </c>
      <c r="W6" s="39"/>
    </row>
    <row r="7" spans="1:23" x14ac:dyDescent="0.25">
      <c r="A7" s="10">
        <v>2019</v>
      </c>
      <c r="B7" s="10" t="s">
        <v>24</v>
      </c>
      <c r="C7" s="10" t="s">
        <v>1184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 t="s">
        <v>22</v>
      </c>
      <c r="J7" s="10">
        <v>0</v>
      </c>
      <c r="K7" s="10">
        <v>0</v>
      </c>
      <c r="L7" s="10">
        <v>0</v>
      </c>
      <c r="M7" s="10">
        <v>1284.9000000000001</v>
      </c>
      <c r="N7" s="10">
        <v>1284.9000000000001</v>
      </c>
      <c r="O7" s="10">
        <v>0</v>
      </c>
      <c r="P7" s="10" t="str">
        <f>INDEX(Mapping!$B$4:$B$70, MATCH(C7, Mapping!$C$4:$C$70, 0))</f>
        <v>West</v>
      </c>
      <c r="T7" s="10">
        <v>2022</v>
      </c>
      <c r="U7" s="39">
        <v>7012.1000000000013</v>
      </c>
      <c r="V7" s="39">
        <v>3456.2</v>
      </c>
      <c r="W7" s="39"/>
    </row>
    <row r="8" spans="1:23" x14ac:dyDescent="0.25">
      <c r="A8" s="10">
        <v>2019</v>
      </c>
      <c r="B8" s="10" t="s">
        <v>24</v>
      </c>
      <c r="C8" s="10" t="s">
        <v>28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 t="s">
        <v>22</v>
      </c>
      <c r="J8" s="10">
        <v>721.8</v>
      </c>
      <c r="K8" s="10">
        <v>-76.099999999999994</v>
      </c>
      <c r="L8" s="10">
        <v>0</v>
      </c>
      <c r="M8" s="10">
        <v>0</v>
      </c>
      <c r="N8" s="10">
        <v>645.70000000000005</v>
      </c>
      <c r="O8" s="10">
        <v>0</v>
      </c>
      <c r="P8" s="10" t="str">
        <f>INDEX(Mapping!$B$4:$B$70, MATCH(C8, Mapping!$C$4:$C$70, 0))</f>
        <v>West</v>
      </c>
      <c r="T8" s="10">
        <v>2023</v>
      </c>
      <c r="U8" s="39">
        <v>7099.5999999999995</v>
      </c>
      <c r="V8" s="39">
        <v>3480.9999999999995</v>
      </c>
      <c r="W8" s="39"/>
    </row>
    <row r="9" spans="1:23" x14ac:dyDescent="0.25">
      <c r="A9" s="10">
        <v>2019</v>
      </c>
      <c r="B9" s="10" t="s">
        <v>24</v>
      </c>
      <c r="C9" s="10" t="s">
        <v>29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 t="s">
        <v>22</v>
      </c>
      <c r="J9" s="10">
        <v>0</v>
      </c>
      <c r="K9" s="10">
        <v>100</v>
      </c>
      <c r="L9" s="10">
        <v>0</v>
      </c>
      <c r="M9" s="10">
        <v>25</v>
      </c>
      <c r="N9" s="10">
        <v>125</v>
      </c>
      <c r="O9" s="10">
        <v>0</v>
      </c>
      <c r="P9" s="10" t="str">
        <f>INDEX(Mapping!$B$4:$B$70, MATCH(C9, Mapping!$C$4:$C$70, 0))</f>
        <v>East</v>
      </c>
      <c r="T9" s="10">
        <v>2024</v>
      </c>
      <c r="U9" s="39">
        <v>7203.2</v>
      </c>
      <c r="V9" s="39">
        <v>3483.9</v>
      </c>
      <c r="W9" s="39"/>
    </row>
    <row r="10" spans="1:23" x14ac:dyDescent="0.25">
      <c r="A10" s="10">
        <v>2019</v>
      </c>
      <c r="B10" s="10" t="s">
        <v>24</v>
      </c>
      <c r="C10" s="10" t="s">
        <v>30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 t="s">
        <v>22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 t="str">
        <f>INDEX(Mapping!$B$4:$B$70, MATCH(C10, Mapping!$C$4:$C$70, 0))</f>
        <v>East</v>
      </c>
      <c r="T10" s="10">
        <v>2025</v>
      </c>
      <c r="U10" s="39">
        <v>7254.8000000000011</v>
      </c>
      <c r="V10" s="39">
        <v>3530.7000000000003</v>
      </c>
      <c r="W10" s="39"/>
    </row>
    <row r="11" spans="1:23" x14ac:dyDescent="0.25">
      <c r="A11" s="10">
        <v>2019</v>
      </c>
      <c r="B11" s="10" t="s">
        <v>24</v>
      </c>
      <c r="C11" s="10" t="s">
        <v>31</v>
      </c>
      <c r="D11" s="10">
        <v>4728.5</v>
      </c>
      <c r="E11" s="10">
        <v>0</v>
      </c>
      <c r="F11" s="10">
        <v>-83.6</v>
      </c>
      <c r="G11" s="10">
        <v>603.79999999999995</v>
      </c>
      <c r="H11" s="10">
        <v>603.79999999999995</v>
      </c>
      <c r="I11" s="10">
        <v>13</v>
      </c>
      <c r="J11" s="10">
        <v>2194.3000000000002</v>
      </c>
      <c r="K11" s="10">
        <v>-0.8</v>
      </c>
      <c r="L11" s="10">
        <v>145.9</v>
      </c>
      <c r="M11" s="10">
        <v>2909.5</v>
      </c>
      <c r="N11" s="10">
        <v>0</v>
      </c>
      <c r="O11" s="10">
        <v>0</v>
      </c>
      <c r="P11" s="10" t="str">
        <f>INDEX(Mapping!$B$4:$B$70, MATCH(C11, Mapping!$C$4:$C$70, 0))</f>
        <v>East</v>
      </c>
      <c r="T11" s="10">
        <v>2026</v>
      </c>
      <c r="U11" s="39">
        <v>7264.9000000000005</v>
      </c>
      <c r="V11" s="39">
        <v>3552.8</v>
      </c>
      <c r="W11" s="39"/>
    </row>
    <row r="12" spans="1:23" x14ac:dyDescent="0.25">
      <c r="A12" s="10">
        <v>2019</v>
      </c>
      <c r="B12" s="10" t="s">
        <v>24</v>
      </c>
      <c r="C12" s="10" t="s">
        <v>1185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 t="s">
        <v>22</v>
      </c>
      <c r="J12" s="10">
        <v>0</v>
      </c>
      <c r="K12" s="10">
        <v>-235</v>
      </c>
      <c r="L12" s="10">
        <v>0</v>
      </c>
      <c r="M12" s="10">
        <v>235</v>
      </c>
      <c r="N12" s="10">
        <v>0</v>
      </c>
      <c r="O12" s="10">
        <v>0</v>
      </c>
      <c r="P12" s="10" t="str">
        <f>INDEX(Mapping!$B$4:$B$70, MATCH(C12, Mapping!$C$4:$C$70, 0))</f>
        <v>East</v>
      </c>
      <c r="T12" s="10">
        <v>2027</v>
      </c>
      <c r="U12" s="39">
        <v>7318.6</v>
      </c>
      <c r="V12" s="39">
        <v>3575.7999999999997</v>
      </c>
      <c r="W12" s="39"/>
    </row>
    <row r="13" spans="1:23" x14ac:dyDescent="0.25">
      <c r="A13" s="10">
        <v>2019</v>
      </c>
      <c r="B13" s="10" t="s">
        <v>24</v>
      </c>
      <c r="C13" s="10" t="s">
        <v>32</v>
      </c>
      <c r="D13" s="10">
        <v>561</v>
      </c>
      <c r="E13" s="10">
        <v>0</v>
      </c>
      <c r="F13" s="10">
        <v>0</v>
      </c>
      <c r="G13" s="10">
        <v>72.900000000000006</v>
      </c>
      <c r="H13" s="10">
        <v>72.900000000000006</v>
      </c>
      <c r="I13" s="10">
        <v>13</v>
      </c>
      <c r="J13" s="10">
        <v>3065.9</v>
      </c>
      <c r="K13" s="10">
        <v>14.8</v>
      </c>
      <c r="L13" s="10">
        <v>0</v>
      </c>
      <c r="M13" s="10">
        <v>192</v>
      </c>
      <c r="N13" s="10">
        <v>2638.8</v>
      </c>
      <c r="O13" s="10">
        <v>0</v>
      </c>
      <c r="P13" s="10" t="str">
        <f>INDEX(Mapping!$B$4:$B$70, MATCH(C13, Mapping!$C$4:$C$70, 0))</f>
        <v>East</v>
      </c>
      <c r="T13" s="10">
        <v>2028</v>
      </c>
      <c r="U13" s="39">
        <v>7385.9000000000005</v>
      </c>
      <c r="V13" s="39">
        <v>3599.0999999999995</v>
      </c>
      <c r="W13" s="39"/>
    </row>
    <row r="14" spans="1:23" x14ac:dyDescent="0.25">
      <c r="A14" s="10">
        <v>2019</v>
      </c>
      <c r="B14" s="10" t="s">
        <v>24</v>
      </c>
      <c r="C14" s="10" t="s">
        <v>33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 t="s">
        <v>22</v>
      </c>
      <c r="J14" s="10">
        <v>387</v>
      </c>
      <c r="K14" s="10">
        <v>0</v>
      </c>
      <c r="L14" s="10">
        <v>0</v>
      </c>
      <c r="M14" s="10">
        <v>0</v>
      </c>
      <c r="N14" s="10">
        <v>387</v>
      </c>
      <c r="O14" s="10">
        <v>0</v>
      </c>
      <c r="P14" s="10" t="str">
        <f>INDEX(Mapping!$B$4:$B$70, MATCH(C14, Mapping!$C$4:$C$70, 0))</f>
        <v>East</v>
      </c>
      <c r="T14" s="10">
        <v>2029</v>
      </c>
      <c r="U14" s="39">
        <v>7445.0000000000009</v>
      </c>
      <c r="V14" s="39">
        <v>3617.7000000000003</v>
      </c>
      <c r="W14" s="39"/>
    </row>
    <row r="15" spans="1:23" x14ac:dyDescent="0.25">
      <c r="A15" s="10">
        <v>2019</v>
      </c>
      <c r="B15" s="10" t="s">
        <v>24</v>
      </c>
      <c r="C15" s="10" t="s">
        <v>34</v>
      </c>
      <c r="D15" s="10">
        <v>0</v>
      </c>
      <c r="E15" s="10">
        <v>0</v>
      </c>
      <c r="F15" s="10">
        <v>0</v>
      </c>
      <c r="G15" s="10">
        <v>0</v>
      </c>
      <c r="H15" s="10">
        <v>148.4</v>
      </c>
      <c r="I15" s="10" t="s">
        <v>22</v>
      </c>
      <c r="J15" s="10">
        <v>240.4</v>
      </c>
      <c r="K15" s="10">
        <v>0</v>
      </c>
      <c r="L15" s="10">
        <v>0</v>
      </c>
      <c r="M15" s="10">
        <v>0</v>
      </c>
      <c r="N15" s="10">
        <v>92</v>
      </c>
      <c r="O15" s="10">
        <v>0</v>
      </c>
      <c r="P15" s="10" t="str">
        <f>INDEX(Mapping!$B$4:$B$70, MATCH(C15, Mapping!$C$4:$C$70, 0))</f>
        <v>East</v>
      </c>
      <c r="T15" s="10">
        <v>2030</v>
      </c>
      <c r="U15" s="39">
        <v>7511.3</v>
      </c>
      <c r="V15" s="39">
        <v>3629.4999999999995</v>
      </c>
      <c r="W15" s="39"/>
    </row>
    <row r="16" spans="1:23" x14ac:dyDescent="0.25">
      <c r="A16" s="10">
        <v>2019</v>
      </c>
      <c r="B16" s="10" t="s">
        <v>24</v>
      </c>
      <c r="C16" s="10" t="s">
        <v>35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 t="s">
        <v>22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 t="str">
        <f>INDEX(Mapping!$B$4:$B$70, MATCH(C16, Mapping!$C$4:$C$70, 0))</f>
        <v>East</v>
      </c>
      <c r="T16" s="10">
        <v>2031</v>
      </c>
      <c r="U16" s="39">
        <v>7565.1999999999989</v>
      </c>
      <c r="V16" s="39">
        <v>3643.1000000000004</v>
      </c>
      <c r="W16" s="39"/>
    </row>
    <row r="17" spans="1:23" x14ac:dyDescent="0.25">
      <c r="A17" s="10">
        <v>2019</v>
      </c>
      <c r="B17" s="10" t="s">
        <v>24</v>
      </c>
      <c r="C17" s="10" t="s">
        <v>36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 t="s">
        <v>22</v>
      </c>
      <c r="J17" s="10">
        <v>151.6</v>
      </c>
      <c r="K17" s="10">
        <v>0</v>
      </c>
      <c r="L17" s="10">
        <v>0</v>
      </c>
      <c r="M17" s="10">
        <v>0</v>
      </c>
      <c r="N17" s="10">
        <v>151.6</v>
      </c>
      <c r="O17" s="10">
        <v>0</v>
      </c>
      <c r="P17" s="10" t="str">
        <f>INDEX(Mapping!$B$4:$B$70, MATCH(C17, Mapping!$C$4:$C$70, 0))</f>
        <v>West</v>
      </c>
      <c r="T17" s="10">
        <v>2032</v>
      </c>
      <c r="U17" s="39">
        <v>7641.9000000000005</v>
      </c>
      <c r="V17" s="39">
        <v>3639.0000000000005</v>
      </c>
      <c r="W17" s="39"/>
    </row>
    <row r="18" spans="1:23" x14ac:dyDescent="0.25">
      <c r="A18" s="10">
        <v>2019</v>
      </c>
      <c r="B18" s="10" t="s">
        <v>24</v>
      </c>
      <c r="C18" s="10" t="s">
        <v>37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 t="s">
        <v>22</v>
      </c>
      <c r="J18" s="10">
        <v>199</v>
      </c>
      <c r="K18" s="10">
        <v>0</v>
      </c>
      <c r="L18" s="10">
        <v>0</v>
      </c>
      <c r="M18" s="10">
        <v>0</v>
      </c>
      <c r="N18" s="10">
        <v>199</v>
      </c>
      <c r="O18" s="10">
        <v>0</v>
      </c>
      <c r="P18" s="10" t="str">
        <f>INDEX(Mapping!$B$4:$B$70, MATCH(C18, Mapping!$C$4:$C$70, 0))</f>
        <v>West</v>
      </c>
      <c r="T18" s="10">
        <v>2033</v>
      </c>
      <c r="U18" s="39">
        <v>7690.2</v>
      </c>
      <c r="V18" s="39">
        <v>3630.2000000000003</v>
      </c>
      <c r="W18" s="39"/>
    </row>
    <row r="19" spans="1:23" x14ac:dyDescent="0.25">
      <c r="A19" s="10">
        <v>2019</v>
      </c>
      <c r="B19" s="10" t="s">
        <v>24</v>
      </c>
      <c r="C19" s="10" t="s">
        <v>38</v>
      </c>
      <c r="D19" s="10">
        <v>537.6</v>
      </c>
      <c r="E19" s="10">
        <v>0</v>
      </c>
      <c r="F19" s="10">
        <v>-9.6</v>
      </c>
      <c r="G19" s="10">
        <v>68.7</v>
      </c>
      <c r="H19" s="10">
        <v>68.7</v>
      </c>
      <c r="I19" s="10">
        <v>13</v>
      </c>
      <c r="J19" s="10">
        <v>0</v>
      </c>
      <c r="K19" s="10">
        <v>2.9</v>
      </c>
      <c r="L19" s="10">
        <v>0</v>
      </c>
      <c r="M19" s="10">
        <v>593.9</v>
      </c>
      <c r="N19" s="10">
        <v>0</v>
      </c>
      <c r="O19" s="10">
        <v>0</v>
      </c>
      <c r="P19" s="10" t="str">
        <f>INDEX(Mapping!$B$4:$B$70, MATCH(C19, Mapping!$C$4:$C$70, 0))</f>
        <v>West</v>
      </c>
      <c r="T19" s="10">
        <v>2034</v>
      </c>
      <c r="U19" s="39">
        <v>7708.2999999999993</v>
      </c>
      <c r="V19" s="39">
        <v>3632.8999999999996</v>
      </c>
      <c r="W19" s="39"/>
    </row>
    <row r="20" spans="1:23" x14ac:dyDescent="0.25">
      <c r="A20" s="10">
        <v>2019</v>
      </c>
      <c r="B20" s="10" t="s">
        <v>24</v>
      </c>
      <c r="C20" s="10" t="s">
        <v>39</v>
      </c>
      <c r="D20" s="10">
        <v>284.3</v>
      </c>
      <c r="E20" s="10">
        <v>0</v>
      </c>
      <c r="F20" s="10">
        <v>-3.5</v>
      </c>
      <c r="G20" s="10">
        <v>36.5</v>
      </c>
      <c r="H20" s="10">
        <v>36.5</v>
      </c>
      <c r="I20" s="10">
        <v>13</v>
      </c>
      <c r="J20" s="10">
        <v>113.3</v>
      </c>
      <c r="K20" s="10">
        <v>-2.6</v>
      </c>
      <c r="L20" s="10">
        <v>0</v>
      </c>
      <c r="M20" s="10">
        <v>206.6</v>
      </c>
      <c r="N20" s="10">
        <v>0</v>
      </c>
      <c r="O20" s="10">
        <v>0</v>
      </c>
      <c r="P20" s="10" t="str">
        <f>INDEX(Mapping!$B$4:$B$70, MATCH(C20, Mapping!$C$4:$C$70, 0))</f>
        <v>West</v>
      </c>
      <c r="T20" s="10">
        <v>2035</v>
      </c>
      <c r="U20" s="39">
        <v>7758.4999999999991</v>
      </c>
      <c r="V20" s="39">
        <v>3623.6</v>
      </c>
      <c r="W20" s="39"/>
    </row>
    <row r="21" spans="1:23" x14ac:dyDescent="0.25">
      <c r="A21" s="10">
        <v>2019</v>
      </c>
      <c r="B21" s="10" t="s">
        <v>24</v>
      </c>
      <c r="C21" s="10" t="s">
        <v>42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 t="s">
        <v>22</v>
      </c>
      <c r="J21" s="10">
        <v>0</v>
      </c>
      <c r="K21" s="10">
        <v>0</v>
      </c>
      <c r="L21" s="10">
        <v>0</v>
      </c>
      <c r="M21" s="10">
        <v>350</v>
      </c>
      <c r="N21" s="10">
        <v>350</v>
      </c>
      <c r="O21" s="10">
        <v>0</v>
      </c>
      <c r="P21" s="10" t="str">
        <f>INDEX(Mapping!$B$4:$B$70, MATCH(C21, Mapping!$C$4:$C$70, 0))</f>
        <v>East</v>
      </c>
      <c r="T21" s="10">
        <v>2036</v>
      </c>
      <c r="U21" s="39">
        <v>7809.3</v>
      </c>
      <c r="V21" s="39">
        <v>3615.7999999999997</v>
      </c>
      <c r="W21" s="39"/>
    </row>
    <row r="22" spans="1:23" x14ac:dyDescent="0.25">
      <c r="A22" s="10">
        <v>2019</v>
      </c>
      <c r="B22" s="10" t="s">
        <v>24</v>
      </c>
      <c r="C22" s="10" t="s">
        <v>43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 t="s">
        <v>22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 t="str">
        <f>INDEX(Mapping!$B$4:$B$70, MATCH(C22, Mapping!$C$4:$C$70, 0))</f>
        <v>East</v>
      </c>
      <c r="T22" s="10">
        <v>2037</v>
      </c>
      <c r="U22" s="39">
        <v>7866.5</v>
      </c>
      <c r="V22" s="39">
        <v>3621.6</v>
      </c>
      <c r="W22" s="39"/>
    </row>
    <row r="23" spans="1:23" x14ac:dyDescent="0.25">
      <c r="A23" s="10">
        <v>2019</v>
      </c>
      <c r="B23" s="10" t="s">
        <v>24</v>
      </c>
      <c r="C23" s="10" t="s">
        <v>45</v>
      </c>
      <c r="D23" s="10">
        <v>621.70000000000005</v>
      </c>
      <c r="E23" s="10">
        <v>0</v>
      </c>
      <c r="F23" s="10">
        <v>0</v>
      </c>
      <c r="G23" s="10">
        <v>80.8</v>
      </c>
      <c r="H23" s="10">
        <v>80.8</v>
      </c>
      <c r="I23" s="10">
        <v>13</v>
      </c>
      <c r="J23" s="10">
        <v>1273.3</v>
      </c>
      <c r="K23" s="10">
        <v>12.3</v>
      </c>
      <c r="L23" s="10">
        <v>0</v>
      </c>
      <c r="M23" s="10">
        <v>0</v>
      </c>
      <c r="N23" s="10">
        <v>583.20000000000005</v>
      </c>
      <c r="O23" s="10">
        <v>0</v>
      </c>
      <c r="P23" s="10" t="str">
        <f>INDEX(Mapping!$B$4:$B$70, MATCH(C23, Mapping!$C$4:$C$70, 0))</f>
        <v>East</v>
      </c>
      <c r="T23" s="10">
        <v>2038</v>
      </c>
      <c r="U23" s="39">
        <v>7906.5999999999995</v>
      </c>
      <c r="V23" s="39">
        <v>3612.8</v>
      </c>
      <c r="W23" s="39"/>
    </row>
    <row r="24" spans="1:23" x14ac:dyDescent="0.25">
      <c r="A24" s="10">
        <v>2019</v>
      </c>
      <c r="B24" s="10" t="s">
        <v>24</v>
      </c>
      <c r="C24" s="10" t="s">
        <v>46</v>
      </c>
      <c r="D24" s="10">
        <v>449.6</v>
      </c>
      <c r="E24" s="10">
        <v>0</v>
      </c>
      <c r="F24" s="10">
        <v>-14.7</v>
      </c>
      <c r="G24" s="10">
        <v>56.5</v>
      </c>
      <c r="H24" s="10">
        <v>56.5</v>
      </c>
      <c r="I24" s="10">
        <v>13</v>
      </c>
      <c r="J24" s="10">
        <v>43.5</v>
      </c>
      <c r="K24" s="10">
        <v>0.2</v>
      </c>
      <c r="L24" s="10">
        <v>0</v>
      </c>
      <c r="M24" s="10">
        <v>711.4</v>
      </c>
      <c r="N24" s="10">
        <v>263.8</v>
      </c>
      <c r="O24" s="10">
        <v>0</v>
      </c>
      <c r="P24" s="10" t="str">
        <f>INDEX(Mapping!$B$4:$B$70, MATCH(C24, Mapping!$C$4:$C$70, 0))</f>
        <v>East</v>
      </c>
      <c r="S24" s="10" t="s">
        <v>1223</v>
      </c>
      <c r="U24" s="39">
        <v>148174</v>
      </c>
      <c r="V24" s="39">
        <v>71046.7</v>
      </c>
      <c r="W24" s="39"/>
    </row>
    <row r="25" spans="1:23" x14ac:dyDescent="0.25">
      <c r="A25" s="10">
        <v>2019</v>
      </c>
      <c r="B25" s="10" t="s">
        <v>24</v>
      </c>
      <c r="C25" s="10" t="s">
        <v>1234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 t="s">
        <v>22</v>
      </c>
      <c r="J25" s="10">
        <v>0</v>
      </c>
      <c r="K25" s="10">
        <v>0</v>
      </c>
      <c r="L25" s="10">
        <v>0</v>
      </c>
      <c r="M25" s="10">
        <v>583.1</v>
      </c>
      <c r="N25" s="10">
        <v>583.1</v>
      </c>
      <c r="O25" s="10">
        <v>0</v>
      </c>
      <c r="P25" s="10" t="str">
        <f>INDEX(Mapping!$B$4:$B$70, MATCH(C25, Mapping!$C$4:$C$70, 0))</f>
        <v>East</v>
      </c>
      <c r="S25" s="10" t="s">
        <v>1222</v>
      </c>
      <c r="T25" s="10">
        <v>2019</v>
      </c>
      <c r="U25" s="39">
        <v>5579.7</v>
      </c>
      <c r="V25" s="39">
        <v>3383.2</v>
      </c>
      <c r="W25" s="39"/>
    </row>
    <row r="26" spans="1:23" x14ac:dyDescent="0.25">
      <c r="A26" s="10">
        <v>2019</v>
      </c>
      <c r="B26" s="10" t="s">
        <v>24</v>
      </c>
      <c r="C26" s="10" t="s">
        <v>47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 t="s">
        <v>22</v>
      </c>
      <c r="J26" s="10">
        <v>412</v>
      </c>
      <c r="K26" s="10">
        <v>0</v>
      </c>
      <c r="L26" s="10">
        <v>0</v>
      </c>
      <c r="M26" s="10">
        <v>0</v>
      </c>
      <c r="N26" s="10">
        <v>412</v>
      </c>
      <c r="O26" s="10">
        <v>0</v>
      </c>
      <c r="P26" s="10" t="str">
        <f>INDEX(Mapping!$B$4:$B$70, MATCH(C26, Mapping!$C$4:$C$70, 0))</f>
        <v>West</v>
      </c>
      <c r="T26" s="10">
        <v>2020</v>
      </c>
      <c r="U26" s="39">
        <v>5628.7000000000007</v>
      </c>
      <c r="V26" s="39">
        <v>3415.5</v>
      </c>
      <c r="W26" s="39"/>
    </row>
    <row r="27" spans="1:23" x14ac:dyDescent="0.25">
      <c r="A27" s="10">
        <v>2019</v>
      </c>
      <c r="B27" s="10" t="s">
        <v>24</v>
      </c>
      <c r="C27" s="10" t="s">
        <v>48</v>
      </c>
      <c r="D27" s="10">
        <v>1396.8</v>
      </c>
      <c r="E27" s="10">
        <v>0</v>
      </c>
      <c r="F27" s="10">
        <v>-46.8</v>
      </c>
      <c r="G27" s="10">
        <v>175.5</v>
      </c>
      <c r="H27" s="10">
        <v>175.5</v>
      </c>
      <c r="I27" s="10">
        <v>13</v>
      </c>
      <c r="J27" s="10">
        <v>405.8</v>
      </c>
      <c r="K27" s="10">
        <v>68.7</v>
      </c>
      <c r="L27" s="10">
        <v>3.2</v>
      </c>
      <c r="M27" s="10">
        <v>1177.5999999999999</v>
      </c>
      <c r="N27" s="10">
        <v>129.69999999999999</v>
      </c>
      <c r="O27" s="10">
        <v>0</v>
      </c>
      <c r="P27" s="10" t="str">
        <f>INDEX(Mapping!$B$4:$B$70, MATCH(C27, Mapping!$C$4:$C$70, 0))</f>
        <v>West</v>
      </c>
      <c r="T27" s="10">
        <v>2021</v>
      </c>
      <c r="U27" s="39">
        <v>5679</v>
      </c>
      <c r="V27" s="39">
        <v>3458.1000000000004</v>
      </c>
      <c r="W27" s="39"/>
    </row>
    <row r="28" spans="1:23" x14ac:dyDescent="0.25">
      <c r="A28" s="10">
        <v>2019</v>
      </c>
      <c r="B28" s="10" t="s">
        <v>24</v>
      </c>
      <c r="C28" s="10" t="s">
        <v>49</v>
      </c>
      <c r="D28" s="10">
        <v>466.2</v>
      </c>
      <c r="E28" s="10">
        <v>0</v>
      </c>
      <c r="F28" s="10">
        <v>0</v>
      </c>
      <c r="G28" s="10">
        <v>60.6</v>
      </c>
      <c r="H28" s="10">
        <v>60.6</v>
      </c>
      <c r="I28" s="10">
        <v>13</v>
      </c>
      <c r="J28" s="10">
        <v>533.79999999999995</v>
      </c>
      <c r="K28" s="10">
        <v>-78</v>
      </c>
      <c r="L28" s="10">
        <v>0</v>
      </c>
      <c r="M28" s="10">
        <v>71</v>
      </c>
      <c r="N28" s="10">
        <v>0</v>
      </c>
      <c r="O28" s="10">
        <v>0</v>
      </c>
      <c r="P28" s="10" t="str">
        <f>INDEX(Mapping!$B$4:$B$70, MATCH(C28, Mapping!$C$4:$C$70, 0))</f>
        <v>West</v>
      </c>
      <c r="T28" s="10">
        <v>2022</v>
      </c>
      <c r="U28" s="39">
        <v>5741.9</v>
      </c>
      <c r="V28" s="39">
        <v>3499.0999999999995</v>
      </c>
      <c r="W28" s="39"/>
    </row>
    <row r="29" spans="1:23" x14ac:dyDescent="0.25">
      <c r="A29" s="10">
        <v>2019</v>
      </c>
      <c r="B29" s="10" t="s">
        <v>24</v>
      </c>
      <c r="C29" s="10" t="s">
        <v>50</v>
      </c>
      <c r="D29" s="10">
        <v>374.8</v>
      </c>
      <c r="E29" s="10">
        <v>0</v>
      </c>
      <c r="F29" s="10">
        <v>0</v>
      </c>
      <c r="G29" s="10">
        <v>48.7</v>
      </c>
      <c r="H29" s="10">
        <v>48.7</v>
      </c>
      <c r="I29" s="10">
        <v>13</v>
      </c>
      <c r="J29" s="10">
        <v>0</v>
      </c>
      <c r="K29" s="10">
        <v>0</v>
      </c>
      <c r="L29" s="10">
        <v>0</v>
      </c>
      <c r="M29" s="10">
        <v>423.5</v>
      </c>
      <c r="N29" s="10">
        <v>0</v>
      </c>
      <c r="O29" s="10">
        <v>0</v>
      </c>
      <c r="P29" s="10" t="str">
        <f>INDEX(Mapping!$B$4:$B$70, MATCH(C29, Mapping!$C$4:$C$70, 0))</f>
        <v>West</v>
      </c>
      <c r="T29" s="10">
        <v>2023</v>
      </c>
      <c r="U29" s="39">
        <v>5805.8</v>
      </c>
      <c r="V29" s="39">
        <v>3528.1</v>
      </c>
      <c r="W29" s="39"/>
    </row>
    <row r="30" spans="1:23" x14ac:dyDescent="0.25">
      <c r="A30" s="10">
        <v>2019</v>
      </c>
      <c r="B30" s="10" t="s">
        <v>24</v>
      </c>
      <c r="C30" s="10" t="s">
        <v>51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 t="s">
        <v>22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 t="str">
        <f>INDEX(Mapping!$B$4:$B$70, MATCH(C30, Mapping!$C$4:$C$70, 0))</f>
        <v>West</v>
      </c>
      <c r="T30" s="10">
        <v>2024</v>
      </c>
      <c r="U30" s="39">
        <v>5853.1000000000013</v>
      </c>
      <c r="V30" s="39">
        <v>3549</v>
      </c>
      <c r="W30" s="39"/>
    </row>
    <row r="31" spans="1:23" x14ac:dyDescent="0.25">
      <c r="A31" s="10">
        <v>2019</v>
      </c>
      <c r="B31" s="10" t="s">
        <v>24</v>
      </c>
      <c r="C31" s="10" t="s">
        <v>52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 t="s">
        <v>22</v>
      </c>
      <c r="J31" s="10">
        <v>103</v>
      </c>
      <c r="K31" s="10">
        <v>0</v>
      </c>
      <c r="L31" s="10">
        <v>0</v>
      </c>
      <c r="M31" s="10">
        <v>0</v>
      </c>
      <c r="N31" s="10">
        <v>103</v>
      </c>
      <c r="O31" s="10">
        <v>0</v>
      </c>
      <c r="P31" s="10" t="str">
        <f>INDEX(Mapping!$B$4:$B$70, MATCH(C31, Mapping!$C$4:$C$70, 0))</f>
        <v>West</v>
      </c>
      <c r="T31" s="10">
        <v>2025</v>
      </c>
      <c r="U31" s="39">
        <v>5918.5999999999995</v>
      </c>
      <c r="V31" s="39">
        <v>3575.6</v>
      </c>
      <c r="W31" s="39"/>
    </row>
    <row r="32" spans="1:23" x14ac:dyDescent="0.25">
      <c r="A32" s="10">
        <v>2019</v>
      </c>
      <c r="B32" s="10" t="s">
        <v>24</v>
      </c>
      <c r="C32" s="10" t="s">
        <v>1221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 t="s">
        <v>22</v>
      </c>
      <c r="J32" s="10">
        <v>1415.3</v>
      </c>
      <c r="K32" s="10">
        <v>-1.7</v>
      </c>
      <c r="L32" s="10">
        <v>0</v>
      </c>
      <c r="M32" s="10">
        <v>0</v>
      </c>
      <c r="N32" s="10">
        <v>1413.5</v>
      </c>
      <c r="O32" s="10">
        <v>0</v>
      </c>
      <c r="P32" s="10" t="str">
        <f>INDEX(Mapping!$B$4:$B$70, MATCH(C32, Mapping!$C$4:$C$70, 0))</f>
        <v>West</v>
      </c>
      <c r="T32" s="10">
        <v>2026</v>
      </c>
      <c r="U32" s="39">
        <v>5843.9000000000005</v>
      </c>
      <c r="V32" s="39">
        <v>3603.7000000000003</v>
      </c>
      <c r="W32" s="39"/>
    </row>
    <row r="33" spans="1:23" x14ac:dyDescent="0.25">
      <c r="A33" s="10">
        <v>2019</v>
      </c>
      <c r="B33" s="10" t="s">
        <v>24</v>
      </c>
      <c r="C33" s="10" t="s">
        <v>53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 t="s">
        <v>22</v>
      </c>
      <c r="J33" s="10">
        <v>0</v>
      </c>
      <c r="K33" s="10">
        <v>0</v>
      </c>
      <c r="L33" s="10">
        <v>0</v>
      </c>
      <c r="M33" s="10">
        <v>634.70000000000005</v>
      </c>
      <c r="N33" s="10">
        <v>634.70000000000005</v>
      </c>
      <c r="O33" s="10">
        <v>0</v>
      </c>
      <c r="P33" s="10" t="str">
        <f>INDEX(Mapping!$B$4:$B$70, MATCH(C33, Mapping!$C$4:$C$70, 0))</f>
        <v>West</v>
      </c>
      <c r="T33" s="10">
        <v>2027</v>
      </c>
      <c r="U33" s="39">
        <v>5884.9000000000005</v>
      </c>
      <c r="V33" s="39">
        <v>3638.5999999999995</v>
      </c>
      <c r="W33" s="39"/>
    </row>
    <row r="34" spans="1:23" x14ac:dyDescent="0.25">
      <c r="A34" s="10">
        <v>2019</v>
      </c>
      <c r="B34" s="10" t="s">
        <v>24</v>
      </c>
      <c r="C34" s="10" t="s">
        <v>1189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 t="s">
        <v>22</v>
      </c>
      <c r="J34" s="10">
        <v>0</v>
      </c>
      <c r="K34" s="10">
        <v>0</v>
      </c>
      <c r="L34" s="10">
        <v>0</v>
      </c>
      <c r="M34" s="10">
        <v>276.60000000000002</v>
      </c>
      <c r="N34" s="10">
        <v>276.60000000000002</v>
      </c>
      <c r="O34" s="10">
        <v>0</v>
      </c>
      <c r="P34" s="10" t="str">
        <f>INDEX(Mapping!$B$4:$B$70, MATCH(C34, Mapping!$C$4:$C$70, 0))</f>
        <v>West</v>
      </c>
      <c r="T34" s="10">
        <v>2028</v>
      </c>
      <c r="U34" s="39">
        <v>5934.5999999999995</v>
      </c>
      <c r="V34" s="39">
        <v>3670.6999999999994</v>
      </c>
      <c r="W34" s="39"/>
    </row>
    <row r="35" spans="1:23" x14ac:dyDescent="0.25">
      <c r="A35" s="10">
        <v>2019</v>
      </c>
      <c r="B35" s="10" t="s">
        <v>24</v>
      </c>
      <c r="C35" s="10" t="s">
        <v>23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 t="s">
        <v>22</v>
      </c>
      <c r="J35" s="10">
        <v>0</v>
      </c>
      <c r="K35" s="10">
        <v>0</v>
      </c>
      <c r="L35" s="10">
        <v>0</v>
      </c>
      <c r="M35" s="10">
        <v>67</v>
      </c>
      <c r="N35" s="10">
        <v>67</v>
      </c>
      <c r="O35" s="10">
        <v>0</v>
      </c>
      <c r="P35" s="10" t="str">
        <f>INDEX(Mapping!$B$4:$B$70, MATCH(C35, Mapping!$C$4:$C$70, 0))</f>
        <v>East</v>
      </c>
      <c r="T35" s="10">
        <v>2029</v>
      </c>
      <c r="U35" s="39">
        <v>5987.3</v>
      </c>
      <c r="V35" s="39">
        <v>3703.4999999999995</v>
      </c>
      <c r="W35" s="39"/>
    </row>
    <row r="36" spans="1:23" x14ac:dyDescent="0.25">
      <c r="A36" s="10">
        <v>2019</v>
      </c>
      <c r="B36" s="10" t="s">
        <v>24</v>
      </c>
      <c r="C36" s="10" t="s">
        <v>1220</v>
      </c>
      <c r="D36" s="10">
        <v>259.7</v>
      </c>
      <c r="E36" s="10">
        <v>0</v>
      </c>
      <c r="F36" s="10">
        <v>0</v>
      </c>
      <c r="G36" s="10">
        <v>33.799999999999997</v>
      </c>
      <c r="H36" s="10">
        <v>33.799999999999997</v>
      </c>
      <c r="I36" s="10">
        <v>13</v>
      </c>
      <c r="J36" s="10">
        <v>0</v>
      </c>
      <c r="K36" s="10">
        <v>0</v>
      </c>
      <c r="L36" s="10">
        <v>0</v>
      </c>
      <c r="M36" s="10">
        <v>293.39999999999998</v>
      </c>
      <c r="N36" s="10">
        <v>0</v>
      </c>
      <c r="O36" s="10">
        <v>0</v>
      </c>
      <c r="P36" s="10" t="str">
        <f>INDEX(Mapping!$B$4:$B$70, MATCH(C36, Mapping!$C$4:$C$70, 0))</f>
        <v>West</v>
      </c>
      <c r="T36" s="10">
        <v>2030</v>
      </c>
      <c r="U36" s="39">
        <v>6016.7999999999993</v>
      </c>
      <c r="V36" s="39">
        <v>3724.6</v>
      </c>
      <c r="W36" s="39"/>
    </row>
    <row r="37" spans="1:23" x14ac:dyDescent="0.25">
      <c r="A37" s="10">
        <v>2019</v>
      </c>
      <c r="B37" s="10" t="s">
        <v>24</v>
      </c>
      <c r="C37" s="10" t="s">
        <v>1235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 t="s">
        <v>22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 t="str">
        <f>INDEX(Mapping!$B$4:$B$70, MATCH(C37, Mapping!$C$4:$C$70, 0))</f>
        <v>East</v>
      </c>
      <c r="T37" s="10">
        <v>2031</v>
      </c>
      <c r="U37" s="39">
        <v>6066.7</v>
      </c>
      <c r="V37" s="39">
        <v>3748.5999999999995</v>
      </c>
      <c r="W37" s="39"/>
    </row>
    <row r="38" spans="1:23" x14ac:dyDescent="0.25">
      <c r="A38" s="10">
        <v>2019</v>
      </c>
      <c r="B38" s="10" t="s">
        <v>24</v>
      </c>
      <c r="C38" s="10" t="s">
        <v>1236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 t="s">
        <v>22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 t="str">
        <f>INDEX(Mapping!$B$4:$B$70, MATCH(C38, Mapping!$C$4:$C$70, 0))</f>
        <v>West</v>
      </c>
      <c r="T38" s="10">
        <v>2032</v>
      </c>
      <c r="U38" s="39">
        <v>6105.1999999999989</v>
      </c>
      <c r="V38" s="39">
        <v>3778.7000000000003</v>
      </c>
      <c r="W38" s="39"/>
    </row>
    <row r="39" spans="1:23" x14ac:dyDescent="0.25">
      <c r="A39" s="10">
        <v>2019</v>
      </c>
      <c r="B39" s="10" t="s">
        <v>24</v>
      </c>
      <c r="C39" s="10" t="s">
        <v>1237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 t="s">
        <v>22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 t="str">
        <f>INDEX(Mapping!$B$4:$B$70, MATCH(C39, Mapping!$C$4:$C$70, 0))</f>
        <v>West</v>
      </c>
      <c r="T39" s="10">
        <v>2033</v>
      </c>
      <c r="U39" s="39">
        <v>6171.4</v>
      </c>
      <c r="V39" s="39">
        <v>3812.7</v>
      </c>
      <c r="W39" s="39"/>
    </row>
    <row r="40" spans="1:23" x14ac:dyDescent="0.25">
      <c r="A40" s="10">
        <v>2019</v>
      </c>
      <c r="B40" s="10" t="s">
        <v>24</v>
      </c>
      <c r="C40" s="10" t="s">
        <v>1238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 t="s">
        <v>22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 t="str">
        <f>INDEX(Mapping!$B$4:$B$70, MATCH(C40, Mapping!$C$4:$C$70, 0))</f>
        <v>East</v>
      </c>
      <c r="T40" s="10">
        <v>2034</v>
      </c>
      <c r="U40" s="39">
        <v>6222.1000000000013</v>
      </c>
      <c r="V40" s="39">
        <v>3844.7999999999997</v>
      </c>
      <c r="W40" s="39"/>
    </row>
    <row r="41" spans="1:23" x14ac:dyDescent="0.25">
      <c r="A41" s="10">
        <v>2019</v>
      </c>
      <c r="B41" s="10" t="s">
        <v>24</v>
      </c>
      <c r="C41" s="10" t="s">
        <v>1239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 t="s">
        <v>22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 t="str">
        <f>INDEX(Mapping!$B$4:$B$70, MATCH(C41, Mapping!$C$4:$C$70, 0))</f>
        <v>West</v>
      </c>
      <c r="T41" s="10">
        <v>2035</v>
      </c>
      <c r="U41" s="39">
        <v>6275.0999999999995</v>
      </c>
      <c r="V41" s="39">
        <v>3874.7</v>
      </c>
      <c r="W41" s="39"/>
    </row>
    <row r="42" spans="1:23" x14ac:dyDescent="0.25">
      <c r="A42" s="10">
        <v>2019</v>
      </c>
      <c r="B42" s="10" t="s">
        <v>24</v>
      </c>
      <c r="C42" s="10" t="s">
        <v>1240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 t="s">
        <v>22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 t="str">
        <f>INDEX(Mapping!$B$4:$B$70, MATCH(C42, Mapping!$C$4:$C$70, 0))</f>
        <v>West</v>
      </c>
      <c r="T42" s="10">
        <v>2036</v>
      </c>
      <c r="U42" s="39">
        <v>6306.8</v>
      </c>
      <c r="V42" s="39">
        <v>3895.2</v>
      </c>
      <c r="W42" s="39"/>
    </row>
    <row r="43" spans="1:23" x14ac:dyDescent="0.25">
      <c r="A43" s="10">
        <v>2019</v>
      </c>
      <c r="B43" s="10" t="s">
        <v>24</v>
      </c>
      <c r="C43" s="10" t="s">
        <v>1241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 t="s">
        <v>22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 t="str">
        <f>INDEX(Mapping!$B$4:$B$70, MATCH(C43, Mapping!$C$4:$C$70, 0))</f>
        <v>West</v>
      </c>
      <c r="T43" s="10">
        <v>2037</v>
      </c>
      <c r="U43" s="39">
        <v>6365.1</v>
      </c>
      <c r="V43" s="39">
        <v>3925.1</v>
      </c>
      <c r="W43" s="39"/>
    </row>
    <row r="44" spans="1:23" x14ac:dyDescent="0.25">
      <c r="A44" s="10">
        <v>2019</v>
      </c>
      <c r="B44" s="10" t="s">
        <v>24</v>
      </c>
      <c r="C44" s="10" t="s">
        <v>1242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 t="s">
        <v>22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 t="str">
        <f>INDEX(Mapping!$B$4:$B$70, MATCH(C44, Mapping!$C$4:$C$70, 0))</f>
        <v>West</v>
      </c>
      <c r="T44" s="10">
        <v>2038</v>
      </c>
      <c r="U44" s="39">
        <v>6413.5999999999995</v>
      </c>
      <c r="V44" s="39">
        <v>3955.7000000000003</v>
      </c>
      <c r="W44" s="39"/>
    </row>
    <row r="45" spans="1:23" x14ac:dyDescent="0.25">
      <c r="A45" s="10">
        <v>2019</v>
      </c>
      <c r="B45" s="10" t="s">
        <v>24</v>
      </c>
      <c r="C45" s="10" t="s">
        <v>1243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 t="s">
        <v>22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 t="str">
        <f>INDEX(Mapping!$B$4:$B$70, MATCH(C45, Mapping!$C$4:$C$70, 0))</f>
        <v>West</v>
      </c>
      <c r="S45" s="10" t="s">
        <v>1224</v>
      </c>
      <c r="U45" s="39">
        <v>119800.30000000002</v>
      </c>
      <c r="V45" s="39">
        <v>73585.199999999983</v>
      </c>
      <c r="W45" s="39"/>
    </row>
    <row r="46" spans="1:23" x14ac:dyDescent="0.25">
      <c r="A46" s="10">
        <v>2019</v>
      </c>
      <c r="B46" s="10" t="s">
        <v>24</v>
      </c>
      <c r="C46" s="10" t="s">
        <v>1244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 t="s">
        <v>22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 t="str">
        <f>INDEX(Mapping!$B$4:$B$70, MATCH(C46, Mapping!$C$4:$C$70, 0))</f>
        <v>East</v>
      </c>
      <c r="S46" s="10" t="s">
        <v>1273</v>
      </c>
      <c r="T46" s="10" t="s">
        <v>1273</v>
      </c>
      <c r="U46" s="39"/>
      <c r="V46" s="39"/>
      <c r="W46" s="39"/>
    </row>
    <row r="47" spans="1:23" x14ac:dyDescent="0.25">
      <c r="A47" s="10">
        <v>2019</v>
      </c>
      <c r="B47" s="10" t="s">
        <v>24</v>
      </c>
      <c r="C47" s="10" t="s">
        <v>1245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 t="s">
        <v>22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 t="str">
        <f>INDEX(Mapping!$B$4:$B$70, MATCH(C47, Mapping!$C$4:$C$70, 0))</f>
        <v>East</v>
      </c>
      <c r="S47" s="10" t="s">
        <v>1274</v>
      </c>
      <c r="U47" s="39"/>
      <c r="V47" s="39"/>
      <c r="W47" s="39"/>
    </row>
    <row r="48" spans="1:23" x14ac:dyDescent="0.25">
      <c r="A48" s="10">
        <v>2019</v>
      </c>
      <c r="B48" s="10" t="s">
        <v>24</v>
      </c>
      <c r="C48" s="10" t="s">
        <v>1246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 t="s">
        <v>22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 t="str">
        <f>INDEX(Mapping!$B$4:$B$70, MATCH(C48, Mapping!$C$4:$C$70, 0))</f>
        <v>West</v>
      </c>
    </row>
    <row r="49" spans="1:16" x14ac:dyDescent="0.25">
      <c r="A49" s="10">
        <v>2019</v>
      </c>
      <c r="B49" s="10" t="s">
        <v>24</v>
      </c>
      <c r="C49" s="10" t="s">
        <v>1247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 t="s">
        <v>22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 t="str">
        <f>INDEX(Mapping!$B$4:$B$70, MATCH(C49, Mapping!$C$4:$C$70, 0))</f>
        <v>East</v>
      </c>
    </row>
    <row r="50" spans="1:16" x14ac:dyDescent="0.25">
      <c r="A50" s="10">
        <v>2019</v>
      </c>
      <c r="B50" s="10" t="s">
        <v>24</v>
      </c>
      <c r="C50" s="10" t="s">
        <v>1248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 t="s">
        <v>22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 t="str">
        <f>INDEX(Mapping!$B$4:$B$70, MATCH(C50, Mapping!$C$4:$C$70, 0))</f>
        <v>East</v>
      </c>
    </row>
    <row r="51" spans="1:16" x14ac:dyDescent="0.25">
      <c r="A51" s="10">
        <v>2019</v>
      </c>
      <c r="B51" s="10" t="s">
        <v>24</v>
      </c>
      <c r="C51" s="10" t="s">
        <v>1249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 t="s">
        <v>22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 t="str">
        <f>INDEX(Mapping!$B$4:$B$70, MATCH(C51, Mapping!$C$4:$C$70, 0))</f>
        <v>East</v>
      </c>
    </row>
    <row r="52" spans="1:16" x14ac:dyDescent="0.25">
      <c r="A52" s="10">
        <v>2019</v>
      </c>
      <c r="B52" s="10" t="s">
        <v>24</v>
      </c>
      <c r="C52" s="10" t="s">
        <v>1250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 t="s">
        <v>22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 t="str">
        <f>INDEX(Mapping!$B$4:$B$70, MATCH(C52, Mapping!$C$4:$C$70, 0))</f>
        <v>West</v>
      </c>
    </row>
    <row r="53" spans="1:16" x14ac:dyDescent="0.25">
      <c r="A53" s="10">
        <v>2019</v>
      </c>
      <c r="B53" s="10" t="s">
        <v>24</v>
      </c>
      <c r="C53" s="10" t="s">
        <v>1251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 t="s">
        <v>22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 t="str">
        <f>INDEX(Mapping!$B$4:$B$70, MATCH(C53, Mapping!$C$4:$C$70, 0))</f>
        <v>East</v>
      </c>
    </row>
    <row r="54" spans="1:16" x14ac:dyDescent="0.25">
      <c r="A54" s="10">
        <v>2019</v>
      </c>
      <c r="B54" s="10" t="s">
        <v>24</v>
      </c>
      <c r="C54" s="10" t="s">
        <v>1252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 t="s">
        <v>22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 t="str">
        <f>INDEX(Mapping!$B$4:$B$70, MATCH(C54, Mapping!$C$4:$C$70, 0))</f>
        <v>East</v>
      </c>
    </row>
    <row r="55" spans="1:16" x14ac:dyDescent="0.25">
      <c r="A55" s="10">
        <v>2019</v>
      </c>
      <c r="B55" s="10" t="s">
        <v>24</v>
      </c>
      <c r="C55" s="10" t="s">
        <v>1253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 t="s">
        <v>22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 t="str">
        <f>INDEX(Mapping!$B$4:$B$70, MATCH(C55, Mapping!$C$4:$C$70, 0))</f>
        <v>East</v>
      </c>
    </row>
    <row r="56" spans="1:16" x14ac:dyDescent="0.25">
      <c r="A56" s="10">
        <v>2019</v>
      </c>
      <c r="B56" s="10" t="s">
        <v>24</v>
      </c>
      <c r="C56" s="10" t="s">
        <v>1254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 t="s">
        <v>22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 t="str">
        <f>INDEX(Mapping!$B$4:$B$70, MATCH(C56, Mapping!$C$4:$C$70, 0))</f>
        <v>West</v>
      </c>
    </row>
    <row r="57" spans="1:16" x14ac:dyDescent="0.25">
      <c r="A57" s="10">
        <v>2019</v>
      </c>
      <c r="B57" s="10" t="s">
        <v>24</v>
      </c>
      <c r="C57" s="10" t="s">
        <v>1255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 t="s">
        <v>22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 t="str">
        <f>INDEX(Mapping!$B$4:$B$70, MATCH(C57, Mapping!$C$4:$C$70, 0))</f>
        <v>West</v>
      </c>
    </row>
    <row r="58" spans="1:16" x14ac:dyDescent="0.25">
      <c r="A58" s="10">
        <v>2019</v>
      </c>
      <c r="B58" s="10" t="s">
        <v>24</v>
      </c>
      <c r="C58" s="10" t="s">
        <v>1256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 t="s">
        <v>22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 t="str">
        <f>INDEX(Mapping!$B$4:$B$70, MATCH(C58, Mapping!$C$4:$C$70, 0))</f>
        <v>East</v>
      </c>
    </row>
    <row r="59" spans="1:16" x14ac:dyDescent="0.25">
      <c r="A59" s="10">
        <v>2019</v>
      </c>
      <c r="B59" s="10" t="s">
        <v>1222</v>
      </c>
      <c r="C59" s="10" t="s">
        <v>25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 t="s">
        <v>22</v>
      </c>
      <c r="J59" s="10">
        <v>0</v>
      </c>
      <c r="K59" s="10">
        <v>95</v>
      </c>
      <c r="L59" s="10">
        <v>0</v>
      </c>
      <c r="M59" s="10">
        <v>0</v>
      </c>
      <c r="N59" s="10">
        <v>95</v>
      </c>
      <c r="O59" s="10">
        <v>0</v>
      </c>
      <c r="P59" s="10" t="str">
        <f>INDEX(Mapping!$B$4:$B$70, MATCH(C59, Mapping!$C$4:$C$70, 0))</f>
        <v>East</v>
      </c>
    </row>
    <row r="60" spans="1:16" x14ac:dyDescent="0.25">
      <c r="A60" s="10">
        <v>2019</v>
      </c>
      <c r="B60" s="10" t="s">
        <v>1222</v>
      </c>
      <c r="C60" s="10" t="s">
        <v>1182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 t="s">
        <v>22</v>
      </c>
      <c r="J60" s="10">
        <v>49.4</v>
      </c>
      <c r="K60" s="10">
        <v>0</v>
      </c>
      <c r="L60" s="10">
        <v>0</v>
      </c>
      <c r="M60" s="10">
        <v>0</v>
      </c>
      <c r="N60" s="10">
        <v>49.4</v>
      </c>
      <c r="O60" s="10">
        <v>0</v>
      </c>
      <c r="P60" s="10" t="str">
        <f>INDEX(Mapping!$B$4:$B$70, MATCH(C60, Mapping!$C$4:$C$70, 0))</f>
        <v>West</v>
      </c>
    </row>
    <row r="61" spans="1:16" x14ac:dyDescent="0.25">
      <c r="A61" s="10">
        <v>2019</v>
      </c>
      <c r="B61" s="10" t="s">
        <v>1222</v>
      </c>
      <c r="C61" s="10" t="s">
        <v>26</v>
      </c>
      <c r="D61" s="10">
        <v>270.10000000000002</v>
      </c>
      <c r="E61" s="10">
        <v>0</v>
      </c>
      <c r="F61" s="10">
        <v>-2.1</v>
      </c>
      <c r="G61" s="10">
        <v>34.799999999999997</v>
      </c>
      <c r="H61" s="10">
        <v>34.799999999999997</v>
      </c>
      <c r="I61" s="10">
        <v>13</v>
      </c>
      <c r="J61" s="10">
        <v>51</v>
      </c>
      <c r="K61" s="10">
        <v>9.6</v>
      </c>
      <c r="L61" s="10">
        <v>0</v>
      </c>
      <c r="M61" s="10">
        <v>249.9</v>
      </c>
      <c r="N61" s="10">
        <v>7.6</v>
      </c>
      <c r="O61" s="10">
        <v>0</v>
      </c>
      <c r="P61" s="10" t="str">
        <f>INDEX(Mapping!$B$4:$B$70, MATCH(C61, Mapping!$C$4:$C$70, 0))</f>
        <v>East</v>
      </c>
    </row>
    <row r="62" spans="1:16" x14ac:dyDescent="0.25">
      <c r="A62" s="10">
        <v>2019</v>
      </c>
      <c r="B62" s="10" t="s">
        <v>1222</v>
      </c>
      <c r="C62" s="10" t="s">
        <v>27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 t="s">
        <v>22</v>
      </c>
      <c r="J62" s="10">
        <v>0</v>
      </c>
      <c r="K62" s="10">
        <v>-7.6</v>
      </c>
      <c r="L62" s="10">
        <v>0</v>
      </c>
      <c r="M62" s="10">
        <v>7.6</v>
      </c>
      <c r="N62" s="10">
        <v>0</v>
      </c>
      <c r="O62" s="10">
        <v>0</v>
      </c>
      <c r="P62" s="10" t="str">
        <f>INDEX(Mapping!$B$4:$B$70, MATCH(C62, Mapping!$C$4:$C$70, 0))</f>
        <v>East</v>
      </c>
    </row>
    <row r="63" spans="1:16" x14ac:dyDescent="0.25">
      <c r="A63" s="10">
        <v>2019</v>
      </c>
      <c r="B63" s="10" t="s">
        <v>1222</v>
      </c>
      <c r="C63" s="10" t="s">
        <v>1183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 t="s">
        <v>22</v>
      </c>
      <c r="J63" s="10">
        <v>0</v>
      </c>
      <c r="K63" s="10">
        <v>0</v>
      </c>
      <c r="L63" s="10">
        <v>0</v>
      </c>
      <c r="M63" s="10">
        <v>1127.4000000000001</v>
      </c>
      <c r="N63" s="10">
        <v>1127.4000000000001</v>
      </c>
      <c r="O63" s="10">
        <v>0</v>
      </c>
      <c r="P63" s="10" t="str">
        <f>INDEX(Mapping!$B$4:$B$70, MATCH(C63, Mapping!$C$4:$C$70, 0))</f>
        <v>West</v>
      </c>
    </row>
    <row r="64" spans="1:16" x14ac:dyDescent="0.25">
      <c r="A64" s="10">
        <v>2019</v>
      </c>
      <c r="B64" s="10" t="s">
        <v>1222</v>
      </c>
      <c r="C64" s="10" t="s">
        <v>1184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 t="s">
        <v>22</v>
      </c>
      <c r="J64" s="10">
        <v>0</v>
      </c>
      <c r="K64" s="10">
        <v>0</v>
      </c>
      <c r="L64" s="10">
        <v>0</v>
      </c>
      <c r="M64" s="10">
        <v>1677.2</v>
      </c>
      <c r="N64" s="10">
        <v>1677.2</v>
      </c>
      <c r="O64" s="10">
        <v>0</v>
      </c>
      <c r="P64" s="10" t="str">
        <f>INDEX(Mapping!$B$4:$B$70, MATCH(C64, Mapping!$C$4:$C$70, 0))</f>
        <v>West</v>
      </c>
    </row>
    <row r="65" spans="1:16" x14ac:dyDescent="0.25">
      <c r="A65" s="10">
        <v>2019</v>
      </c>
      <c r="B65" s="10" t="s">
        <v>1222</v>
      </c>
      <c r="C65" s="10" t="s">
        <v>28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 t="s">
        <v>22</v>
      </c>
      <c r="J65" s="10">
        <v>167.3</v>
      </c>
      <c r="K65" s="10">
        <v>-63.4</v>
      </c>
      <c r="L65" s="10">
        <v>0</v>
      </c>
      <c r="M65" s="10">
        <v>403.8</v>
      </c>
      <c r="N65" s="10">
        <v>507.8</v>
      </c>
      <c r="O65" s="10">
        <v>0</v>
      </c>
      <c r="P65" s="10" t="str">
        <f>INDEX(Mapping!$B$4:$B$70, MATCH(C65, Mapping!$C$4:$C$70, 0))</f>
        <v>West</v>
      </c>
    </row>
    <row r="66" spans="1:16" x14ac:dyDescent="0.25">
      <c r="A66" s="10">
        <v>2019</v>
      </c>
      <c r="B66" s="10" t="s">
        <v>1222</v>
      </c>
      <c r="C66" s="10" t="s">
        <v>29</v>
      </c>
      <c r="D66" s="10">
        <v>0</v>
      </c>
      <c r="E66" s="10">
        <v>0</v>
      </c>
      <c r="F66" s="10">
        <v>0</v>
      </c>
      <c r="G66" s="10">
        <v>0</v>
      </c>
      <c r="H66" s="10">
        <v>138.19999999999999</v>
      </c>
      <c r="I66" s="10" t="s">
        <v>22</v>
      </c>
      <c r="J66" s="10">
        <v>0</v>
      </c>
      <c r="K66" s="10">
        <v>113.2</v>
      </c>
      <c r="L66" s="10">
        <v>0</v>
      </c>
      <c r="M66" s="10">
        <v>25</v>
      </c>
      <c r="N66" s="10">
        <v>0</v>
      </c>
      <c r="O66" s="10">
        <v>0</v>
      </c>
      <c r="P66" s="10" t="str">
        <f>INDEX(Mapping!$B$4:$B$70, MATCH(C66, Mapping!$C$4:$C$70, 0))</f>
        <v>East</v>
      </c>
    </row>
    <row r="67" spans="1:16" x14ac:dyDescent="0.25">
      <c r="A67" s="10">
        <v>2019</v>
      </c>
      <c r="B67" s="10" t="s">
        <v>1222</v>
      </c>
      <c r="C67" s="10" t="s">
        <v>30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 t="s">
        <v>22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 t="str">
        <f>INDEX(Mapping!$B$4:$B$70, MATCH(C67, Mapping!$C$4:$C$70, 0))</f>
        <v>East</v>
      </c>
    </row>
    <row r="68" spans="1:16" x14ac:dyDescent="0.25">
      <c r="A68" s="10">
        <v>2019</v>
      </c>
      <c r="B68" s="10" t="s">
        <v>1222</v>
      </c>
      <c r="C68" s="10" t="s">
        <v>31</v>
      </c>
      <c r="D68" s="10">
        <v>3778.3</v>
      </c>
      <c r="E68" s="10">
        <v>0</v>
      </c>
      <c r="F68" s="10">
        <v>-42.6</v>
      </c>
      <c r="G68" s="10">
        <v>485.6</v>
      </c>
      <c r="H68" s="10">
        <v>485.6</v>
      </c>
      <c r="I68" s="10">
        <v>13</v>
      </c>
      <c r="J68" s="10">
        <v>2365.1999999999998</v>
      </c>
      <c r="K68" s="10">
        <v>-0.8</v>
      </c>
      <c r="L68" s="10">
        <v>0</v>
      </c>
      <c r="M68" s="10">
        <v>2555</v>
      </c>
      <c r="N68" s="10">
        <v>698</v>
      </c>
      <c r="O68" s="10">
        <v>0</v>
      </c>
      <c r="P68" s="10" t="str">
        <f>INDEX(Mapping!$B$4:$B$70, MATCH(C68, Mapping!$C$4:$C$70, 0))</f>
        <v>East</v>
      </c>
    </row>
    <row r="69" spans="1:16" x14ac:dyDescent="0.25">
      <c r="A69" s="10">
        <v>2019</v>
      </c>
      <c r="B69" s="10" t="s">
        <v>1222</v>
      </c>
      <c r="C69" s="10" t="s">
        <v>1185</v>
      </c>
      <c r="D69" s="10">
        <v>0</v>
      </c>
      <c r="E69" s="10">
        <v>0</v>
      </c>
      <c r="F69" s="10">
        <v>0</v>
      </c>
      <c r="G69" s="10">
        <v>0</v>
      </c>
      <c r="H69" s="10">
        <v>421.8</v>
      </c>
      <c r="I69" s="10" t="s">
        <v>22</v>
      </c>
      <c r="J69" s="10">
        <v>0</v>
      </c>
      <c r="K69" s="10">
        <v>385</v>
      </c>
      <c r="L69" s="10">
        <v>0</v>
      </c>
      <c r="M69" s="10">
        <v>37</v>
      </c>
      <c r="N69" s="10">
        <v>0.1</v>
      </c>
      <c r="O69" s="10">
        <v>0</v>
      </c>
      <c r="P69" s="10" t="str">
        <f>INDEX(Mapping!$B$4:$B$70, MATCH(C69, Mapping!$C$4:$C$70, 0))</f>
        <v>East</v>
      </c>
    </row>
    <row r="70" spans="1:16" x14ac:dyDescent="0.25">
      <c r="A70" s="10">
        <v>2019</v>
      </c>
      <c r="B70" s="10" t="s">
        <v>1222</v>
      </c>
      <c r="C70" s="10" t="s">
        <v>32</v>
      </c>
      <c r="D70" s="10">
        <v>444.9</v>
      </c>
      <c r="E70" s="10">
        <v>0</v>
      </c>
      <c r="F70" s="10">
        <v>0</v>
      </c>
      <c r="G70" s="10">
        <v>265</v>
      </c>
      <c r="H70" s="10">
        <v>265</v>
      </c>
      <c r="I70" s="10">
        <v>59.6</v>
      </c>
      <c r="J70" s="10">
        <v>3154.7</v>
      </c>
      <c r="K70" s="10">
        <v>15.5</v>
      </c>
      <c r="L70" s="10">
        <v>0</v>
      </c>
      <c r="M70" s="10">
        <v>95.1</v>
      </c>
      <c r="N70" s="10">
        <v>2555.3000000000002</v>
      </c>
      <c r="O70" s="10">
        <v>0</v>
      </c>
      <c r="P70" s="10" t="str">
        <f>INDEX(Mapping!$B$4:$B$70, MATCH(C70, Mapping!$C$4:$C$70, 0))</f>
        <v>East</v>
      </c>
    </row>
    <row r="71" spans="1:16" x14ac:dyDescent="0.25">
      <c r="A71" s="10">
        <v>2019</v>
      </c>
      <c r="B71" s="10" t="s">
        <v>1222</v>
      </c>
      <c r="C71" s="10" t="s">
        <v>33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 t="s">
        <v>22</v>
      </c>
      <c r="J71" s="10">
        <v>387</v>
      </c>
      <c r="K71" s="10">
        <v>0</v>
      </c>
      <c r="L71" s="10">
        <v>0</v>
      </c>
      <c r="M71" s="10">
        <v>0</v>
      </c>
      <c r="N71" s="10">
        <v>387</v>
      </c>
      <c r="O71" s="10">
        <v>0</v>
      </c>
      <c r="P71" s="10" t="str">
        <f>INDEX(Mapping!$B$4:$B$70, MATCH(C71, Mapping!$C$4:$C$70, 0))</f>
        <v>East</v>
      </c>
    </row>
    <row r="72" spans="1:16" x14ac:dyDescent="0.25">
      <c r="A72" s="10">
        <v>2019</v>
      </c>
      <c r="B72" s="10" t="s">
        <v>1222</v>
      </c>
      <c r="C72" s="10" t="s">
        <v>34</v>
      </c>
      <c r="D72" s="10">
        <v>0</v>
      </c>
      <c r="E72" s="10">
        <v>0</v>
      </c>
      <c r="F72" s="10">
        <v>0</v>
      </c>
      <c r="G72" s="10">
        <v>0</v>
      </c>
      <c r="H72" s="10">
        <v>148.4</v>
      </c>
      <c r="I72" s="10" t="s">
        <v>22</v>
      </c>
      <c r="J72" s="10">
        <v>240.4</v>
      </c>
      <c r="K72" s="10">
        <v>0</v>
      </c>
      <c r="L72" s="10">
        <v>0</v>
      </c>
      <c r="M72" s="10">
        <v>0</v>
      </c>
      <c r="N72" s="10">
        <v>92</v>
      </c>
      <c r="O72" s="10">
        <v>0</v>
      </c>
      <c r="P72" s="10" t="str">
        <f>INDEX(Mapping!$B$4:$B$70, MATCH(C72, Mapping!$C$4:$C$70, 0))</f>
        <v>East</v>
      </c>
    </row>
    <row r="73" spans="1:16" x14ac:dyDescent="0.25">
      <c r="A73" s="10">
        <v>2019</v>
      </c>
      <c r="B73" s="10" t="s">
        <v>1222</v>
      </c>
      <c r="C73" s="10" t="s">
        <v>35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 t="s">
        <v>22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 t="str">
        <f>INDEX(Mapping!$B$4:$B$70, MATCH(C73, Mapping!$C$4:$C$70, 0))</f>
        <v>East</v>
      </c>
    </row>
    <row r="74" spans="1:16" x14ac:dyDescent="0.25">
      <c r="A74" s="10">
        <v>2019</v>
      </c>
      <c r="B74" s="10" t="s">
        <v>1222</v>
      </c>
      <c r="C74" s="10" t="s">
        <v>36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 t="s">
        <v>22</v>
      </c>
      <c r="J74" s="10">
        <v>150.6</v>
      </c>
      <c r="K74" s="10">
        <v>0</v>
      </c>
      <c r="L74" s="10">
        <v>0</v>
      </c>
      <c r="M74" s="10">
        <v>0</v>
      </c>
      <c r="N74" s="10">
        <v>150.6</v>
      </c>
      <c r="O74" s="10">
        <v>0</v>
      </c>
      <c r="P74" s="10" t="str">
        <f>INDEX(Mapping!$B$4:$B$70, MATCH(C74, Mapping!$C$4:$C$70, 0))</f>
        <v>West</v>
      </c>
    </row>
    <row r="75" spans="1:16" x14ac:dyDescent="0.25">
      <c r="A75" s="10">
        <v>2019</v>
      </c>
      <c r="B75" s="10" t="s">
        <v>1222</v>
      </c>
      <c r="C75" s="10" t="s">
        <v>37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 t="s">
        <v>22</v>
      </c>
      <c r="J75" s="10">
        <v>240.1</v>
      </c>
      <c r="K75" s="10">
        <v>0</v>
      </c>
      <c r="L75" s="10">
        <v>0</v>
      </c>
      <c r="M75" s="10">
        <v>0</v>
      </c>
      <c r="N75" s="10">
        <v>240.1</v>
      </c>
      <c r="O75" s="10">
        <v>0</v>
      </c>
      <c r="P75" s="10" t="str">
        <f>INDEX(Mapping!$B$4:$B$70, MATCH(C75, Mapping!$C$4:$C$70, 0))</f>
        <v>West</v>
      </c>
    </row>
    <row r="76" spans="1:16" x14ac:dyDescent="0.25">
      <c r="A76" s="10">
        <v>2019</v>
      </c>
      <c r="B76" s="10" t="s">
        <v>1222</v>
      </c>
      <c r="C76" s="10" t="s">
        <v>38</v>
      </c>
      <c r="D76" s="10">
        <v>526.5</v>
      </c>
      <c r="E76" s="10">
        <v>0</v>
      </c>
      <c r="F76" s="10">
        <v>-6.4</v>
      </c>
      <c r="G76" s="10">
        <v>67.599999999999994</v>
      </c>
      <c r="H76" s="10">
        <v>67.599999999999994</v>
      </c>
      <c r="I76" s="10">
        <v>13</v>
      </c>
      <c r="J76" s="10">
        <v>0</v>
      </c>
      <c r="K76" s="10">
        <v>0</v>
      </c>
      <c r="L76" s="10">
        <v>0</v>
      </c>
      <c r="M76" s="10">
        <v>587.70000000000005</v>
      </c>
      <c r="N76" s="10">
        <v>0</v>
      </c>
      <c r="O76" s="10">
        <v>0</v>
      </c>
      <c r="P76" s="10" t="str">
        <f>INDEX(Mapping!$B$4:$B$70, MATCH(C76, Mapping!$C$4:$C$70, 0))</f>
        <v>West</v>
      </c>
    </row>
    <row r="77" spans="1:16" x14ac:dyDescent="0.25">
      <c r="A77" s="10">
        <v>2019</v>
      </c>
      <c r="B77" s="10" t="s">
        <v>1222</v>
      </c>
      <c r="C77" s="10" t="s">
        <v>39</v>
      </c>
      <c r="D77" s="10">
        <v>237.1</v>
      </c>
      <c r="E77" s="10">
        <v>0</v>
      </c>
      <c r="F77" s="10">
        <v>-2.1</v>
      </c>
      <c r="G77" s="10">
        <v>30.5</v>
      </c>
      <c r="H77" s="10">
        <v>30.5</v>
      </c>
      <c r="I77" s="10">
        <v>13</v>
      </c>
      <c r="J77" s="10">
        <v>122.2</v>
      </c>
      <c r="K77" s="10">
        <v>-2.6</v>
      </c>
      <c r="L77" s="10">
        <v>0</v>
      </c>
      <c r="M77" s="10">
        <v>305.89999999999998</v>
      </c>
      <c r="N77" s="10">
        <v>160</v>
      </c>
      <c r="O77" s="10">
        <v>0</v>
      </c>
      <c r="P77" s="10" t="str">
        <f>INDEX(Mapping!$B$4:$B$70, MATCH(C77, Mapping!$C$4:$C$70, 0))</f>
        <v>West</v>
      </c>
    </row>
    <row r="78" spans="1:16" x14ac:dyDescent="0.25">
      <c r="A78" s="10">
        <v>2019</v>
      </c>
      <c r="B78" s="10" t="s">
        <v>1222</v>
      </c>
      <c r="C78" s="10" t="s">
        <v>42</v>
      </c>
      <c r="D78" s="10">
        <v>0</v>
      </c>
      <c r="E78" s="10">
        <v>0</v>
      </c>
      <c r="F78" s="10">
        <v>0</v>
      </c>
      <c r="G78" s="10">
        <v>0</v>
      </c>
      <c r="H78" s="10">
        <v>350</v>
      </c>
      <c r="I78" s="10" t="s">
        <v>22</v>
      </c>
      <c r="J78" s="10">
        <v>0</v>
      </c>
      <c r="K78" s="10">
        <v>0</v>
      </c>
      <c r="L78" s="10">
        <v>0</v>
      </c>
      <c r="M78" s="10">
        <v>350</v>
      </c>
      <c r="N78" s="10">
        <v>0</v>
      </c>
      <c r="O78" s="10">
        <v>0</v>
      </c>
      <c r="P78" s="10" t="str">
        <f>INDEX(Mapping!$B$4:$B$70, MATCH(C78, Mapping!$C$4:$C$70, 0))</f>
        <v>East</v>
      </c>
    </row>
    <row r="79" spans="1:16" x14ac:dyDescent="0.25">
      <c r="A79" s="10">
        <v>2019</v>
      </c>
      <c r="B79" s="10" t="s">
        <v>1222</v>
      </c>
      <c r="C79" s="10" t="s">
        <v>43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 t="s">
        <v>22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 t="str">
        <f>INDEX(Mapping!$B$4:$B$70, MATCH(C79, Mapping!$C$4:$C$70, 0))</f>
        <v>East</v>
      </c>
    </row>
    <row r="80" spans="1:16" x14ac:dyDescent="0.25">
      <c r="A80" s="10">
        <v>2019</v>
      </c>
      <c r="B80" s="10" t="s">
        <v>1222</v>
      </c>
      <c r="C80" s="10" t="s">
        <v>45</v>
      </c>
      <c r="D80" s="10">
        <v>615.20000000000005</v>
      </c>
      <c r="E80" s="10">
        <v>0</v>
      </c>
      <c r="F80" s="10">
        <v>0</v>
      </c>
      <c r="G80" s="10">
        <v>477.7</v>
      </c>
      <c r="H80" s="10">
        <v>477.7</v>
      </c>
      <c r="I80" s="10">
        <v>77.7</v>
      </c>
      <c r="J80" s="10">
        <v>1276.4000000000001</v>
      </c>
      <c r="K80" s="10">
        <v>5.7</v>
      </c>
      <c r="L80" s="10">
        <v>0</v>
      </c>
      <c r="M80" s="10">
        <v>0</v>
      </c>
      <c r="N80" s="10">
        <v>189.2</v>
      </c>
      <c r="O80" s="10">
        <v>0</v>
      </c>
      <c r="P80" s="10" t="str">
        <f>INDEX(Mapping!$B$4:$B$70, MATCH(C80, Mapping!$C$4:$C$70, 0))</f>
        <v>East</v>
      </c>
    </row>
    <row r="81" spans="1:16" x14ac:dyDescent="0.25">
      <c r="A81" s="10">
        <v>2019</v>
      </c>
      <c r="B81" s="10" t="s">
        <v>1222</v>
      </c>
      <c r="C81" s="10" t="s">
        <v>46</v>
      </c>
      <c r="D81" s="10">
        <v>471.2</v>
      </c>
      <c r="E81" s="10">
        <v>0</v>
      </c>
      <c r="F81" s="10">
        <v>-12.1</v>
      </c>
      <c r="G81" s="10">
        <v>59.7</v>
      </c>
      <c r="H81" s="10">
        <v>59.7</v>
      </c>
      <c r="I81" s="10">
        <v>13</v>
      </c>
      <c r="J81" s="10">
        <v>43.2</v>
      </c>
      <c r="K81" s="10">
        <v>0.2</v>
      </c>
      <c r="L81" s="10">
        <v>0</v>
      </c>
      <c r="M81" s="10">
        <v>475.3</v>
      </c>
      <c r="N81" s="10">
        <v>0</v>
      </c>
      <c r="O81" s="10">
        <v>0</v>
      </c>
      <c r="P81" s="10" t="str">
        <f>INDEX(Mapping!$B$4:$B$70, MATCH(C81, Mapping!$C$4:$C$70, 0))</f>
        <v>East</v>
      </c>
    </row>
    <row r="82" spans="1:16" x14ac:dyDescent="0.25">
      <c r="A82" s="10">
        <v>2019</v>
      </c>
      <c r="B82" s="10" t="s">
        <v>1222</v>
      </c>
      <c r="C82" s="10" t="s">
        <v>1234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 t="s">
        <v>22</v>
      </c>
      <c r="J82" s="10">
        <v>0</v>
      </c>
      <c r="K82" s="10">
        <v>0</v>
      </c>
      <c r="L82" s="10">
        <v>0</v>
      </c>
      <c r="M82" s="10">
        <v>189.2</v>
      </c>
      <c r="N82" s="10">
        <v>189.2</v>
      </c>
      <c r="O82" s="10">
        <v>0</v>
      </c>
      <c r="P82" s="10" t="str">
        <f>INDEX(Mapping!$B$4:$B$70, MATCH(C82, Mapping!$C$4:$C$70, 0))</f>
        <v>East</v>
      </c>
    </row>
    <row r="83" spans="1:16" x14ac:dyDescent="0.25">
      <c r="A83" s="10">
        <v>2019</v>
      </c>
      <c r="B83" s="10" t="s">
        <v>1222</v>
      </c>
      <c r="C83" s="10" t="s">
        <v>47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 t="s">
        <v>22</v>
      </c>
      <c r="J83" s="10">
        <v>512.20000000000005</v>
      </c>
      <c r="K83" s="10">
        <v>0</v>
      </c>
      <c r="L83" s="10">
        <v>0</v>
      </c>
      <c r="M83" s="10">
        <v>0</v>
      </c>
      <c r="N83" s="10">
        <v>512.20000000000005</v>
      </c>
      <c r="O83" s="10">
        <v>0</v>
      </c>
      <c r="P83" s="10" t="str">
        <f>INDEX(Mapping!$B$4:$B$70, MATCH(C83, Mapping!$C$4:$C$70, 0))</f>
        <v>West</v>
      </c>
    </row>
    <row r="84" spans="1:16" x14ac:dyDescent="0.25">
      <c r="A84" s="10">
        <v>2019</v>
      </c>
      <c r="B84" s="10" t="s">
        <v>1222</v>
      </c>
      <c r="C84" s="10" t="s">
        <v>48</v>
      </c>
      <c r="D84" s="10">
        <v>1392.7</v>
      </c>
      <c r="E84" s="10">
        <v>0</v>
      </c>
      <c r="F84" s="10">
        <v>-47.8</v>
      </c>
      <c r="G84" s="10">
        <v>174.8</v>
      </c>
      <c r="H84" s="10">
        <v>174.8</v>
      </c>
      <c r="I84" s="10">
        <v>13</v>
      </c>
      <c r="J84" s="10">
        <v>427.9</v>
      </c>
      <c r="K84" s="10">
        <v>57.4</v>
      </c>
      <c r="L84" s="10">
        <v>0</v>
      </c>
      <c r="M84" s="10">
        <v>1497.4</v>
      </c>
      <c r="N84" s="10">
        <v>463</v>
      </c>
      <c r="O84" s="10">
        <v>0</v>
      </c>
      <c r="P84" s="10" t="str">
        <f>INDEX(Mapping!$B$4:$B$70, MATCH(C84, Mapping!$C$4:$C$70, 0))</f>
        <v>West</v>
      </c>
    </row>
    <row r="85" spans="1:16" x14ac:dyDescent="0.25">
      <c r="A85" s="10">
        <v>2019</v>
      </c>
      <c r="B85" s="10" t="s">
        <v>1222</v>
      </c>
      <c r="C85" s="10" t="s">
        <v>49</v>
      </c>
      <c r="D85" s="10">
        <v>507.7</v>
      </c>
      <c r="E85" s="10">
        <v>0</v>
      </c>
      <c r="F85" s="10">
        <v>0</v>
      </c>
      <c r="G85" s="10">
        <v>66</v>
      </c>
      <c r="H85" s="10">
        <v>66</v>
      </c>
      <c r="I85" s="10">
        <v>13</v>
      </c>
      <c r="J85" s="10">
        <v>601.29999999999995</v>
      </c>
      <c r="K85" s="10">
        <v>-78</v>
      </c>
      <c r="L85" s="10">
        <v>0</v>
      </c>
      <c r="M85" s="10">
        <v>140.19999999999999</v>
      </c>
      <c r="N85" s="10">
        <v>89.9</v>
      </c>
      <c r="O85" s="10">
        <v>0</v>
      </c>
      <c r="P85" s="10" t="str">
        <f>INDEX(Mapping!$B$4:$B$70, MATCH(C85, Mapping!$C$4:$C$70, 0))</f>
        <v>West</v>
      </c>
    </row>
    <row r="86" spans="1:16" x14ac:dyDescent="0.25">
      <c r="A86" s="10">
        <v>2019</v>
      </c>
      <c r="B86" s="10" t="s">
        <v>1222</v>
      </c>
      <c r="C86" s="10" t="s">
        <v>50</v>
      </c>
      <c r="D86" s="10">
        <v>397.1</v>
      </c>
      <c r="E86" s="10">
        <v>0</v>
      </c>
      <c r="F86" s="10">
        <v>0</v>
      </c>
      <c r="G86" s="10">
        <v>51.6</v>
      </c>
      <c r="H86" s="10">
        <v>51.6</v>
      </c>
      <c r="I86" s="10">
        <v>13</v>
      </c>
      <c r="J86" s="10">
        <v>0</v>
      </c>
      <c r="K86" s="10">
        <v>0</v>
      </c>
      <c r="L86" s="10">
        <v>0</v>
      </c>
      <c r="M86" s="10">
        <v>496.9</v>
      </c>
      <c r="N86" s="10">
        <v>48.2</v>
      </c>
      <c r="O86" s="10">
        <v>0</v>
      </c>
      <c r="P86" s="10" t="str">
        <f>INDEX(Mapping!$B$4:$B$70, MATCH(C86, Mapping!$C$4:$C$70, 0))</f>
        <v>West</v>
      </c>
    </row>
    <row r="87" spans="1:16" x14ac:dyDescent="0.25">
      <c r="A87" s="10">
        <v>2019</v>
      </c>
      <c r="B87" s="10" t="s">
        <v>1222</v>
      </c>
      <c r="C87" s="10" t="s">
        <v>51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 t="s">
        <v>22</v>
      </c>
      <c r="J87" s="10">
        <v>0</v>
      </c>
      <c r="K87" s="10">
        <v>0</v>
      </c>
      <c r="L87" s="10">
        <v>0</v>
      </c>
      <c r="M87" s="10">
        <v>40.200000000000003</v>
      </c>
      <c r="N87" s="10">
        <v>40.200000000000003</v>
      </c>
      <c r="O87" s="10">
        <v>0</v>
      </c>
      <c r="P87" s="10" t="str">
        <f>INDEX(Mapping!$B$4:$B$70, MATCH(C87, Mapping!$C$4:$C$70, 0))</f>
        <v>West</v>
      </c>
    </row>
    <row r="88" spans="1:16" x14ac:dyDescent="0.25">
      <c r="A88" s="10">
        <v>2019</v>
      </c>
      <c r="B88" s="10" t="s">
        <v>1222</v>
      </c>
      <c r="C88" s="10" t="s">
        <v>52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 t="s">
        <v>22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 t="str">
        <f>INDEX(Mapping!$B$4:$B$70, MATCH(C88, Mapping!$C$4:$C$70, 0))</f>
        <v>West</v>
      </c>
    </row>
    <row r="89" spans="1:16" x14ac:dyDescent="0.25">
      <c r="A89" s="10">
        <v>2019</v>
      </c>
      <c r="B89" s="10" t="s">
        <v>1222</v>
      </c>
      <c r="C89" s="10" t="s">
        <v>1221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 t="s">
        <v>22</v>
      </c>
      <c r="J89" s="10">
        <v>1415.3</v>
      </c>
      <c r="K89" s="10">
        <v>-1.6</v>
      </c>
      <c r="L89" s="10">
        <v>0</v>
      </c>
      <c r="M89" s="10">
        <v>0</v>
      </c>
      <c r="N89" s="10">
        <v>1413.7</v>
      </c>
      <c r="O89" s="10">
        <v>0</v>
      </c>
      <c r="P89" s="10" t="str">
        <f>INDEX(Mapping!$B$4:$B$70, MATCH(C89, Mapping!$C$4:$C$70, 0))</f>
        <v>West</v>
      </c>
    </row>
    <row r="90" spans="1:16" x14ac:dyDescent="0.25">
      <c r="A90" s="10">
        <v>2019</v>
      </c>
      <c r="B90" s="10" t="s">
        <v>1222</v>
      </c>
      <c r="C90" s="10" t="s">
        <v>53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 t="s">
        <v>22</v>
      </c>
      <c r="J90" s="10">
        <v>0</v>
      </c>
      <c r="K90" s="10">
        <v>0</v>
      </c>
      <c r="L90" s="10">
        <v>0</v>
      </c>
      <c r="M90" s="10">
        <v>1089.9000000000001</v>
      </c>
      <c r="N90" s="10">
        <v>1089.9000000000001</v>
      </c>
      <c r="O90" s="10">
        <v>0</v>
      </c>
      <c r="P90" s="10" t="str">
        <f>INDEX(Mapping!$B$4:$B$70, MATCH(C90, Mapping!$C$4:$C$70, 0))</f>
        <v>West</v>
      </c>
    </row>
    <row r="91" spans="1:16" x14ac:dyDescent="0.25">
      <c r="A91" s="10">
        <v>2019</v>
      </c>
      <c r="B91" s="10" t="s">
        <v>1222</v>
      </c>
      <c r="C91" s="10" t="s">
        <v>1189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 t="s">
        <v>22</v>
      </c>
      <c r="J91" s="10">
        <v>0</v>
      </c>
      <c r="K91" s="10">
        <v>0</v>
      </c>
      <c r="L91" s="10">
        <v>0</v>
      </c>
      <c r="M91" s="10">
        <v>509.9</v>
      </c>
      <c r="N91" s="10">
        <v>509.9</v>
      </c>
      <c r="O91" s="10">
        <v>0</v>
      </c>
      <c r="P91" s="10" t="str">
        <f>INDEX(Mapping!$B$4:$B$70, MATCH(C91, Mapping!$C$4:$C$70, 0))</f>
        <v>West</v>
      </c>
    </row>
    <row r="92" spans="1:16" x14ac:dyDescent="0.25">
      <c r="A92" s="10">
        <v>2019</v>
      </c>
      <c r="B92" s="10" t="s">
        <v>1222</v>
      </c>
      <c r="C92" s="10" t="s">
        <v>23</v>
      </c>
      <c r="D92" s="10">
        <v>0</v>
      </c>
      <c r="E92" s="10">
        <v>0</v>
      </c>
      <c r="F92" s="10">
        <v>0</v>
      </c>
      <c r="G92" s="10">
        <v>0</v>
      </c>
      <c r="H92" s="10">
        <v>67</v>
      </c>
      <c r="I92" s="10" t="s">
        <v>22</v>
      </c>
      <c r="J92" s="10">
        <v>0</v>
      </c>
      <c r="K92" s="10">
        <v>0</v>
      </c>
      <c r="L92" s="10">
        <v>0</v>
      </c>
      <c r="M92" s="10">
        <v>67</v>
      </c>
      <c r="N92" s="10">
        <v>0</v>
      </c>
      <c r="O92" s="10">
        <v>0</v>
      </c>
      <c r="P92" s="10" t="str">
        <f>INDEX(Mapping!$B$4:$B$70, MATCH(C92, Mapping!$C$4:$C$70, 0))</f>
        <v>East</v>
      </c>
    </row>
    <row r="93" spans="1:16" x14ac:dyDescent="0.25">
      <c r="A93" s="10">
        <v>2019</v>
      </c>
      <c r="B93" s="10" t="s">
        <v>1222</v>
      </c>
      <c r="C93" s="10" t="s">
        <v>1220</v>
      </c>
      <c r="D93" s="10">
        <v>322.10000000000002</v>
      </c>
      <c r="E93" s="10">
        <v>0</v>
      </c>
      <c r="F93" s="10">
        <v>0</v>
      </c>
      <c r="G93" s="10">
        <v>41.9</v>
      </c>
      <c r="H93" s="10">
        <v>41.9</v>
      </c>
      <c r="I93" s="10">
        <v>13</v>
      </c>
      <c r="J93" s="10">
        <v>0</v>
      </c>
      <c r="K93" s="10">
        <v>0</v>
      </c>
      <c r="L93" s="10">
        <v>0</v>
      </c>
      <c r="M93" s="10">
        <v>364</v>
      </c>
      <c r="N93" s="10">
        <v>0</v>
      </c>
      <c r="O93" s="10">
        <v>0</v>
      </c>
      <c r="P93" s="10" t="str">
        <f>INDEX(Mapping!$B$4:$B$70, MATCH(C93, Mapping!$C$4:$C$70, 0))</f>
        <v>West</v>
      </c>
    </row>
    <row r="94" spans="1:16" x14ac:dyDescent="0.25">
      <c r="A94" s="10">
        <v>2019</v>
      </c>
      <c r="B94" s="10" t="s">
        <v>1222</v>
      </c>
      <c r="C94" s="10" t="s">
        <v>1235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 t="s">
        <v>22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 t="str">
        <f>INDEX(Mapping!$B$4:$B$70, MATCH(C94, Mapping!$C$4:$C$70, 0))</f>
        <v>East</v>
      </c>
    </row>
    <row r="95" spans="1:16" x14ac:dyDescent="0.25">
      <c r="A95" s="10">
        <v>2019</v>
      </c>
      <c r="B95" s="10" t="s">
        <v>1222</v>
      </c>
      <c r="C95" s="10" t="s">
        <v>1236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 t="s">
        <v>22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 t="str">
        <f>INDEX(Mapping!$B$4:$B$70, MATCH(C95, Mapping!$C$4:$C$70, 0))</f>
        <v>West</v>
      </c>
    </row>
    <row r="96" spans="1:16" x14ac:dyDescent="0.25">
      <c r="A96" s="10">
        <v>2019</v>
      </c>
      <c r="B96" s="10" t="s">
        <v>1222</v>
      </c>
      <c r="C96" s="10" t="s">
        <v>1237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 t="s">
        <v>22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 t="str">
        <f>INDEX(Mapping!$B$4:$B$70, MATCH(C96, Mapping!$C$4:$C$70, 0))</f>
        <v>West</v>
      </c>
    </row>
    <row r="97" spans="1:16" x14ac:dyDescent="0.25">
      <c r="A97" s="10">
        <v>2019</v>
      </c>
      <c r="B97" s="10" t="s">
        <v>1222</v>
      </c>
      <c r="C97" s="10" t="s">
        <v>1238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 t="s">
        <v>22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 t="str">
        <f>INDEX(Mapping!$B$4:$B$70, MATCH(C97, Mapping!$C$4:$C$70, 0))</f>
        <v>East</v>
      </c>
    </row>
    <row r="98" spans="1:16" x14ac:dyDescent="0.25">
      <c r="A98" s="10">
        <v>2019</v>
      </c>
      <c r="B98" s="10" t="s">
        <v>1222</v>
      </c>
      <c r="C98" s="10" t="s">
        <v>1239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 t="s">
        <v>22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 t="str">
        <f>INDEX(Mapping!$B$4:$B$70, MATCH(C98, Mapping!$C$4:$C$70, 0))</f>
        <v>West</v>
      </c>
    </row>
    <row r="99" spans="1:16" x14ac:dyDescent="0.25">
      <c r="A99" s="10">
        <v>2019</v>
      </c>
      <c r="B99" s="10" t="s">
        <v>1222</v>
      </c>
      <c r="C99" s="10" t="s">
        <v>1240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 t="s">
        <v>22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 t="str">
        <f>INDEX(Mapping!$B$4:$B$70, MATCH(C99, Mapping!$C$4:$C$70, 0))</f>
        <v>West</v>
      </c>
    </row>
    <row r="100" spans="1:16" x14ac:dyDescent="0.25">
      <c r="A100" s="10">
        <v>2019</v>
      </c>
      <c r="B100" s="10" t="s">
        <v>1222</v>
      </c>
      <c r="C100" s="10" t="s">
        <v>1241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 t="s">
        <v>22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 t="str">
        <f>INDEX(Mapping!$B$4:$B$70, MATCH(C100, Mapping!$C$4:$C$70, 0))</f>
        <v>West</v>
      </c>
    </row>
    <row r="101" spans="1:16" x14ac:dyDescent="0.25">
      <c r="A101" s="10">
        <v>2019</v>
      </c>
      <c r="B101" s="10" t="s">
        <v>1222</v>
      </c>
      <c r="C101" s="10" t="s">
        <v>1242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 t="s">
        <v>22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 t="str">
        <f>INDEX(Mapping!$B$4:$B$70, MATCH(C101, Mapping!$C$4:$C$70, 0))</f>
        <v>West</v>
      </c>
    </row>
    <row r="102" spans="1:16" x14ac:dyDescent="0.25">
      <c r="A102" s="10">
        <v>2019</v>
      </c>
      <c r="B102" s="10" t="s">
        <v>1222</v>
      </c>
      <c r="C102" s="10" t="s">
        <v>1243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 t="s">
        <v>22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 t="str">
        <f>INDEX(Mapping!$B$4:$B$70, MATCH(C102, Mapping!$C$4:$C$70, 0))</f>
        <v>West</v>
      </c>
    </row>
    <row r="103" spans="1:16" x14ac:dyDescent="0.25">
      <c r="A103" s="10">
        <v>2019</v>
      </c>
      <c r="B103" s="10" t="s">
        <v>1222</v>
      </c>
      <c r="C103" s="10" t="s">
        <v>1244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 t="s">
        <v>22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 t="str">
        <f>INDEX(Mapping!$B$4:$B$70, MATCH(C103, Mapping!$C$4:$C$70, 0))</f>
        <v>East</v>
      </c>
    </row>
    <row r="104" spans="1:16" x14ac:dyDescent="0.25">
      <c r="A104" s="10">
        <v>2019</v>
      </c>
      <c r="B104" s="10" t="s">
        <v>1222</v>
      </c>
      <c r="C104" s="10" t="s">
        <v>1245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 t="s">
        <v>22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 t="str">
        <f>INDEX(Mapping!$B$4:$B$70, MATCH(C104, Mapping!$C$4:$C$70, 0))</f>
        <v>East</v>
      </c>
    </row>
    <row r="105" spans="1:16" x14ac:dyDescent="0.25">
      <c r="A105" s="10">
        <v>2019</v>
      </c>
      <c r="B105" s="10" t="s">
        <v>1222</v>
      </c>
      <c r="C105" s="10" t="s">
        <v>1246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 t="s">
        <v>22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 t="str">
        <f>INDEX(Mapping!$B$4:$B$70, MATCH(C105, Mapping!$C$4:$C$70, 0))</f>
        <v>West</v>
      </c>
    </row>
    <row r="106" spans="1:16" x14ac:dyDescent="0.25">
      <c r="A106" s="10">
        <v>2019</v>
      </c>
      <c r="B106" s="10" t="s">
        <v>1222</v>
      </c>
      <c r="C106" s="10" t="s">
        <v>1247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 t="s">
        <v>22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 t="str">
        <f>INDEX(Mapping!$B$4:$B$70, MATCH(C106, Mapping!$C$4:$C$70, 0))</f>
        <v>East</v>
      </c>
    </row>
    <row r="107" spans="1:16" x14ac:dyDescent="0.25">
      <c r="A107" s="10">
        <v>2019</v>
      </c>
      <c r="B107" s="10" t="s">
        <v>1222</v>
      </c>
      <c r="C107" s="10" t="s">
        <v>1248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 t="s">
        <v>22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 t="str">
        <f>INDEX(Mapping!$B$4:$B$70, MATCH(C107, Mapping!$C$4:$C$70, 0))</f>
        <v>East</v>
      </c>
    </row>
    <row r="108" spans="1:16" x14ac:dyDescent="0.25">
      <c r="A108" s="10">
        <v>2019</v>
      </c>
      <c r="B108" s="10" t="s">
        <v>1222</v>
      </c>
      <c r="C108" s="10" t="s">
        <v>1249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 t="s">
        <v>22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 t="str">
        <f>INDEX(Mapping!$B$4:$B$70, MATCH(C108, Mapping!$C$4:$C$70, 0))</f>
        <v>East</v>
      </c>
    </row>
    <row r="109" spans="1:16" x14ac:dyDescent="0.25">
      <c r="A109" s="10">
        <v>2019</v>
      </c>
      <c r="B109" s="10" t="s">
        <v>1222</v>
      </c>
      <c r="C109" s="10" t="s">
        <v>1250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 t="s">
        <v>22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 t="str">
        <f>INDEX(Mapping!$B$4:$B$70, MATCH(C109, Mapping!$C$4:$C$70, 0))</f>
        <v>West</v>
      </c>
    </row>
    <row r="110" spans="1:16" x14ac:dyDescent="0.25">
      <c r="A110" s="10">
        <v>2019</v>
      </c>
      <c r="B110" s="10" t="s">
        <v>1222</v>
      </c>
      <c r="C110" s="10" t="s">
        <v>1251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 t="s">
        <v>22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 t="str">
        <f>INDEX(Mapping!$B$4:$B$70, MATCH(C110, Mapping!$C$4:$C$70, 0))</f>
        <v>East</v>
      </c>
    </row>
    <row r="111" spans="1:16" x14ac:dyDescent="0.25">
      <c r="A111" s="10">
        <v>2019</v>
      </c>
      <c r="B111" s="10" t="s">
        <v>1222</v>
      </c>
      <c r="C111" s="10" t="s">
        <v>1252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 t="s">
        <v>22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 t="str">
        <f>INDEX(Mapping!$B$4:$B$70, MATCH(C111, Mapping!$C$4:$C$70, 0))</f>
        <v>East</v>
      </c>
    </row>
    <row r="112" spans="1:16" x14ac:dyDescent="0.25">
      <c r="A112" s="10">
        <v>2019</v>
      </c>
      <c r="B112" s="10" t="s">
        <v>1222</v>
      </c>
      <c r="C112" s="10" t="s">
        <v>1253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 t="s">
        <v>22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 t="str">
        <f>INDEX(Mapping!$B$4:$B$70, MATCH(C112, Mapping!$C$4:$C$70, 0))</f>
        <v>East</v>
      </c>
    </row>
    <row r="113" spans="1:16" x14ac:dyDescent="0.25">
      <c r="A113" s="10">
        <v>2019</v>
      </c>
      <c r="B113" s="10" t="s">
        <v>1222</v>
      </c>
      <c r="C113" s="10" t="s">
        <v>1254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 t="s">
        <v>22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 t="str">
        <f>INDEX(Mapping!$B$4:$B$70, MATCH(C113, Mapping!$C$4:$C$70, 0))</f>
        <v>West</v>
      </c>
    </row>
    <row r="114" spans="1:16" x14ac:dyDescent="0.25">
      <c r="A114" s="10">
        <v>2019</v>
      </c>
      <c r="B114" s="10" t="s">
        <v>1222</v>
      </c>
      <c r="C114" s="10" t="s">
        <v>1255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 t="s">
        <v>22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 t="str">
        <f>INDEX(Mapping!$B$4:$B$70, MATCH(C114, Mapping!$C$4:$C$70, 0))</f>
        <v>West</v>
      </c>
    </row>
    <row r="115" spans="1:16" x14ac:dyDescent="0.25">
      <c r="A115" s="10">
        <v>2019</v>
      </c>
      <c r="B115" s="10" t="s">
        <v>1222</v>
      </c>
      <c r="C115" s="10" t="s">
        <v>1256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 t="s">
        <v>22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 t="str">
        <f>INDEX(Mapping!$B$4:$B$70, MATCH(C115, Mapping!$C$4:$C$70, 0))</f>
        <v>East</v>
      </c>
    </row>
    <row r="116" spans="1:16" x14ac:dyDescent="0.25">
      <c r="A116" s="10">
        <v>2020</v>
      </c>
      <c r="B116" s="10" t="s">
        <v>24</v>
      </c>
      <c r="C116" s="10" t="s">
        <v>25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 t="s">
        <v>22</v>
      </c>
      <c r="J116" s="10">
        <v>0</v>
      </c>
      <c r="K116" s="10">
        <v>-245</v>
      </c>
      <c r="L116" s="10">
        <v>0</v>
      </c>
      <c r="M116" s="10">
        <v>245</v>
      </c>
      <c r="N116" s="10">
        <v>0</v>
      </c>
      <c r="O116" s="10">
        <v>0</v>
      </c>
      <c r="P116" s="10" t="str">
        <f>INDEX(Mapping!$B$4:$B$70, MATCH(C116, Mapping!$C$4:$C$70, 0))</f>
        <v>East</v>
      </c>
    </row>
    <row r="117" spans="1:16" x14ac:dyDescent="0.25">
      <c r="A117" s="10">
        <v>2020</v>
      </c>
      <c r="B117" s="10" t="s">
        <v>24</v>
      </c>
      <c r="C117" s="10" t="s">
        <v>1182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 t="s">
        <v>22</v>
      </c>
      <c r="J117" s="10">
        <v>226</v>
      </c>
      <c r="K117" s="10">
        <v>0</v>
      </c>
      <c r="L117" s="10">
        <v>0</v>
      </c>
      <c r="M117" s="10">
        <v>0</v>
      </c>
      <c r="N117" s="10">
        <v>226</v>
      </c>
      <c r="O117" s="10">
        <v>0</v>
      </c>
      <c r="P117" s="10" t="str">
        <f>INDEX(Mapping!$B$4:$B$70, MATCH(C117, Mapping!$C$4:$C$70, 0))</f>
        <v>West</v>
      </c>
    </row>
    <row r="118" spans="1:16" x14ac:dyDescent="0.25">
      <c r="A118" s="10">
        <v>2020</v>
      </c>
      <c r="B118" s="10" t="s">
        <v>24</v>
      </c>
      <c r="C118" s="10" t="s">
        <v>26</v>
      </c>
      <c r="D118" s="10">
        <v>517.1</v>
      </c>
      <c r="E118" s="10">
        <v>0</v>
      </c>
      <c r="F118" s="10">
        <v>-10.8</v>
      </c>
      <c r="G118" s="10">
        <v>65.8</v>
      </c>
      <c r="H118" s="10">
        <v>65.8</v>
      </c>
      <c r="I118" s="10">
        <v>13</v>
      </c>
      <c r="J118" s="10">
        <v>71.3</v>
      </c>
      <c r="K118" s="10">
        <v>9.6999999999999993</v>
      </c>
      <c r="L118" s="10">
        <v>180.2</v>
      </c>
      <c r="M118" s="10">
        <v>314.60000000000002</v>
      </c>
      <c r="N118" s="10">
        <v>3.6</v>
      </c>
      <c r="O118" s="10">
        <v>0</v>
      </c>
      <c r="P118" s="10" t="str">
        <f>INDEX(Mapping!$B$4:$B$70, MATCH(C118, Mapping!$C$4:$C$70, 0))</f>
        <v>East</v>
      </c>
    </row>
    <row r="119" spans="1:16" x14ac:dyDescent="0.25">
      <c r="A119" s="10">
        <v>2020</v>
      </c>
      <c r="B119" s="10" t="s">
        <v>24</v>
      </c>
      <c r="C119" s="10" t="s">
        <v>27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 t="s">
        <v>22</v>
      </c>
      <c r="J119" s="10">
        <v>0</v>
      </c>
      <c r="K119" s="10">
        <v>-3.6</v>
      </c>
      <c r="L119" s="10">
        <v>0</v>
      </c>
      <c r="M119" s="10">
        <v>3.6</v>
      </c>
      <c r="N119" s="10">
        <v>0</v>
      </c>
      <c r="O119" s="10">
        <v>0</v>
      </c>
      <c r="P119" s="10" t="str">
        <f>INDEX(Mapping!$B$4:$B$70, MATCH(C119, Mapping!$C$4:$C$70, 0))</f>
        <v>East</v>
      </c>
    </row>
    <row r="120" spans="1:16" x14ac:dyDescent="0.25">
      <c r="A120" s="10">
        <v>2020</v>
      </c>
      <c r="B120" s="10" t="s">
        <v>24</v>
      </c>
      <c r="C120" s="10" t="s">
        <v>1183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 t="s">
        <v>22</v>
      </c>
      <c r="J120" s="10">
        <v>0</v>
      </c>
      <c r="K120" s="10">
        <v>0</v>
      </c>
      <c r="L120" s="10">
        <v>0</v>
      </c>
      <c r="M120" s="10">
        <v>1413.4</v>
      </c>
      <c r="N120" s="10">
        <v>1413.4</v>
      </c>
      <c r="O120" s="10">
        <v>0</v>
      </c>
      <c r="P120" s="10" t="str">
        <f>INDEX(Mapping!$B$4:$B$70, MATCH(C120, Mapping!$C$4:$C$70, 0))</f>
        <v>West</v>
      </c>
    </row>
    <row r="121" spans="1:16" x14ac:dyDescent="0.25">
      <c r="A121" s="10">
        <v>2020</v>
      </c>
      <c r="B121" s="10" t="s">
        <v>24</v>
      </c>
      <c r="C121" s="10" t="s">
        <v>1184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 t="s">
        <v>22</v>
      </c>
      <c r="J121" s="10">
        <v>0</v>
      </c>
      <c r="K121" s="10">
        <v>0</v>
      </c>
      <c r="L121" s="10">
        <v>0</v>
      </c>
      <c r="M121" s="10">
        <v>1456.4</v>
      </c>
      <c r="N121" s="10">
        <v>1456.4</v>
      </c>
      <c r="O121" s="10">
        <v>0</v>
      </c>
      <c r="P121" s="10" t="str">
        <f>INDEX(Mapping!$B$4:$B$70, MATCH(C121, Mapping!$C$4:$C$70, 0))</f>
        <v>West</v>
      </c>
    </row>
    <row r="122" spans="1:16" x14ac:dyDescent="0.25">
      <c r="A122" s="10">
        <v>2020</v>
      </c>
      <c r="B122" s="10" t="s">
        <v>24</v>
      </c>
      <c r="C122" s="10" t="s">
        <v>28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 t="s">
        <v>22</v>
      </c>
      <c r="J122" s="10">
        <v>473.3</v>
      </c>
      <c r="K122" s="10">
        <v>-76.099999999999994</v>
      </c>
      <c r="L122" s="10">
        <v>0</v>
      </c>
      <c r="M122" s="10">
        <v>118</v>
      </c>
      <c r="N122" s="10">
        <v>515.20000000000005</v>
      </c>
      <c r="O122" s="10">
        <v>0</v>
      </c>
      <c r="P122" s="10" t="str">
        <f>INDEX(Mapping!$B$4:$B$70, MATCH(C122, Mapping!$C$4:$C$70, 0))</f>
        <v>West</v>
      </c>
    </row>
    <row r="123" spans="1:16" x14ac:dyDescent="0.25">
      <c r="A123" s="10">
        <v>2020</v>
      </c>
      <c r="B123" s="10" t="s">
        <v>24</v>
      </c>
      <c r="C123" s="10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 t="s">
        <v>22</v>
      </c>
      <c r="J123" s="10">
        <v>0</v>
      </c>
      <c r="K123" s="10">
        <v>100</v>
      </c>
      <c r="L123" s="10">
        <v>0</v>
      </c>
      <c r="M123" s="10">
        <v>25</v>
      </c>
      <c r="N123" s="10">
        <v>125</v>
      </c>
      <c r="O123" s="10">
        <v>0</v>
      </c>
      <c r="P123" s="10" t="str">
        <f>INDEX(Mapping!$B$4:$B$70, MATCH(C123, Mapping!$C$4:$C$70, 0))</f>
        <v>East</v>
      </c>
    </row>
    <row r="124" spans="1:16" x14ac:dyDescent="0.25">
      <c r="A124" s="10">
        <v>2020</v>
      </c>
      <c r="B124" s="10" t="s">
        <v>24</v>
      </c>
      <c r="C124" s="10" t="s">
        <v>30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 t="s">
        <v>22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 t="str">
        <f>INDEX(Mapping!$B$4:$B$70, MATCH(C124, Mapping!$C$4:$C$70, 0))</f>
        <v>East</v>
      </c>
    </row>
    <row r="125" spans="1:16" x14ac:dyDescent="0.25">
      <c r="A125" s="10">
        <v>2020</v>
      </c>
      <c r="B125" s="10" t="s">
        <v>24</v>
      </c>
      <c r="C125" s="10" t="s">
        <v>31</v>
      </c>
      <c r="D125" s="10">
        <v>4768.5</v>
      </c>
      <c r="E125" s="10">
        <v>0</v>
      </c>
      <c r="F125" s="10">
        <v>-120.2</v>
      </c>
      <c r="G125" s="10">
        <v>604.29999999999995</v>
      </c>
      <c r="H125" s="10">
        <v>604.29999999999995</v>
      </c>
      <c r="I125" s="10">
        <v>13</v>
      </c>
      <c r="J125" s="10">
        <v>2441.3000000000002</v>
      </c>
      <c r="K125" s="10">
        <v>-0.8</v>
      </c>
      <c r="L125" s="10">
        <v>145.9</v>
      </c>
      <c r="M125" s="10">
        <v>2709.4</v>
      </c>
      <c r="N125" s="10">
        <v>43.1</v>
      </c>
      <c r="O125" s="10">
        <v>0</v>
      </c>
      <c r="P125" s="10" t="str">
        <f>INDEX(Mapping!$B$4:$B$70, MATCH(C125, Mapping!$C$4:$C$70, 0))</f>
        <v>East</v>
      </c>
    </row>
    <row r="126" spans="1:16" x14ac:dyDescent="0.25">
      <c r="A126" s="10">
        <v>2020</v>
      </c>
      <c r="B126" s="10" t="s">
        <v>24</v>
      </c>
      <c r="C126" s="10" t="s">
        <v>1185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 t="s">
        <v>22</v>
      </c>
      <c r="J126" s="10">
        <v>0</v>
      </c>
      <c r="K126" s="10">
        <v>-235</v>
      </c>
      <c r="L126" s="10">
        <v>0</v>
      </c>
      <c r="M126" s="10">
        <v>235</v>
      </c>
      <c r="N126" s="10">
        <v>0</v>
      </c>
      <c r="O126" s="10">
        <v>0</v>
      </c>
      <c r="P126" s="10" t="str">
        <f>INDEX(Mapping!$B$4:$B$70, MATCH(C126, Mapping!$C$4:$C$70, 0))</f>
        <v>East</v>
      </c>
    </row>
    <row r="127" spans="1:16" x14ac:dyDescent="0.25">
      <c r="A127" s="10">
        <v>2020</v>
      </c>
      <c r="B127" s="10" t="s">
        <v>24</v>
      </c>
      <c r="C127" s="10" t="s">
        <v>32</v>
      </c>
      <c r="D127" s="10">
        <v>563.70000000000005</v>
      </c>
      <c r="E127" s="10">
        <v>0</v>
      </c>
      <c r="F127" s="10">
        <v>0</v>
      </c>
      <c r="G127" s="10">
        <v>73.3</v>
      </c>
      <c r="H127" s="10">
        <v>73.3</v>
      </c>
      <c r="I127" s="10">
        <v>13</v>
      </c>
      <c r="J127" s="10">
        <v>3086.4</v>
      </c>
      <c r="K127" s="10">
        <v>14.8</v>
      </c>
      <c r="L127" s="10">
        <v>0</v>
      </c>
      <c r="M127" s="10">
        <v>192</v>
      </c>
      <c r="N127" s="10">
        <v>2656.3</v>
      </c>
      <c r="O127" s="10">
        <v>0</v>
      </c>
      <c r="P127" s="10" t="str">
        <f>INDEX(Mapping!$B$4:$B$70, MATCH(C127, Mapping!$C$4:$C$70, 0))</f>
        <v>East</v>
      </c>
    </row>
    <row r="128" spans="1:16" x14ac:dyDescent="0.25">
      <c r="A128" s="10">
        <v>2020</v>
      </c>
      <c r="B128" s="10" t="s">
        <v>24</v>
      </c>
      <c r="C128" s="10" t="s">
        <v>33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 t="s">
        <v>22</v>
      </c>
      <c r="J128" s="10">
        <v>387</v>
      </c>
      <c r="K128" s="10">
        <v>0</v>
      </c>
      <c r="L128" s="10">
        <v>0</v>
      </c>
      <c r="M128" s="10">
        <v>0</v>
      </c>
      <c r="N128" s="10">
        <v>387</v>
      </c>
      <c r="O128" s="10">
        <v>0</v>
      </c>
      <c r="P128" s="10" t="str">
        <f>INDEX(Mapping!$B$4:$B$70, MATCH(C128, Mapping!$C$4:$C$70, 0))</f>
        <v>East</v>
      </c>
    </row>
    <row r="129" spans="1:16" x14ac:dyDescent="0.25">
      <c r="A129" s="10">
        <v>2020</v>
      </c>
      <c r="B129" s="10" t="s">
        <v>24</v>
      </c>
      <c r="C129" s="10" t="s">
        <v>34</v>
      </c>
      <c r="D129" s="10">
        <v>0</v>
      </c>
      <c r="E129" s="10">
        <v>0</v>
      </c>
      <c r="F129" s="10">
        <v>0</v>
      </c>
      <c r="G129" s="10">
        <v>0</v>
      </c>
      <c r="H129" s="10">
        <v>148.4</v>
      </c>
      <c r="I129" s="10" t="s">
        <v>22</v>
      </c>
      <c r="J129" s="10">
        <v>240.4</v>
      </c>
      <c r="K129" s="10">
        <v>0</v>
      </c>
      <c r="L129" s="10">
        <v>0</v>
      </c>
      <c r="M129" s="10">
        <v>0</v>
      </c>
      <c r="N129" s="10">
        <v>92</v>
      </c>
      <c r="O129" s="10">
        <v>0</v>
      </c>
      <c r="P129" s="10" t="str">
        <f>INDEX(Mapping!$B$4:$B$70, MATCH(C129, Mapping!$C$4:$C$70, 0))</f>
        <v>East</v>
      </c>
    </row>
    <row r="130" spans="1:16" x14ac:dyDescent="0.25">
      <c r="A130" s="10">
        <v>2020</v>
      </c>
      <c r="B130" s="10" t="s">
        <v>24</v>
      </c>
      <c r="C130" s="10" t="s">
        <v>35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 t="s">
        <v>22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 t="str">
        <f>INDEX(Mapping!$B$4:$B$70, MATCH(C130, Mapping!$C$4:$C$70, 0))</f>
        <v>East</v>
      </c>
    </row>
    <row r="131" spans="1:16" x14ac:dyDescent="0.25">
      <c r="A131" s="10">
        <v>2020</v>
      </c>
      <c r="B131" s="10" t="s">
        <v>24</v>
      </c>
      <c r="C131" s="10" t="s">
        <v>36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 t="s">
        <v>22</v>
      </c>
      <c r="J131" s="10">
        <v>151.6</v>
      </c>
      <c r="K131" s="10">
        <v>0</v>
      </c>
      <c r="L131" s="10">
        <v>0</v>
      </c>
      <c r="M131" s="10">
        <v>0</v>
      </c>
      <c r="N131" s="10">
        <v>151.6</v>
      </c>
      <c r="O131" s="10">
        <v>0</v>
      </c>
      <c r="P131" s="10" t="str">
        <f>INDEX(Mapping!$B$4:$B$70, MATCH(C131, Mapping!$C$4:$C$70, 0))</f>
        <v>West</v>
      </c>
    </row>
    <row r="132" spans="1:16" x14ac:dyDescent="0.25">
      <c r="A132" s="10">
        <v>2020</v>
      </c>
      <c r="B132" s="10" t="s">
        <v>24</v>
      </c>
      <c r="C132" s="10" t="s">
        <v>37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 t="s">
        <v>22</v>
      </c>
      <c r="J132" s="10">
        <v>199</v>
      </c>
      <c r="K132" s="10">
        <v>0</v>
      </c>
      <c r="L132" s="10">
        <v>0</v>
      </c>
      <c r="M132" s="10">
        <v>0</v>
      </c>
      <c r="N132" s="10">
        <v>199</v>
      </c>
      <c r="O132" s="10">
        <v>0</v>
      </c>
      <c r="P132" s="10" t="str">
        <f>INDEX(Mapping!$B$4:$B$70, MATCH(C132, Mapping!$C$4:$C$70, 0))</f>
        <v>West</v>
      </c>
    </row>
    <row r="133" spans="1:16" x14ac:dyDescent="0.25">
      <c r="A133" s="10">
        <v>2020</v>
      </c>
      <c r="B133" s="10" t="s">
        <v>24</v>
      </c>
      <c r="C133" s="10" t="s">
        <v>38</v>
      </c>
      <c r="D133" s="10">
        <v>542.70000000000005</v>
      </c>
      <c r="E133" s="10">
        <v>0</v>
      </c>
      <c r="F133" s="10">
        <v>-13.5</v>
      </c>
      <c r="G133" s="10">
        <v>68.8</v>
      </c>
      <c r="H133" s="10">
        <v>68.8</v>
      </c>
      <c r="I133" s="10">
        <v>13</v>
      </c>
      <c r="J133" s="10">
        <v>0</v>
      </c>
      <c r="K133" s="10">
        <v>2.9</v>
      </c>
      <c r="L133" s="10">
        <v>0</v>
      </c>
      <c r="M133" s="10">
        <v>595.20000000000005</v>
      </c>
      <c r="N133" s="10">
        <v>0</v>
      </c>
      <c r="O133" s="10">
        <v>0</v>
      </c>
      <c r="P133" s="10" t="str">
        <f>INDEX(Mapping!$B$4:$B$70, MATCH(C133, Mapping!$C$4:$C$70, 0))</f>
        <v>West</v>
      </c>
    </row>
    <row r="134" spans="1:16" x14ac:dyDescent="0.25">
      <c r="A134" s="10">
        <v>2020</v>
      </c>
      <c r="B134" s="10" t="s">
        <v>24</v>
      </c>
      <c r="C134" s="10" t="s">
        <v>39</v>
      </c>
      <c r="D134" s="10">
        <v>286.2</v>
      </c>
      <c r="E134" s="10">
        <v>0</v>
      </c>
      <c r="F134" s="10">
        <v>-5</v>
      </c>
      <c r="G134" s="10">
        <v>36.6</v>
      </c>
      <c r="H134" s="10">
        <v>36.6</v>
      </c>
      <c r="I134" s="10">
        <v>13</v>
      </c>
      <c r="J134" s="10">
        <v>122.2</v>
      </c>
      <c r="K134" s="10">
        <v>-2.6</v>
      </c>
      <c r="L134" s="10">
        <v>0</v>
      </c>
      <c r="M134" s="10">
        <v>198.2</v>
      </c>
      <c r="N134" s="10">
        <v>0</v>
      </c>
      <c r="O134" s="10">
        <v>0</v>
      </c>
      <c r="P134" s="10" t="str">
        <f>INDEX(Mapping!$B$4:$B$70, MATCH(C134, Mapping!$C$4:$C$70, 0))</f>
        <v>West</v>
      </c>
    </row>
    <row r="135" spans="1:16" x14ac:dyDescent="0.25">
      <c r="A135" s="10">
        <v>2020</v>
      </c>
      <c r="B135" s="10" t="s">
        <v>24</v>
      </c>
      <c r="C135" s="10" t="s">
        <v>42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 t="s">
        <v>22</v>
      </c>
      <c r="J135" s="10">
        <v>0</v>
      </c>
      <c r="K135" s="10">
        <v>0</v>
      </c>
      <c r="L135" s="10">
        <v>0</v>
      </c>
      <c r="M135" s="10">
        <v>350</v>
      </c>
      <c r="N135" s="10">
        <v>350</v>
      </c>
      <c r="O135" s="10">
        <v>0</v>
      </c>
      <c r="P135" s="10" t="str">
        <f>INDEX(Mapping!$B$4:$B$70, MATCH(C135, Mapping!$C$4:$C$70, 0))</f>
        <v>East</v>
      </c>
    </row>
    <row r="136" spans="1:16" x14ac:dyDescent="0.25">
      <c r="A136" s="10">
        <v>2020</v>
      </c>
      <c r="B136" s="10" t="s">
        <v>24</v>
      </c>
      <c r="C136" s="10" t="s">
        <v>43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 t="s">
        <v>22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 t="str">
        <f>INDEX(Mapping!$B$4:$B$70, MATCH(C136, Mapping!$C$4:$C$70, 0))</f>
        <v>East</v>
      </c>
    </row>
    <row r="137" spans="1:16" x14ac:dyDescent="0.25">
      <c r="A137" s="10">
        <v>2020</v>
      </c>
      <c r="B137" s="10" t="s">
        <v>24</v>
      </c>
      <c r="C137" s="10" t="s">
        <v>45</v>
      </c>
      <c r="D137" s="10">
        <v>602.70000000000005</v>
      </c>
      <c r="E137" s="10">
        <v>0</v>
      </c>
      <c r="F137" s="10">
        <v>0</v>
      </c>
      <c r="G137" s="10">
        <v>78.3</v>
      </c>
      <c r="H137" s="10">
        <v>84.5</v>
      </c>
      <c r="I137" s="10">
        <v>14</v>
      </c>
      <c r="J137" s="10">
        <v>1275.5999999999999</v>
      </c>
      <c r="K137" s="10">
        <v>12.3</v>
      </c>
      <c r="L137" s="10">
        <v>0</v>
      </c>
      <c r="M137" s="10">
        <v>0</v>
      </c>
      <c r="N137" s="10">
        <v>600.70000000000005</v>
      </c>
      <c r="O137" s="10">
        <v>0</v>
      </c>
      <c r="P137" s="10" t="str">
        <f>INDEX(Mapping!$B$4:$B$70, MATCH(C137, Mapping!$C$4:$C$70, 0))</f>
        <v>East</v>
      </c>
    </row>
    <row r="138" spans="1:16" x14ac:dyDescent="0.25">
      <c r="A138" s="10">
        <v>2020</v>
      </c>
      <c r="B138" s="10" t="s">
        <v>24</v>
      </c>
      <c r="C138" s="10" t="s">
        <v>46</v>
      </c>
      <c r="D138" s="10">
        <v>461.3</v>
      </c>
      <c r="E138" s="10">
        <v>0</v>
      </c>
      <c r="F138" s="10">
        <v>-21</v>
      </c>
      <c r="G138" s="10">
        <v>57.2</v>
      </c>
      <c r="H138" s="10">
        <v>57.2</v>
      </c>
      <c r="I138" s="10">
        <v>13</v>
      </c>
      <c r="J138" s="10">
        <v>43.2</v>
      </c>
      <c r="K138" s="10">
        <v>0.2</v>
      </c>
      <c r="L138" s="10">
        <v>0</v>
      </c>
      <c r="M138" s="10">
        <v>600.6</v>
      </c>
      <c r="N138" s="10">
        <v>146.5</v>
      </c>
      <c r="O138" s="10">
        <v>0</v>
      </c>
      <c r="P138" s="10" t="str">
        <f>INDEX(Mapping!$B$4:$B$70, MATCH(C138, Mapping!$C$4:$C$70, 0))</f>
        <v>East</v>
      </c>
    </row>
    <row r="139" spans="1:16" x14ac:dyDescent="0.25">
      <c r="A139" s="10">
        <v>2020</v>
      </c>
      <c r="B139" s="10" t="s">
        <v>24</v>
      </c>
      <c r="C139" s="10" t="s">
        <v>1234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 t="s">
        <v>22</v>
      </c>
      <c r="J139" s="10">
        <v>0</v>
      </c>
      <c r="K139" s="10">
        <v>0</v>
      </c>
      <c r="L139" s="10">
        <v>0</v>
      </c>
      <c r="M139" s="10">
        <v>600.70000000000005</v>
      </c>
      <c r="N139" s="10">
        <v>600.70000000000005</v>
      </c>
      <c r="O139" s="10">
        <v>0</v>
      </c>
      <c r="P139" s="10" t="str">
        <f>INDEX(Mapping!$B$4:$B$70, MATCH(C139, Mapping!$C$4:$C$70, 0))</f>
        <v>East</v>
      </c>
    </row>
    <row r="140" spans="1:16" x14ac:dyDescent="0.25">
      <c r="A140" s="10">
        <v>2020</v>
      </c>
      <c r="B140" s="10" t="s">
        <v>24</v>
      </c>
      <c r="C140" s="10" t="s">
        <v>47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 t="s">
        <v>22</v>
      </c>
      <c r="J140" s="10">
        <v>412</v>
      </c>
      <c r="K140" s="10">
        <v>0</v>
      </c>
      <c r="L140" s="10">
        <v>0</v>
      </c>
      <c r="M140" s="10">
        <v>0</v>
      </c>
      <c r="N140" s="10">
        <v>412</v>
      </c>
      <c r="O140" s="10">
        <v>0</v>
      </c>
      <c r="P140" s="10" t="str">
        <f>INDEX(Mapping!$B$4:$B$70, MATCH(C140, Mapping!$C$4:$C$70, 0))</f>
        <v>West</v>
      </c>
    </row>
    <row r="141" spans="1:16" x14ac:dyDescent="0.25">
      <c r="A141" s="10">
        <v>2020</v>
      </c>
      <c r="B141" s="10" t="s">
        <v>24</v>
      </c>
      <c r="C141" s="10" t="s">
        <v>48</v>
      </c>
      <c r="D141" s="10">
        <v>1426</v>
      </c>
      <c r="E141" s="10">
        <v>0</v>
      </c>
      <c r="F141" s="10">
        <v>-56.2</v>
      </c>
      <c r="G141" s="10">
        <v>178.1</v>
      </c>
      <c r="H141" s="10">
        <v>178.1</v>
      </c>
      <c r="I141" s="10">
        <v>13</v>
      </c>
      <c r="J141" s="10">
        <v>421.8</v>
      </c>
      <c r="K141" s="10">
        <v>76</v>
      </c>
      <c r="L141" s="10">
        <v>3.2</v>
      </c>
      <c r="M141" s="10">
        <v>1746</v>
      </c>
      <c r="N141" s="10">
        <v>699.2</v>
      </c>
      <c r="O141" s="10">
        <v>0</v>
      </c>
      <c r="P141" s="10" t="str">
        <f>INDEX(Mapping!$B$4:$B$70, MATCH(C141, Mapping!$C$4:$C$70, 0))</f>
        <v>West</v>
      </c>
    </row>
    <row r="142" spans="1:16" x14ac:dyDescent="0.25">
      <c r="A142" s="10">
        <v>2020</v>
      </c>
      <c r="B142" s="10" t="s">
        <v>24</v>
      </c>
      <c r="C142" s="10" t="s">
        <v>49</v>
      </c>
      <c r="D142" s="10">
        <v>471.6</v>
      </c>
      <c r="E142" s="10">
        <v>0</v>
      </c>
      <c r="F142" s="10">
        <v>-5</v>
      </c>
      <c r="G142" s="10">
        <v>60.7</v>
      </c>
      <c r="H142" s="10">
        <v>60.7</v>
      </c>
      <c r="I142" s="10">
        <v>13</v>
      </c>
      <c r="J142" s="10">
        <v>533.9</v>
      </c>
      <c r="K142" s="10">
        <v>-78</v>
      </c>
      <c r="L142" s="10">
        <v>0</v>
      </c>
      <c r="M142" s="10">
        <v>100</v>
      </c>
      <c r="N142" s="10">
        <v>28.5</v>
      </c>
      <c r="O142" s="10">
        <v>0</v>
      </c>
      <c r="P142" s="10" t="str">
        <f>INDEX(Mapping!$B$4:$B$70, MATCH(C142, Mapping!$C$4:$C$70, 0))</f>
        <v>West</v>
      </c>
    </row>
    <row r="143" spans="1:16" x14ac:dyDescent="0.25">
      <c r="A143" s="10">
        <v>2020</v>
      </c>
      <c r="B143" s="10" t="s">
        <v>24</v>
      </c>
      <c r="C143" s="10" t="s">
        <v>50</v>
      </c>
      <c r="D143" s="10">
        <v>378.1</v>
      </c>
      <c r="E143" s="10">
        <v>0</v>
      </c>
      <c r="F143" s="10">
        <v>-1.1000000000000001</v>
      </c>
      <c r="G143" s="10">
        <v>49</v>
      </c>
      <c r="H143" s="10">
        <v>49</v>
      </c>
      <c r="I143" s="10">
        <v>13</v>
      </c>
      <c r="J143" s="10">
        <v>0</v>
      </c>
      <c r="K143" s="10">
        <v>0</v>
      </c>
      <c r="L143" s="10">
        <v>0</v>
      </c>
      <c r="M143" s="10">
        <v>426</v>
      </c>
      <c r="N143" s="10">
        <v>0</v>
      </c>
      <c r="O143" s="10">
        <v>0</v>
      </c>
      <c r="P143" s="10" t="str">
        <f>INDEX(Mapping!$B$4:$B$70, MATCH(C143, Mapping!$C$4:$C$70, 0))</f>
        <v>West</v>
      </c>
    </row>
    <row r="144" spans="1:16" x14ac:dyDescent="0.25">
      <c r="A144" s="10">
        <v>2020</v>
      </c>
      <c r="B144" s="10" t="s">
        <v>24</v>
      </c>
      <c r="C144" s="10" t="s">
        <v>51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 t="s">
        <v>22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 t="str">
        <f>INDEX(Mapping!$B$4:$B$70, MATCH(C144, Mapping!$C$4:$C$70, 0))</f>
        <v>West</v>
      </c>
    </row>
    <row r="145" spans="1:16" x14ac:dyDescent="0.25">
      <c r="A145" s="10">
        <v>2020</v>
      </c>
      <c r="B145" s="10" t="s">
        <v>24</v>
      </c>
      <c r="C145" s="10" t="s">
        <v>52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 t="s">
        <v>22</v>
      </c>
      <c r="J145" s="10">
        <v>103</v>
      </c>
      <c r="K145" s="10">
        <v>0</v>
      </c>
      <c r="L145" s="10">
        <v>0</v>
      </c>
      <c r="M145" s="10">
        <v>0</v>
      </c>
      <c r="N145" s="10">
        <v>103</v>
      </c>
      <c r="O145" s="10">
        <v>0</v>
      </c>
      <c r="P145" s="10" t="str">
        <f>INDEX(Mapping!$B$4:$B$70, MATCH(C145, Mapping!$C$4:$C$70, 0))</f>
        <v>West</v>
      </c>
    </row>
    <row r="146" spans="1:16" x14ac:dyDescent="0.25">
      <c r="A146" s="10">
        <v>2020</v>
      </c>
      <c r="B146" s="10" t="s">
        <v>24</v>
      </c>
      <c r="C146" s="10" t="s">
        <v>1221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 t="s">
        <v>22</v>
      </c>
      <c r="J146" s="10">
        <v>1415.3</v>
      </c>
      <c r="K146" s="10">
        <v>-1.7</v>
      </c>
      <c r="L146" s="10">
        <v>0</v>
      </c>
      <c r="M146" s="10">
        <v>0</v>
      </c>
      <c r="N146" s="10">
        <v>1413.5</v>
      </c>
      <c r="O146" s="10">
        <v>0</v>
      </c>
      <c r="P146" s="10" t="str">
        <f>INDEX(Mapping!$B$4:$B$70, MATCH(C146, Mapping!$C$4:$C$70, 0))</f>
        <v>West</v>
      </c>
    </row>
    <row r="147" spans="1:16" x14ac:dyDescent="0.25">
      <c r="A147" s="10">
        <v>2020</v>
      </c>
      <c r="B147" s="10" t="s">
        <v>24</v>
      </c>
      <c r="C147" s="10" t="s">
        <v>53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 t="s">
        <v>22</v>
      </c>
      <c r="J147" s="10">
        <v>0</v>
      </c>
      <c r="K147" s="10">
        <v>0</v>
      </c>
      <c r="L147" s="10">
        <v>0</v>
      </c>
      <c r="M147" s="10">
        <v>916.1</v>
      </c>
      <c r="N147" s="10">
        <v>916.1</v>
      </c>
      <c r="O147" s="10">
        <v>0</v>
      </c>
      <c r="P147" s="10" t="str">
        <f>INDEX(Mapping!$B$4:$B$70, MATCH(C147, Mapping!$C$4:$C$70, 0))</f>
        <v>West</v>
      </c>
    </row>
    <row r="148" spans="1:16" x14ac:dyDescent="0.25">
      <c r="A148" s="10">
        <v>2020</v>
      </c>
      <c r="B148" s="10" t="s">
        <v>24</v>
      </c>
      <c r="C148" s="10" t="s">
        <v>1189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 t="s">
        <v>22</v>
      </c>
      <c r="J148" s="10">
        <v>0</v>
      </c>
      <c r="K148" s="10">
        <v>0</v>
      </c>
      <c r="L148" s="10">
        <v>0</v>
      </c>
      <c r="M148" s="10">
        <v>269.2</v>
      </c>
      <c r="N148" s="10">
        <v>269.2</v>
      </c>
      <c r="O148" s="10">
        <v>0</v>
      </c>
      <c r="P148" s="10" t="str">
        <f>INDEX(Mapping!$B$4:$B$70, MATCH(C148, Mapping!$C$4:$C$70, 0))</f>
        <v>West</v>
      </c>
    </row>
    <row r="149" spans="1:16" x14ac:dyDescent="0.25">
      <c r="A149" s="10">
        <v>2020</v>
      </c>
      <c r="B149" s="10" t="s">
        <v>24</v>
      </c>
      <c r="C149" s="10" t="s">
        <v>23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 t="s">
        <v>22</v>
      </c>
      <c r="J149" s="10">
        <v>0</v>
      </c>
      <c r="K149" s="10">
        <v>0</v>
      </c>
      <c r="L149" s="10">
        <v>0</v>
      </c>
      <c r="M149" s="10">
        <v>67</v>
      </c>
      <c r="N149" s="10">
        <v>67</v>
      </c>
      <c r="O149" s="10">
        <v>0</v>
      </c>
      <c r="P149" s="10" t="str">
        <f>INDEX(Mapping!$B$4:$B$70, MATCH(C149, Mapping!$C$4:$C$70, 0))</f>
        <v>East</v>
      </c>
    </row>
    <row r="150" spans="1:16" x14ac:dyDescent="0.25">
      <c r="A150" s="10">
        <v>2020</v>
      </c>
      <c r="B150" s="10" t="s">
        <v>24</v>
      </c>
      <c r="C150" s="10" t="s">
        <v>1220</v>
      </c>
      <c r="D150" s="10">
        <v>261.60000000000002</v>
      </c>
      <c r="E150" s="10">
        <v>0</v>
      </c>
      <c r="F150" s="10">
        <v>-2.5</v>
      </c>
      <c r="G150" s="10">
        <v>33.700000000000003</v>
      </c>
      <c r="H150" s="10">
        <v>33.700000000000003</v>
      </c>
      <c r="I150" s="10">
        <v>13</v>
      </c>
      <c r="J150" s="10">
        <v>0</v>
      </c>
      <c r="K150" s="10">
        <v>0</v>
      </c>
      <c r="L150" s="10">
        <v>0</v>
      </c>
      <c r="M150" s="10">
        <v>292.7</v>
      </c>
      <c r="N150" s="10">
        <v>0</v>
      </c>
      <c r="O150" s="10">
        <v>0</v>
      </c>
      <c r="P150" s="10" t="str">
        <f>INDEX(Mapping!$B$4:$B$70, MATCH(C150, Mapping!$C$4:$C$70, 0))</f>
        <v>West</v>
      </c>
    </row>
    <row r="151" spans="1:16" x14ac:dyDescent="0.25">
      <c r="A151" s="10">
        <v>2020</v>
      </c>
      <c r="B151" s="10" t="s">
        <v>24</v>
      </c>
      <c r="C151" s="10" t="s">
        <v>1235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 t="s">
        <v>22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 t="str">
        <f>INDEX(Mapping!$B$4:$B$70, MATCH(C151, Mapping!$C$4:$C$70, 0))</f>
        <v>East</v>
      </c>
    </row>
    <row r="152" spans="1:16" x14ac:dyDescent="0.25">
      <c r="A152" s="10">
        <v>2020</v>
      </c>
      <c r="B152" s="10" t="s">
        <v>24</v>
      </c>
      <c r="C152" s="10" t="s">
        <v>1236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 t="s">
        <v>22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 t="str">
        <f>INDEX(Mapping!$B$4:$B$70, MATCH(C152, Mapping!$C$4:$C$70, 0))</f>
        <v>West</v>
      </c>
    </row>
    <row r="153" spans="1:16" x14ac:dyDescent="0.25">
      <c r="A153" s="10">
        <v>2020</v>
      </c>
      <c r="B153" s="10" t="s">
        <v>24</v>
      </c>
      <c r="C153" s="10" t="s">
        <v>1237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 t="s">
        <v>22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 t="str">
        <f>INDEX(Mapping!$B$4:$B$70, MATCH(C153, Mapping!$C$4:$C$70, 0))</f>
        <v>West</v>
      </c>
    </row>
    <row r="154" spans="1:16" x14ac:dyDescent="0.25">
      <c r="A154" s="10">
        <v>2020</v>
      </c>
      <c r="B154" s="10" t="s">
        <v>24</v>
      </c>
      <c r="C154" s="10" t="s">
        <v>1238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 t="s">
        <v>22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 t="str">
        <f>INDEX(Mapping!$B$4:$B$70, MATCH(C154, Mapping!$C$4:$C$70, 0))</f>
        <v>East</v>
      </c>
    </row>
    <row r="155" spans="1:16" x14ac:dyDescent="0.25">
      <c r="A155" s="10">
        <v>2020</v>
      </c>
      <c r="B155" s="10" t="s">
        <v>24</v>
      </c>
      <c r="C155" s="10" t="s">
        <v>1239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 t="s">
        <v>22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 t="str">
        <f>INDEX(Mapping!$B$4:$B$70, MATCH(C155, Mapping!$C$4:$C$70, 0))</f>
        <v>West</v>
      </c>
    </row>
    <row r="156" spans="1:16" x14ac:dyDescent="0.25">
      <c r="A156" s="10">
        <v>2020</v>
      </c>
      <c r="B156" s="10" t="s">
        <v>24</v>
      </c>
      <c r="C156" s="10" t="s">
        <v>1240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 t="s">
        <v>22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 t="str">
        <f>INDEX(Mapping!$B$4:$B$70, MATCH(C156, Mapping!$C$4:$C$70, 0))</f>
        <v>West</v>
      </c>
    </row>
    <row r="157" spans="1:16" x14ac:dyDescent="0.25">
      <c r="A157" s="10">
        <v>2020</v>
      </c>
      <c r="B157" s="10" t="s">
        <v>24</v>
      </c>
      <c r="C157" s="10" t="s">
        <v>1241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 t="s">
        <v>22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 t="str">
        <f>INDEX(Mapping!$B$4:$B$70, MATCH(C157, Mapping!$C$4:$C$70, 0))</f>
        <v>West</v>
      </c>
    </row>
    <row r="158" spans="1:16" x14ac:dyDescent="0.25">
      <c r="A158" s="10">
        <v>2020</v>
      </c>
      <c r="B158" s="10" t="s">
        <v>24</v>
      </c>
      <c r="C158" s="10" t="s">
        <v>1242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 t="s">
        <v>22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 t="str">
        <f>INDEX(Mapping!$B$4:$B$70, MATCH(C158, Mapping!$C$4:$C$70, 0))</f>
        <v>West</v>
      </c>
    </row>
    <row r="159" spans="1:16" x14ac:dyDescent="0.25">
      <c r="A159" s="10">
        <v>2020</v>
      </c>
      <c r="B159" s="10" t="s">
        <v>24</v>
      </c>
      <c r="C159" s="10" t="s">
        <v>1243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 t="s">
        <v>22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 t="str">
        <f>INDEX(Mapping!$B$4:$B$70, MATCH(C159, Mapping!$C$4:$C$70, 0))</f>
        <v>West</v>
      </c>
    </row>
    <row r="160" spans="1:16" x14ac:dyDescent="0.25">
      <c r="A160" s="10">
        <v>2020</v>
      </c>
      <c r="B160" s="10" t="s">
        <v>24</v>
      </c>
      <c r="C160" s="10" t="s">
        <v>1244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 t="s">
        <v>22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 t="str">
        <f>INDEX(Mapping!$B$4:$B$70, MATCH(C160, Mapping!$C$4:$C$70, 0))</f>
        <v>East</v>
      </c>
    </row>
    <row r="161" spans="1:16" x14ac:dyDescent="0.25">
      <c r="A161" s="10">
        <v>2020</v>
      </c>
      <c r="B161" s="10" t="s">
        <v>24</v>
      </c>
      <c r="C161" s="10" t="s">
        <v>1245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 t="s">
        <v>22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 t="str">
        <f>INDEX(Mapping!$B$4:$B$70, MATCH(C161, Mapping!$C$4:$C$70, 0))</f>
        <v>East</v>
      </c>
    </row>
    <row r="162" spans="1:16" x14ac:dyDescent="0.25">
      <c r="A162" s="10">
        <v>2020</v>
      </c>
      <c r="B162" s="10" t="s">
        <v>24</v>
      </c>
      <c r="C162" s="10" t="s">
        <v>1246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 t="s">
        <v>22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 t="str">
        <f>INDEX(Mapping!$B$4:$B$70, MATCH(C162, Mapping!$C$4:$C$70, 0))</f>
        <v>West</v>
      </c>
    </row>
    <row r="163" spans="1:16" x14ac:dyDescent="0.25">
      <c r="A163" s="10">
        <v>2020</v>
      </c>
      <c r="B163" s="10" t="s">
        <v>24</v>
      </c>
      <c r="C163" s="10" t="s">
        <v>1247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 t="s">
        <v>22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 t="str">
        <f>INDEX(Mapping!$B$4:$B$70, MATCH(C163, Mapping!$C$4:$C$70, 0))</f>
        <v>East</v>
      </c>
    </row>
    <row r="164" spans="1:16" x14ac:dyDescent="0.25">
      <c r="A164" s="10">
        <v>2020</v>
      </c>
      <c r="B164" s="10" t="s">
        <v>24</v>
      </c>
      <c r="C164" s="10" t="s">
        <v>1248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 t="s">
        <v>22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 t="str">
        <f>INDEX(Mapping!$B$4:$B$70, MATCH(C164, Mapping!$C$4:$C$70, 0))</f>
        <v>East</v>
      </c>
    </row>
    <row r="165" spans="1:16" x14ac:dyDescent="0.25">
      <c r="A165" s="10">
        <v>2020</v>
      </c>
      <c r="B165" s="10" t="s">
        <v>24</v>
      </c>
      <c r="C165" s="10" t="s">
        <v>1249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 t="s">
        <v>22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 t="str">
        <f>INDEX(Mapping!$B$4:$B$70, MATCH(C165, Mapping!$C$4:$C$70, 0))</f>
        <v>East</v>
      </c>
    </row>
    <row r="166" spans="1:16" x14ac:dyDescent="0.25">
      <c r="A166" s="10">
        <v>2020</v>
      </c>
      <c r="B166" s="10" t="s">
        <v>24</v>
      </c>
      <c r="C166" s="10" t="s">
        <v>1250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 t="s">
        <v>22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 t="str">
        <f>INDEX(Mapping!$B$4:$B$70, MATCH(C166, Mapping!$C$4:$C$70, 0))</f>
        <v>West</v>
      </c>
    </row>
    <row r="167" spans="1:16" x14ac:dyDescent="0.25">
      <c r="A167" s="10">
        <v>2020</v>
      </c>
      <c r="B167" s="10" t="s">
        <v>24</v>
      </c>
      <c r="C167" s="10" t="s">
        <v>1251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 t="s">
        <v>22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 t="str">
        <f>INDEX(Mapping!$B$4:$B$70, MATCH(C167, Mapping!$C$4:$C$70, 0))</f>
        <v>East</v>
      </c>
    </row>
    <row r="168" spans="1:16" x14ac:dyDescent="0.25">
      <c r="A168" s="10">
        <v>2020</v>
      </c>
      <c r="B168" s="10" t="s">
        <v>24</v>
      </c>
      <c r="C168" s="10" t="s">
        <v>1252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 t="s">
        <v>22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 t="str">
        <f>INDEX(Mapping!$B$4:$B$70, MATCH(C168, Mapping!$C$4:$C$70, 0))</f>
        <v>East</v>
      </c>
    </row>
    <row r="169" spans="1:16" x14ac:dyDescent="0.25">
      <c r="A169" s="10">
        <v>2020</v>
      </c>
      <c r="B169" s="10" t="s">
        <v>24</v>
      </c>
      <c r="C169" s="10" t="s">
        <v>1253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 t="s">
        <v>22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 t="str">
        <f>INDEX(Mapping!$B$4:$B$70, MATCH(C169, Mapping!$C$4:$C$70, 0))</f>
        <v>East</v>
      </c>
    </row>
    <row r="170" spans="1:16" x14ac:dyDescent="0.25">
      <c r="A170" s="10">
        <v>2020</v>
      </c>
      <c r="B170" s="10" t="s">
        <v>24</v>
      </c>
      <c r="C170" s="10" t="s">
        <v>1254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 t="s">
        <v>22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 t="str">
        <f>INDEX(Mapping!$B$4:$B$70, MATCH(C170, Mapping!$C$4:$C$70, 0))</f>
        <v>West</v>
      </c>
    </row>
    <row r="171" spans="1:16" x14ac:dyDescent="0.25">
      <c r="A171" s="10">
        <v>2020</v>
      </c>
      <c r="B171" s="10" t="s">
        <v>24</v>
      </c>
      <c r="C171" s="10" t="s">
        <v>1255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 t="s">
        <v>22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 t="str">
        <f>INDEX(Mapping!$B$4:$B$70, MATCH(C171, Mapping!$C$4:$C$70, 0))</f>
        <v>West</v>
      </c>
    </row>
    <row r="172" spans="1:16" x14ac:dyDescent="0.25">
      <c r="A172" s="10">
        <v>2020</v>
      </c>
      <c r="B172" s="10" t="s">
        <v>24</v>
      </c>
      <c r="C172" s="10" t="s">
        <v>1256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 t="s">
        <v>22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 t="str">
        <f>INDEX(Mapping!$B$4:$B$70, MATCH(C172, Mapping!$C$4:$C$70, 0))</f>
        <v>East</v>
      </c>
    </row>
    <row r="173" spans="1:16" x14ac:dyDescent="0.25">
      <c r="A173" s="10">
        <v>2020</v>
      </c>
      <c r="B173" s="10" t="s">
        <v>1222</v>
      </c>
      <c r="C173" s="10" t="s">
        <v>25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 t="s">
        <v>22</v>
      </c>
      <c r="J173" s="10">
        <v>0</v>
      </c>
      <c r="K173" s="10">
        <v>95</v>
      </c>
      <c r="L173" s="10">
        <v>0</v>
      </c>
      <c r="M173" s="10">
        <v>0</v>
      </c>
      <c r="N173" s="10">
        <v>95</v>
      </c>
      <c r="O173" s="10">
        <v>0</v>
      </c>
      <c r="P173" s="10" t="str">
        <f>INDEX(Mapping!$B$4:$B$70, MATCH(C173, Mapping!$C$4:$C$70, 0))</f>
        <v>East</v>
      </c>
    </row>
    <row r="174" spans="1:16" x14ac:dyDescent="0.25">
      <c r="A174" s="10">
        <v>2020</v>
      </c>
      <c r="B174" s="10" t="s">
        <v>1222</v>
      </c>
      <c r="C174" s="10" t="s">
        <v>1182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 t="s">
        <v>22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 t="str">
        <f>INDEX(Mapping!$B$4:$B$70, MATCH(C174, Mapping!$C$4:$C$70, 0))</f>
        <v>West</v>
      </c>
    </row>
    <row r="175" spans="1:16" x14ac:dyDescent="0.25">
      <c r="A175" s="10">
        <v>2020</v>
      </c>
      <c r="B175" s="10" t="s">
        <v>1222</v>
      </c>
      <c r="C175" s="10" t="s">
        <v>26</v>
      </c>
      <c r="D175" s="10">
        <v>272.2</v>
      </c>
      <c r="E175" s="10">
        <v>0</v>
      </c>
      <c r="F175" s="10">
        <v>-3.8</v>
      </c>
      <c r="G175" s="10">
        <v>34.9</v>
      </c>
      <c r="H175" s="10">
        <v>34.9</v>
      </c>
      <c r="I175" s="10">
        <v>13</v>
      </c>
      <c r="J175" s="10">
        <v>51</v>
      </c>
      <c r="K175" s="10">
        <v>9.6</v>
      </c>
      <c r="L175" s="10">
        <v>0</v>
      </c>
      <c r="M175" s="10">
        <v>250.4</v>
      </c>
      <c r="N175" s="10">
        <v>7.6</v>
      </c>
      <c r="O175" s="10">
        <v>0</v>
      </c>
      <c r="P175" s="10" t="str">
        <f>INDEX(Mapping!$B$4:$B$70, MATCH(C175, Mapping!$C$4:$C$70, 0))</f>
        <v>East</v>
      </c>
    </row>
    <row r="176" spans="1:16" x14ac:dyDescent="0.25">
      <c r="A176" s="10">
        <v>2020</v>
      </c>
      <c r="B176" s="10" t="s">
        <v>1222</v>
      </c>
      <c r="C176" s="10" t="s">
        <v>27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 t="s">
        <v>22</v>
      </c>
      <c r="J176" s="10">
        <v>0</v>
      </c>
      <c r="K176" s="10">
        <v>-7.6</v>
      </c>
      <c r="L176" s="10">
        <v>0</v>
      </c>
      <c r="M176" s="10">
        <v>7.6</v>
      </c>
      <c r="N176" s="10">
        <v>0</v>
      </c>
      <c r="O176" s="10">
        <v>0</v>
      </c>
      <c r="P176" s="10" t="str">
        <f>INDEX(Mapping!$B$4:$B$70, MATCH(C176, Mapping!$C$4:$C$70, 0))</f>
        <v>East</v>
      </c>
    </row>
    <row r="177" spans="1:16" x14ac:dyDescent="0.25">
      <c r="A177" s="10">
        <v>2020</v>
      </c>
      <c r="B177" s="10" t="s">
        <v>1222</v>
      </c>
      <c r="C177" s="10" t="s">
        <v>1183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 t="s">
        <v>22</v>
      </c>
      <c r="J177" s="10">
        <v>0</v>
      </c>
      <c r="K177" s="10">
        <v>0</v>
      </c>
      <c r="L177" s="10">
        <v>0</v>
      </c>
      <c r="M177" s="10">
        <v>1124</v>
      </c>
      <c r="N177" s="10">
        <v>1124</v>
      </c>
      <c r="O177" s="10">
        <v>0</v>
      </c>
      <c r="P177" s="10" t="str">
        <f>INDEX(Mapping!$B$4:$B$70, MATCH(C177, Mapping!$C$4:$C$70, 0))</f>
        <v>West</v>
      </c>
    </row>
    <row r="178" spans="1:16" x14ac:dyDescent="0.25">
      <c r="A178" s="10">
        <v>2020</v>
      </c>
      <c r="B178" s="10" t="s">
        <v>1222</v>
      </c>
      <c r="C178" s="10" t="s">
        <v>1184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 t="s">
        <v>22</v>
      </c>
      <c r="J178" s="10">
        <v>0</v>
      </c>
      <c r="K178" s="10">
        <v>0</v>
      </c>
      <c r="L178" s="10">
        <v>0</v>
      </c>
      <c r="M178" s="10">
        <v>1673.9</v>
      </c>
      <c r="N178" s="10">
        <v>1673.9</v>
      </c>
      <c r="O178" s="10">
        <v>0</v>
      </c>
      <c r="P178" s="10" t="str">
        <f>INDEX(Mapping!$B$4:$B$70, MATCH(C178, Mapping!$C$4:$C$70, 0))</f>
        <v>West</v>
      </c>
    </row>
    <row r="179" spans="1:16" x14ac:dyDescent="0.25">
      <c r="A179" s="10">
        <v>2020</v>
      </c>
      <c r="B179" s="10" t="s">
        <v>1222</v>
      </c>
      <c r="C179" s="10" t="s">
        <v>28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 t="s">
        <v>22</v>
      </c>
      <c r="J179" s="10">
        <v>166.6</v>
      </c>
      <c r="K179" s="10">
        <v>-63.4</v>
      </c>
      <c r="L179" s="10">
        <v>0</v>
      </c>
      <c r="M179" s="10">
        <v>404.1</v>
      </c>
      <c r="N179" s="10">
        <v>507.3</v>
      </c>
      <c r="O179" s="10">
        <v>0</v>
      </c>
      <c r="P179" s="10" t="str">
        <f>INDEX(Mapping!$B$4:$B$70, MATCH(C179, Mapping!$C$4:$C$70, 0))</f>
        <v>West</v>
      </c>
    </row>
    <row r="180" spans="1:16" x14ac:dyDescent="0.25">
      <c r="A180" s="10">
        <v>2020</v>
      </c>
      <c r="B180" s="10" t="s">
        <v>1222</v>
      </c>
      <c r="C180" s="10" t="s">
        <v>29</v>
      </c>
      <c r="D180" s="10">
        <v>0</v>
      </c>
      <c r="E180" s="10">
        <v>0</v>
      </c>
      <c r="F180" s="10">
        <v>0</v>
      </c>
      <c r="G180" s="10">
        <v>0</v>
      </c>
      <c r="H180" s="10">
        <v>138.19999999999999</v>
      </c>
      <c r="I180" s="10" t="s">
        <v>22</v>
      </c>
      <c r="J180" s="10">
        <v>0</v>
      </c>
      <c r="K180" s="10">
        <v>113.2</v>
      </c>
      <c r="L180" s="10">
        <v>0</v>
      </c>
      <c r="M180" s="10">
        <v>25</v>
      </c>
      <c r="N180" s="10">
        <v>0</v>
      </c>
      <c r="O180" s="10">
        <v>0</v>
      </c>
      <c r="P180" s="10" t="str">
        <f>INDEX(Mapping!$B$4:$B$70, MATCH(C180, Mapping!$C$4:$C$70, 0))</f>
        <v>East</v>
      </c>
    </row>
    <row r="181" spans="1:16" x14ac:dyDescent="0.25">
      <c r="A181" s="10">
        <v>2020</v>
      </c>
      <c r="B181" s="10" t="s">
        <v>1222</v>
      </c>
      <c r="C181" s="10" t="s">
        <v>30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 t="s">
        <v>22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 t="str">
        <f>INDEX(Mapping!$B$4:$B$70, MATCH(C181, Mapping!$C$4:$C$70, 0))</f>
        <v>East</v>
      </c>
    </row>
    <row r="182" spans="1:16" x14ac:dyDescent="0.25">
      <c r="A182" s="10">
        <v>2020</v>
      </c>
      <c r="B182" s="10" t="s">
        <v>1222</v>
      </c>
      <c r="C182" s="10" t="s">
        <v>31</v>
      </c>
      <c r="D182" s="10">
        <v>3833.4</v>
      </c>
      <c r="E182" s="10">
        <v>0</v>
      </c>
      <c r="F182" s="10">
        <v>-71.599999999999994</v>
      </c>
      <c r="G182" s="10">
        <v>489</v>
      </c>
      <c r="H182" s="10">
        <v>489</v>
      </c>
      <c r="I182" s="10">
        <v>13</v>
      </c>
      <c r="J182" s="10">
        <v>2612.1999999999998</v>
      </c>
      <c r="K182" s="10">
        <v>-0.8</v>
      </c>
      <c r="L182" s="10">
        <v>0</v>
      </c>
      <c r="M182" s="10">
        <v>2337.4</v>
      </c>
      <c r="N182" s="10">
        <v>698</v>
      </c>
      <c r="O182" s="10">
        <v>0</v>
      </c>
      <c r="P182" s="10" t="str">
        <f>INDEX(Mapping!$B$4:$B$70, MATCH(C182, Mapping!$C$4:$C$70, 0))</f>
        <v>East</v>
      </c>
    </row>
    <row r="183" spans="1:16" x14ac:dyDescent="0.25">
      <c r="A183" s="10">
        <v>2020</v>
      </c>
      <c r="B183" s="10" t="s">
        <v>1222</v>
      </c>
      <c r="C183" s="10" t="s">
        <v>1185</v>
      </c>
      <c r="D183" s="10">
        <v>0</v>
      </c>
      <c r="E183" s="10">
        <v>0</v>
      </c>
      <c r="F183" s="10">
        <v>0</v>
      </c>
      <c r="G183" s="10">
        <v>0</v>
      </c>
      <c r="H183" s="10">
        <v>420.5</v>
      </c>
      <c r="I183" s="10" t="s">
        <v>22</v>
      </c>
      <c r="J183" s="10">
        <v>0</v>
      </c>
      <c r="K183" s="10">
        <v>385</v>
      </c>
      <c r="L183" s="10">
        <v>0</v>
      </c>
      <c r="M183" s="10">
        <v>35.5</v>
      </c>
      <c r="N183" s="10">
        <v>0</v>
      </c>
      <c r="O183" s="10">
        <v>0</v>
      </c>
      <c r="P183" s="10" t="str">
        <f>INDEX(Mapping!$B$4:$B$70, MATCH(C183, Mapping!$C$4:$C$70, 0))</f>
        <v>East</v>
      </c>
    </row>
    <row r="184" spans="1:16" x14ac:dyDescent="0.25">
      <c r="A184" s="10">
        <v>2020</v>
      </c>
      <c r="B184" s="10" t="s">
        <v>1222</v>
      </c>
      <c r="C184" s="10" t="s">
        <v>32</v>
      </c>
      <c r="D184" s="10">
        <v>448.6</v>
      </c>
      <c r="E184" s="10">
        <v>0</v>
      </c>
      <c r="F184" s="10">
        <v>0</v>
      </c>
      <c r="G184" s="10">
        <v>531.5</v>
      </c>
      <c r="H184" s="10">
        <v>534.70000000000005</v>
      </c>
      <c r="I184" s="10">
        <v>119.2</v>
      </c>
      <c r="J184" s="10">
        <v>3210.5</v>
      </c>
      <c r="K184" s="10">
        <v>15.5</v>
      </c>
      <c r="L184" s="10">
        <v>0</v>
      </c>
      <c r="M184" s="10">
        <v>95</v>
      </c>
      <c r="N184" s="10">
        <v>2337.6999999999998</v>
      </c>
      <c r="O184" s="10">
        <v>0</v>
      </c>
      <c r="P184" s="10" t="str">
        <f>INDEX(Mapping!$B$4:$B$70, MATCH(C184, Mapping!$C$4:$C$70, 0))</f>
        <v>East</v>
      </c>
    </row>
    <row r="185" spans="1:16" x14ac:dyDescent="0.25">
      <c r="A185" s="10">
        <v>2020</v>
      </c>
      <c r="B185" s="10" t="s">
        <v>1222</v>
      </c>
      <c r="C185" s="10" t="s">
        <v>33</v>
      </c>
      <c r="D185" s="10">
        <v>0</v>
      </c>
      <c r="E185" s="10">
        <v>0</v>
      </c>
      <c r="F185" s="10">
        <v>0</v>
      </c>
      <c r="G185" s="10">
        <v>0</v>
      </c>
      <c r="H185" s="10">
        <v>1.5</v>
      </c>
      <c r="I185" s="10" t="s">
        <v>22</v>
      </c>
      <c r="J185" s="10">
        <v>387</v>
      </c>
      <c r="K185" s="10">
        <v>0</v>
      </c>
      <c r="L185" s="10">
        <v>0</v>
      </c>
      <c r="M185" s="10">
        <v>0</v>
      </c>
      <c r="N185" s="10">
        <v>385.5</v>
      </c>
      <c r="O185" s="10">
        <v>0</v>
      </c>
      <c r="P185" s="10" t="str">
        <f>INDEX(Mapping!$B$4:$B$70, MATCH(C185, Mapping!$C$4:$C$70, 0))</f>
        <v>East</v>
      </c>
    </row>
    <row r="186" spans="1:16" x14ac:dyDescent="0.25">
      <c r="A186" s="10">
        <v>2020</v>
      </c>
      <c r="B186" s="10" t="s">
        <v>1222</v>
      </c>
      <c r="C186" s="10" t="s">
        <v>34</v>
      </c>
      <c r="D186" s="10">
        <v>0</v>
      </c>
      <c r="E186" s="10">
        <v>0</v>
      </c>
      <c r="F186" s="10">
        <v>0</v>
      </c>
      <c r="G186" s="10">
        <v>0</v>
      </c>
      <c r="H186" s="10">
        <v>148.4</v>
      </c>
      <c r="I186" s="10" t="s">
        <v>22</v>
      </c>
      <c r="J186" s="10">
        <v>240.4</v>
      </c>
      <c r="K186" s="10">
        <v>0</v>
      </c>
      <c r="L186" s="10">
        <v>0</v>
      </c>
      <c r="M186" s="10">
        <v>0</v>
      </c>
      <c r="N186" s="10">
        <v>92</v>
      </c>
      <c r="O186" s="10">
        <v>0</v>
      </c>
      <c r="P186" s="10" t="str">
        <f>INDEX(Mapping!$B$4:$B$70, MATCH(C186, Mapping!$C$4:$C$70, 0))</f>
        <v>East</v>
      </c>
    </row>
    <row r="187" spans="1:16" x14ac:dyDescent="0.25">
      <c r="A187" s="10">
        <v>2020</v>
      </c>
      <c r="B187" s="10" t="s">
        <v>1222</v>
      </c>
      <c r="C187" s="10" t="s">
        <v>35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 t="s">
        <v>22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 t="str">
        <f>INDEX(Mapping!$B$4:$B$70, MATCH(C187, Mapping!$C$4:$C$70, 0))</f>
        <v>East</v>
      </c>
    </row>
    <row r="188" spans="1:16" x14ac:dyDescent="0.25">
      <c r="A188" s="10">
        <v>2020</v>
      </c>
      <c r="B188" s="10" t="s">
        <v>1222</v>
      </c>
      <c r="C188" s="10" t="s">
        <v>36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 t="s">
        <v>22</v>
      </c>
      <c r="J188" s="10">
        <v>150.6</v>
      </c>
      <c r="K188" s="10">
        <v>0</v>
      </c>
      <c r="L188" s="10">
        <v>0</v>
      </c>
      <c r="M188" s="10">
        <v>0</v>
      </c>
      <c r="N188" s="10">
        <v>150.6</v>
      </c>
      <c r="O188" s="10">
        <v>0</v>
      </c>
      <c r="P188" s="10" t="str">
        <f>INDEX(Mapping!$B$4:$B$70, MATCH(C188, Mapping!$C$4:$C$70, 0))</f>
        <v>West</v>
      </c>
    </row>
    <row r="189" spans="1:16" x14ac:dyDescent="0.25">
      <c r="A189" s="10">
        <v>2020</v>
      </c>
      <c r="B189" s="10" t="s">
        <v>1222</v>
      </c>
      <c r="C189" s="10" t="s">
        <v>37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 t="s">
        <v>22</v>
      </c>
      <c r="J189" s="10">
        <v>240.1</v>
      </c>
      <c r="K189" s="10">
        <v>0</v>
      </c>
      <c r="L189" s="10">
        <v>0</v>
      </c>
      <c r="M189" s="10">
        <v>0</v>
      </c>
      <c r="N189" s="10">
        <v>240.1</v>
      </c>
      <c r="O189" s="10">
        <v>0</v>
      </c>
      <c r="P189" s="10" t="str">
        <f>INDEX(Mapping!$B$4:$B$70, MATCH(C189, Mapping!$C$4:$C$70, 0))</f>
        <v>West</v>
      </c>
    </row>
    <row r="190" spans="1:16" x14ac:dyDescent="0.25">
      <c r="A190" s="10">
        <v>2020</v>
      </c>
      <c r="B190" s="10" t="s">
        <v>1222</v>
      </c>
      <c r="C190" s="10" t="s">
        <v>38</v>
      </c>
      <c r="D190" s="10">
        <v>529.70000000000005</v>
      </c>
      <c r="E190" s="10">
        <v>0</v>
      </c>
      <c r="F190" s="10">
        <v>-10</v>
      </c>
      <c r="G190" s="10">
        <v>67.599999999999994</v>
      </c>
      <c r="H190" s="10">
        <v>67.599999999999994</v>
      </c>
      <c r="I190" s="10">
        <v>13</v>
      </c>
      <c r="J190" s="10">
        <v>0</v>
      </c>
      <c r="K190" s="10">
        <v>0</v>
      </c>
      <c r="L190" s="10">
        <v>0</v>
      </c>
      <c r="M190" s="10">
        <v>587.29999999999995</v>
      </c>
      <c r="N190" s="10">
        <v>0</v>
      </c>
      <c r="O190" s="10">
        <v>0</v>
      </c>
      <c r="P190" s="10" t="str">
        <f>INDEX(Mapping!$B$4:$B$70, MATCH(C190, Mapping!$C$4:$C$70, 0))</f>
        <v>West</v>
      </c>
    </row>
    <row r="191" spans="1:16" x14ac:dyDescent="0.25">
      <c r="A191" s="10">
        <v>2020</v>
      </c>
      <c r="B191" s="10" t="s">
        <v>1222</v>
      </c>
      <c r="C191" s="10" t="s">
        <v>39</v>
      </c>
      <c r="D191" s="10">
        <v>238</v>
      </c>
      <c r="E191" s="10">
        <v>0</v>
      </c>
      <c r="F191" s="10">
        <v>-3.5</v>
      </c>
      <c r="G191" s="10">
        <v>30.5</v>
      </c>
      <c r="H191" s="10">
        <v>30.5</v>
      </c>
      <c r="I191" s="10">
        <v>13</v>
      </c>
      <c r="J191" s="10">
        <v>130.6</v>
      </c>
      <c r="K191" s="10">
        <v>-2.6</v>
      </c>
      <c r="L191" s="10">
        <v>0</v>
      </c>
      <c r="M191" s="10">
        <v>365</v>
      </c>
      <c r="N191" s="10">
        <v>228</v>
      </c>
      <c r="O191" s="10">
        <v>0</v>
      </c>
      <c r="P191" s="10" t="str">
        <f>INDEX(Mapping!$B$4:$B$70, MATCH(C191, Mapping!$C$4:$C$70, 0))</f>
        <v>West</v>
      </c>
    </row>
    <row r="192" spans="1:16" x14ac:dyDescent="0.25">
      <c r="A192" s="10">
        <v>2020</v>
      </c>
      <c r="B192" s="10" t="s">
        <v>1222</v>
      </c>
      <c r="C192" s="10" t="s">
        <v>42</v>
      </c>
      <c r="D192" s="10">
        <v>0</v>
      </c>
      <c r="E192" s="10">
        <v>0</v>
      </c>
      <c r="F192" s="10">
        <v>0</v>
      </c>
      <c r="G192" s="10">
        <v>0</v>
      </c>
      <c r="H192" s="10">
        <v>350</v>
      </c>
      <c r="I192" s="10" t="s">
        <v>22</v>
      </c>
      <c r="J192" s="10">
        <v>0</v>
      </c>
      <c r="K192" s="10">
        <v>0</v>
      </c>
      <c r="L192" s="10">
        <v>0</v>
      </c>
      <c r="M192" s="10">
        <v>350</v>
      </c>
      <c r="N192" s="10">
        <v>0</v>
      </c>
      <c r="O192" s="10">
        <v>0</v>
      </c>
      <c r="P192" s="10" t="str">
        <f>INDEX(Mapping!$B$4:$B$70, MATCH(C192, Mapping!$C$4:$C$70, 0))</f>
        <v>East</v>
      </c>
    </row>
    <row r="193" spans="1:16" x14ac:dyDescent="0.25">
      <c r="A193" s="10">
        <v>2020</v>
      </c>
      <c r="B193" s="10" t="s">
        <v>1222</v>
      </c>
      <c r="C193" s="10" t="s">
        <v>43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 t="s">
        <v>22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 t="str">
        <f>INDEX(Mapping!$B$4:$B$70, MATCH(C193, Mapping!$C$4:$C$70, 0))</f>
        <v>East</v>
      </c>
    </row>
    <row r="194" spans="1:16" x14ac:dyDescent="0.25">
      <c r="A194" s="10">
        <v>2020</v>
      </c>
      <c r="B194" s="10" t="s">
        <v>1222</v>
      </c>
      <c r="C194" s="10" t="s">
        <v>45</v>
      </c>
      <c r="D194" s="10">
        <v>609.4</v>
      </c>
      <c r="E194" s="10">
        <v>0</v>
      </c>
      <c r="F194" s="10">
        <v>0</v>
      </c>
      <c r="G194" s="10">
        <v>704</v>
      </c>
      <c r="H194" s="10">
        <v>708.3</v>
      </c>
      <c r="I194" s="10">
        <v>116.2</v>
      </c>
      <c r="J194" s="10">
        <v>1484.6</v>
      </c>
      <c r="K194" s="10">
        <v>5.7</v>
      </c>
      <c r="L194" s="10">
        <v>0</v>
      </c>
      <c r="M194" s="10">
        <v>0</v>
      </c>
      <c r="N194" s="10">
        <v>172.7</v>
      </c>
      <c r="O194" s="10">
        <v>0</v>
      </c>
      <c r="P194" s="10" t="str">
        <f>INDEX(Mapping!$B$4:$B$70, MATCH(C194, Mapping!$C$4:$C$70, 0))</f>
        <v>East</v>
      </c>
    </row>
    <row r="195" spans="1:16" x14ac:dyDescent="0.25">
      <c r="A195" s="10">
        <v>2020</v>
      </c>
      <c r="B195" s="10" t="s">
        <v>1222</v>
      </c>
      <c r="C195" s="10" t="s">
        <v>46</v>
      </c>
      <c r="D195" s="10">
        <v>465.1</v>
      </c>
      <c r="E195" s="10">
        <v>0</v>
      </c>
      <c r="F195" s="10">
        <v>-18</v>
      </c>
      <c r="G195" s="10">
        <v>58.1</v>
      </c>
      <c r="H195" s="10">
        <v>58.1</v>
      </c>
      <c r="I195" s="10">
        <v>13</v>
      </c>
      <c r="J195" s="10">
        <v>42.9</v>
      </c>
      <c r="K195" s="10">
        <v>0.2</v>
      </c>
      <c r="L195" s="10">
        <v>0</v>
      </c>
      <c r="M195" s="10">
        <v>462.1</v>
      </c>
      <c r="N195" s="10">
        <v>0</v>
      </c>
      <c r="O195" s="10">
        <v>0</v>
      </c>
      <c r="P195" s="10" t="str">
        <f>INDEX(Mapping!$B$4:$B$70, MATCH(C195, Mapping!$C$4:$C$70, 0))</f>
        <v>East</v>
      </c>
    </row>
    <row r="196" spans="1:16" x14ac:dyDescent="0.25">
      <c r="A196" s="10">
        <v>2020</v>
      </c>
      <c r="B196" s="10" t="s">
        <v>1222</v>
      </c>
      <c r="C196" s="10" t="s">
        <v>1234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 t="s">
        <v>22</v>
      </c>
      <c r="J196" s="10">
        <v>0</v>
      </c>
      <c r="K196" s="10">
        <v>0</v>
      </c>
      <c r="L196" s="10">
        <v>0</v>
      </c>
      <c r="M196" s="10">
        <v>172.6</v>
      </c>
      <c r="N196" s="10">
        <v>172.6</v>
      </c>
      <c r="O196" s="10">
        <v>0</v>
      </c>
      <c r="P196" s="10" t="str">
        <f>INDEX(Mapping!$B$4:$B$70, MATCH(C196, Mapping!$C$4:$C$70, 0))</f>
        <v>East</v>
      </c>
    </row>
    <row r="197" spans="1:16" x14ac:dyDescent="0.25">
      <c r="A197" s="10">
        <v>2020</v>
      </c>
      <c r="B197" s="10" t="s">
        <v>1222</v>
      </c>
      <c r="C197" s="10" t="s">
        <v>47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 t="s">
        <v>22</v>
      </c>
      <c r="J197" s="10">
        <v>512.20000000000005</v>
      </c>
      <c r="K197" s="10">
        <v>0</v>
      </c>
      <c r="L197" s="10">
        <v>0</v>
      </c>
      <c r="M197" s="10">
        <v>0</v>
      </c>
      <c r="N197" s="10">
        <v>512.20000000000005</v>
      </c>
      <c r="O197" s="10">
        <v>0</v>
      </c>
      <c r="P197" s="10" t="str">
        <f>INDEX(Mapping!$B$4:$B$70, MATCH(C197, Mapping!$C$4:$C$70, 0))</f>
        <v>West</v>
      </c>
    </row>
    <row r="198" spans="1:16" x14ac:dyDescent="0.25">
      <c r="A198" s="10">
        <v>2020</v>
      </c>
      <c r="B198" s="10" t="s">
        <v>1222</v>
      </c>
      <c r="C198" s="10" t="s">
        <v>48</v>
      </c>
      <c r="D198" s="10">
        <v>1418.3</v>
      </c>
      <c r="E198" s="10">
        <v>0</v>
      </c>
      <c r="F198" s="10">
        <v>-59.7</v>
      </c>
      <c r="G198" s="10">
        <v>176.6</v>
      </c>
      <c r="H198" s="10">
        <v>176.6</v>
      </c>
      <c r="I198" s="10">
        <v>13</v>
      </c>
      <c r="J198" s="10">
        <v>435.9</v>
      </c>
      <c r="K198" s="10">
        <v>69.7</v>
      </c>
      <c r="L198" s="10">
        <v>0</v>
      </c>
      <c r="M198" s="10">
        <v>1488.7</v>
      </c>
      <c r="N198" s="10">
        <v>459.2</v>
      </c>
      <c r="O198" s="10">
        <v>0</v>
      </c>
      <c r="P198" s="10" t="str">
        <f>INDEX(Mapping!$B$4:$B$70, MATCH(C198, Mapping!$C$4:$C$70, 0))</f>
        <v>West</v>
      </c>
    </row>
    <row r="199" spans="1:16" x14ac:dyDescent="0.25">
      <c r="A199" s="10">
        <v>2020</v>
      </c>
      <c r="B199" s="10" t="s">
        <v>1222</v>
      </c>
      <c r="C199" s="10" t="s">
        <v>49</v>
      </c>
      <c r="D199" s="10">
        <v>509.9</v>
      </c>
      <c r="E199" s="10">
        <v>0</v>
      </c>
      <c r="F199" s="10">
        <v>-4.5</v>
      </c>
      <c r="G199" s="10">
        <v>65.7</v>
      </c>
      <c r="H199" s="10">
        <v>65.7</v>
      </c>
      <c r="I199" s="10">
        <v>13</v>
      </c>
      <c r="J199" s="10">
        <v>600</v>
      </c>
      <c r="K199" s="10">
        <v>-78</v>
      </c>
      <c r="L199" s="10">
        <v>0</v>
      </c>
      <c r="M199" s="10">
        <v>139.30000000000001</v>
      </c>
      <c r="N199" s="10">
        <v>90.1</v>
      </c>
      <c r="O199" s="10">
        <v>0</v>
      </c>
      <c r="P199" s="10" t="str">
        <f>INDEX(Mapping!$B$4:$B$70, MATCH(C199, Mapping!$C$4:$C$70, 0))</f>
        <v>West</v>
      </c>
    </row>
    <row r="200" spans="1:16" x14ac:dyDescent="0.25">
      <c r="A200" s="10">
        <v>2020</v>
      </c>
      <c r="B200" s="10" t="s">
        <v>1222</v>
      </c>
      <c r="C200" s="10" t="s">
        <v>50</v>
      </c>
      <c r="D200" s="10">
        <v>397.5</v>
      </c>
      <c r="E200" s="10">
        <v>0</v>
      </c>
      <c r="F200" s="10">
        <v>-2.9</v>
      </c>
      <c r="G200" s="10">
        <v>51.3</v>
      </c>
      <c r="H200" s="10">
        <v>51.3</v>
      </c>
      <c r="I200" s="10">
        <v>13</v>
      </c>
      <c r="J200" s="10">
        <v>0</v>
      </c>
      <c r="K200" s="10">
        <v>0</v>
      </c>
      <c r="L200" s="10">
        <v>0</v>
      </c>
      <c r="M200" s="10">
        <v>493.1</v>
      </c>
      <c r="N200" s="10">
        <v>47.3</v>
      </c>
      <c r="O200" s="10">
        <v>0</v>
      </c>
      <c r="P200" s="10" t="str">
        <f>INDEX(Mapping!$B$4:$B$70, MATCH(C200, Mapping!$C$4:$C$70, 0))</f>
        <v>West</v>
      </c>
    </row>
    <row r="201" spans="1:16" x14ac:dyDescent="0.25">
      <c r="A201" s="10">
        <v>2020</v>
      </c>
      <c r="B201" s="10" t="s">
        <v>1222</v>
      </c>
      <c r="C201" s="10" t="s">
        <v>51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 t="s">
        <v>22</v>
      </c>
      <c r="J201" s="10">
        <v>0</v>
      </c>
      <c r="K201" s="10">
        <v>0</v>
      </c>
      <c r="L201" s="10">
        <v>0</v>
      </c>
      <c r="M201" s="10">
        <v>39.299999999999997</v>
      </c>
      <c r="N201" s="10">
        <v>39.299999999999997</v>
      </c>
      <c r="O201" s="10">
        <v>0</v>
      </c>
      <c r="P201" s="10" t="str">
        <f>INDEX(Mapping!$B$4:$B$70, MATCH(C201, Mapping!$C$4:$C$70, 0))</f>
        <v>West</v>
      </c>
    </row>
    <row r="202" spans="1:16" x14ac:dyDescent="0.25">
      <c r="A202" s="10">
        <v>2020</v>
      </c>
      <c r="B202" s="10" t="s">
        <v>1222</v>
      </c>
      <c r="C202" s="10" t="s">
        <v>52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 t="s">
        <v>22</v>
      </c>
      <c r="J202" s="10">
        <v>31.3</v>
      </c>
      <c r="K202" s="10">
        <v>0</v>
      </c>
      <c r="L202" s="10">
        <v>0</v>
      </c>
      <c r="M202" s="10">
        <v>0</v>
      </c>
      <c r="N202" s="10">
        <v>31.3</v>
      </c>
      <c r="O202" s="10">
        <v>0</v>
      </c>
      <c r="P202" s="10" t="str">
        <f>INDEX(Mapping!$B$4:$B$70, MATCH(C202, Mapping!$C$4:$C$70, 0))</f>
        <v>West</v>
      </c>
    </row>
    <row r="203" spans="1:16" x14ac:dyDescent="0.25">
      <c r="A203" s="10">
        <v>2020</v>
      </c>
      <c r="B203" s="10" t="s">
        <v>1222</v>
      </c>
      <c r="C203" s="10" t="s">
        <v>1221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 t="s">
        <v>22</v>
      </c>
      <c r="J203" s="10">
        <v>1415.3</v>
      </c>
      <c r="K203" s="10">
        <v>-1.6</v>
      </c>
      <c r="L203" s="10">
        <v>0</v>
      </c>
      <c r="M203" s="10">
        <v>110.5</v>
      </c>
      <c r="N203" s="10">
        <v>1524.2</v>
      </c>
      <c r="O203" s="10">
        <v>0</v>
      </c>
      <c r="P203" s="10" t="str">
        <f>INDEX(Mapping!$B$4:$B$70, MATCH(C203, Mapping!$C$4:$C$70, 0))</f>
        <v>West</v>
      </c>
    </row>
    <row r="204" spans="1:16" x14ac:dyDescent="0.25">
      <c r="A204" s="10">
        <v>2020</v>
      </c>
      <c r="B204" s="10" t="s">
        <v>1222</v>
      </c>
      <c r="C204" s="10" t="s">
        <v>53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 t="s">
        <v>22</v>
      </c>
      <c r="J204" s="10">
        <v>0</v>
      </c>
      <c r="K204" s="10">
        <v>0</v>
      </c>
      <c r="L204" s="10">
        <v>0</v>
      </c>
      <c r="M204" s="10">
        <v>1089.9000000000001</v>
      </c>
      <c r="N204" s="10">
        <v>1089.9000000000001</v>
      </c>
      <c r="O204" s="10">
        <v>0</v>
      </c>
      <c r="P204" s="10" t="str">
        <f>INDEX(Mapping!$B$4:$B$70, MATCH(C204, Mapping!$C$4:$C$70, 0))</f>
        <v>West</v>
      </c>
    </row>
    <row r="205" spans="1:16" x14ac:dyDescent="0.25">
      <c r="A205" s="10">
        <v>2020</v>
      </c>
      <c r="B205" s="10" t="s">
        <v>1222</v>
      </c>
      <c r="C205" s="10" t="s">
        <v>1189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 t="s">
        <v>22</v>
      </c>
      <c r="J205" s="10">
        <v>0</v>
      </c>
      <c r="K205" s="10">
        <v>0</v>
      </c>
      <c r="L205" s="10">
        <v>0</v>
      </c>
      <c r="M205" s="10">
        <v>506</v>
      </c>
      <c r="N205" s="10">
        <v>506</v>
      </c>
      <c r="O205" s="10">
        <v>0</v>
      </c>
      <c r="P205" s="10" t="str">
        <f>INDEX(Mapping!$B$4:$B$70, MATCH(C205, Mapping!$C$4:$C$70, 0))</f>
        <v>West</v>
      </c>
    </row>
    <row r="206" spans="1:16" x14ac:dyDescent="0.25">
      <c r="A206" s="10">
        <v>2020</v>
      </c>
      <c r="B206" s="10" t="s">
        <v>1222</v>
      </c>
      <c r="C206" s="10" t="s">
        <v>23</v>
      </c>
      <c r="D206" s="10">
        <v>0</v>
      </c>
      <c r="E206" s="10">
        <v>0</v>
      </c>
      <c r="F206" s="10">
        <v>0</v>
      </c>
      <c r="G206" s="10">
        <v>0</v>
      </c>
      <c r="H206" s="10">
        <v>67</v>
      </c>
      <c r="I206" s="10" t="s">
        <v>22</v>
      </c>
      <c r="J206" s="10">
        <v>0</v>
      </c>
      <c r="K206" s="10">
        <v>0</v>
      </c>
      <c r="L206" s="10">
        <v>0</v>
      </c>
      <c r="M206" s="10">
        <v>67</v>
      </c>
      <c r="N206" s="10">
        <v>0</v>
      </c>
      <c r="O206" s="10">
        <v>0</v>
      </c>
      <c r="P206" s="10" t="str">
        <f>INDEX(Mapping!$B$4:$B$70, MATCH(C206, Mapping!$C$4:$C$70, 0))</f>
        <v>East</v>
      </c>
    </row>
    <row r="207" spans="1:16" x14ac:dyDescent="0.25">
      <c r="A207" s="10">
        <v>2020</v>
      </c>
      <c r="B207" s="10" t="s">
        <v>1222</v>
      </c>
      <c r="C207" s="10" t="s">
        <v>1220</v>
      </c>
      <c r="D207" s="10">
        <v>322.10000000000002</v>
      </c>
      <c r="E207" s="10">
        <v>0</v>
      </c>
      <c r="F207" s="10">
        <v>-4</v>
      </c>
      <c r="G207" s="10">
        <v>41.4</v>
      </c>
      <c r="H207" s="10">
        <v>41.4</v>
      </c>
      <c r="I207" s="10">
        <v>13</v>
      </c>
      <c r="J207" s="10">
        <v>0</v>
      </c>
      <c r="K207" s="10">
        <v>0</v>
      </c>
      <c r="L207" s="10">
        <v>0</v>
      </c>
      <c r="M207" s="10">
        <v>359.5</v>
      </c>
      <c r="N207" s="10">
        <v>0</v>
      </c>
      <c r="O207" s="10">
        <v>0</v>
      </c>
      <c r="P207" s="10" t="str">
        <f>INDEX(Mapping!$B$4:$B$70, MATCH(C207, Mapping!$C$4:$C$70, 0))</f>
        <v>West</v>
      </c>
    </row>
    <row r="208" spans="1:16" x14ac:dyDescent="0.25">
      <c r="A208" s="10">
        <v>2020</v>
      </c>
      <c r="B208" s="10" t="s">
        <v>1222</v>
      </c>
      <c r="C208" s="10" t="s">
        <v>1235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 t="s">
        <v>22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 t="str">
        <f>INDEX(Mapping!$B$4:$B$70, MATCH(C208, Mapping!$C$4:$C$70, 0))</f>
        <v>East</v>
      </c>
    </row>
    <row r="209" spans="1:16" x14ac:dyDescent="0.25">
      <c r="A209" s="10">
        <v>2020</v>
      </c>
      <c r="B209" s="10" t="s">
        <v>1222</v>
      </c>
      <c r="C209" s="10" t="s">
        <v>1236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 t="s">
        <v>22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 t="str">
        <f>INDEX(Mapping!$B$4:$B$70, MATCH(C209, Mapping!$C$4:$C$70, 0))</f>
        <v>West</v>
      </c>
    </row>
    <row r="210" spans="1:16" x14ac:dyDescent="0.25">
      <c r="A210" s="10">
        <v>2020</v>
      </c>
      <c r="B210" s="10" t="s">
        <v>1222</v>
      </c>
      <c r="C210" s="10" t="s">
        <v>1237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 t="s">
        <v>22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 t="str">
        <f>INDEX(Mapping!$B$4:$B$70, MATCH(C210, Mapping!$C$4:$C$70, 0))</f>
        <v>West</v>
      </c>
    </row>
    <row r="211" spans="1:16" x14ac:dyDescent="0.25">
      <c r="A211" s="10">
        <v>2020</v>
      </c>
      <c r="B211" s="10" t="s">
        <v>1222</v>
      </c>
      <c r="C211" s="10" t="s">
        <v>1238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 t="s">
        <v>22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 t="str">
        <f>INDEX(Mapping!$B$4:$B$70, MATCH(C211, Mapping!$C$4:$C$70, 0))</f>
        <v>East</v>
      </c>
    </row>
    <row r="212" spans="1:16" x14ac:dyDescent="0.25">
      <c r="A212" s="10">
        <v>2020</v>
      </c>
      <c r="B212" s="10" t="s">
        <v>1222</v>
      </c>
      <c r="C212" s="10" t="s">
        <v>1239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 t="s">
        <v>22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 t="str">
        <f>INDEX(Mapping!$B$4:$B$70, MATCH(C212, Mapping!$C$4:$C$70, 0))</f>
        <v>West</v>
      </c>
    </row>
    <row r="213" spans="1:16" x14ac:dyDescent="0.25">
      <c r="A213" s="10">
        <v>2020</v>
      </c>
      <c r="B213" s="10" t="s">
        <v>1222</v>
      </c>
      <c r="C213" s="10" t="s">
        <v>1240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 t="s">
        <v>22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 t="str">
        <f>INDEX(Mapping!$B$4:$B$70, MATCH(C213, Mapping!$C$4:$C$70, 0))</f>
        <v>West</v>
      </c>
    </row>
    <row r="214" spans="1:16" x14ac:dyDescent="0.25">
      <c r="A214" s="10">
        <v>2020</v>
      </c>
      <c r="B214" s="10" t="s">
        <v>1222</v>
      </c>
      <c r="C214" s="10" t="s">
        <v>1241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 t="s">
        <v>22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 t="str">
        <f>INDEX(Mapping!$B$4:$B$70, MATCH(C214, Mapping!$C$4:$C$70, 0))</f>
        <v>West</v>
      </c>
    </row>
    <row r="215" spans="1:16" x14ac:dyDescent="0.25">
      <c r="A215" s="10">
        <v>2020</v>
      </c>
      <c r="B215" s="10" t="s">
        <v>1222</v>
      </c>
      <c r="C215" s="10" t="s">
        <v>1242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 t="s">
        <v>22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 t="str">
        <f>INDEX(Mapping!$B$4:$B$70, MATCH(C215, Mapping!$C$4:$C$70, 0))</f>
        <v>West</v>
      </c>
    </row>
    <row r="216" spans="1:16" x14ac:dyDescent="0.25">
      <c r="A216" s="10">
        <v>2020</v>
      </c>
      <c r="B216" s="10" t="s">
        <v>1222</v>
      </c>
      <c r="C216" s="10" t="s">
        <v>1243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 t="s">
        <v>22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 t="str">
        <f>INDEX(Mapping!$B$4:$B$70, MATCH(C216, Mapping!$C$4:$C$70, 0))</f>
        <v>West</v>
      </c>
    </row>
    <row r="217" spans="1:16" x14ac:dyDescent="0.25">
      <c r="A217" s="10">
        <v>2020</v>
      </c>
      <c r="B217" s="10" t="s">
        <v>1222</v>
      </c>
      <c r="C217" s="10" t="s">
        <v>1244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 t="s">
        <v>22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 t="str">
        <f>INDEX(Mapping!$B$4:$B$70, MATCH(C217, Mapping!$C$4:$C$70, 0))</f>
        <v>East</v>
      </c>
    </row>
    <row r="218" spans="1:16" x14ac:dyDescent="0.25">
      <c r="A218" s="10">
        <v>2020</v>
      </c>
      <c r="B218" s="10" t="s">
        <v>1222</v>
      </c>
      <c r="C218" s="10" t="s">
        <v>1245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 t="s">
        <v>22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 t="str">
        <f>INDEX(Mapping!$B$4:$B$70, MATCH(C218, Mapping!$C$4:$C$70, 0))</f>
        <v>East</v>
      </c>
    </row>
    <row r="219" spans="1:16" x14ac:dyDescent="0.25">
      <c r="A219" s="10">
        <v>2020</v>
      </c>
      <c r="B219" s="10" t="s">
        <v>1222</v>
      </c>
      <c r="C219" s="10" t="s">
        <v>1246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 t="s">
        <v>22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 t="str">
        <f>INDEX(Mapping!$B$4:$B$70, MATCH(C219, Mapping!$C$4:$C$70, 0))</f>
        <v>West</v>
      </c>
    </row>
    <row r="220" spans="1:16" x14ac:dyDescent="0.25">
      <c r="A220" s="10">
        <v>2020</v>
      </c>
      <c r="B220" s="10" t="s">
        <v>1222</v>
      </c>
      <c r="C220" s="10" t="s">
        <v>1247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 t="s">
        <v>22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 t="str">
        <f>INDEX(Mapping!$B$4:$B$70, MATCH(C220, Mapping!$C$4:$C$70, 0))</f>
        <v>East</v>
      </c>
    </row>
    <row r="221" spans="1:16" x14ac:dyDescent="0.25">
      <c r="A221" s="10">
        <v>2020</v>
      </c>
      <c r="B221" s="10" t="s">
        <v>1222</v>
      </c>
      <c r="C221" s="10" t="s">
        <v>1248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 t="s">
        <v>22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 t="str">
        <f>INDEX(Mapping!$B$4:$B$70, MATCH(C221, Mapping!$C$4:$C$70, 0))</f>
        <v>East</v>
      </c>
    </row>
    <row r="222" spans="1:16" x14ac:dyDescent="0.25">
      <c r="A222" s="10">
        <v>2020</v>
      </c>
      <c r="B222" s="10" t="s">
        <v>1222</v>
      </c>
      <c r="C222" s="10" t="s">
        <v>1249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 t="s">
        <v>22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 t="str">
        <f>INDEX(Mapping!$B$4:$B$70, MATCH(C222, Mapping!$C$4:$C$70, 0))</f>
        <v>East</v>
      </c>
    </row>
    <row r="223" spans="1:16" x14ac:dyDescent="0.25">
      <c r="A223" s="10">
        <v>2020</v>
      </c>
      <c r="B223" s="10" t="s">
        <v>1222</v>
      </c>
      <c r="C223" s="10" t="s">
        <v>1250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 t="s">
        <v>22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 t="str">
        <f>INDEX(Mapping!$B$4:$B$70, MATCH(C223, Mapping!$C$4:$C$70, 0))</f>
        <v>West</v>
      </c>
    </row>
    <row r="224" spans="1:16" x14ac:dyDescent="0.25">
      <c r="A224" s="10">
        <v>2020</v>
      </c>
      <c r="B224" s="10" t="s">
        <v>1222</v>
      </c>
      <c r="C224" s="10" t="s">
        <v>1251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 t="s">
        <v>22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 t="str">
        <f>INDEX(Mapping!$B$4:$B$70, MATCH(C224, Mapping!$C$4:$C$70, 0))</f>
        <v>East</v>
      </c>
    </row>
    <row r="225" spans="1:16" x14ac:dyDescent="0.25">
      <c r="A225" s="10">
        <v>2020</v>
      </c>
      <c r="B225" s="10" t="s">
        <v>1222</v>
      </c>
      <c r="C225" s="10" t="s">
        <v>1252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 t="s">
        <v>22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 t="str">
        <f>INDEX(Mapping!$B$4:$B$70, MATCH(C225, Mapping!$C$4:$C$70, 0))</f>
        <v>East</v>
      </c>
    </row>
    <row r="226" spans="1:16" x14ac:dyDescent="0.25">
      <c r="A226" s="10">
        <v>2020</v>
      </c>
      <c r="B226" s="10" t="s">
        <v>1222</v>
      </c>
      <c r="C226" s="10" t="s">
        <v>1253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 t="s">
        <v>22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 t="str">
        <f>INDEX(Mapping!$B$4:$B$70, MATCH(C226, Mapping!$C$4:$C$70, 0))</f>
        <v>East</v>
      </c>
    </row>
    <row r="227" spans="1:16" x14ac:dyDescent="0.25">
      <c r="A227" s="10">
        <v>2020</v>
      </c>
      <c r="B227" s="10" t="s">
        <v>1222</v>
      </c>
      <c r="C227" s="10" t="s">
        <v>1254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 t="s">
        <v>22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 t="str">
        <f>INDEX(Mapping!$B$4:$B$70, MATCH(C227, Mapping!$C$4:$C$70, 0))</f>
        <v>West</v>
      </c>
    </row>
    <row r="228" spans="1:16" x14ac:dyDescent="0.25">
      <c r="A228" s="10">
        <v>2020</v>
      </c>
      <c r="B228" s="10" t="s">
        <v>1222</v>
      </c>
      <c r="C228" s="10" t="s">
        <v>1255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 t="s">
        <v>22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 t="str">
        <f>INDEX(Mapping!$B$4:$B$70, MATCH(C228, Mapping!$C$4:$C$70, 0))</f>
        <v>West</v>
      </c>
    </row>
    <row r="229" spans="1:16" x14ac:dyDescent="0.25">
      <c r="A229" s="10">
        <v>2020</v>
      </c>
      <c r="B229" s="10" t="s">
        <v>1222</v>
      </c>
      <c r="C229" s="10" t="s">
        <v>1256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 t="s">
        <v>22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 t="str">
        <f>INDEX(Mapping!$B$4:$B$70, MATCH(C229, Mapping!$C$4:$C$70, 0))</f>
        <v>East</v>
      </c>
    </row>
    <row r="230" spans="1:16" x14ac:dyDescent="0.25">
      <c r="A230" s="10">
        <v>2021</v>
      </c>
      <c r="B230" s="10" t="s">
        <v>24</v>
      </c>
      <c r="C230" s="10" t="s">
        <v>25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 t="s">
        <v>22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 t="str">
        <f>INDEX(Mapping!$B$4:$B$70, MATCH(C230, Mapping!$C$4:$C$70, 0))</f>
        <v>East</v>
      </c>
    </row>
    <row r="231" spans="1:16" x14ac:dyDescent="0.25">
      <c r="A231" s="10">
        <v>2021</v>
      </c>
      <c r="B231" s="10" t="s">
        <v>24</v>
      </c>
      <c r="C231" s="10" t="s">
        <v>1182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 t="s">
        <v>22</v>
      </c>
      <c r="J231" s="10">
        <v>206</v>
      </c>
      <c r="K231" s="10">
        <v>0</v>
      </c>
      <c r="L231" s="10">
        <v>0</v>
      </c>
      <c r="M231" s="10">
        <v>0</v>
      </c>
      <c r="N231" s="10">
        <v>206</v>
      </c>
      <c r="O231" s="10">
        <v>0</v>
      </c>
      <c r="P231" s="10" t="str">
        <f>INDEX(Mapping!$B$4:$B$70, MATCH(C231, Mapping!$C$4:$C$70, 0))</f>
        <v>West</v>
      </c>
    </row>
    <row r="232" spans="1:16" x14ac:dyDescent="0.25">
      <c r="A232" s="10">
        <v>2021</v>
      </c>
      <c r="B232" s="10" t="s">
        <v>24</v>
      </c>
      <c r="C232" s="10" t="s">
        <v>26</v>
      </c>
      <c r="D232" s="10">
        <v>520.4</v>
      </c>
      <c r="E232" s="10">
        <v>0</v>
      </c>
      <c r="F232" s="10">
        <v>-14.4</v>
      </c>
      <c r="G232" s="10">
        <v>65.8</v>
      </c>
      <c r="H232" s="10">
        <v>65.8</v>
      </c>
      <c r="I232" s="10">
        <v>13</v>
      </c>
      <c r="J232" s="10">
        <v>71.3</v>
      </c>
      <c r="K232" s="10">
        <v>4.5</v>
      </c>
      <c r="L232" s="10">
        <v>180.2</v>
      </c>
      <c r="M232" s="10">
        <v>315.8</v>
      </c>
      <c r="N232" s="10">
        <v>0</v>
      </c>
      <c r="O232" s="10">
        <v>0</v>
      </c>
      <c r="P232" s="10" t="str">
        <f>INDEX(Mapping!$B$4:$B$70, MATCH(C232, Mapping!$C$4:$C$70, 0))</f>
        <v>East</v>
      </c>
    </row>
    <row r="233" spans="1:16" x14ac:dyDescent="0.25">
      <c r="A233" s="10">
        <v>2021</v>
      </c>
      <c r="B233" s="10" t="s">
        <v>24</v>
      </c>
      <c r="C233" s="10" t="s">
        <v>27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 t="s">
        <v>22</v>
      </c>
      <c r="J233" s="10">
        <v>0</v>
      </c>
      <c r="K233" s="10">
        <v>-3.6</v>
      </c>
      <c r="L233" s="10">
        <v>0</v>
      </c>
      <c r="M233" s="10">
        <v>3.6</v>
      </c>
      <c r="N233" s="10">
        <v>0</v>
      </c>
      <c r="O233" s="10">
        <v>0</v>
      </c>
      <c r="P233" s="10" t="str">
        <f>INDEX(Mapping!$B$4:$B$70, MATCH(C233, Mapping!$C$4:$C$70, 0))</f>
        <v>East</v>
      </c>
    </row>
    <row r="234" spans="1:16" x14ac:dyDescent="0.25">
      <c r="A234" s="10">
        <v>2021</v>
      </c>
      <c r="B234" s="10" t="s">
        <v>24</v>
      </c>
      <c r="C234" s="10" t="s">
        <v>1183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 t="s">
        <v>22</v>
      </c>
      <c r="J234" s="10">
        <v>0</v>
      </c>
      <c r="K234" s="10">
        <v>0</v>
      </c>
      <c r="L234" s="10">
        <v>0</v>
      </c>
      <c r="M234" s="10">
        <v>1600</v>
      </c>
      <c r="N234" s="10">
        <v>1600</v>
      </c>
      <c r="O234" s="10">
        <v>0</v>
      </c>
      <c r="P234" s="10" t="str">
        <f>INDEX(Mapping!$B$4:$B$70, MATCH(C234, Mapping!$C$4:$C$70, 0))</f>
        <v>West</v>
      </c>
    </row>
    <row r="235" spans="1:16" x14ac:dyDescent="0.25">
      <c r="A235" s="10">
        <v>2021</v>
      </c>
      <c r="B235" s="10" t="s">
        <v>24</v>
      </c>
      <c r="C235" s="10" t="s">
        <v>1184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 t="s">
        <v>22</v>
      </c>
      <c r="J235" s="10">
        <v>0</v>
      </c>
      <c r="K235" s="10">
        <v>0</v>
      </c>
      <c r="L235" s="10">
        <v>0</v>
      </c>
      <c r="M235" s="10">
        <v>1720.6</v>
      </c>
      <c r="N235" s="10">
        <v>1720.6</v>
      </c>
      <c r="O235" s="10">
        <v>0</v>
      </c>
      <c r="P235" s="10" t="str">
        <f>INDEX(Mapping!$B$4:$B$70, MATCH(C235, Mapping!$C$4:$C$70, 0))</f>
        <v>West</v>
      </c>
    </row>
    <row r="236" spans="1:16" x14ac:dyDescent="0.25">
      <c r="A236" s="10">
        <v>2021</v>
      </c>
      <c r="B236" s="10" t="s">
        <v>24</v>
      </c>
      <c r="C236" s="10" t="s">
        <v>28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 t="s">
        <v>22</v>
      </c>
      <c r="J236" s="10">
        <v>261.10000000000002</v>
      </c>
      <c r="K236" s="10">
        <v>-76.099999999999994</v>
      </c>
      <c r="L236" s="10">
        <v>0</v>
      </c>
      <c r="M236" s="10">
        <v>333.3</v>
      </c>
      <c r="N236" s="10">
        <v>518.4</v>
      </c>
      <c r="O236" s="10">
        <v>0</v>
      </c>
      <c r="P236" s="10" t="str">
        <f>INDEX(Mapping!$B$4:$B$70, MATCH(C236, Mapping!$C$4:$C$70, 0))</f>
        <v>West</v>
      </c>
    </row>
    <row r="237" spans="1:16" x14ac:dyDescent="0.25">
      <c r="A237" s="10">
        <v>2021</v>
      </c>
      <c r="B237" s="10" t="s">
        <v>24</v>
      </c>
      <c r="C237" s="10" t="s">
        <v>29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 t="s">
        <v>22</v>
      </c>
      <c r="J237" s="10">
        <v>0</v>
      </c>
      <c r="K237" s="10">
        <v>100</v>
      </c>
      <c r="L237" s="10">
        <v>0</v>
      </c>
      <c r="M237" s="10">
        <v>25</v>
      </c>
      <c r="N237" s="10">
        <v>125</v>
      </c>
      <c r="O237" s="10">
        <v>0</v>
      </c>
      <c r="P237" s="10" t="str">
        <f>INDEX(Mapping!$B$4:$B$70, MATCH(C237, Mapping!$C$4:$C$70, 0))</f>
        <v>East</v>
      </c>
    </row>
    <row r="238" spans="1:16" x14ac:dyDescent="0.25">
      <c r="A238" s="10">
        <v>2021</v>
      </c>
      <c r="B238" s="10" t="s">
        <v>24</v>
      </c>
      <c r="C238" s="10" t="s">
        <v>30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 t="s">
        <v>22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 t="str">
        <f>INDEX(Mapping!$B$4:$B$70, MATCH(C238, Mapping!$C$4:$C$70, 0))</f>
        <v>East</v>
      </c>
    </row>
    <row r="239" spans="1:16" x14ac:dyDescent="0.25">
      <c r="A239" s="10">
        <v>2021</v>
      </c>
      <c r="B239" s="10" t="s">
        <v>24</v>
      </c>
      <c r="C239" s="10" t="s">
        <v>31</v>
      </c>
      <c r="D239" s="10">
        <v>4800.5</v>
      </c>
      <c r="E239" s="10">
        <v>0</v>
      </c>
      <c r="F239" s="10">
        <v>-156.9</v>
      </c>
      <c r="G239" s="10">
        <v>603.70000000000005</v>
      </c>
      <c r="H239" s="10">
        <v>603.70000000000005</v>
      </c>
      <c r="I239" s="10">
        <v>13</v>
      </c>
      <c r="J239" s="10">
        <v>2507.8000000000002</v>
      </c>
      <c r="K239" s="10">
        <v>-0.8</v>
      </c>
      <c r="L239" s="10">
        <v>150.69999999999999</v>
      </c>
      <c r="M239" s="10">
        <v>2862</v>
      </c>
      <c r="N239" s="10">
        <v>272.39999999999998</v>
      </c>
      <c r="O239" s="10">
        <v>0</v>
      </c>
      <c r="P239" s="10" t="str">
        <f>INDEX(Mapping!$B$4:$B$70, MATCH(C239, Mapping!$C$4:$C$70, 0))</f>
        <v>East</v>
      </c>
    </row>
    <row r="240" spans="1:16" x14ac:dyDescent="0.25">
      <c r="A240" s="10">
        <v>2021</v>
      </c>
      <c r="B240" s="10" t="s">
        <v>24</v>
      </c>
      <c r="C240" s="10" t="s">
        <v>1185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 t="s">
        <v>22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 t="str">
        <f>INDEX(Mapping!$B$4:$B$70, MATCH(C240, Mapping!$C$4:$C$70, 0))</f>
        <v>East</v>
      </c>
    </row>
    <row r="241" spans="1:16" x14ac:dyDescent="0.25">
      <c r="A241" s="10">
        <v>2021</v>
      </c>
      <c r="B241" s="10" t="s">
        <v>24</v>
      </c>
      <c r="C241" s="10" t="s">
        <v>32</v>
      </c>
      <c r="D241" s="10">
        <v>567.20000000000005</v>
      </c>
      <c r="E241" s="10">
        <v>0</v>
      </c>
      <c r="F241" s="10">
        <v>0</v>
      </c>
      <c r="G241" s="10">
        <v>73.7</v>
      </c>
      <c r="H241" s="10">
        <v>73.7</v>
      </c>
      <c r="I241" s="10">
        <v>13</v>
      </c>
      <c r="J241" s="10">
        <v>3283.8</v>
      </c>
      <c r="K241" s="10">
        <v>14.8</v>
      </c>
      <c r="L241" s="10">
        <v>0</v>
      </c>
      <c r="M241" s="10">
        <v>192</v>
      </c>
      <c r="N241" s="10">
        <v>2849.7</v>
      </c>
      <c r="O241" s="10">
        <v>0</v>
      </c>
      <c r="P241" s="10" t="str">
        <f>INDEX(Mapping!$B$4:$B$70, MATCH(C241, Mapping!$C$4:$C$70, 0))</f>
        <v>East</v>
      </c>
    </row>
    <row r="242" spans="1:16" x14ac:dyDescent="0.25">
      <c r="A242" s="10">
        <v>2021</v>
      </c>
      <c r="B242" s="10" t="s">
        <v>24</v>
      </c>
      <c r="C242" s="10" t="s">
        <v>33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 t="s">
        <v>22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 t="str">
        <f>INDEX(Mapping!$B$4:$B$70, MATCH(C242, Mapping!$C$4:$C$70, 0))</f>
        <v>East</v>
      </c>
    </row>
    <row r="243" spans="1:16" x14ac:dyDescent="0.25">
      <c r="A243" s="10">
        <v>2021</v>
      </c>
      <c r="B243" s="10" t="s">
        <v>24</v>
      </c>
      <c r="C243" s="10" t="s">
        <v>34</v>
      </c>
      <c r="D243" s="10">
        <v>0</v>
      </c>
      <c r="E243" s="10">
        <v>0</v>
      </c>
      <c r="F243" s="10">
        <v>0</v>
      </c>
      <c r="G243" s="10">
        <v>0</v>
      </c>
      <c r="H243" s="10">
        <v>148.4</v>
      </c>
      <c r="I243" s="10" t="s">
        <v>22</v>
      </c>
      <c r="J243" s="10">
        <v>240.4</v>
      </c>
      <c r="K243" s="10">
        <v>0</v>
      </c>
      <c r="L243" s="10">
        <v>0</v>
      </c>
      <c r="M243" s="10">
        <v>0</v>
      </c>
      <c r="N243" s="10">
        <v>92</v>
      </c>
      <c r="O243" s="10">
        <v>0</v>
      </c>
      <c r="P243" s="10" t="str">
        <f>INDEX(Mapping!$B$4:$B$70, MATCH(C243, Mapping!$C$4:$C$70, 0))</f>
        <v>East</v>
      </c>
    </row>
    <row r="244" spans="1:16" x14ac:dyDescent="0.25">
      <c r="A244" s="10">
        <v>2021</v>
      </c>
      <c r="B244" s="10" t="s">
        <v>24</v>
      </c>
      <c r="C244" s="10" t="s">
        <v>35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 t="s">
        <v>22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 t="str">
        <f>INDEX(Mapping!$B$4:$B$70, MATCH(C244, Mapping!$C$4:$C$70, 0))</f>
        <v>East</v>
      </c>
    </row>
    <row r="245" spans="1:16" x14ac:dyDescent="0.25">
      <c r="A245" s="10">
        <v>2021</v>
      </c>
      <c r="B245" s="10" t="s">
        <v>24</v>
      </c>
      <c r="C245" s="10" t="s">
        <v>36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 t="s">
        <v>22</v>
      </c>
      <c r="J245" s="10">
        <v>151.6</v>
      </c>
      <c r="K245" s="10">
        <v>0</v>
      </c>
      <c r="L245" s="10">
        <v>0</v>
      </c>
      <c r="M245" s="10">
        <v>0</v>
      </c>
      <c r="N245" s="10">
        <v>151.6</v>
      </c>
      <c r="O245" s="10">
        <v>0</v>
      </c>
      <c r="P245" s="10" t="str">
        <f>INDEX(Mapping!$B$4:$B$70, MATCH(C245, Mapping!$C$4:$C$70, 0))</f>
        <v>West</v>
      </c>
    </row>
    <row r="246" spans="1:16" x14ac:dyDescent="0.25">
      <c r="A246" s="10">
        <v>2021</v>
      </c>
      <c r="B246" s="10" t="s">
        <v>24</v>
      </c>
      <c r="C246" s="10" t="s">
        <v>37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 t="s">
        <v>22</v>
      </c>
      <c r="J246" s="10">
        <v>199</v>
      </c>
      <c r="K246" s="10">
        <v>0</v>
      </c>
      <c r="L246" s="10">
        <v>0</v>
      </c>
      <c r="M246" s="10">
        <v>0</v>
      </c>
      <c r="N246" s="10">
        <v>199</v>
      </c>
      <c r="O246" s="10">
        <v>0</v>
      </c>
      <c r="P246" s="10" t="str">
        <f>INDEX(Mapping!$B$4:$B$70, MATCH(C246, Mapping!$C$4:$C$70, 0))</f>
        <v>West</v>
      </c>
    </row>
    <row r="247" spans="1:16" x14ac:dyDescent="0.25">
      <c r="A247" s="10">
        <v>2021</v>
      </c>
      <c r="B247" s="10" t="s">
        <v>24</v>
      </c>
      <c r="C247" s="10" t="s">
        <v>38</v>
      </c>
      <c r="D247" s="10">
        <v>547</v>
      </c>
      <c r="E247" s="10">
        <v>0</v>
      </c>
      <c r="F247" s="10">
        <v>-17.5</v>
      </c>
      <c r="G247" s="10">
        <v>68.8</v>
      </c>
      <c r="H247" s="10">
        <v>68.8</v>
      </c>
      <c r="I247" s="10">
        <v>13</v>
      </c>
      <c r="J247" s="10">
        <v>0</v>
      </c>
      <c r="K247" s="10">
        <v>0</v>
      </c>
      <c r="L247" s="10">
        <v>0</v>
      </c>
      <c r="M247" s="10">
        <v>598.29999999999995</v>
      </c>
      <c r="N247" s="10">
        <v>0</v>
      </c>
      <c r="O247" s="10">
        <v>0</v>
      </c>
      <c r="P247" s="10" t="str">
        <f>INDEX(Mapping!$B$4:$B$70, MATCH(C247, Mapping!$C$4:$C$70, 0))</f>
        <v>West</v>
      </c>
    </row>
    <row r="248" spans="1:16" x14ac:dyDescent="0.25">
      <c r="A248" s="10">
        <v>2021</v>
      </c>
      <c r="B248" s="10" t="s">
        <v>24</v>
      </c>
      <c r="C248" s="10" t="s">
        <v>39</v>
      </c>
      <c r="D248" s="10">
        <v>287.89999999999998</v>
      </c>
      <c r="E248" s="10">
        <v>0</v>
      </c>
      <c r="F248" s="10">
        <v>-6.6</v>
      </c>
      <c r="G248" s="10">
        <v>36.6</v>
      </c>
      <c r="H248" s="10">
        <v>36.6</v>
      </c>
      <c r="I248" s="10">
        <v>13</v>
      </c>
      <c r="J248" s="10">
        <v>130.6</v>
      </c>
      <c r="K248" s="10">
        <v>-2.6</v>
      </c>
      <c r="L248" s="10">
        <v>0</v>
      </c>
      <c r="M248" s="10">
        <v>365</v>
      </c>
      <c r="N248" s="10">
        <v>175.1</v>
      </c>
      <c r="O248" s="10">
        <v>0</v>
      </c>
      <c r="P248" s="10" t="str">
        <f>INDEX(Mapping!$B$4:$B$70, MATCH(C248, Mapping!$C$4:$C$70, 0))</f>
        <v>West</v>
      </c>
    </row>
    <row r="249" spans="1:16" x14ac:dyDescent="0.25">
      <c r="A249" s="10">
        <v>2021</v>
      </c>
      <c r="B249" s="10" t="s">
        <v>24</v>
      </c>
      <c r="C249" s="10" t="s">
        <v>42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 t="s">
        <v>22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 t="str">
        <f>INDEX(Mapping!$B$4:$B$70, MATCH(C249, Mapping!$C$4:$C$70, 0))</f>
        <v>East</v>
      </c>
    </row>
    <row r="250" spans="1:16" x14ac:dyDescent="0.25">
      <c r="A250" s="10">
        <v>2021</v>
      </c>
      <c r="B250" s="10" t="s">
        <v>24</v>
      </c>
      <c r="C250" s="10" t="s">
        <v>43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 t="s">
        <v>22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 t="str">
        <f>INDEX(Mapping!$B$4:$B$70, MATCH(C250, Mapping!$C$4:$C$70, 0))</f>
        <v>East</v>
      </c>
    </row>
    <row r="251" spans="1:16" x14ac:dyDescent="0.25">
      <c r="A251" s="10">
        <v>2021</v>
      </c>
      <c r="B251" s="10" t="s">
        <v>24</v>
      </c>
      <c r="C251" s="10" t="s">
        <v>45</v>
      </c>
      <c r="D251" s="10">
        <v>610.70000000000005</v>
      </c>
      <c r="E251" s="10">
        <v>0</v>
      </c>
      <c r="F251" s="10">
        <v>0</v>
      </c>
      <c r="G251" s="10">
        <v>79.400000000000006</v>
      </c>
      <c r="H251" s="10">
        <v>264.8</v>
      </c>
      <c r="I251" s="10">
        <v>43.4</v>
      </c>
      <c r="J251" s="10">
        <v>1515.8</v>
      </c>
      <c r="K251" s="10">
        <v>-15.2</v>
      </c>
      <c r="L251" s="10">
        <v>0</v>
      </c>
      <c r="M251" s="10">
        <v>0</v>
      </c>
      <c r="N251" s="10">
        <v>625.1</v>
      </c>
      <c r="O251" s="10">
        <v>0</v>
      </c>
      <c r="P251" s="10" t="str">
        <f>INDEX(Mapping!$B$4:$B$70, MATCH(C251, Mapping!$C$4:$C$70, 0))</f>
        <v>East</v>
      </c>
    </row>
    <row r="252" spans="1:16" x14ac:dyDescent="0.25">
      <c r="A252" s="10">
        <v>2021</v>
      </c>
      <c r="B252" s="10" t="s">
        <v>24</v>
      </c>
      <c r="C252" s="10" t="s">
        <v>46</v>
      </c>
      <c r="D252" s="10">
        <v>442.7</v>
      </c>
      <c r="E252" s="10">
        <v>0</v>
      </c>
      <c r="F252" s="10">
        <v>-27.7</v>
      </c>
      <c r="G252" s="10">
        <v>53.9</v>
      </c>
      <c r="H252" s="10">
        <v>53.9</v>
      </c>
      <c r="I252" s="10">
        <v>13</v>
      </c>
      <c r="J252" s="10">
        <v>42.9</v>
      </c>
      <c r="K252" s="10">
        <v>0.2</v>
      </c>
      <c r="L252" s="10">
        <v>0</v>
      </c>
      <c r="M252" s="10">
        <v>438.3</v>
      </c>
      <c r="N252" s="10">
        <v>12.6</v>
      </c>
      <c r="O252" s="10">
        <v>0</v>
      </c>
      <c r="P252" s="10" t="str">
        <f>INDEX(Mapping!$B$4:$B$70, MATCH(C252, Mapping!$C$4:$C$70, 0))</f>
        <v>East</v>
      </c>
    </row>
    <row r="253" spans="1:16" x14ac:dyDescent="0.25">
      <c r="A253" s="10">
        <v>2021</v>
      </c>
      <c r="B253" s="10" t="s">
        <v>24</v>
      </c>
      <c r="C253" s="10" t="s">
        <v>1234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 t="s">
        <v>22</v>
      </c>
      <c r="J253" s="10">
        <v>0</v>
      </c>
      <c r="K253" s="10">
        <v>0</v>
      </c>
      <c r="L253" s="10">
        <v>0</v>
      </c>
      <c r="M253" s="10">
        <v>625</v>
      </c>
      <c r="N253" s="10">
        <v>625</v>
      </c>
      <c r="O253" s="10">
        <v>0</v>
      </c>
      <c r="P253" s="10" t="str">
        <f>INDEX(Mapping!$B$4:$B$70, MATCH(C253, Mapping!$C$4:$C$70, 0))</f>
        <v>East</v>
      </c>
    </row>
    <row r="254" spans="1:16" x14ac:dyDescent="0.25">
      <c r="A254" s="10">
        <v>2021</v>
      </c>
      <c r="B254" s="10" t="s">
        <v>24</v>
      </c>
      <c r="C254" s="10" t="s">
        <v>47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 t="s">
        <v>22</v>
      </c>
      <c r="J254" s="10">
        <v>412</v>
      </c>
      <c r="K254" s="10">
        <v>0</v>
      </c>
      <c r="L254" s="10">
        <v>0</v>
      </c>
      <c r="M254" s="10">
        <v>0</v>
      </c>
      <c r="N254" s="10">
        <v>412</v>
      </c>
      <c r="O254" s="10">
        <v>0</v>
      </c>
      <c r="P254" s="10" t="str">
        <f>INDEX(Mapping!$B$4:$B$70, MATCH(C254, Mapping!$C$4:$C$70, 0))</f>
        <v>West</v>
      </c>
    </row>
    <row r="255" spans="1:16" x14ac:dyDescent="0.25">
      <c r="A255" s="10">
        <v>2021</v>
      </c>
      <c r="B255" s="10" t="s">
        <v>24</v>
      </c>
      <c r="C255" s="10" t="s">
        <v>48</v>
      </c>
      <c r="D255" s="10">
        <v>1458.5</v>
      </c>
      <c r="E255" s="10">
        <v>0</v>
      </c>
      <c r="F255" s="10">
        <v>-65.099999999999994</v>
      </c>
      <c r="G255" s="10">
        <v>181.1</v>
      </c>
      <c r="H255" s="10">
        <v>181.1</v>
      </c>
      <c r="I255" s="10">
        <v>13</v>
      </c>
      <c r="J255" s="10">
        <v>289.7</v>
      </c>
      <c r="K255" s="10">
        <v>55.6</v>
      </c>
      <c r="L255" s="10">
        <v>0</v>
      </c>
      <c r="M255" s="10">
        <v>1640.1</v>
      </c>
      <c r="N255" s="10">
        <v>410.9</v>
      </c>
      <c r="O255" s="10">
        <v>0</v>
      </c>
      <c r="P255" s="10" t="str">
        <f>INDEX(Mapping!$B$4:$B$70, MATCH(C255, Mapping!$C$4:$C$70, 0))</f>
        <v>West</v>
      </c>
    </row>
    <row r="256" spans="1:16" x14ac:dyDescent="0.25">
      <c r="A256" s="10">
        <v>2021</v>
      </c>
      <c r="B256" s="10" t="s">
        <v>24</v>
      </c>
      <c r="C256" s="10" t="s">
        <v>49</v>
      </c>
      <c r="D256" s="10">
        <v>477</v>
      </c>
      <c r="E256" s="10">
        <v>0</v>
      </c>
      <c r="F256" s="10">
        <v>-10.1</v>
      </c>
      <c r="G256" s="10">
        <v>60.7</v>
      </c>
      <c r="H256" s="10">
        <v>60.7</v>
      </c>
      <c r="I256" s="10">
        <v>13</v>
      </c>
      <c r="J256" s="10">
        <v>534.5</v>
      </c>
      <c r="K256" s="10">
        <v>-78</v>
      </c>
      <c r="L256" s="10">
        <v>0</v>
      </c>
      <c r="M256" s="10">
        <v>100</v>
      </c>
      <c r="N256" s="10">
        <v>28.9</v>
      </c>
      <c r="O256" s="10">
        <v>0</v>
      </c>
      <c r="P256" s="10" t="str">
        <f>INDEX(Mapping!$B$4:$B$70, MATCH(C256, Mapping!$C$4:$C$70, 0))</f>
        <v>West</v>
      </c>
    </row>
    <row r="257" spans="1:16" x14ac:dyDescent="0.25">
      <c r="A257" s="10">
        <v>2021</v>
      </c>
      <c r="B257" s="10" t="s">
        <v>24</v>
      </c>
      <c r="C257" s="10" t="s">
        <v>50</v>
      </c>
      <c r="D257" s="10">
        <v>381.4</v>
      </c>
      <c r="E257" s="10">
        <v>0</v>
      </c>
      <c r="F257" s="10">
        <v>-2.2999999999999998</v>
      </c>
      <c r="G257" s="10">
        <v>49.3</v>
      </c>
      <c r="H257" s="10">
        <v>49.3</v>
      </c>
      <c r="I257" s="10">
        <v>13</v>
      </c>
      <c r="J257" s="10">
        <v>0</v>
      </c>
      <c r="K257" s="10">
        <v>0</v>
      </c>
      <c r="L257" s="10">
        <v>0</v>
      </c>
      <c r="M257" s="10">
        <v>428.4</v>
      </c>
      <c r="N257" s="10">
        <v>0</v>
      </c>
      <c r="O257" s="10">
        <v>0</v>
      </c>
      <c r="P257" s="10" t="str">
        <f>INDEX(Mapping!$B$4:$B$70, MATCH(C257, Mapping!$C$4:$C$70, 0))</f>
        <v>West</v>
      </c>
    </row>
    <row r="258" spans="1:16" x14ac:dyDescent="0.25">
      <c r="A258" s="10">
        <v>2021</v>
      </c>
      <c r="B258" s="10" t="s">
        <v>24</v>
      </c>
      <c r="C258" s="10" t="s">
        <v>51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 t="s">
        <v>22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 t="str">
        <f>INDEX(Mapping!$B$4:$B$70, MATCH(C258, Mapping!$C$4:$C$70, 0))</f>
        <v>West</v>
      </c>
    </row>
    <row r="259" spans="1:16" x14ac:dyDescent="0.25">
      <c r="A259" s="10">
        <v>2021</v>
      </c>
      <c r="B259" s="10" t="s">
        <v>24</v>
      </c>
      <c r="C259" s="10" t="s">
        <v>52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 t="s">
        <v>22</v>
      </c>
      <c r="J259" s="10">
        <v>103</v>
      </c>
      <c r="K259" s="10">
        <v>0</v>
      </c>
      <c r="L259" s="10">
        <v>0</v>
      </c>
      <c r="M259" s="10">
        <v>0</v>
      </c>
      <c r="N259" s="10">
        <v>103</v>
      </c>
      <c r="O259" s="10">
        <v>0</v>
      </c>
      <c r="P259" s="10" t="str">
        <f>INDEX(Mapping!$B$4:$B$70, MATCH(C259, Mapping!$C$4:$C$70, 0))</f>
        <v>West</v>
      </c>
    </row>
    <row r="260" spans="1:16" x14ac:dyDescent="0.25">
      <c r="A260" s="10">
        <v>2021</v>
      </c>
      <c r="B260" s="10" t="s">
        <v>24</v>
      </c>
      <c r="C260" s="10" t="s">
        <v>1221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 t="s">
        <v>22</v>
      </c>
      <c r="J260" s="10">
        <v>1415.3</v>
      </c>
      <c r="K260" s="10">
        <v>-1.7</v>
      </c>
      <c r="L260" s="10">
        <v>0</v>
      </c>
      <c r="M260" s="10">
        <v>186.6</v>
      </c>
      <c r="N260" s="10">
        <v>1600.2</v>
      </c>
      <c r="O260" s="10">
        <v>0</v>
      </c>
      <c r="P260" s="10" t="str">
        <f>INDEX(Mapping!$B$4:$B$70, MATCH(C260, Mapping!$C$4:$C$70, 0))</f>
        <v>West</v>
      </c>
    </row>
    <row r="261" spans="1:16" x14ac:dyDescent="0.25">
      <c r="A261" s="10">
        <v>2021</v>
      </c>
      <c r="B261" s="10" t="s">
        <v>24</v>
      </c>
      <c r="C261" s="10" t="s">
        <v>53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 t="s">
        <v>22</v>
      </c>
      <c r="J261" s="10">
        <v>0</v>
      </c>
      <c r="K261" s="10">
        <v>0</v>
      </c>
      <c r="L261" s="10">
        <v>0</v>
      </c>
      <c r="M261" s="10">
        <v>1089.9000000000001</v>
      </c>
      <c r="N261" s="10">
        <v>1089.9000000000001</v>
      </c>
      <c r="O261" s="10">
        <v>0</v>
      </c>
      <c r="P261" s="10" t="str">
        <f>INDEX(Mapping!$B$4:$B$70, MATCH(C261, Mapping!$C$4:$C$70, 0))</f>
        <v>West</v>
      </c>
    </row>
    <row r="262" spans="1:16" x14ac:dyDescent="0.25">
      <c r="A262" s="10">
        <v>2021</v>
      </c>
      <c r="B262" s="10" t="s">
        <v>24</v>
      </c>
      <c r="C262" s="10" t="s">
        <v>1189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 t="s">
        <v>22</v>
      </c>
      <c r="J262" s="10">
        <v>0</v>
      </c>
      <c r="K262" s="10">
        <v>0</v>
      </c>
      <c r="L262" s="10">
        <v>0</v>
      </c>
      <c r="M262" s="10">
        <v>506.4</v>
      </c>
      <c r="N262" s="10">
        <v>506.4</v>
      </c>
      <c r="O262" s="10">
        <v>0</v>
      </c>
      <c r="P262" s="10" t="str">
        <f>INDEX(Mapping!$B$4:$B$70, MATCH(C262, Mapping!$C$4:$C$70, 0))</f>
        <v>West</v>
      </c>
    </row>
    <row r="263" spans="1:16" x14ac:dyDescent="0.25">
      <c r="A263" s="10">
        <v>2021</v>
      </c>
      <c r="B263" s="10" t="s">
        <v>24</v>
      </c>
      <c r="C263" s="10" t="s">
        <v>23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 t="s">
        <v>22</v>
      </c>
      <c r="J263" s="10">
        <v>0</v>
      </c>
      <c r="K263" s="10">
        <v>0</v>
      </c>
      <c r="L263" s="10">
        <v>0</v>
      </c>
      <c r="M263" s="10">
        <v>67</v>
      </c>
      <c r="N263" s="10">
        <v>67</v>
      </c>
      <c r="O263" s="10">
        <v>0</v>
      </c>
      <c r="P263" s="10" t="str">
        <f>INDEX(Mapping!$B$4:$B$70, MATCH(C263, Mapping!$C$4:$C$70, 0))</f>
        <v>East</v>
      </c>
    </row>
    <row r="264" spans="1:16" x14ac:dyDescent="0.25">
      <c r="A264" s="10">
        <v>2021</v>
      </c>
      <c r="B264" s="10" t="s">
        <v>24</v>
      </c>
      <c r="C264" s="10" t="s">
        <v>1220</v>
      </c>
      <c r="D264" s="10">
        <v>263.60000000000002</v>
      </c>
      <c r="E264" s="10">
        <v>0</v>
      </c>
      <c r="F264" s="10">
        <v>-5</v>
      </c>
      <c r="G264" s="10">
        <v>33.6</v>
      </c>
      <c r="H264" s="10">
        <v>33.6</v>
      </c>
      <c r="I264" s="10">
        <v>13</v>
      </c>
      <c r="J264" s="10">
        <v>0</v>
      </c>
      <c r="K264" s="10">
        <v>0</v>
      </c>
      <c r="L264" s="10">
        <v>0</v>
      </c>
      <c r="M264" s="10">
        <v>292.2</v>
      </c>
      <c r="N264" s="10">
        <v>0</v>
      </c>
      <c r="O264" s="10">
        <v>0</v>
      </c>
      <c r="P264" s="10" t="str">
        <f>INDEX(Mapping!$B$4:$B$70, MATCH(C264, Mapping!$C$4:$C$70, 0))</f>
        <v>West</v>
      </c>
    </row>
    <row r="265" spans="1:16" x14ac:dyDescent="0.25">
      <c r="A265" s="10">
        <v>2021</v>
      </c>
      <c r="B265" s="10" t="s">
        <v>24</v>
      </c>
      <c r="C265" s="10" t="s">
        <v>1235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 t="s">
        <v>22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 t="str">
        <f>INDEX(Mapping!$B$4:$B$70, MATCH(C265, Mapping!$C$4:$C$70, 0))</f>
        <v>East</v>
      </c>
    </row>
    <row r="266" spans="1:16" x14ac:dyDescent="0.25">
      <c r="A266" s="10">
        <v>2021</v>
      </c>
      <c r="B266" s="10" t="s">
        <v>24</v>
      </c>
      <c r="C266" s="10" t="s">
        <v>1236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 t="s">
        <v>22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 t="str">
        <f>INDEX(Mapping!$B$4:$B$70, MATCH(C266, Mapping!$C$4:$C$70, 0))</f>
        <v>West</v>
      </c>
    </row>
    <row r="267" spans="1:16" x14ac:dyDescent="0.25">
      <c r="A267" s="10">
        <v>2021</v>
      </c>
      <c r="B267" s="10" t="s">
        <v>24</v>
      </c>
      <c r="C267" s="10" t="s">
        <v>1237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 t="s">
        <v>22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 t="str">
        <f>INDEX(Mapping!$B$4:$B$70, MATCH(C267, Mapping!$C$4:$C$70, 0))</f>
        <v>West</v>
      </c>
    </row>
    <row r="268" spans="1:16" x14ac:dyDescent="0.25">
      <c r="A268" s="10">
        <v>2021</v>
      </c>
      <c r="B268" s="10" t="s">
        <v>24</v>
      </c>
      <c r="C268" s="10" t="s">
        <v>1238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 t="s">
        <v>22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 t="str">
        <f>INDEX(Mapping!$B$4:$B$70, MATCH(C268, Mapping!$C$4:$C$70, 0))</f>
        <v>East</v>
      </c>
    </row>
    <row r="269" spans="1:16" x14ac:dyDescent="0.25">
      <c r="A269" s="10">
        <v>2021</v>
      </c>
      <c r="B269" s="10" t="s">
        <v>24</v>
      </c>
      <c r="C269" s="10" t="s">
        <v>1239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 t="s">
        <v>22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 t="str">
        <f>INDEX(Mapping!$B$4:$B$70, MATCH(C269, Mapping!$C$4:$C$70, 0))</f>
        <v>West</v>
      </c>
    </row>
    <row r="270" spans="1:16" x14ac:dyDescent="0.25">
      <c r="A270" s="10">
        <v>2021</v>
      </c>
      <c r="B270" s="10" t="s">
        <v>24</v>
      </c>
      <c r="C270" s="10" t="s">
        <v>1240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 t="s">
        <v>22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 t="str">
        <f>INDEX(Mapping!$B$4:$B$70, MATCH(C270, Mapping!$C$4:$C$70, 0))</f>
        <v>West</v>
      </c>
    </row>
    <row r="271" spans="1:16" x14ac:dyDescent="0.25">
      <c r="A271" s="10">
        <v>2021</v>
      </c>
      <c r="B271" s="10" t="s">
        <v>24</v>
      </c>
      <c r="C271" s="10" t="s">
        <v>1241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 t="s">
        <v>22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 t="str">
        <f>INDEX(Mapping!$B$4:$B$70, MATCH(C271, Mapping!$C$4:$C$70, 0))</f>
        <v>West</v>
      </c>
    </row>
    <row r="272" spans="1:16" x14ac:dyDescent="0.25">
      <c r="A272" s="10">
        <v>2021</v>
      </c>
      <c r="B272" s="10" t="s">
        <v>24</v>
      </c>
      <c r="C272" s="10" t="s">
        <v>1242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 t="s">
        <v>22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 t="str">
        <f>INDEX(Mapping!$B$4:$B$70, MATCH(C272, Mapping!$C$4:$C$70, 0))</f>
        <v>West</v>
      </c>
    </row>
    <row r="273" spans="1:16" x14ac:dyDescent="0.25">
      <c r="A273" s="10">
        <v>2021</v>
      </c>
      <c r="B273" s="10" t="s">
        <v>24</v>
      </c>
      <c r="C273" s="10" t="s">
        <v>1243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 t="s">
        <v>22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 t="str">
        <f>INDEX(Mapping!$B$4:$B$70, MATCH(C273, Mapping!$C$4:$C$70, 0))</f>
        <v>West</v>
      </c>
    </row>
    <row r="274" spans="1:16" x14ac:dyDescent="0.25">
      <c r="A274" s="10">
        <v>2021</v>
      </c>
      <c r="B274" s="10" t="s">
        <v>24</v>
      </c>
      <c r="C274" s="10" t="s">
        <v>1244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 t="s">
        <v>22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 t="str">
        <f>INDEX(Mapping!$B$4:$B$70, MATCH(C274, Mapping!$C$4:$C$70, 0))</f>
        <v>East</v>
      </c>
    </row>
    <row r="275" spans="1:16" x14ac:dyDescent="0.25">
      <c r="A275" s="10">
        <v>2021</v>
      </c>
      <c r="B275" s="10" t="s">
        <v>24</v>
      </c>
      <c r="C275" s="10" t="s">
        <v>1245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 t="s">
        <v>22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 t="str">
        <f>INDEX(Mapping!$B$4:$B$70, MATCH(C275, Mapping!$C$4:$C$70, 0))</f>
        <v>East</v>
      </c>
    </row>
    <row r="276" spans="1:16" x14ac:dyDescent="0.25">
      <c r="A276" s="10">
        <v>2021</v>
      </c>
      <c r="B276" s="10" t="s">
        <v>24</v>
      </c>
      <c r="C276" s="10" t="s">
        <v>1246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 t="s">
        <v>22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 t="str">
        <f>INDEX(Mapping!$B$4:$B$70, MATCH(C276, Mapping!$C$4:$C$70, 0))</f>
        <v>West</v>
      </c>
    </row>
    <row r="277" spans="1:16" x14ac:dyDescent="0.25">
      <c r="A277" s="10">
        <v>2021</v>
      </c>
      <c r="B277" s="10" t="s">
        <v>24</v>
      </c>
      <c r="C277" s="10" t="s">
        <v>1247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 t="s">
        <v>22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 t="str">
        <f>INDEX(Mapping!$B$4:$B$70, MATCH(C277, Mapping!$C$4:$C$70, 0))</f>
        <v>East</v>
      </c>
    </row>
    <row r="278" spans="1:16" x14ac:dyDescent="0.25">
      <c r="A278" s="10">
        <v>2021</v>
      </c>
      <c r="B278" s="10" t="s">
        <v>24</v>
      </c>
      <c r="C278" s="10" t="s">
        <v>1248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 t="s">
        <v>22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 t="str">
        <f>INDEX(Mapping!$B$4:$B$70, MATCH(C278, Mapping!$C$4:$C$70, 0))</f>
        <v>East</v>
      </c>
    </row>
    <row r="279" spans="1:16" x14ac:dyDescent="0.25">
      <c r="A279" s="10">
        <v>2021</v>
      </c>
      <c r="B279" s="10" t="s">
        <v>24</v>
      </c>
      <c r="C279" s="10" t="s">
        <v>1249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 t="s">
        <v>22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 t="str">
        <f>INDEX(Mapping!$B$4:$B$70, MATCH(C279, Mapping!$C$4:$C$70, 0))</f>
        <v>East</v>
      </c>
    </row>
    <row r="280" spans="1:16" x14ac:dyDescent="0.25">
      <c r="A280" s="10">
        <v>2021</v>
      </c>
      <c r="B280" s="10" t="s">
        <v>24</v>
      </c>
      <c r="C280" s="10" t="s">
        <v>1250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 t="s">
        <v>22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 t="str">
        <f>INDEX(Mapping!$B$4:$B$70, MATCH(C280, Mapping!$C$4:$C$70, 0))</f>
        <v>West</v>
      </c>
    </row>
    <row r="281" spans="1:16" x14ac:dyDescent="0.25">
      <c r="A281" s="10">
        <v>2021</v>
      </c>
      <c r="B281" s="10" t="s">
        <v>24</v>
      </c>
      <c r="C281" s="10" t="s">
        <v>1251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 t="s">
        <v>22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 t="str">
        <f>INDEX(Mapping!$B$4:$B$70, MATCH(C281, Mapping!$C$4:$C$70, 0))</f>
        <v>East</v>
      </c>
    </row>
    <row r="282" spans="1:16" x14ac:dyDescent="0.25">
      <c r="A282" s="10">
        <v>2021</v>
      </c>
      <c r="B282" s="10" t="s">
        <v>24</v>
      </c>
      <c r="C282" s="10" t="s">
        <v>1252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 t="s">
        <v>22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 t="str">
        <f>INDEX(Mapping!$B$4:$B$70, MATCH(C282, Mapping!$C$4:$C$70, 0))</f>
        <v>East</v>
      </c>
    </row>
    <row r="283" spans="1:16" x14ac:dyDescent="0.25">
      <c r="A283" s="10">
        <v>2021</v>
      </c>
      <c r="B283" s="10" t="s">
        <v>24</v>
      </c>
      <c r="C283" s="10" t="s">
        <v>1253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 t="s">
        <v>22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 t="str">
        <f>INDEX(Mapping!$B$4:$B$70, MATCH(C283, Mapping!$C$4:$C$70, 0))</f>
        <v>East</v>
      </c>
    </row>
    <row r="284" spans="1:16" x14ac:dyDescent="0.25">
      <c r="A284" s="10">
        <v>2021</v>
      </c>
      <c r="B284" s="10" t="s">
        <v>24</v>
      </c>
      <c r="C284" s="10" t="s">
        <v>1254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 t="s">
        <v>22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 t="str">
        <f>INDEX(Mapping!$B$4:$B$70, MATCH(C284, Mapping!$C$4:$C$70, 0))</f>
        <v>West</v>
      </c>
    </row>
    <row r="285" spans="1:16" x14ac:dyDescent="0.25">
      <c r="A285" s="10">
        <v>2021</v>
      </c>
      <c r="B285" s="10" t="s">
        <v>24</v>
      </c>
      <c r="C285" s="10" t="s">
        <v>1255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 t="s">
        <v>22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 t="str">
        <f>INDEX(Mapping!$B$4:$B$70, MATCH(C285, Mapping!$C$4:$C$70, 0))</f>
        <v>West</v>
      </c>
    </row>
    <row r="286" spans="1:16" x14ac:dyDescent="0.25">
      <c r="A286" s="10">
        <v>2021</v>
      </c>
      <c r="B286" s="10" t="s">
        <v>24</v>
      </c>
      <c r="C286" s="10" t="s">
        <v>1256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 t="s">
        <v>22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 t="str">
        <f>INDEX(Mapping!$B$4:$B$70, MATCH(C286, Mapping!$C$4:$C$70, 0))</f>
        <v>East</v>
      </c>
    </row>
    <row r="287" spans="1:16" x14ac:dyDescent="0.25">
      <c r="A287" s="10">
        <v>2021</v>
      </c>
      <c r="B287" s="10" t="s">
        <v>1222</v>
      </c>
      <c r="C287" s="10" t="s">
        <v>25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 t="s">
        <v>22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 t="str">
        <f>INDEX(Mapping!$B$4:$B$70, MATCH(C287, Mapping!$C$4:$C$70, 0))</f>
        <v>East</v>
      </c>
    </row>
    <row r="288" spans="1:16" x14ac:dyDescent="0.25">
      <c r="A288" s="10">
        <v>2021</v>
      </c>
      <c r="B288" s="10" t="s">
        <v>1222</v>
      </c>
      <c r="C288" s="10" t="s">
        <v>1182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 t="s">
        <v>22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 t="str">
        <f>INDEX(Mapping!$B$4:$B$70, MATCH(C288, Mapping!$C$4:$C$70, 0))</f>
        <v>West</v>
      </c>
    </row>
    <row r="289" spans="1:16" x14ac:dyDescent="0.25">
      <c r="A289" s="10">
        <v>2021</v>
      </c>
      <c r="B289" s="10" t="s">
        <v>1222</v>
      </c>
      <c r="C289" s="10" t="s">
        <v>26</v>
      </c>
      <c r="D289" s="10">
        <v>274</v>
      </c>
      <c r="E289" s="10">
        <v>0</v>
      </c>
      <c r="F289" s="10">
        <v>-5.5</v>
      </c>
      <c r="G289" s="10">
        <v>34.9</v>
      </c>
      <c r="H289" s="10">
        <v>34.9</v>
      </c>
      <c r="I289" s="10">
        <v>13</v>
      </c>
      <c r="J289" s="10">
        <v>51</v>
      </c>
      <c r="K289" s="10">
        <v>5.0999999999999996</v>
      </c>
      <c r="L289" s="10">
        <v>0</v>
      </c>
      <c r="M289" s="10">
        <v>247.3</v>
      </c>
      <c r="N289" s="10">
        <v>0</v>
      </c>
      <c r="O289" s="10">
        <v>0</v>
      </c>
      <c r="P289" s="10" t="str">
        <f>INDEX(Mapping!$B$4:$B$70, MATCH(C289, Mapping!$C$4:$C$70, 0))</f>
        <v>East</v>
      </c>
    </row>
    <row r="290" spans="1:16" x14ac:dyDescent="0.25">
      <c r="A290" s="10">
        <v>2021</v>
      </c>
      <c r="B290" s="10" t="s">
        <v>1222</v>
      </c>
      <c r="C290" s="10" t="s">
        <v>27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 t="s">
        <v>22</v>
      </c>
      <c r="J290" s="10">
        <v>0</v>
      </c>
      <c r="K290" s="10">
        <v>-7.6</v>
      </c>
      <c r="L290" s="10">
        <v>0</v>
      </c>
      <c r="M290" s="10">
        <v>7.6</v>
      </c>
      <c r="N290" s="10">
        <v>0</v>
      </c>
      <c r="O290" s="10">
        <v>0</v>
      </c>
      <c r="P290" s="10" t="str">
        <f>INDEX(Mapping!$B$4:$B$70, MATCH(C290, Mapping!$C$4:$C$70, 0))</f>
        <v>East</v>
      </c>
    </row>
    <row r="291" spans="1:16" x14ac:dyDescent="0.25">
      <c r="A291" s="10">
        <v>2021</v>
      </c>
      <c r="B291" s="10" t="s">
        <v>1222</v>
      </c>
      <c r="C291" s="10" t="s">
        <v>1183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 t="s">
        <v>22</v>
      </c>
      <c r="J291" s="10">
        <v>0</v>
      </c>
      <c r="K291" s="10">
        <v>0</v>
      </c>
      <c r="L291" s="10">
        <v>0</v>
      </c>
      <c r="M291" s="10">
        <v>1017</v>
      </c>
      <c r="N291" s="10">
        <v>1017</v>
      </c>
      <c r="O291" s="10">
        <v>0</v>
      </c>
      <c r="P291" s="10" t="str">
        <f>INDEX(Mapping!$B$4:$B$70, MATCH(C291, Mapping!$C$4:$C$70, 0))</f>
        <v>West</v>
      </c>
    </row>
    <row r="292" spans="1:16" x14ac:dyDescent="0.25">
      <c r="A292" s="10">
        <v>2021</v>
      </c>
      <c r="B292" s="10" t="s">
        <v>1222</v>
      </c>
      <c r="C292" s="10" t="s">
        <v>1184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 t="s">
        <v>22</v>
      </c>
      <c r="J292" s="10">
        <v>0</v>
      </c>
      <c r="K292" s="10">
        <v>0</v>
      </c>
      <c r="L292" s="10">
        <v>0</v>
      </c>
      <c r="M292" s="10">
        <v>1666.9</v>
      </c>
      <c r="N292" s="10">
        <v>1666.9</v>
      </c>
      <c r="O292" s="10">
        <v>0</v>
      </c>
      <c r="P292" s="10" t="str">
        <f>INDEX(Mapping!$B$4:$B$70, MATCH(C292, Mapping!$C$4:$C$70, 0))</f>
        <v>West</v>
      </c>
    </row>
    <row r="293" spans="1:16" x14ac:dyDescent="0.25">
      <c r="A293" s="10">
        <v>2021</v>
      </c>
      <c r="B293" s="10" t="s">
        <v>1222</v>
      </c>
      <c r="C293" s="10" t="s">
        <v>28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 t="s">
        <v>22</v>
      </c>
      <c r="J293" s="10">
        <v>236.5</v>
      </c>
      <c r="K293" s="10">
        <v>-63.4</v>
      </c>
      <c r="L293" s="10">
        <v>0</v>
      </c>
      <c r="M293" s="10">
        <v>334.5</v>
      </c>
      <c r="N293" s="10">
        <v>507.7</v>
      </c>
      <c r="O293" s="10">
        <v>0</v>
      </c>
      <c r="P293" s="10" t="str">
        <f>INDEX(Mapping!$B$4:$B$70, MATCH(C293, Mapping!$C$4:$C$70, 0))</f>
        <v>West</v>
      </c>
    </row>
    <row r="294" spans="1:16" x14ac:dyDescent="0.25">
      <c r="A294" s="10">
        <v>2021</v>
      </c>
      <c r="B294" s="10" t="s">
        <v>1222</v>
      </c>
      <c r="C294" s="10" t="s">
        <v>29</v>
      </c>
      <c r="D294" s="10">
        <v>0</v>
      </c>
      <c r="E294" s="10">
        <v>0</v>
      </c>
      <c r="F294" s="10">
        <v>0</v>
      </c>
      <c r="G294" s="10">
        <v>0</v>
      </c>
      <c r="H294" s="10">
        <v>138.19999999999999</v>
      </c>
      <c r="I294" s="10" t="s">
        <v>22</v>
      </c>
      <c r="J294" s="10">
        <v>0</v>
      </c>
      <c r="K294" s="10">
        <v>113.2</v>
      </c>
      <c r="L294" s="10">
        <v>0</v>
      </c>
      <c r="M294" s="10">
        <v>25</v>
      </c>
      <c r="N294" s="10">
        <v>0</v>
      </c>
      <c r="O294" s="10">
        <v>0</v>
      </c>
      <c r="P294" s="10" t="str">
        <f>INDEX(Mapping!$B$4:$B$70, MATCH(C294, Mapping!$C$4:$C$70, 0))</f>
        <v>East</v>
      </c>
    </row>
    <row r="295" spans="1:16" x14ac:dyDescent="0.25">
      <c r="A295" s="10">
        <v>2021</v>
      </c>
      <c r="B295" s="10" t="s">
        <v>1222</v>
      </c>
      <c r="C295" s="10" t="s">
        <v>30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 t="s">
        <v>22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 t="str">
        <f>INDEX(Mapping!$B$4:$B$70, MATCH(C295, Mapping!$C$4:$C$70, 0))</f>
        <v>East</v>
      </c>
    </row>
    <row r="296" spans="1:16" x14ac:dyDescent="0.25">
      <c r="A296" s="10">
        <v>2021</v>
      </c>
      <c r="B296" s="10" t="s">
        <v>1222</v>
      </c>
      <c r="C296" s="10" t="s">
        <v>31</v>
      </c>
      <c r="D296" s="10">
        <v>3880.1</v>
      </c>
      <c r="E296" s="10">
        <v>0</v>
      </c>
      <c r="F296" s="10">
        <v>-100.7</v>
      </c>
      <c r="G296" s="10">
        <v>491.3</v>
      </c>
      <c r="H296" s="10">
        <v>491.3</v>
      </c>
      <c r="I296" s="10">
        <v>13</v>
      </c>
      <c r="J296" s="10">
        <v>2675.4</v>
      </c>
      <c r="K296" s="10">
        <v>-0.8</v>
      </c>
      <c r="L296" s="10">
        <v>0</v>
      </c>
      <c r="M296" s="10">
        <v>2447</v>
      </c>
      <c r="N296" s="10">
        <v>850.8</v>
      </c>
      <c r="O296" s="10">
        <v>0</v>
      </c>
      <c r="P296" s="10" t="str">
        <f>INDEX(Mapping!$B$4:$B$70, MATCH(C296, Mapping!$C$4:$C$70, 0))</f>
        <v>East</v>
      </c>
    </row>
    <row r="297" spans="1:16" x14ac:dyDescent="0.25">
      <c r="A297" s="10">
        <v>2021</v>
      </c>
      <c r="B297" s="10" t="s">
        <v>1222</v>
      </c>
      <c r="C297" s="10" t="s">
        <v>1185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 t="s">
        <v>22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 t="str">
        <f>INDEX(Mapping!$B$4:$B$70, MATCH(C297, Mapping!$C$4:$C$70, 0))</f>
        <v>East</v>
      </c>
    </row>
    <row r="298" spans="1:16" x14ac:dyDescent="0.25">
      <c r="A298" s="10">
        <v>2021</v>
      </c>
      <c r="B298" s="10" t="s">
        <v>1222</v>
      </c>
      <c r="C298" s="10" t="s">
        <v>32</v>
      </c>
      <c r="D298" s="10">
        <v>452.4</v>
      </c>
      <c r="E298" s="10">
        <v>0</v>
      </c>
      <c r="F298" s="10">
        <v>0</v>
      </c>
      <c r="G298" s="10">
        <v>503</v>
      </c>
      <c r="H298" s="10">
        <v>503</v>
      </c>
      <c r="I298" s="10">
        <v>111.2</v>
      </c>
      <c r="J298" s="10">
        <v>3348.4</v>
      </c>
      <c r="K298" s="10">
        <v>15.5</v>
      </c>
      <c r="L298" s="10">
        <v>0</v>
      </c>
      <c r="M298" s="10">
        <v>38.799999999999997</v>
      </c>
      <c r="N298" s="10">
        <v>2447.1999999999998</v>
      </c>
      <c r="O298" s="10">
        <v>0</v>
      </c>
      <c r="P298" s="10" t="str">
        <f>INDEX(Mapping!$B$4:$B$70, MATCH(C298, Mapping!$C$4:$C$70, 0))</f>
        <v>East</v>
      </c>
    </row>
    <row r="299" spans="1:16" x14ac:dyDescent="0.25">
      <c r="A299" s="10">
        <v>2021</v>
      </c>
      <c r="B299" s="10" t="s">
        <v>1222</v>
      </c>
      <c r="C299" s="10" t="s">
        <v>33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 t="s">
        <v>22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 t="str">
        <f>INDEX(Mapping!$B$4:$B$70, MATCH(C299, Mapping!$C$4:$C$70, 0))</f>
        <v>East</v>
      </c>
    </row>
    <row r="300" spans="1:16" x14ac:dyDescent="0.25">
      <c r="A300" s="10">
        <v>2021</v>
      </c>
      <c r="B300" s="10" t="s">
        <v>1222</v>
      </c>
      <c r="C300" s="10" t="s">
        <v>34</v>
      </c>
      <c r="D300" s="10">
        <v>0</v>
      </c>
      <c r="E300" s="10">
        <v>0</v>
      </c>
      <c r="F300" s="10">
        <v>0</v>
      </c>
      <c r="G300" s="10">
        <v>0</v>
      </c>
      <c r="H300" s="10">
        <v>148.4</v>
      </c>
      <c r="I300" s="10" t="s">
        <v>22</v>
      </c>
      <c r="J300" s="10">
        <v>240.4</v>
      </c>
      <c r="K300" s="10">
        <v>0</v>
      </c>
      <c r="L300" s="10">
        <v>0</v>
      </c>
      <c r="M300" s="10">
        <v>0</v>
      </c>
      <c r="N300" s="10">
        <v>92</v>
      </c>
      <c r="O300" s="10">
        <v>0</v>
      </c>
      <c r="P300" s="10" t="str">
        <f>INDEX(Mapping!$B$4:$B$70, MATCH(C300, Mapping!$C$4:$C$70, 0))</f>
        <v>East</v>
      </c>
    </row>
    <row r="301" spans="1:16" x14ac:dyDescent="0.25">
      <c r="A301" s="10">
        <v>2021</v>
      </c>
      <c r="B301" s="10" t="s">
        <v>1222</v>
      </c>
      <c r="C301" s="10" t="s">
        <v>35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 t="s">
        <v>22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 t="str">
        <f>INDEX(Mapping!$B$4:$B$70, MATCH(C301, Mapping!$C$4:$C$70, 0))</f>
        <v>East</v>
      </c>
    </row>
    <row r="302" spans="1:16" x14ac:dyDescent="0.25">
      <c r="A302" s="10">
        <v>2021</v>
      </c>
      <c r="B302" s="10" t="s">
        <v>1222</v>
      </c>
      <c r="C302" s="10" t="s">
        <v>36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 t="s">
        <v>22</v>
      </c>
      <c r="J302" s="10">
        <v>150.6</v>
      </c>
      <c r="K302" s="10">
        <v>0</v>
      </c>
      <c r="L302" s="10">
        <v>0</v>
      </c>
      <c r="M302" s="10">
        <v>0</v>
      </c>
      <c r="N302" s="10">
        <v>150.6</v>
      </c>
      <c r="O302" s="10">
        <v>0</v>
      </c>
      <c r="P302" s="10" t="str">
        <f>INDEX(Mapping!$B$4:$B$70, MATCH(C302, Mapping!$C$4:$C$70, 0))</f>
        <v>West</v>
      </c>
    </row>
    <row r="303" spans="1:16" x14ac:dyDescent="0.25">
      <c r="A303" s="10">
        <v>2021</v>
      </c>
      <c r="B303" s="10" t="s">
        <v>1222</v>
      </c>
      <c r="C303" s="10" t="s">
        <v>37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 t="s">
        <v>22</v>
      </c>
      <c r="J303" s="10">
        <v>240.1</v>
      </c>
      <c r="K303" s="10">
        <v>0</v>
      </c>
      <c r="L303" s="10">
        <v>0</v>
      </c>
      <c r="M303" s="10">
        <v>0</v>
      </c>
      <c r="N303" s="10">
        <v>240.1</v>
      </c>
      <c r="O303" s="10">
        <v>0</v>
      </c>
      <c r="P303" s="10" t="str">
        <f>INDEX(Mapping!$B$4:$B$70, MATCH(C303, Mapping!$C$4:$C$70, 0))</f>
        <v>West</v>
      </c>
    </row>
    <row r="304" spans="1:16" x14ac:dyDescent="0.25">
      <c r="A304" s="10">
        <v>2021</v>
      </c>
      <c r="B304" s="10" t="s">
        <v>1222</v>
      </c>
      <c r="C304" s="10" t="s">
        <v>38</v>
      </c>
      <c r="D304" s="10">
        <v>533.6</v>
      </c>
      <c r="E304" s="10">
        <v>0</v>
      </c>
      <c r="F304" s="10">
        <v>-13.6</v>
      </c>
      <c r="G304" s="10">
        <v>67.599999999999994</v>
      </c>
      <c r="H304" s="10">
        <v>67.599999999999994</v>
      </c>
      <c r="I304" s="10">
        <v>13</v>
      </c>
      <c r="J304" s="10">
        <v>0</v>
      </c>
      <c r="K304" s="10">
        <v>0</v>
      </c>
      <c r="L304" s="10">
        <v>0</v>
      </c>
      <c r="M304" s="10">
        <v>587.6</v>
      </c>
      <c r="N304" s="10">
        <v>0</v>
      </c>
      <c r="O304" s="10">
        <v>0</v>
      </c>
      <c r="P304" s="10" t="str">
        <f>INDEX(Mapping!$B$4:$B$70, MATCH(C304, Mapping!$C$4:$C$70, 0))</f>
        <v>West</v>
      </c>
    </row>
    <row r="305" spans="1:16" x14ac:dyDescent="0.25">
      <c r="A305" s="10">
        <v>2021</v>
      </c>
      <c r="B305" s="10" t="s">
        <v>1222</v>
      </c>
      <c r="C305" s="10" t="s">
        <v>39</v>
      </c>
      <c r="D305" s="10">
        <v>239.5</v>
      </c>
      <c r="E305" s="10">
        <v>0</v>
      </c>
      <c r="F305" s="10">
        <v>-4.9000000000000004</v>
      </c>
      <c r="G305" s="10">
        <v>30.5</v>
      </c>
      <c r="H305" s="10">
        <v>30.5</v>
      </c>
      <c r="I305" s="10">
        <v>13</v>
      </c>
      <c r="J305" s="10">
        <v>130.6</v>
      </c>
      <c r="K305" s="10">
        <v>-2.6</v>
      </c>
      <c r="L305" s="10">
        <v>0</v>
      </c>
      <c r="M305" s="10">
        <v>297.10000000000002</v>
      </c>
      <c r="N305" s="10">
        <v>160</v>
      </c>
      <c r="O305" s="10">
        <v>0</v>
      </c>
      <c r="P305" s="10" t="str">
        <f>INDEX(Mapping!$B$4:$B$70, MATCH(C305, Mapping!$C$4:$C$70, 0))</f>
        <v>West</v>
      </c>
    </row>
    <row r="306" spans="1:16" x14ac:dyDescent="0.25">
      <c r="A306" s="10">
        <v>2021</v>
      </c>
      <c r="B306" s="10" t="s">
        <v>1222</v>
      </c>
      <c r="C306" s="10" t="s">
        <v>42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 t="s">
        <v>22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 t="str">
        <f>INDEX(Mapping!$B$4:$B$70, MATCH(C306, Mapping!$C$4:$C$70, 0))</f>
        <v>East</v>
      </c>
    </row>
    <row r="307" spans="1:16" x14ac:dyDescent="0.25">
      <c r="A307" s="10">
        <v>2021</v>
      </c>
      <c r="B307" s="10" t="s">
        <v>1222</v>
      </c>
      <c r="C307" s="10" t="s">
        <v>43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 t="s">
        <v>22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 t="str">
        <f>INDEX(Mapping!$B$4:$B$70, MATCH(C307, Mapping!$C$4:$C$70, 0))</f>
        <v>East</v>
      </c>
    </row>
    <row r="308" spans="1:16" x14ac:dyDescent="0.25">
      <c r="A308" s="10">
        <v>2021</v>
      </c>
      <c r="B308" s="10" t="s">
        <v>1222</v>
      </c>
      <c r="C308" s="10" t="s">
        <v>45</v>
      </c>
      <c r="D308" s="10">
        <v>619.4</v>
      </c>
      <c r="E308" s="10">
        <v>0</v>
      </c>
      <c r="F308" s="10">
        <v>0</v>
      </c>
      <c r="G308" s="10">
        <v>895.6</v>
      </c>
      <c r="H308" s="10">
        <v>949.2</v>
      </c>
      <c r="I308" s="10">
        <v>153.30000000000001</v>
      </c>
      <c r="J308" s="10">
        <v>1582.4</v>
      </c>
      <c r="K308" s="10">
        <v>-13.8</v>
      </c>
      <c r="L308" s="10">
        <v>0</v>
      </c>
      <c r="M308" s="10">
        <v>0</v>
      </c>
      <c r="N308" s="10">
        <v>0</v>
      </c>
      <c r="O308" s="10">
        <v>0</v>
      </c>
      <c r="P308" s="10" t="str">
        <f>INDEX(Mapping!$B$4:$B$70, MATCH(C308, Mapping!$C$4:$C$70, 0))</f>
        <v>East</v>
      </c>
    </row>
    <row r="309" spans="1:16" x14ac:dyDescent="0.25">
      <c r="A309" s="10">
        <v>2021</v>
      </c>
      <c r="B309" s="10" t="s">
        <v>1222</v>
      </c>
      <c r="C309" s="10" t="s">
        <v>46</v>
      </c>
      <c r="D309" s="10">
        <v>453.1</v>
      </c>
      <c r="E309" s="10">
        <v>0</v>
      </c>
      <c r="F309" s="10">
        <v>-24.3</v>
      </c>
      <c r="G309" s="10">
        <v>55.7</v>
      </c>
      <c r="H309" s="10">
        <v>55.7</v>
      </c>
      <c r="I309" s="10">
        <v>13</v>
      </c>
      <c r="J309" s="10">
        <v>42.6</v>
      </c>
      <c r="K309" s="10">
        <v>0.2</v>
      </c>
      <c r="L309" s="10">
        <v>0</v>
      </c>
      <c r="M309" s="10">
        <v>441.7</v>
      </c>
      <c r="N309" s="10">
        <v>0</v>
      </c>
      <c r="O309" s="10">
        <v>0</v>
      </c>
      <c r="P309" s="10" t="str">
        <f>INDEX(Mapping!$B$4:$B$70, MATCH(C309, Mapping!$C$4:$C$70, 0))</f>
        <v>East</v>
      </c>
    </row>
    <row r="310" spans="1:16" x14ac:dyDescent="0.25">
      <c r="A310" s="10">
        <v>2021</v>
      </c>
      <c r="B310" s="10" t="s">
        <v>1222</v>
      </c>
      <c r="C310" s="10" t="s">
        <v>1234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 t="s">
        <v>22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 t="str">
        <f>INDEX(Mapping!$B$4:$B$70, MATCH(C310, Mapping!$C$4:$C$70, 0))</f>
        <v>East</v>
      </c>
    </row>
    <row r="311" spans="1:16" x14ac:dyDescent="0.25">
      <c r="A311" s="10">
        <v>2021</v>
      </c>
      <c r="B311" s="10" t="s">
        <v>1222</v>
      </c>
      <c r="C311" s="10" t="s">
        <v>47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 t="s">
        <v>22</v>
      </c>
      <c r="J311" s="10">
        <v>512.20000000000005</v>
      </c>
      <c r="K311" s="10">
        <v>0</v>
      </c>
      <c r="L311" s="10">
        <v>0</v>
      </c>
      <c r="M311" s="10">
        <v>0</v>
      </c>
      <c r="N311" s="10">
        <v>512.20000000000005</v>
      </c>
      <c r="O311" s="10">
        <v>0</v>
      </c>
      <c r="P311" s="10" t="str">
        <f>INDEX(Mapping!$B$4:$B$70, MATCH(C311, Mapping!$C$4:$C$70, 0))</f>
        <v>West</v>
      </c>
    </row>
    <row r="312" spans="1:16" x14ac:dyDescent="0.25">
      <c r="A312" s="10">
        <v>2021</v>
      </c>
      <c r="B312" s="10" t="s">
        <v>1222</v>
      </c>
      <c r="C312" s="10" t="s">
        <v>48</v>
      </c>
      <c r="D312" s="10">
        <v>1445.4</v>
      </c>
      <c r="E312" s="10">
        <v>0</v>
      </c>
      <c r="F312" s="10">
        <v>-71</v>
      </c>
      <c r="G312" s="10">
        <v>178.7</v>
      </c>
      <c r="H312" s="10">
        <v>178.7</v>
      </c>
      <c r="I312" s="10">
        <v>13</v>
      </c>
      <c r="J312" s="10">
        <v>340.6</v>
      </c>
      <c r="K312" s="10">
        <v>45.5</v>
      </c>
      <c r="L312" s="10">
        <v>0</v>
      </c>
      <c r="M312" s="10">
        <v>1586.7</v>
      </c>
      <c r="N312" s="10">
        <v>419.7</v>
      </c>
      <c r="O312" s="10">
        <v>0</v>
      </c>
      <c r="P312" s="10" t="str">
        <f>INDEX(Mapping!$B$4:$B$70, MATCH(C312, Mapping!$C$4:$C$70, 0))</f>
        <v>West</v>
      </c>
    </row>
    <row r="313" spans="1:16" x14ac:dyDescent="0.25">
      <c r="A313" s="10">
        <v>2021</v>
      </c>
      <c r="B313" s="10" t="s">
        <v>1222</v>
      </c>
      <c r="C313" s="10" t="s">
        <v>49</v>
      </c>
      <c r="D313" s="10">
        <v>515.29999999999995</v>
      </c>
      <c r="E313" s="10">
        <v>0</v>
      </c>
      <c r="F313" s="10">
        <v>-9.3000000000000007</v>
      </c>
      <c r="G313" s="10">
        <v>65.8</v>
      </c>
      <c r="H313" s="10">
        <v>65.8</v>
      </c>
      <c r="I313" s="10">
        <v>13</v>
      </c>
      <c r="J313" s="10">
        <v>598.4</v>
      </c>
      <c r="K313" s="10">
        <v>-78</v>
      </c>
      <c r="L313" s="10">
        <v>0</v>
      </c>
      <c r="M313" s="10">
        <v>72</v>
      </c>
      <c r="N313" s="10">
        <v>20.6</v>
      </c>
      <c r="O313" s="10">
        <v>0</v>
      </c>
      <c r="P313" s="10" t="str">
        <f>INDEX(Mapping!$B$4:$B$70, MATCH(C313, Mapping!$C$4:$C$70, 0))</f>
        <v>West</v>
      </c>
    </row>
    <row r="314" spans="1:16" x14ac:dyDescent="0.25">
      <c r="A314" s="10">
        <v>2021</v>
      </c>
      <c r="B314" s="10" t="s">
        <v>1222</v>
      </c>
      <c r="C314" s="10" t="s">
        <v>50</v>
      </c>
      <c r="D314" s="10">
        <v>400.3</v>
      </c>
      <c r="E314" s="10">
        <v>0</v>
      </c>
      <c r="F314" s="10">
        <v>-5.9</v>
      </c>
      <c r="G314" s="10">
        <v>51.3</v>
      </c>
      <c r="H314" s="10">
        <v>51.3</v>
      </c>
      <c r="I314" s="10">
        <v>13</v>
      </c>
      <c r="J314" s="10">
        <v>0</v>
      </c>
      <c r="K314" s="10">
        <v>0</v>
      </c>
      <c r="L314" s="10">
        <v>0</v>
      </c>
      <c r="M314" s="10">
        <v>453.7</v>
      </c>
      <c r="N314" s="10">
        <v>8</v>
      </c>
      <c r="O314" s="10">
        <v>0</v>
      </c>
      <c r="P314" s="10" t="str">
        <f>INDEX(Mapping!$B$4:$B$70, MATCH(C314, Mapping!$C$4:$C$70, 0))</f>
        <v>West</v>
      </c>
    </row>
    <row r="315" spans="1:16" x14ac:dyDescent="0.25">
      <c r="A315" s="10">
        <v>2021</v>
      </c>
      <c r="B315" s="10" t="s">
        <v>1222</v>
      </c>
      <c r="C315" s="10" t="s">
        <v>51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 t="s">
        <v>22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 t="str">
        <f>INDEX(Mapping!$B$4:$B$70, MATCH(C315, Mapping!$C$4:$C$70, 0))</f>
        <v>West</v>
      </c>
    </row>
    <row r="316" spans="1:16" x14ac:dyDescent="0.25">
      <c r="A316" s="10">
        <v>2021</v>
      </c>
      <c r="B316" s="10" t="s">
        <v>1222</v>
      </c>
      <c r="C316" s="10" t="s">
        <v>52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 t="s">
        <v>22</v>
      </c>
      <c r="J316" s="10">
        <v>103</v>
      </c>
      <c r="K316" s="10">
        <v>0</v>
      </c>
      <c r="L316" s="10">
        <v>0</v>
      </c>
      <c r="M316" s="10">
        <v>0</v>
      </c>
      <c r="N316" s="10">
        <v>103</v>
      </c>
      <c r="O316" s="10">
        <v>0</v>
      </c>
      <c r="P316" s="10" t="str">
        <f>INDEX(Mapping!$B$4:$B$70, MATCH(C316, Mapping!$C$4:$C$70, 0))</f>
        <v>West</v>
      </c>
    </row>
    <row r="317" spans="1:16" x14ac:dyDescent="0.25">
      <c r="A317" s="10">
        <v>2021</v>
      </c>
      <c r="B317" s="10" t="s">
        <v>1222</v>
      </c>
      <c r="C317" s="10" t="s">
        <v>1221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 t="s">
        <v>22</v>
      </c>
      <c r="J317" s="10">
        <v>1415.3</v>
      </c>
      <c r="K317" s="10">
        <v>-1.6</v>
      </c>
      <c r="L317" s="10">
        <v>0</v>
      </c>
      <c r="M317" s="10">
        <v>0</v>
      </c>
      <c r="N317" s="10">
        <v>1413.7</v>
      </c>
      <c r="O317" s="10">
        <v>0</v>
      </c>
      <c r="P317" s="10" t="str">
        <f>INDEX(Mapping!$B$4:$B$70, MATCH(C317, Mapping!$C$4:$C$70, 0))</f>
        <v>West</v>
      </c>
    </row>
    <row r="318" spans="1:16" x14ac:dyDescent="0.25">
      <c r="A318" s="10">
        <v>2021</v>
      </c>
      <c r="B318" s="10" t="s">
        <v>1222</v>
      </c>
      <c r="C318" s="10" t="s">
        <v>53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 t="s">
        <v>22</v>
      </c>
      <c r="J318" s="10">
        <v>0</v>
      </c>
      <c r="K318" s="10">
        <v>0</v>
      </c>
      <c r="L318" s="10">
        <v>0</v>
      </c>
      <c r="M318" s="10">
        <v>1089.9000000000001</v>
      </c>
      <c r="N318" s="10">
        <v>1089.9000000000001</v>
      </c>
      <c r="O318" s="10">
        <v>0</v>
      </c>
      <c r="P318" s="10" t="str">
        <f>INDEX(Mapping!$B$4:$B$70, MATCH(C318, Mapping!$C$4:$C$70, 0))</f>
        <v>West</v>
      </c>
    </row>
    <row r="319" spans="1:16" x14ac:dyDescent="0.25">
      <c r="A319" s="10">
        <v>2021</v>
      </c>
      <c r="B319" s="10" t="s">
        <v>1222</v>
      </c>
      <c r="C319" s="10" t="s">
        <v>1189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 t="s">
        <v>22</v>
      </c>
      <c r="J319" s="10">
        <v>0</v>
      </c>
      <c r="K319" s="10">
        <v>0</v>
      </c>
      <c r="L319" s="10">
        <v>0</v>
      </c>
      <c r="M319" s="10">
        <v>502.1</v>
      </c>
      <c r="N319" s="10">
        <v>502.1</v>
      </c>
      <c r="O319" s="10">
        <v>0</v>
      </c>
      <c r="P319" s="10" t="str">
        <f>INDEX(Mapping!$B$4:$B$70, MATCH(C319, Mapping!$C$4:$C$70, 0))</f>
        <v>West</v>
      </c>
    </row>
    <row r="320" spans="1:16" x14ac:dyDescent="0.25">
      <c r="A320" s="10">
        <v>2021</v>
      </c>
      <c r="B320" s="10" t="s">
        <v>1222</v>
      </c>
      <c r="C320" s="10" t="s">
        <v>23</v>
      </c>
      <c r="D320" s="10">
        <v>0</v>
      </c>
      <c r="E320" s="10">
        <v>0</v>
      </c>
      <c r="F320" s="10">
        <v>0</v>
      </c>
      <c r="G320" s="10">
        <v>0</v>
      </c>
      <c r="H320" s="10">
        <v>28.2</v>
      </c>
      <c r="I320" s="10" t="s">
        <v>22</v>
      </c>
      <c r="J320" s="10">
        <v>0</v>
      </c>
      <c r="K320" s="10">
        <v>0</v>
      </c>
      <c r="L320" s="10">
        <v>0</v>
      </c>
      <c r="M320" s="10">
        <v>67</v>
      </c>
      <c r="N320" s="10">
        <v>38.799999999999997</v>
      </c>
      <c r="O320" s="10">
        <v>0</v>
      </c>
      <c r="P320" s="10" t="str">
        <f>INDEX(Mapping!$B$4:$B$70, MATCH(C320, Mapping!$C$4:$C$70, 0))</f>
        <v>East</v>
      </c>
    </row>
    <row r="321" spans="1:16" x14ac:dyDescent="0.25">
      <c r="A321" s="10">
        <v>2021</v>
      </c>
      <c r="B321" s="10" t="s">
        <v>1222</v>
      </c>
      <c r="C321" s="10" t="s">
        <v>1220</v>
      </c>
      <c r="D321" s="10">
        <v>324</v>
      </c>
      <c r="E321" s="10">
        <v>0</v>
      </c>
      <c r="F321" s="10">
        <v>-7.8</v>
      </c>
      <c r="G321" s="10">
        <v>41.1</v>
      </c>
      <c r="H321" s="10">
        <v>41.1</v>
      </c>
      <c r="I321" s="10">
        <v>13</v>
      </c>
      <c r="J321" s="10">
        <v>0</v>
      </c>
      <c r="K321" s="10">
        <v>0</v>
      </c>
      <c r="L321" s="10">
        <v>0</v>
      </c>
      <c r="M321" s="10">
        <v>357.2</v>
      </c>
      <c r="N321" s="10">
        <v>0</v>
      </c>
      <c r="O321" s="10">
        <v>0</v>
      </c>
      <c r="P321" s="10" t="str">
        <f>INDEX(Mapping!$B$4:$B$70, MATCH(C321, Mapping!$C$4:$C$70, 0))</f>
        <v>West</v>
      </c>
    </row>
    <row r="322" spans="1:16" x14ac:dyDescent="0.25">
      <c r="A322" s="10">
        <v>2021</v>
      </c>
      <c r="B322" s="10" t="s">
        <v>1222</v>
      </c>
      <c r="C322" s="10" t="s">
        <v>1235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 t="s">
        <v>22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 t="str">
        <f>INDEX(Mapping!$B$4:$B$70, MATCH(C322, Mapping!$C$4:$C$70, 0))</f>
        <v>East</v>
      </c>
    </row>
    <row r="323" spans="1:16" x14ac:dyDescent="0.25">
      <c r="A323" s="10">
        <v>2021</v>
      </c>
      <c r="B323" s="10" t="s">
        <v>1222</v>
      </c>
      <c r="C323" s="10" t="s">
        <v>1236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 t="s">
        <v>22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 t="str">
        <f>INDEX(Mapping!$B$4:$B$70, MATCH(C323, Mapping!$C$4:$C$70, 0))</f>
        <v>West</v>
      </c>
    </row>
    <row r="324" spans="1:16" x14ac:dyDescent="0.25">
      <c r="A324" s="10">
        <v>2021</v>
      </c>
      <c r="B324" s="10" t="s">
        <v>1222</v>
      </c>
      <c r="C324" s="10" t="s">
        <v>1237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 t="s">
        <v>22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 t="str">
        <f>INDEX(Mapping!$B$4:$B$70, MATCH(C324, Mapping!$C$4:$C$70, 0))</f>
        <v>West</v>
      </c>
    </row>
    <row r="325" spans="1:16" x14ac:dyDescent="0.25">
      <c r="A325" s="10">
        <v>2021</v>
      </c>
      <c r="B325" s="10" t="s">
        <v>1222</v>
      </c>
      <c r="C325" s="10" t="s">
        <v>1238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 t="s">
        <v>22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 t="str">
        <f>INDEX(Mapping!$B$4:$B$70, MATCH(C325, Mapping!$C$4:$C$70, 0))</f>
        <v>East</v>
      </c>
    </row>
    <row r="326" spans="1:16" x14ac:dyDescent="0.25">
      <c r="A326" s="10">
        <v>2021</v>
      </c>
      <c r="B326" s="10" t="s">
        <v>1222</v>
      </c>
      <c r="C326" s="10" t="s">
        <v>1239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 t="s">
        <v>22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 t="str">
        <f>INDEX(Mapping!$B$4:$B$70, MATCH(C326, Mapping!$C$4:$C$70, 0))</f>
        <v>West</v>
      </c>
    </row>
    <row r="327" spans="1:16" x14ac:dyDescent="0.25">
      <c r="A327" s="10">
        <v>2021</v>
      </c>
      <c r="B327" s="10" t="s">
        <v>1222</v>
      </c>
      <c r="C327" s="10" t="s">
        <v>1240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 t="s">
        <v>22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 t="str">
        <f>INDEX(Mapping!$B$4:$B$70, MATCH(C327, Mapping!$C$4:$C$70, 0))</f>
        <v>West</v>
      </c>
    </row>
    <row r="328" spans="1:16" x14ac:dyDescent="0.25">
      <c r="A328" s="10">
        <v>2021</v>
      </c>
      <c r="B328" s="10" t="s">
        <v>1222</v>
      </c>
      <c r="C328" s="10" t="s">
        <v>1241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 t="s">
        <v>22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 t="str">
        <f>INDEX(Mapping!$B$4:$B$70, MATCH(C328, Mapping!$C$4:$C$70, 0))</f>
        <v>West</v>
      </c>
    </row>
    <row r="329" spans="1:16" x14ac:dyDescent="0.25">
      <c r="A329" s="10">
        <v>2021</v>
      </c>
      <c r="B329" s="10" t="s">
        <v>1222</v>
      </c>
      <c r="C329" s="10" t="s">
        <v>1242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 t="s">
        <v>22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 t="str">
        <f>INDEX(Mapping!$B$4:$B$70, MATCH(C329, Mapping!$C$4:$C$70, 0))</f>
        <v>West</v>
      </c>
    </row>
    <row r="330" spans="1:16" x14ac:dyDescent="0.25">
      <c r="A330" s="10">
        <v>2021</v>
      </c>
      <c r="B330" s="10" t="s">
        <v>1222</v>
      </c>
      <c r="C330" s="10" t="s">
        <v>1243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 t="s">
        <v>22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 t="str">
        <f>INDEX(Mapping!$B$4:$B$70, MATCH(C330, Mapping!$C$4:$C$70, 0))</f>
        <v>West</v>
      </c>
    </row>
    <row r="331" spans="1:16" x14ac:dyDescent="0.25">
      <c r="A331" s="10">
        <v>2021</v>
      </c>
      <c r="B331" s="10" t="s">
        <v>1222</v>
      </c>
      <c r="C331" s="10" t="s">
        <v>1244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 t="s">
        <v>22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 t="str">
        <f>INDEX(Mapping!$B$4:$B$70, MATCH(C331, Mapping!$C$4:$C$70, 0))</f>
        <v>East</v>
      </c>
    </row>
    <row r="332" spans="1:16" x14ac:dyDescent="0.25">
      <c r="A332" s="10">
        <v>2021</v>
      </c>
      <c r="B332" s="10" t="s">
        <v>1222</v>
      </c>
      <c r="C332" s="10" t="s">
        <v>1245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 t="s">
        <v>22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 t="str">
        <f>INDEX(Mapping!$B$4:$B$70, MATCH(C332, Mapping!$C$4:$C$70, 0))</f>
        <v>East</v>
      </c>
    </row>
    <row r="333" spans="1:16" x14ac:dyDescent="0.25">
      <c r="A333" s="10">
        <v>2021</v>
      </c>
      <c r="B333" s="10" t="s">
        <v>1222</v>
      </c>
      <c r="C333" s="10" t="s">
        <v>1246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 t="s">
        <v>22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 t="str">
        <f>INDEX(Mapping!$B$4:$B$70, MATCH(C333, Mapping!$C$4:$C$70, 0))</f>
        <v>West</v>
      </c>
    </row>
    <row r="334" spans="1:16" x14ac:dyDescent="0.25">
      <c r="A334" s="10">
        <v>2021</v>
      </c>
      <c r="B334" s="10" t="s">
        <v>1222</v>
      </c>
      <c r="C334" s="10" t="s">
        <v>1247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 t="s">
        <v>22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 t="str">
        <f>INDEX(Mapping!$B$4:$B$70, MATCH(C334, Mapping!$C$4:$C$70, 0))</f>
        <v>East</v>
      </c>
    </row>
    <row r="335" spans="1:16" x14ac:dyDescent="0.25">
      <c r="A335" s="10">
        <v>2021</v>
      </c>
      <c r="B335" s="10" t="s">
        <v>1222</v>
      </c>
      <c r="C335" s="10" t="s">
        <v>1248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 t="s">
        <v>22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 t="str">
        <f>INDEX(Mapping!$B$4:$B$70, MATCH(C335, Mapping!$C$4:$C$70, 0))</f>
        <v>East</v>
      </c>
    </row>
    <row r="336" spans="1:16" x14ac:dyDescent="0.25">
      <c r="A336" s="10">
        <v>2021</v>
      </c>
      <c r="B336" s="10" t="s">
        <v>1222</v>
      </c>
      <c r="C336" s="10" t="s">
        <v>1249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 t="s">
        <v>22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 t="str">
        <f>INDEX(Mapping!$B$4:$B$70, MATCH(C336, Mapping!$C$4:$C$70, 0))</f>
        <v>East</v>
      </c>
    </row>
    <row r="337" spans="1:16" x14ac:dyDescent="0.25">
      <c r="A337" s="10">
        <v>2021</v>
      </c>
      <c r="B337" s="10" t="s">
        <v>1222</v>
      </c>
      <c r="C337" s="10" t="s">
        <v>1250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 t="s">
        <v>22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 t="str">
        <f>INDEX(Mapping!$B$4:$B$70, MATCH(C337, Mapping!$C$4:$C$70, 0))</f>
        <v>West</v>
      </c>
    </row>
    <row r="338" spans="1:16" x14ac:dyDescent="0.25">
      <c r="A338" s="10">
        <v>2021</v>
      </c>
      <c r="B338" s="10" t="s">
        <v>1222</v>
      </c>
      <c r="C338" s="10" t="s">
        <v>1251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 t="s">
        <v>22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 t="str">
        <f>INDEX(Mapping!$B$4:$B$70, MATCH(C338, Mapping!$C$4:$C$70, 0))</f>
        <v>East</v>
      </c>
    </row>
    <row r="339" spans="1:16" x14ac:dyDescent="0.25">
      <c r="A339" s="10">
        <v>2021</v>
      </c>
      <c r="B339" s="10" t="s">
        <v>1222</v>
      </c>
      <c r="C339" s="10" t="s">
        <v>1252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 t="s">
        <v>22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 t="str">
        <f>INDEX(Mapping!$B$4:$B$70, MATCH(C339, Mapping!$C$4:$C$70, 0))</f>
        <v>East</v>
      </c>
    </row>
    <row r="340" spans="1:16" x14ac:dyDescent="0.25">
      <c r="A340" s="10">
        <v>2021</v>
      </c>
      <c r="B340" s="10" t="s">
        <v>1222</v>
      </c>
      <c r="C340" s="10" t="s">
        <v>1253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 t="s">
        <v>22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 t="str">
        <f>INDEX(Mapping!$B$4:$B$70, MATCH(C340, Mapping!$C$4:$C$70, 0))</f>
        <v>East</v>
      </c>
    </row>
    <row r="341" spans="1:16" x14ac:dyDescent="0.25">
      <c r="A341" s="10">
        <v>2021</v>
      </c>
      <c r="B341" s="10" t="s">
        <v>1222</v>
      </c>
      <c r="C341" s="10" t="s">
        <v>1254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 t="s">
        <v>22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 t="str">
        <f>INDEX(Mapping!$B$4:$B$70, MATCH(C341, Mapping!$C$4:$C$70, 0))</f>
        <v>West</v>
      </c>
    </row>
    <row r="342" spans="1:16" x14ac:dyDescent="0.25">
      <c r="A342" s="10">
        <v>2021</v>
      </c>
      <c r="B342" s="10" t="s">
        <v>1222</v>
      </c>
      <c r="C342" s="10" t="s">
        <v>1255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 t="s">
        <v>22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 t="str">
        <f>INDEX(Mapping!$B$4:$B$70, MATCH(C342, Mapping!$C$4:$C$70, 0))</f>
        <v>West</v>
      </c>
    </row>
    <row r="343" spans="1:16" x14ac:dyDescent="0.25">
      <c r="A343" s="10">
        <v>2021</v>
      </c>
      <c r="B343" s="10" t="s">
        <v>1222</v>
      </c>
      <c r="C343" s="10" t="s">
        <v>1256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 t="s">
        <v>22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 t="str">
        <f>INDEX(Mapping!$B$4:$B$70, MATCH(C343, Mapping!$C$4:$C$70, 0))</f>
        <v>East</v>
      </c>
    </row>
    <row r="344" spans="1:16" x14ac:dyDescent="0.25">
      <c r="A344" s="10">
        <v>2022</v>
      </c>
      <c r="B344" s="10" t="s">
        <v>24</v>
      </c>
      <c r="C344" s="10" t="s">
        <v>25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 t="s">
        <v>22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 t="str">
        <f>INDEX(Mapping!$B$4:$B$70, MATCH(C344, Mapping!$C$4:$C$70, 0))</f>
        <v>East</v>
      </c>
    </row>
    <row r="345" spans="1:16" x14ac:dyDescent="0.25">
      <c r="A345" s="10">
        <v>2022</v>
      </c>
      <c r="B345" s="10" t="s">
        <v>24</v>
      </c>
      <c r="C345" s="10" t="s">
        <v>1182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 t="s">
        <v>22</v>
      </c>
      <c r="J345" s="10">
        <v>206</v>
      </c>
      <c r="K345" s="10">
        <v>0</v>
      </c>
      <c r="L345" s="10">
        <v>0</v>
      </c>
      <c r="M345" s="10">
        <v>0</v>
      </c>
      <c r="N345" s="10">
        <v>206</v>
      </c>
      <c r="O345" s="10">
        <v>0</v>
      </c>
      <c r="P345" s="10" t="str">
        <f>INDEX(Mapping!$B$4:$B$70, MATCH(C345, Mapping!$C$4:$C$70, 0))</f>
        <v>West</v>
      </c>
    </row>
    <row r="346" spans="1:16" x14ac:dyDescent="0.25">
      <c r="A346" s="10">
        <v>2022</v>
      </c>
      <c r="B346" s="10" t="s">
        <v>24</v>
      </c>
      <c r="C346" s="10" t="s">
        <v>26</v>
      </c>
      <c r="D346" s="10">
        <v>522.6</v>
      </c>
      <c r="E346" s="10">
        <v>0</v>
      </c>
      <c r="F346" s="10">
        <v>-18.100000000000001</v>
      </c>
      <c r="G346" s="10">
        <v>65.599999999999994</v>
      </c>
      <c r="H346" s="10">
        <v>65.599999999999994</v>
      </c>
      <c r="I346" s="10">
        <v>13</v>
      </c>
      <c r="J346" s="10">
        <v>71.3</v>
      </c>
      <c r="K346" s="10">
        <v>-1.2</v>
      </c>
      <c r="L346" s="10">
        <v>180.2</v>
      </c>
      <c r="M346" s="10">
        <v>320</v>
      </c>
      <c r="N346" s="10">
        <v>0</v>
      </c>
      <c r="O346" s="10">
        <v>0</v>
      </c>
      <c r="P346" s="10" t="str">
        <f>INDEX(Mapping!$B$4:$B$70, MATCH(C346, Mapping!$C$4:$C$70, 0))</f>
        <v>East</v>
      </c>
    </row>
    <row r="347" spans="1:16" x14ac:dyDescent="0.25">
      <c r="A347" s="10">
        <v>2022</v>
      </c>
      <c r="B347" s="10" t="s">
        <v>24</v>
      </c>
      <c r="C347" s="10" t="s">
        <v>27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 t="s">
        <v>22</v>
      </c>
      <c r="J347" s="10">
        <v>0</v>
      </c>
      <c r="K347" s="10">
        <v>-3.6</v>
      </c>
      <c r="L347" s="10">
        <v>0</v>
      </c>
      <c r="M347" s="10">
        <v>3.6</v>
      </c>
      <c r="N347" s="10">
        <v>0</v>
      </c>
      <c r="O347" s="10">
        <v>0</v>
      </c>
      <c r="P347" s="10" t="str">
        <f>INDEX(Mapping!$B$4:$B$70, MATCH(C347, Mapping!$C$4:$C$70, 0))</f>
        <v>East</v>
      </c>
    </row>
    <row r="348" spans="1:16" x14ac:dyDescent="0.25">
      <c r="A348" s="10">
        <v>2022</v>
      </c>
      <c r="B348" s="10" t="s">
        <v>24</v>
      </c>
      <c r="C348" s="10" t="s">
        <v>1183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 t="s">
        <v>22</v>
      </c>
      <c r="J348" s="10">
        <v>0</v>
      </c>
      <c r="K348" s="10">
        <v>0</v>
      </c>
      <c r="L348" s="10">
        <v>0</v>
      </c>
      <c r="M348" s="10">
        <v>1600</v>
      </c>
      <c r="N348" s="10">
        <v>1600</v>
      </c>
      <c r="O348" s="10">
        <v>0</v>
      </c>
      <c r="P348" s="10" t="str">
        <f>INDEX(Mapping!$B$4:$B$70, MATCH(C348, Mapping!$C$4:$C$70, 0))</f>
        <v>West</v>
      </c>
    </row>
    <row r="349" spans="1:16" x14ac:dyDescent="0.25">
      <c r="A349" s="10">
        <v>2022</v>
      </c>
      <c r="B349" s="10" t="s">
        <v>24</v>
      </c>
      <c r="C349" s="10" t="s">
        <v>1184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 t="s">
        <v>22</v>
      </c>
      <c r="J349" s="10">
        <v>0</v>
      </c>
      <c r="K349" s="10">
        <v>0</v>
      </c>
      <c r="L349" s="10">
        <v>0</v>
      </c>
      <c r="M349" s="10">
        <v>1721.6</v>
      </c>
      <c r="N349" s="10">
        <v>1721.6</v>
      </c>
      <c r="O349" s="10">
        <v>0</v>
      </c>
      <c r="P349" s="10" t="str">
        <f>INDEX(Mapping!$B$4:$B$70, MATCH(C349, Mapping!$C$4:$C$70, 0))</f>
        <v>West</v>
      </c>
    </row>
    <row r="350" spans="1:16" x14ac:dyDescent="0.25">
      <c r="A350" s="10">
        <v>2022</v>
      </c>
      <c r="B350" s="10" t="s">
        <v>24</v>
      </c>
      <c r="C350" s="10" t="s">
        <v>28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 t="s">
        <v>22</v>
      </c>
      <c r="J350" s="10">
        <v>271.10000000000002</v>
      </c>
      <c r="K350" s="10">
        <v>-25.2</v>
      </c>
      <c r="L350" s="10">
        <v>0</v>
      </c>
      <c r="M350" s="10">
        <v>272.8</v>
      </c>
      <c r="N350" s="10">
        <v>518.79999999999995</v>
      </c>
      <c r="O350" s="10">
        <v>0</v>
      </c>
      <c r="P350" s="10" t="str">
        <f>INDEX(Mapping!$B$4:$B$70, MATCH(C350, Mapping!$C$4:$C$70, 0))</f>
        <v>West</v>
      </c>
    </row>
    <row r="351" spans="1:16" x14ac:dyDescent="0.25">
      <c r="A351" s="10">
        <v>2022</v>
      </c>
      <c r="B351" s="10" t="s">
        <v>24</v>
      </c>
      <c r="C351" s="10" t="s">
        <v>29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 t="s">
        <v>22</v>
      </c>
      <c r="J351" s="10">
        <v>0</v>
      </c>
      <c r="K351" s="10">
        <v>100</v>
      </c>
      <c r="L351" s="10">
        <v>0</v>
      </c>
      <c r="M351" s="10">
        <v>25</v>
      </c>
      <c r="N351" s="10">
        <v>125</v>
      </c>
      <c r="O351" s="10">
        <v>0</v>
      </c>
      <c r="P351" s="10" t="str">
        <f>INDEX(Mapping!$B$4:$B$70, MATCH(C351, Mapping!$C$4:$C$70, 0))</f>
        <v>East</v>
      </c>
    </row>
    <row r="352" spans="1:16" x14ac:dyDescent="0.25">
      <c r="A352" s="10">
        <v>2022</v>
      </c>
      <c r="B352" s="10" t="s">
        <v>24</v>
      </c>
      <c r="C352" s="10" t="s">
        <v>30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 t="s">
        <v>22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 t="str">
        <f>INDEX(Mapping!$B$4:$B$70, MATCH(C352, Mapping!$C$4:$C$70, 0))</f>
        <v>East</v>
      </c>
    </row>
    <row r="353" spans="1:16" x14ac:dyDescent="0.25">
      <c r="A353" s="10">
        <v>2022</v>
      </c>
      <c r="B353" s="10" t="s">
        <v>24</v>
      </c>
      <c r="C353" s="10" t="s">
        <v>31</v>
      </c>
      <c r="D353" s="10">
        <v>4861.1000000000004</v>
      </c>
      <c r="E353" s="10">
        <v>0</v>
      </c>
      <c r="F353" s="10">
        <v>-193.6</v>
      </c>
      <c r="G353" s="10">
        <v>606.79999999999995</v>
      </c>
      <c r="H353" s="10">
        <v>606.79999999999995</v>
      </c>
      <c r="I353" s="10">
        <v>13</v>
      </c>
      <c r="J353" s="10">
        <v>2534.5</v>
      </c>
      <c r="K353" s="10">
        <v>-0.8</v>
      </c>
      <c r="L353" s="10">
        <v>150.69999999999999</v>
      </c>
      <c r="M353" s="10">
        <v>2863.2</v>
      </c>
      <c r="N353" s="10">
        <v>273.39999999999998</v>
      </c>
      <c r="O353" s="10">
        <v>0</v>
      </c>
      <c r="P353" s="10" t="str">
        <f>INDEX(Mapping!$B$4:$B$70, MATCH(C353, Mapping!$C$4:$C$70, 0))</f>
        <v>East</v>
      </c>
    </row>
    <row r="354" spans="1:16" x14ac:dyDescent="0.25">
      <c r="A354" s="10">
        <v>2022</v>
      </c>
      <c r="B354" s="10" t="s">
        <v>24</v>
      </c>
      <c r="C354" s="10" t="s">
        <v>1185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 t="s">
        <v>22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 t="str">
        <f>INDEX(Mapping!$B$4:$B$70, MATCH(C354, Mapping!$C$4:$C$70, 0))</f>
        <v>East</v>
      </c>
    </row>
    <row r="355" spans="1:16" x14ac:dyDescent="0.25">
      <c r="A355" s="10">
        <v>2022</v>
      </c>
      <c r="B355" s="10" t="s">
        <v>24</v>
      </c>
      <c r="C355" s="10" t="s">
        <v>32</v>
      </c>
      <c r="D355" s="10">
        <v>573.6</v>
      </c>
      <c r="E355" s="10">
        <v>0</v>
      </c>
      <c r="F355" s="10">
        <v>0</v>
      </c>
      <c r="G355" s="10">
        <v>74.599999999999994</v>
      </c>
      <c r="H355" s="10">
        <v>74.599999999999994</v>
      </c>
      <c r="I355" s="10">
        <v>13</v>
      </c>
      <c r="J355" s="10">
        <v>3279.5</v>
      </c>
      <c r="K355" s="10">
        <v>14.8</v>
      </c>
      <c r="L355" s="10">
        <v>0</v>
      </c>
      <c r="M355" s="10">
        <v>192</v>
      </c>
      <c r="N355" s="10">
        <v>2838.1</v>
      </c>
      <c r="O355" s="10">
        <v>0</v>
      </c>
      <c r="P355" s="10" t="str">
        <f>INDEX(Mapping!$B$4:$B$70, MATCH(C355, Mapping!$C$4:$C$70, 0))</f>
        <v>East</v>
      </c>
    </row>
    <row r="356" spans="1:16" x14ac:dyDescent="0.25">
      <c r="A356" s="10">
        <v>2022</v>
      </c>
      <c r="B356" s="10" t="s">
        <v>24</v>
      </c>
      <c r="C356" s="10" t="s">
        <v>33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 t="s">
        <v>22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 t="str">
        <f>INDEX(Mapping!$B$4:$B$70, MATCH(C356, Mapping!$C$4:$C$70, 0))</f>
        <v>East</v>
      </c>
    </row>
    <row r="357" spans="1:16" x14ac:dyDescent="0.25">
      <c r="A357" s="10">
        <v>2022</v>
      </c>
      <c r="B357" s="10" t="s">
        <v>24</v>
      </c>
      <c r="C357" s="10" t="s">
        <v>34</v>
      </c>
      <c r="D357" s="10">
        <v>0</v>
      </c>
      <c r="E357" s="10">
        <v>0</v>
      </c>
      <c r="F357" s="10">
        <v>0</v>
      </c>
      <c r="G357" s="10">
        <v>0</v>
      </c>
      <c r="H357" s="10">
        <v>148.4</v>
      </c>
      <c r="I357" s="10" t="s">
        <v>22</v>
      </c>
      <c r="J357" s="10">
        <v>240.4</v>
      </c>
      <c r="K357" s="10">
        <v>0</v>
      </c>
      <c r="L357" s="10">
        <v>0</v>
      </c>
      <c r="M357" s="10">
        <v>0</v>
      </c>
      <c r="N357" s="10">
        <v>92</v>
      </c>
      <c r="O357" s="10">
        <v>0</v>
      </c>
      <c r="P357" s="10" t="str">
        <f>INDEX(Mapping!$B$4:$B$70, MATCH(C357, Mapping!$C$4:$C$70, 0))</f>
        <v>East</v>
      </c>
    </row>
    <row r="358" spans="1:16" x14ac:dyDescent="0.25">
      <c r="A358" s="10">
        <v>2022</v>
      </c>
      <c r="B358" s="10" t="s">
        <v>24</v>
      </c>
      <c r="C358" s="10" t="s">
        <v>35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 t="s">
        <v>22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 t="str">
        <f>INDEX(Mapping!$B$4:$B$70, MATCH(C358, Mapping!$C$4:$C$70, 0))</f>
        <v>East</v>
      </c>
    </row>
    <row r="359" spans="1:16" x14ac:dyDescent="0.25">
      <c r="A359" s="10">
        <v>2022</v>
      </c>
      <c r="B359" s="10" t="s">
        <v>24</v>
      </c>
      <c r="C359" s="10" t="s">
        <v>36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 t="s">
        <v>22</v>
      </c>
      <c r="J359" s="10">
        <v>151.6</v>
      </c>
      <c r="K359" s="10">
        <v>0</v>
      </c>
      <c r="L359" s="10">
        <v>0</v>
      </c>
      <c r="M359" s="10">
        <v>0</v>
      </c>
      <c r="N359" s="10">
        <v>151.6</v>
      </c>
      <c r="O359" s="10">
        <v>0</v>
      </c>
      <c r="P359" s="10" t="str">
        <f>INDEX(Mapping!$B$4:$B$70, MATCH(C359, Mapping!$C$4:$C$70, 0))</f>
        <v>West</v>
      </c>
    </row>
    <row r="360" spans="1:16" x14ac:dyDescent="0.25">
      <c r="A360" s="10">
        <v>2022</v>
      </c>
      <c r="B360" s="10" t="s">
        <v>24</v>
      </c>
      <c r="C360" s="10" t="s">
        <v>37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 t="s">
        <v>22</v>
      </c>
      <c r="J360" s="10">
        <v>199</v>
      </c>
      <c r="K360" s="10">
        <v>0</v>
      </c>
      <c r="L360" s="10">
        <v>0</v>
      </c>
      <c r="M360" s="10">
        <v>0</v>
      </c>
      <c r="N360" s="10">
        <v>199</v>
      </c>
      <c r="O360" s="10">
        <v>0</v>
      </c>
      <c r="P360" s="10" t="str">
        <f>INDEX(Mapping!$B$4:$B$70, MATCH(C360, Mapping!$C$4:$C$70, 0))</f>
        <v>West</v>
      </c>
    </row>
    <row r="361" spans="1:16" x14ac:dyDescent="0.25">
      <c r="A361" s="10">
        <v>2022</v>
      </c>
      <c r="B361" s="10" t="s">
        <v>24</v>
      </c>
      <c r="C361" s="10" t="s">
        <v>38</v>
      </c>
      <c r="D361" s="10">
        <v>551.70000000000005</v>
      </c>
      <c r="E361" s="10">
        <v>0</v>
      </c>
      <c r="F361" s="10">
        <v>-21.8</v>
      </c>
      <c r="G361" s="10">
        <v>68.900000000000006</v>
      </c>
      <c r="H361" s="10">
        <v>68.900000000000006</v>
      </c>
      <c r="I361" s="10">
        <v>13</v>
      </c>
      <c r="J361" s="10">
        <v>0</v>
      </c>
      <c r="K361" s="10">
        <v>0</v>
      </c>
      <c r="L361" s="10">
        <v>0</v>
      </c>
      <c r="M361" s="10">
        <v>598.70000000000005</v>
      </c>
      <c r="N361" s="10">
        <v>0</v>
      </c>
      <c r="O361" s="10">
        <v>0</v>
      </c>
      <c r="P361" s="10" t="str">
        <f>INDEX(Mapping!$B$4:$B$70, MATCH(C361, Mapping!$C$4:$C$70, 0))</f>
        <v>West</v>
      </c>
    </row>
    <row r="362" spans="1:16" x14ac:dyDescent="0.25">
      <c r="A362" s="10">
        <v>2022</v>
      </c>
      <c r="B362" s="10" t="s">
        <v>24</v>
      </c>
      <c r="C362" s="10" t="s">
        <v>39</v>
      </c>
      <c r="D362" s="10">
        <v>289.60000000000002</v>
      </c>
      <c r="E362" s="10">
        <v>0</v>
      </c>
      <c r="F362" s="10">
        <v>-8.3000000000000007</v>
      </c>
      <c r="G362" s="10">
        <v>36.6</v>
      </c>
      <c r="H362" s="10">
        <v>36.6</v>
      </c>
      <c r="I362" s="10">
        <v>13</v>
      </c>
      <c r="J362" s="10">
        <v>83.9</v>
      </c>
      <c r="K362" s="10">
        <v>-2.6</v>
      </c>
      <c r="L362" s="10">
        <v>0</v>
      </c>
      <c r="M362" s="10">
        <v>365</v>
      </c>
      <c r="N362" s="10">
        <v>128.4</v>
      </c>
      <c r="O362" s="10">
        <v>0</v>
      </c>
      <c r="P362" s="10" t="str">
        <f>INDEX(Mapping!$B$4:$B$70, MATCH(C362, Mapping!$C$4:$C$70, 0))</f>
        <v>West</v>
      </c>
    </row>
    <row r="363" spans="1:16" x14ac:dyDescent="0.25">
      <c r="A363" s="10">
        <v>2022</v>
      </c>
      <c r="B363" s="10" t="s">
        <v>24</v>
      </c>
      <c r="C363" s="10" t="s">
        <v>42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 t="s">
        <v>22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 t="str">
        <f>INDEX(Mapping!$B$4:$B$70, MATCH(C363, Mapping!$C$4:$C$70, 0))</f>
        <v>East</v>
      </c>
    </row>
    <row r="364" spans="1:16" x14ac:dyDescent="0.25">
      <c r="A364" s="10">
        <v>2022</v>
      </c>
      <c r="B364" s="10" t="s">
        <v>24</v>
      </c>
      <c r="C364" s="10" t="s">
        <v>43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 t="s">
        <v>22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 t="str">
        <f>INDEX(Mapping!$B$4:$B$70, MATCH(C364, Mapping!$C$4:$C$70, 0))</f>
        <v>East</v>
      </c>
    </row>
    <row r="365" spans="1:16" x14ac:dyDescent="0.25">
      <c r="A365" s="10">
        <v>2022</v>
      </c>
      <c r="B365" s="10" t="s">
        <v>24</v>
      </c>
      <c r="C365" s="10" t="s">
        <v>45</v>
      </c>
      <c r="D365" s="10">
        <v>614.1</v>
      </c>
      <c r="E365" s="10">
        <v>0</v>
      </c>
      <c r="F365" s="10">
        <v>0</v>
      </c>
      <c r="G365" s="10">
        <v>227.5</v>
      </c>
      <c r="H365" s="10">
        <v>248.5</v>
      </c>
      <c r="I365" s="10">
        <v>40.5</v>
      </c>
      <c r="J365" s="10">
        <v>1504.3</v>
      </c>
      <c r="K365" s="10">
        <v>-15.2</v>
      </c>
      <c r="L365" s="10">
        <v>0</v>
      </c>
      <c r="M365" s="10">
        <v>0</v>
      </c>
      <c r="N365" s="10">
        <v>626.29999999999995</v>
      </c>
      <c r="O365" s="10">
        <v>0</v>
      </c>
      <c r="P365" s="10" t="str">
        <f>INDEX(Mapping!$B$4:$B$70, MATCH(C365, Mapping!$C$4:$C$70, 0))</f>
        <v>East</v>
      </c>
    </row>
    <row r="366" spans="1:16" x14ac:dyDescent="0.25">
      <c r="A366" s="10">
        <v>2022</v>
      </c>
      <c r="B366" s="10" t="s">
        <v>24</v>
      </c>
      <c r="C366" s="10" t="s">
        <v>46</v>
      </c>
      <c r="D366" s="10">
        <v>440.7</v>
      </c>
      <c r="E366" s="10">
        <v>0</v>
      </c>
      <c r="F366" s="10">
        <v>-36.5</v>
      </c>
      <c r="G366" s="10">
        <v>52.6</v>
      </c>
      <c r="H366" s="10">
        <v>52.6</v>
      </c>
      <c r="I366" s="10">
        <v>13</v>
      </c>
      <c r="J366" s="10">
        <v>42.6</v>
      </c>
      <c r="K366" s="10">
        <v>0</v>
      </c>
      <c r="L366" s="10">
        <v>0</v>
      </c>
      <c r="M366" s="10">
        <v>439.6</v>
      </c>
      <c r="N366" s="10">
        <v>25.4</v>
      </c>
      <c r="O366" s="10">
        <v>0</v>
      </c>
      <c r="P366" s="10" t="str">
        <f>INDEX(Mapping!$B$4:$B$70, MATCH(C366, Mapping!$C$4:$C$70, 0))</f>
        <v>East</v>
      </c>
    </row>
    <row r="367" spans="1:16" x14ac:dyDescent="0.25">
      <c r="A367" s="10">
        <v>2022</v>
      </c>
      <c r="B367" s="10" t="s">
        <v>24</v>
      </c>
      <c r="C367" s="10" t="s">
        <v>1234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 t="s">
        <v>22</v>
      </c>
      <c r="J367" s="10">
        <v>0</v>
      </c>
      <c r="K367" s="10">
        <v>0</v>
      </c>
      <c r="L367" s="10">
        <v>0</v>
      </c>
      <c r="M367" s="10">
        <v>626.29999999999995</v>
      </c>
      <c r="N367" s="10">
        <v>626.29999999999995</v>
      </c>
      <c r="O367" s="10">
        <v>0</v>
      </c>
      <c r="P367" s="10" t="str">
        <f>INDEX(Mapping!$B$4:$B$70, MATCH(C367, Mapping!$C$4:$C$70, 0))</f>
        <v>East</v>
      </c>
    </row>
    <row r="368" spans="1:16" x14ac:dyDescent="0.25">
      <c r="A368" s="10">
        <v>2022</v>
      </c>
      <c r="B368" s="10" t="s">
        <v>24</v>
      </c>
      <c r="C368" s="10" t="s">
        <v>47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 t="s">
        <v>22</v>
      </c>
      <c r="J368" s="10">
        <v>412</v>
      </c>
      <c r="K368" s="10">
        <v>0</v>
      </c>
      <c r="L368" s="10">
        <v>0</v>
      </c>
      <c r="M368" s="10">
        <v>0</v>
      </c>
      <c r="N368" s="10">
        <v>412</v>
      </c>
      <c r="O368" s="10">
        <v>0</v>
      </c>
      <c r="P368" s="10" t="str">
        <f>INDEX(Mapping!$B$4:$B$70, MATCH(C368, Mapping!$C$4:$C$70, 0))</f>
        <v>West</v>
      </c>
    </row>
    <row r="369" spans="1:16" x14ac:dyDescent="0.25">
      <c r="A369" s="10">
        <v>2022</v>
      </c>
      <c r="B369" s="10" t="s">
        <v>24</v>
      </c>
      <c r="C369" s="10" t="s">
        <v>48</v>
      </c>
      <c r="D369" s="10">
        <v>1482.3</v>
      </c>
      <c r="E369" s="10">
        <v>0</v>
      </c>
      <c r="F369" s="10">
        <v>-75.7</v>
      </c>
      <c r="G369" s="10">
        <v>182.9</v>
      </c>
      <c r="H369" s="10">
        <v>182.9</v>
      </c>
      <c r="I369" s="10">
        <v>13</v>
      </c>
      <c r="J369" s="10">
        <v>319.2</v>
      </c>
      <c r="K369" s="10">
        <v>47.6</v>
      </c>
      <c r="L369" s="10">
        <v>0</v>
      </c>
      <c r="M369" s="10">
        <v>1622.2</v>
      </c>
      <c r="N369" s="10">
        <v>399.5</v>
      </c>
      <c r="O369" s="10">
        <v>0</v>
      </c>
      <c r="P369" s="10" t="str">
        <f>INDEX(Mapping!$B$4:$B$70, MATCH(C369, Mapping!$C$4:$C$70, 0))</f>
        <v>West</v>
      </c>
    </row>
    <row r="370" spans="1:16" x14ac:dyDescent="0.25">
      <c r="A370" s="10">
        <v>2022</v>
      </c>
      <c r="B370" s="10" t="s">
        <v>24</v>
      </c>
      <c r="C370" s="10" t="s">
        <v>49</v>
      </c>
      <c r="D370" s="10">
        <v>482.4</v>
      </c>
      <c r="E370" s="10">
        <v>0</v>
      </c>
      <c r="F370" s="10">
        <v>-15.2</v>
      </c>
      <c r="G370" s="10">
        <v>60.7</v>
      </c>
      <c r="H370" s="10">
        <v>60.7</v>
      </c>
      <c r="I370" s="10">
        <v>13</v>
      </c>
      <c r="J370" s="10">
        <v>519.70000000000005</v>
      </c>
      <c r="K370" s="10">
        <v>-78</v>
      </c>
      <c r="L370" s="10">
        <v>0</v>
      </c>
      <c r="M370" s="10">
        <v>100</v>
      </c>
      <c r="N370" s="10">
        <v>13.7</v>
      </c>
      <c r="O370" s="10">
        <v>0</v>
      </c>
      <c r="P370" s="10" t="str">
        <f>INDEX(Mapping!$B$4:$B$70, MATCH(C370, Mapping!$C$4:$C$70, 0))</f>
        <v>West</v>
      </c>
    </row>
    <row r="371" spans="1:16" x14ac:dyDescent="0.25">
      <c r="A371" s="10">
        <v>2022</v>
      </c>
      <c r="B371" s="10" t="s">
        <v>24</v>
      </c>
      <c r="C371" s="10" t="s">
        <v>50</v>
      </c>
      <c r="D371" s="10">
        <v>384.6</v>
      </c>
      <c r="E371" s="10">
        <v>0</v>
      </c>
      <c r="F371" s="10">
        <v>-3.5</v>
      </c>
      <c r="G371" s="10">
        <v>49.6</v>
      </c>
      <c r="H371" s="10">
        <v>49.6</v>
      </c>
      <c r="I371" s="10">
        <v>13</v>
      </c>
      <c r="J371" s="10">
        <v>0</v>
      </c>
      <c r="K371" s="10">
        <v>0</v>
      </c>
      <c r="L371" s="10">
        <v>0</v>
      </c>
      <c r="M371" s="10">
        <v>430.7</v>
      </c>
      <c r="N371" s="10">
        <v>0</v>
      </c>
      <c r="O371" s="10">
        <v>0</v>
      </c>
      <c r="P371" s="10" t="str">
        <f>INDEX(Mapping!$B$4:$B$70, MATCH(C371, Mapping!$C$4:$C$70, 0))</f>
        <v>West</v>
      </c>
    </row>
    <row r="372" spans="1:16" x14ac:dyDescent="0.25">
      <c r="A372" s="10">
        <v>2022</v>
      </c>
      <c r="B372" s="10" t="s">
        <v>24</v>
      </c>
      <c r="C372" s="10" t="s">
        <v>51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 t="s">
        <v>22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 t="str">
        <f>INDEX(Mapping!$B$4:$B$70, MATCH(C372, Mapping!$C$4:$C$70, 0))</f>
        <v>West</v>
      </c>
    </row>
    <row r="373" spans="1:16" x14ac:dyDescent="0.25">
      <c r="A373" s="10">
        <v>2022</v>
      </c>
      <c r="B373" s="10" t="s">
        <v>24</v>
      </c>
      <c r="C373" s="10" t="s">
        <v>52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 t="s">
        <v>22</v>
      </c>
      <c r="J373" s="10">
        <v>103</v>
      </c>
      <c r="K373" s="10">
        <v>0</v>
      </c>
      <c r="L373" s="10">
        <v>0</v>
      </c>
      <c r="M373" s="10">
        <v>0</v>
      </c>
      <c r="N373" s="10">
        <v>103</v>
      </c>
      <c r="O373" s="10">
        <v>0</v>
      </c>
      <c r="P373" s="10" t="str">
        <f>INDEX(Mapping!$B$4:$B$70, MATCH(C373, Mapping!$C$4:$C$70, 0))</f>
        <v>West</v>
      </c>
    </row>
    <row r="374" spans="1:16" x14ac:dyDescent="0.25">
      <c r="A374" s="10">
        <v>2022</v>
      </c>
      <c r="B374" s="10" t="s">
        <v>24</v>
      </c>
      <c r="C374" s="10" t="s">
        <v>1221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 t="s">
        <v>22</v>
      </c>
      <c r="J374" s="10">
        <v>1415.3</v>
      </c>
      <c r="K374" s="10">
        <v>-1.7</v>
      </c>
      <c r="L374" s="10">
        <v>0</v>
      </c>
      <c r="M374" s="10">
        <v>186.6</v>
      </c>
      <c r="N374" s="10">
        <v>1600.2</v>
      </c>
      <c r="O374" s="10">
        <v>0</v>
      </c>
      <c r="P374" s="10" t="str">
        <f>INDEX(Mapping!$B$4:$B$70, MATCH(C374, Mapping!$C$4:$C$70, 0))</f>
        <v>West</v>
      </c>
    </row>
    <row r="375" spans="1:16" x14ac:dyDescent="0.25">
      <c r="A375" s="10">
        <v>2022</v>
      </c>
      <c r="B375" s="10" t="s">
        <v>24</v>
      </c>
      <c r="C375" s="10" t="s">
        <v>53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 t="s">
        <v>22</v>
      </c>
      <c r="J375" s="10">
        <v>0</v>
      </c>
      <c r="K375" s="10">
        <v>0</v>
      </c>
      <c r="L375" s="10">
        <v>0</v>
      </c>
      <c r="M375" s="10">
        <v>1083.0999999999999</v>
      </c>
      <c r="N375" s="10">
        <v>1083.0999999999999</v>
      </c>
      <c r="O375" s="10">
        <v>0</v>
      </c>
      <c r="P375" s="10" t="str">
        <f>INDEX(Mapping!$B$4:$B$70, MATCH(C375, Mapping!$C$4:$C$70, 0))</f>
        <v>West</v>
      </c>
    </row>
    <row r="376" spans="1:16" x14ac:dyDescent="0.25">
      <c r="A376" s="10">
        <v>2022</v>
      </c>
      <c r="B376" s="10" t="s">
        <v>24</v>
      </c>
      <c r="C376" s="10" t="s">
        <v>1189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 t="s">
        <v>22</v>
      </c>
      <c r="J376" s="10">
        <v>0</v>
      </c>
      <c r="K376" s="10">
        <v>0</v>
      </c>
      <c r="L376" s="10">
        <v>0</v>
      </c>
      <c r="M376" s="10">
        <v>509.9</v>
      </c>
      <c r="N376" s="10">
        <v>509.9</v>
      </c>
      <c r="O376" s="10">
        <v>0</v>
      </c>
      <c r="P376" s="10" t="str">
        <f>INDEX(Mapping!$B$4:$B$70, MATCH(C376, Mapping!$C$4:$C$70, 0))</f>
        <v>West</v>
      </c>
    </row>
    <row r="377" spans="1:16" x14ac:dyDescent="0.25">
      <c r="A377" s="10">
        <v>2022</v>
      </c>
      <c r="B377" s="10" t="s">
        <v>24</v>
      </c>
      <c r="C377" s="10" t="s">
        <v>23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 t="s">
        <v>22</v>
      </c>
      <c r="J377" s="10">
        <v>0</v>
      </c>
      <c r="K377" s="10">
        <v>0</v>
      </c>
      <c r="L377" s="10">
        <v>0</v>
      </c>
      <c r="M377" s="10">
        <v>67</v>
      </c>
      <c r="N377" s="10">
        <v>67</v>
      </c>
      <c r="O377" s="10">
        <v>0</v>
      </c>
      <c r="P377" s="10" t="str">
        <f>INDEX(Mapping!$B$4:$B$70, MATCH(C377, Mapping!$C$4:$C$70, 0))</f>
        <v>East</v>
      </c>
    </row>
    <row r="378" spans="1:16" x14ac:dyDescent="0.25">
      <c r="A378" s="10">
        <v>2022</v>
      </c>
      <c r="B378" s="10" t="s">
        <v>24</v>
      </c>
      <c r="C378" s="10" t="s">
        <v>1220</v>
      </c>
      <c r="D378" s="10">
        <v>265.60000000000002</v>
      </c>
      <c r="E378" s="10">
        <v>0</v>
      </c>
      <c r="F378" s="10">
        <v>-7.4</v>
      </c>
      <c r="G378" s="10">
        <v>33.6</v>
      </c>
      <c r="H378" s="10">
        <v>33.6</v>
      </c>
      <c r="I378" s="10">
        <v>13</v>
      </c>
      <c r="J378" s="10">
        <v>0</v>
      </c>
      <c r="K378" s="10">
        <v>0</v>
      </c>
      <c r="L378" s="10">
        <v>0</v>
      </c>
      <c r="M378" s="10">
        <v>291.8</v>
      </c>
      <c r="N378" s="10">
        <v>0</v>
      </c>
      <c r="O378" s="10">
        <v>0</v>
      </c>
      <c r="P378" s="10" t="str">
        <f>INDEX(Mapping!$B$4:$B$70, MATCH(C378, Mapping!$C$4:$C$70, 0))</f>
        <v>West</v>
      </c>
    </row>
    <row r="379" spans="1:16" x14ac:dyDescent="0.25">
      <c r="A379" s="10">
        <v>2022</v>
      </c>
      <c r="B379" s="10" t="s">
        <v>24</v>
      </c>
      <c r="C379" s="10" t="s">
        <v>1235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 t="s">
        <v>22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 t="str">
        <f>INDEX(Mapping!$B$4:$B$70, MATCH(C379, Mapping!$C$4:$C$70, 0))</f>
        <v>East</v>
      </c>
    </row>
    <row r="380" spans="1:16" x14ac:dyDescent="0.25">
      <c r="A380" s="10">
        <v>2022</v>
      </c>
      <c r="B380" s="10" t="s">
        <v>24</v>
      </c>
      <c r="C380" s="10" t="s">
        <v>1236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 t="s">
        <v>22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 t="str">
        <f>INDEX(Mapping!$B$4:$B$70, MATCH(C380, Mapping!$C$4:$C$70, 0))</f>
        <v>West</v>
      </c>
    </row>
    <row r="381" spans="1:16" x14ac:dyDescent="0.25">
      <c r="A381" s="10">
        <v>2022</v>
      </c>
      <c r="B381" s="10" t="s">
        <v>24</v>
      </c>
      <c r="C381" s="10" t="s">
        <v>1237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 t="s">
        <v>22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 t="str">
        <f>INDEX(Mapping!$B$4:$B$70, MATCH(C381, Mapping!$C$4:$C$70, 0))</f>
        <v>West</v>
      </c>
    </row>
    <row r="382" spans="1:16" x14ac:dyDescent="0.25">
      <c r="A382" s="10">
        <v>2022</v>
      </c>
      <c r="B382" s="10" t="s">
        <v>24</v>
      </c>
      <c r="C382" s="10" t="s">
        <v>1238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 t="s">
        <v>22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 t="str">
        <f>INDEX(Mapping!$B$4:$B$70, MATCH(C382, Mapping!$C$4:$C$70, 0))</f>
        <v>East</v>
      </c>
    </row>
    <row r="383" spans="1:16" x14ac:dyDescent="0.25">
      <c r="A383" s="10">
        <v>2022</v>
      </c>
      <c r="B383" s="10" t="s">
        <v>24</v>
      </c>
      <c r="C383" s="10" t="s">
        <v>1239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 t="s">
        <v>22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 t="str">
        <f>INDEX(Mapping!$B$4:$B$70, MATCH(C383, Mapping!$C$4:$C$70, 0))</f>
        <v>West</v>
      </c>
    </row>
    <row r="384" spans="1:16" x14ac:dyDescent="0.25">
      <c r="A384" s="10">
        <v>2022</v>
      </c>
      <c r="B384" s="10" t="s">
        <v>24</v>
      </c>
      <c r="C384" s="10" t="s">
        <v>1240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 t="s">
        <v>22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 t="str">
        <f>INDEX(Mapping!$B$4:$B$70, MATCH(C384, Mapping!$C$4:$C$70, 0))</f>
        <v>West</v>
      </c>
    </row>
    <row r="385" spans="1:16" x14ac:dyDescent="0.25">
      <c r="A385" s="10">
        <v>2022</v>
      </c>
      <c r="B385" s="10" t="s">
        <v>24</v>
      </c>
      <c r="C385" s="10" t="s">
        <v>1241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 t="s">
        <v>22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 t="str">
        <f>INDEX(Mapping!$B$4:$B$70, MATCH(C385, Mapping!$C$4:$C$70, 0))</f>
        <v>West</v>
      </c>
    </row>
    <row r="386" spans="1:16" x14ac:dyDescent="0.25">
      <c r="A386" s="10">
        <v>2022</v>
      </c>
      <c r="B386" s="10" t="s">
        <v>24</v>
      </c>
      <c r="C386" s="10" t="s">
        <v>1242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 t="s">
        <v>22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 t="str">
        <f>INDEX(Mapping!$B$4:$B$70, MATCH(C386, Mapping!$C$4:$C$70, 0))</f>
        <v>West</v>
      </c>
    </row>
    <row r="387" spans="1:16" x14ac:dyDescent="0.25">
      <c r="A387" s="10">
        <v>2022</v>
      </c>
      <c r="B387" s="10" t="s">
        <v>24</v>
      </c>
      <c r="C387" s="10" t="s">
        <v>1243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 t="s">
        <v>22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 t="str">
        <f>INDEX(Mapping!$B$4:$B$70, MATCH(C387, Mapping!$C$4:$C$70, 0))</f>
        <v>West</v>
      </c>
    </row>
    <row r="388" spans="1:16" x14ac:dyDescent="0.25">
      <c r="A388" s="10">
        <v>2022</v>
      </c>
      <c r="B388" s="10" t="s">
        <v>24</v>
      </c>
      <c r="C388" s="10" t="s">
        <v>1244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 t="s">
        <v>22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 t="str">
        <f>INDEX(Mapping!$B$4:$B$70, MATCH(C388, Mapping!$C$4:$C$70, 0))</f>
        <v>East</v>
      </c>
    </row>
    <row r="389" spans="1:16" x14ac:dyDescent="0.25">
      <c r="A389" s="10">
        <v>2022</v>
      </c>
      <c r="B389" s="10" t="s">
        <v>24</v>
      </c>
      <c r="C389" s="10" t="s">
        <v>1245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 t="s">
        <v>22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 t="str">
        <f>INDEX(Mapping!$B$4:$B$70, MATCH(C389, Mapping!$C$4:$C$70, 0))</f>
        <v>East</v>
      </c>
    </row>
    <row r="390" spans="1:16" x14ac:dyDescent="0.25">
      <c r="A390" s="10">
        <v>2022</v>
      </c>
      <c r="B390" s="10" t="s">
        <v>24</v>
      </c>
      <c r="C390" s="10" t="s">
        <v>1246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 t="s">
        <v>22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 t="str">
        <f>INDEX(Mapping!$B$4:$B$70, MATCH(C390, Mapping!$C$4:$C$70, 0))</f>
        <v>West</v>
      </c>
    </row>
    <row r="391" spans="1:16" x14ac:dyDescent="0.25">
      <c r="A391" s="10">
        <v>2022</v>
      </c>
      <c r="B391" s="10" t="s">
        <v>24</v>
      </c>
      <c r="C391" s="10" t="s">
        <v>1247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 t="s">
        <v>22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 t="str">
        <f>INDEX(Mapping!$B$4:$B$70, MATCH(C391, Mapping!$C$4:$C$70, 0))</f>
        <v>East</v>
      </c>
    </row>
    <row r="392" spans="1:16" x14ac:dyDescent="0.25">
      <c r="A392" s="10">
        <v>2022</v>
      </c>
      <c r="B392" s="10" t="s">
        <v>24</v>
      </c>
      <c r="C392" s="10" t="s">
        <v>1248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 t="s">
        <v>22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 t="str">
        <f>INDEX(Mapping!$B$4:$B$70, MATCH(C392, Mapping!$C$4:$C$70, 0))</f>
        <v>East</v>
      </c>
    </row>
    <row r="393" spans="1:16" x14ac:dyDescent="0.25">
      <c r="A393" s="10">
        <v>2022</v>
      </c>
      <c r="B393" s="10" t="s">
        <v>24</v>
      </c>
      <c r="C393" s="10" t="s">
        <v>1249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 t="s">
        <v>22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 t="str">
        <f>INDEX(Mapping!$B$4:$B$70, MATCH(C393, Mapping!$C$4:$C$70, 0))</f>
        <v>East</v>
      </c>
    </row>
    <row r="394" spans="1:16" x14ac:dyDescent="0.25">
      <c r="A394" s="10">
        <v>2022</v>
      </c>
      <c r="B394" s="10" t="s">
        <v>24</v>
      </c>
      <c r="C394" s="10" t="s">
        <v>1250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 t="s">
        <v>22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 t="str">
        <f>INDEX(Mapping!$B$4:$B$70, MATCH(C394, Mapping!$C$4:$C$70, 0))</f>
        <v>West</v>
      </c>
    </row>
    <row r="395" spans="1:16" x14ac:dyDescent="0.25">
      <c r="A395" s="10">
        <v>2022</v>
      </c>
      <c r="B395" s="10" t="s">
        <v>24</v>
      </c>
      <c r="C395" s="10" t="s">
        <v>1251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 t="s">
        <v>22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 t="str">
        <f>INDEX(Mapping!$B$4:$B$70, MATCH(C395, Mapping!$C$4:$C$70, 0))</f>
        <v>East</v>
      </c>
    </row>
    <row r="396" spans="1:16" x14ac:dyDescent="0.25">
      <c r="A396" s="10">
        <v>2022</v>
      </c>
      <c r="B396" s="10" t="s">
        <v>24</v>
      </c>
      <c r="C396" s="10" t="s">
        <v>1252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 t="s">
        <v>22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 t="str">
        <f>INDEX(Mapping!$B$4:$B$70, MATCH(C396, Mapping!$C$4:$C$70, 0))</f>
        <v>East</v>
      </c>
    </row>
    <row r="397" spans="1:16" x14ac:dyDescent="0.25">
      <c r="A397" s="10">
        <v>2022</v>
      </c>
      <c r="B397" s="10" t="s">
        <v>24</v>
      </c>
      <c r="C397" s="10" t="s">
        <v>1253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 t="s">
        <v>22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 t="str">
        <f>INDEX(Mapping!$B$4:$B$70, MATCH(C397, Mapping!$C$4:$C$70, 0))</f>
        <v>East</v>
      </c>
    </row>
    <row r="398" spans="1:16" x14ac:dyDescent="0.25">
      <c r="A398" s="10">
        <v>2022</v>
      </c>
      <c r="B398" s="10" t="s">
        <v>24</v>
      </c>
      <c r="C398" s="10" t="s">
        <v>1254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 t="s">
        <v>22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 t="str">
        <f>INDEX(Mapping!$B$4:$B$70, MATCH(C398, Mapping!$C$4:$C$70, 0))</f>
        <v>West</v>
      </c>
    </row>
    <row r="399" spans="1:16" x14ac:dyDescent="0.25">
      <c r="A399" s="10">
        <v>2022</v>
      </c>
      <c r="B399" s="10" t="s">
        <v>24</v>
      </c>
      <c r="C399" s="10" t="s">
        <v>1255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 t="s">
        <v>22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 t="str">
        <f>INDEX(Mapping!$B$4:$B$70, MATCH(C399, Mapping!$C$4:$C$70, 0))</f>
        <v>West</v>
      </c>
    </row>
    <row r="400" spans="1:16" x14ac:dyDescent="0.25">
      <c r="A400" s="10">
        <v>2022</v>
      </c>
      <c r="B400" s="10" t="s">
        <v>24</v>
      </c>
      <c r="C400" s="10" t="s">
        <v>1256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 t="s">
        <v>22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 t="str">
        <f>INDEX(Mapping!$B$4:$B$70, MATCH(C400, Mapping!$C$4:$C$70, 0))</f>
        <v>East</v>
      </c>
    </row>
    <row r="401" spans="1:16" x14ac:dyDescent="0.25">
      <c r="A401" s="10">
        <v>2022</v>
      </c>
      <c r="B401" s="10" t="s">
        <v>1222</v>
      </c>
      <c r="C401" s="10" t="s">
        <v>25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 t="s">
        <v>22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 t="str">
        <f>INDEX(Mapping!$B$4:$B$70, MATCH(C401, Mapping!$C$4:$C$70, 0))</f>
        <v>East</v>
      </c>
    </row>
    <row r="402" spans="1:16" x14ac:dyDescent="0.25">
      <c r="A402" s="10">
        <v>2022</v>
      </c>
      <c r="B402" s="10" t="s">
        <v>1222</v>
      </c>
      <c r="C402" s="10" t="s">
        <v>1182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 t="s">
        <v>22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 t="str">
        <f>INDEX(Mapping!$B$4:$B$70, MATCH(C402, Mapping!$C$4:$C$70, 0))</f>
        <v>West</v>
      </c>
    </row>
    <row r="403" spans="1:16" x14ac:dyDescent="0.25">
      <c r="A403" s="10">
        <v>2022</v>
      </c>
      <c r="B403" s="10" t="s">
        <v>1222</v>
      </c>
      <c r="C403" s="10" t="s">
        <v>26</v>
      </c>
      <c r="D403" s="10">
        <v>276.60000000000002</v>
      </c>
      <c r="E403" s="10">
        <v>0</v>
      </c>
      <c r="F403" s="10">
        <v>-7.3</v>
      </c>
      <c r="G403" s="10">
        <v>35</v>
      </c>
      <c r="H403" s="10">
        <v>35</v>
      </c>
      <c r="I403" s="10">
        <v>13</v>
      </c>
      <c r="J403" s="10">
        <v>51</v>
      </c>
      <c r="K403" s="10">
        <v>0.3</v>
      </c>
      <c r="L403" s="10">
        <v>0</v>
      </c>
      <c r="M403" s="10">
        <v>253.1</v>
      </c>
      <c r="N403" s="10">
        <v>0</v>
      </c>
      <c r="O403" s="10">
        <v>0</v>
      </c>
      <c r="P403" s="10" t="str">
        <f>INDEX(Mapping!$B$4:$B$70, MATCH(C403, Mapping!$C$4:$C$70, 0))</f>
        <v>East</v>
      </c>
    </row>
    <row r="404" spans="1:16" x14ac:dyDescent="0.25">
      <c r="A404" s="10">
        <v>2022</v>
      </c>
      <c r="B404" s="10" t="s">
        <v>1222</v>
      </c>
      <c r="C404" s="10" t="s">
        <v>27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 t="s">
        <v>22</v>
      </c>
      <c r="J404" s="10">
        <v>0</v>
      </c>
      <c r="K404" s="10">
        <v>-7.6</v>
      </c>
      <c r="L404" s="10">
        <v>0</v>
      </c>
      <c r="M404" s="10">
        <v>97.6</v>
      </c>
      <c r="N404" s="10">
        <v>90</v>
      </c>
      <c r="O404" s="10">
        <v>0</v>
      </c>
      <c r="P404" s="10" t="str">
        <f>INDEX(Mapping!$B$4:$B$70, MATCH(C404, Mapping!$C$4:$C$70, 0))</f>
        <v>East</v>
      </c>
    </row>
    <row r="405" spans="1:16" x14ac:dyDescent="0.25">
      <c r="A405" s="10">
        <v>2022</v>
      </c>
      <c r="B405" s="10" t="s">
        <v>1222</v>
      </c>
      <c r="C405" s="10" t="s">
        <v>1183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 t="s">
        <v>22</v>
      </c>
      <c r="J405" s="10">
        <v>0</v>
      </c>
      <c r="K405" s="10">
        <v>0</v>
      </c>
      <c r="L405" s="10">
        <v>0</v>
      </c>
      <c r="M405" s="10">
        <v>1018.8</v>
      </c>
      <c r="N405" s="10">
        <v>1018.8</v>
      </c>
      <c r="O405" s="10">
        <v>0</v>
      </c>
      <c r="P405" s="10" t="str">
        <f>INDEX(Mapping!$B$4:$B$70, MATCH(C405, Mapping!$C$4:$C$70, 0))</f>
        <v>West</v>
      </c>
    </row>
    <row r="406" spans="1:16" x14ac:dyDescent="0.25">
      <c r="A406" s="10">
        <v>2022</v>
      </c>
      <c r="B406" s="10" t="s">
        <v>1222</v>
      </c>
      <c r="C406" s="10" t="s">
        <v>1184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 t="s">
        <v>22</v>
      </c>
      <c r="J406" s="10">
        <v>0</v>
      </c>
      <c r="K406" s="10">
        <v>0</v>
      </c>
      <c r="L406" s="10">
        <v>0</v>
      </c>
      <c r="M406" s="10">
        <v>1668.7</v>
      </c>
      <c r="N406" s="10">
        <v>1668.7</v>
      </c>
      <c r="O406" s="10">
        <v>0</v>
      </c>
      <c r="P406" s="10" t="str">
        <f>INDEX(Mapping!$B$4:$B$70, MATCH(C406, Mapping!$C$4:$C$70, 0))</f>
        <v>West</v>
      </c>
    </row>
    <row r="407" spans="1:16" x14ac:dyDescent="0.25">
      <c r="A407" s="10">
        <v>2022</v>
      </c>
      <c r="B407" s="10" t="s">
        <v>1222</v>
      </c>
      <c r="C407" s="10" t="s">
        <v>28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 t="s">
        <v>22</v>
      </c>
      <c r="J407" s="10">
        <v>271.39999999999998</v>
      </c>
      <c r="K407" s="10">
        <v>-22.8</v>
      </c>
      <c r="L407" s="10">
        <v>0</v>
      </c>
      <c r="M407" s="10">
        <v>258.3</v>
      </c>
      <c r="N407" s="10">
        <v>507</v>
      </c>
      <c r="O407" s="10">
        <v>0</v>
      </c>
      <c r="P407" s="10" t="str">
        <f>INDEX(Mapping!$B$4:$B$70, MATCH(C407, Mapping!$C$4:$C$70, 0))</f>
        <v>West</v>
      </c>
    </row>
    <row r="408" spans="1:16" x14ac:dyDescent="0.25">
      <c r="A408" s="10">
        <v>2022</v>
      </c>
      <c r="B408" s="10" t="s">
        <v>1222</v>
      </c>
      <c r="C408" s="10" t="s">
        <v>29</v>
      </c>
      <c r="D408" s="10">
        <v>0</v>
      </c>
      <c r="E408" s="10">
        <v>0</v>
      </c>
      <c r="F408" s="10">
        <v>0</v>
      </c>
      <c r="G408" s="10">
        <v>0</v>
      </c>
      <c r="H408" s="10">
        <v>138.19999999999999</v>
      </c>
      <c r="I408" s="10" t="s">
        <v>22</v>
      </c>
      <c r="J408" s="10">
        <v>0</v>
      </c>
      <c r="K408" s="10">
        <v>113.2</v>
      </c>
      <c r="L408" s="10">
        <v>0</v>
      </c>
      <c r="M408" s="10">
        <v>25</v>
      </c>
      <c r="N408" s="10">
        <v>0</v>
      </c>
      <c r="O408" s="10">
        <v>0</v>
      </c>
      <c r="P408" s="10" t="str">
        <f>INDEX(Mapping!$B$4:$B$70, MATCH(C408, Mapping!$C$4:$C$70, 0))</f>
        <v>East</v>
      </c>
    </row>
    <row r="409" spans="1:16" x14ac:dyDescent="0.25">
      <c r="A409" s="10">
        <v>2022</v>
      </c>
      <c r="B409" s="10" t="s">
        <v>1222</v>
      </c>
      <c r="C409" s="10" t="s">
        <v>30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 t="s">
        <v>22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 t="str">
        <f>INDEX(Mapping!$B$4:$B$70, MATCH(C409, Mapping!$C$4:$C$70, 0))</f>
        <v>East</v>
      </c>
    </row>
    <row r="410" spans="1:16" x14ac:dyDescent="0.25">
      <c r="A410" s="10">
        <v>2022</v>
      </c>
      <c r="B410" s="10" t="s">
        <v>1222</v>
      </c>
      <c r="C410" s="10" t="s">
        <v>31</v>
      </c>
      <c r="D410" s="10">
        <v>3932.6</v>
      </c>
      <c r="E410" s="10">
        <v>0</v>
      </c>
      <c r="F410" s="10">
        <v>-129.9</v>
      </c>
      <c r="G410" s="10">
        <v>494.4</v>
      </c>
      <c r="H410" s="10">
        <v>494.4</v>
      </c>
      <c r="I410" s="10">
        <v>13</v>
      </c>
      <c r="J410" s="10">
        <v>2700.7</v>
      </c>
      <c r="K410" s="10">
        <v>-0.8</v>
      </c>
      <c r="L410" s="10">
        <v>0</v>
      </c>
      <c r="M410" s="10">
        <v>2533.1</v>
      </c>
      <c r="N410" s="10">
        <v>935.9</v>
      </c>
      <c r="O410" s="10">
        <v>0</v>
      </c>
      <c r="P410" s="10" t="str">
        <f>INDEX(Mapping!$B$4:$B$70, MATCH(C410, Mapping!$C$4:$C$70, 0))</f>
        <v>East</v>
      </c>
    </row>
    <row r="411" spans="1:16" x14ac:dyDescent="0.25">
      <c r="A411" s="10">
        <v>2022</v>
      </c>
      <c r="B411" s="10" t="s">
        <v>1222</v>
      </c>
      <c r="C411" s="10" t="s">
        <v>1185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 t="s">
        <v>22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 t="str">
        <f>INDEX(Mapping!$B$4:$B$70, MATCH(C411, Mapping!$C$4:$C$70, 0))</f>
        <v>East</v>
      </c>
    </row>
    <row r="412" spans="1:16" x14ac:dyDescent="0.25">
      <c r="A412" s="10">
        <v>2022</v>
      </c>
      <c r="B412" s="10" t="s">
        <v>1222</v>
      </c>
      <c r="C412" s="10" t="s">
        <v>32</v>
      </c>
      <c r="D412" s="10">
        <v>457.3</v>
      </c>
      <c r="E412" s="10">
        <v>0</v>
      </c>
      <c r="F412" s="10">
        <v>0</v>
      </c>
      <c r="G412" s="10">
        <v>435</v>
      </c>
      <c r="H412" s="10">
        <v>458.8</v>
      </c>
      <c r="I412" s="10">
        <v>100.3</v>
      </c>
      <c r="J412" s="10">
        <v>3344</v>
      </c>
      <c r="K412" s="10">
        <v>15.5</v>
      </c>
      <c r="L412" s="10">
        <v>0</v>
      </c>
      <c r="M412" s="10">
        <v>0</v>
      </c>
      <c r="N412" s="10">
        <v>2443.4</v>
      </c>
      <c r="O412" s="10">
        <v>0</v>
      </c>
      <c r="P412" s="10" t="str">
        <f>INDEX(Mapping!$B$4:$B$70, MATCH(C412, Mapping!$C$4:$C$70, 0))</f>
        <v>East</v>
      </c>
    </row>
    <row r="413" spans="1:16" x14ac:dyDescent="0.25">
      <c r="A413" s="10">
        <v>2022</v>
      </c>
      <c r="B413" s="10" t="s">
        <v>1222</v>
      </c>
      <c r="C413" s="10" t="s">
        <v>33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 t="s">
        <v>22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 t="str">
        <f>INDEX(Mapping!$B$4:$B$70, MATCH(C413, Mapping!$C$4:$C$70, 0))</f>
        <v>East</v>
      </c>
    </row>
    <row r="414" spans="1:16" x14ac:dyDescent="0.25">
      <c r="A414" s="10">
        <v>2022</v>
      </c>
      <c r="B414" s="10" t="s">
        <v>1222</v>
      </c>
      <c r="C414" s="10" t="s">
        <v>34</v>
      </c>
      <c r="D414" s="10">
        <v>0</v>
      </c>
      <c r="E414" s="10">
        <v>0</v>
      </c>
      <c r="F414" s="10">
        <v>0</v>
      </c>
      <c r="G414" s="10">
        <v>0</v>
      </c>
      <c r="H414" s="10">
        <v>148.4</v>
      </c>
      <c r="I414" s="10" t="s">
        <v>22</v>
      </c>
      <c r="J414" s="10">
        <v>240.4</v>
      </c>
      <c r="K414" s="10">
        <v>0</v>
      </c>
      <c r="L414" s="10">
        <v>0</v>
      </c>
      <c r="M414" s="10">
        <v>0</v>
      </c>
      <c r="N414" s="10">
        <v>92</v>
      </c>
      <c r="O414" s="10">
        <v>0</v>
      </c>
      <c r="P414" s="10" t="str">
        <f>INDEX(Mapping!$B$4:$B$70, MATCH(C414, Mapping!$C$4:$C$70, 0))</f>
        <v>East</v>
      </c>
    </row>
    <row r="415" spans="1:16" x14ac:dyDescent="0.25">
      <c r="A415" s="10">
        <v>2022</v>
      </c>
      <c r="B415" s="10" t="s">
        <v>1222</v>
      </c>
      <c r="C415" s="10" t="s">
        <v>35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 t="s">
        <v>22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 t="str">
        <f>INDEX(Mapping!$B$4:$B$70, MATCH(C415, Mapping!$C$4:$C$70, 0))</f>
        <v>East</v>
      </c>
    </row>
    <row r="416" spans="1:16" x14ac:dyDescent="0.25">
      <c r="A416" s="10">
        <v>2022</v>
      </c>
      <c r="B416" s="10" t="s">
        <v>1222</v>
      </c>
      <c r="C416" s="10" t="s">
        <v>36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 t="s">
        <v>22</v>
      </c>
      <c r="J416" s="10">
        <v>150.6</v>
      </c>
      <c r="K416" s="10">
        <v>0</v>
      </c>
      <c r="L416" s="10">
        <v>0</v>
      </c>
      <c r="M416" s="10">
        <v>0</v>
      </c>
      <c r="N416" s="10">
        <v>150.6</v>
      </c>
      <c r="O416" s="10">
        <v>0</v>
      </c>
      <c r="P416" s="10" t="str">
        <f>INDEX(Mapping!$B$4:$B$70, MATCH(C416, Mapping!$C$4:$C$70, 0))</f>
        <v>West</v>
      </c>
    </row>
    <row r="417" spans="1:16" x14ac:dyDescent="0.25">
      <c r="A417" s="10">
        <v>2022</v>
      </c>
      <c r="B417" s="10" t="s">
        <v>1222</v>
      </c>
      <c r="C417" s="10" t="s">
        <v>37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 t="s">
        <v>22</v>
      </c>
      <c r="J417" s="10">
        <v>240.1</v>
      </c>
      <c r="K417" s="10">
        <v>0</v>
      </c>
      <c r="L417" s="10">
        <v>0</v>
      </c>
      <c r="M417" s="10">
        <v>0</v>
      </c>
      <c r="N417" s="10">
        <v>240.1</v>
      </c>
      <c r="O417" s="10">
        <v>0</v>
      </c>
      <c r="P417" s="10" t="str">
        <f>INDEX(Mapping!$B$4:$B$70, MATCH(C417, Mapping!$C$4:$C$70, 0))</f>
        <v>West</v>
      </c>
    </row>
    <row r="418" spans="1:16" x14ac:dyDescent="0.25">
      <c r="A418" s="10">
        <v>2022</v>
      </c>
      <c r="B418" s="10" t="s">
        <v>1222</v>
      </c>
      <c r="C418" s="10" t="s">
        <v>38</v>
      </c>
      <c r="D418" s="10">
        <v>537</v>
      </c>
      <c r="E418" s="10">
        <v>0</v>
      </c>
      <c r="F418" s="10">
        <v>-17.600000000000001</v>
      </c>
      <c r="G418" s="10">
        <v>67.5</v>
      </c>
      <c r="H418" s="10">
        <v>67.5</v>
      </c>
      <c r="I418" s="10">
        <v>13</v>
      </c>
      <c r="J418" s="10">
        <v>0</v>
      </c>
      <c r="K418" s="10">
        <v>0</v>
      </c>
      <c r="L418" s="10">
        <v>0</v>
      </c>
      <c r="M418" s="10">
        <v>586.9</v>
      </c>
      <c r="N418" s="10">
        <v>0</v>
      </c>
      <c r="O418" s="10">
        <v>0</v>
      </c>
      <c r="P418" s="10" t="str">
        <f>INDEX(Mapping!$B$4:$B$70, MATCH(C418, Mapping!$C$4:$C$70, 0))</f>
        <v>West</v>
      </c>
    </row>
    <row r="419" spans="1:16" x14ac:dyDescent="0.25">
      <c r="A419" s="10">
        <v>2022</v>
      </c>
      <c r="B419" s="10" t="s">
        <v>1222</v>
      </c>
      <c r="C419" s="10" t="s">
        <v>39</v>
      </c>
      <c r="D419" s="10">
        <v>240.9</v>
      </c>
      <c r="E419" s="10">
        <v>0</v>
      </c>
      <c r="F419" s="10">
        <v>-6.4</v>
      </c>
      <c r="G419" s="10">
        <v>30.5</v>
      </c>
      <c r="H419" s="10">
        <v>30.5</v>
      </c>
      <c r="I419" s="10">
        <v>13</v>
      </c>
      <c r="J419" s="10">
        <v>83.9</v>
      </c>
      <c r="K419" s="10">
        <v>-2.6</v>
      </c>
      <c r="L419" s="10">
        <v>0</v>
      </c>
      <c r="M419" s="10">
        <v>365</v>
      </c>
      <c r="N419" s="10">
        <v>181.3</v>
      </c>
      <c r="O419" s="10">
        <v>0</v>
      </c>
      <c r="P419" s="10" t="str">
        <f>INDEX(Mapping!$B$4:$B$70, MATCH(C419, Mapping!$C$4:$C$70, 0))</f>
        <v>West</v>
      </c>
    </row>
    <row r="420" spans="1:16" x14ac:dyDescent="0.25">
      <c r="A420" s="10">
        <v>2022</v>
      </c>
      <c r="B420" s="10" t="s">
        <v>1222</v>
      </c>
      <c r="C420" s="10" t="s">
        <v>42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 t="s">
        <v>22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 t="str">
        <f>INDEX(Mapping!$B$4:$B$70, MATCH(C420, Mapping!$C$4:$C$70, 0))</f>
        <v>East</v>
      </c>
    </row>
    <row r="421" spans="1:16" x14ac:dyDescent="0.25">
      <c r="A421" s="10">
        <v>2022</v>
      </c>
      <c r="B421" s="10" t="s">
        <v>1222</v>
      </c>
      <c r="C421" s="10" t="s">
        <v>43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 t="s">
        <v>22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 t="str">
        <f>INDEX(Mapping!$B$4:$B$70, MATCH(C421, Mapping!$C$4:$C$70, 0))</f>
        <v>East</v>
      </c>
    </row>
    <row r="422" spans="1:16" x14ac:dyDescent="0.25">
      <c r="A422" s="10">
        <v>2022</v>
      </c>
      <c r="B422" s="10" t="s">
        <v>1222</v>
      </c>
      <c r="C422" s="10" t="s">
        <v>45</v>
      </c>
      <c r="D422" s="10">
        <v>620.5</v>
      </c>
      <c r="E422" s="10">
        <v>0</v>
      </c>
      <c r="F422" s="10">
        <v>0</v>
      </c>
      <c r="G422" s="10">
        <v>948.1</v>
      </c>
      <c r="H422" s="10">
        <v>948.1</v>
      </c>
      <c r="I422" s="10">
        <v>152.80000000000001</v>
      </c>
      <c r="J422" s="10">
        <v>1582.4</v>
      </c>
      <c r="K422" s="10">
        <v>-13.8</v>
      </c>
      <c r="L422" s="10">
        <v>0</v>
      </c>
      <c r="M422" s="10">
        <v>0</v>
      </c>
      <c r="N422" s="10">
        <v>0</v>
      </c>
      <c r="O422" s="10">
        <v>0</v>
      </c>
      <c r="P422" s="10" t="str">
        <f>INDEX(Mapping!$B$4:$B$70, MATCH(C422, Mapping!$C$4:$C$70, 0))</f>
        <v>East</v>
      </c>
    </row>
    <row r="423" spans="1:16" x14ac:dyDescent="0.25">
      <c r="A423" s="10">
        <v>2022</v>
      </c>
      <c r="B423" s="10" t="s">
        <v>1222</v>
      </c>
      <c r="C423" s="10" t="s">
        <v>46</v>
      </c>
      <c r="D423" s="10">
        <v>454.9</v>
      </c>
      <c r="E423" s="10">
        <v>0</v>
      </c>
      <c r="F423" s="10">
        <v>-32.5</v>
      </c>
      <c r="G423" s="10">
        <v>54.9</v>
      </c>
      <c r="H423" s="10">
        <v>54.9</v>
      </c>
      <c r="I423" s="10">
        <v>13</v>
      </c>
      <c r="J423" s="10">
        <v>42.3</v>
      </c>
      <c r="K423" s="10">
        <v>0</v>
      </c>
      <c r="L423" s="10">
        <v>0</v>
      </c>
      <c r="M423" s="10">
        <v>435</v>
      </c>
      <c r="N423" s="10">
        <v>0</v>
      </c>
      <c r="O423" s="10">
        <v>0</v>
      </c>
      <c r="P423" s="10" t="str">
        <f>INDEX(Mapping!$B$4:$B$70, MATCH(C423, Mapping!$C$4:$C$70, 0))</f>
        <v>East</v>
      </c>
    </row>
    <row r="424" spans="1:16" x14ac:dyDescent="0.25">
      <c r="A424" s="10">
        <v>2022</v>
      </c>
      <c r="B424" s="10" t="s">
        <v>1222</v>
      </c>
      <c r="C424" s="10" t="s">
        <v>1234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 t="s">
        <v>22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 t="str">
        <f>INDEX(Mapping!$B$4:$B$70, MATCH(C424, Mapping!$C$4:$C$70, 0))</f>
        <v>East</v>
      </c>
    </row>
    <row r="425" spans="1:16" x14ac:dyDescent="0.25">
      <c r="A425" s="10">
        <v>2022</v>
      </c>
      <c r="B425" s="10" t="s">
        <v>1222</v>
      </c>
      <c r="C425" s="10" t="s">
        <v>47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 t="s">
        <v>22</v>
      </c>
      <c r="J425" s="10">
        <v>512.20000000000005</v>
      </c>
      <c r="K425" s="10">
        <v>0</v>
      </c>
      <c r="L425" s="10">
        <v>0</v>
      </c>
      <c r="M425" s="10">
        <v>0</v>
      </c>
      <c r="N425" s="10">
        <v>512.20000000000005</v>
      </c>
      <c r="O425" s="10">
        <v>0</v>
      </c>
      <c r="P425" s="10" t="str">
        <f>INDEX(Mapping!$B$4:$B$70, MATCH(C425, Mapping!$C$4:$C$70, 0))</f>
        <v>West</v>
      </c>
    </row>
    <row r="426" spans="1:16" x14ac:dyDescent="0.25">
      <c r="A426" s="10">
        <v>2022</v>
      </c>
      <c r="B426" s="10" t="s">
        <v>1222</v>
      </c>
      <c r="C426" s="10" t="s">
        <v>48</v>
      </c>
      <c r="D426" s="10">
        <v>1469.8</v>
      </c>
      <c r="E426" s="10">
        <v>0</v>
      </c>
      <c r="F426" s="10">
        <v>-84.6</v>
      </c>
      <c r="G426" s="10">
        <v>180.1</v>
      </c>
      <c r="H426" s="10">
        <v>180.1</v>
      </c>
      <c r="I426" s="10">
        <v>13</v>
      </c>
      <c r="J426" s="10">
        <v>339.2</v>
      </c>
      <c r="K426" s="10">
        <v>34.9</v>
      </c>
      <c r="L426" s="10">
        <v>0</v>
      </c>
      <c r="M426" s="10">
        <v>1555.5</v>
      </c>
      <c r="N426" s="10">
        <v>364.4</v>
      </c>
      <c r="O426" s="10">
        <v>0</v>
      </c>
      <c r="P426" s="10" t="str">
        <f>INDEX(Mapping!$B$4:$B$70, MATCH(C426, Mapping!$C$4:$C$70, 0))</f>
        <v>West</v>
      </c>
    </row>
    <row r="427" spans="1:16" x14ac:dyDescent="0.25">
      <c r="A427" s="10">
        <v>2022</v>
      </c>
      <c r="B427" s="10" t="s">
        <v>1222</v>
      </c>
      <c r="C427" s="10" t="s">
        <v>49</v>
      </c>
      <c r="D427" s="10">
        <v>521.5</v>
      </c>
      <c r="E427" s="10">
        <v>0</v>
      </c>
      <c r="F427" s="10">
        <v>-14</v>
      </c>
      <c r="G427" s="10">
        <v>66</v>
      </c>
      <c r="H427" s="10">
        <v>66</v>
      </c>
      <c r="I427" s="10">
        <v>13</v>
      </c>
      <c r="J427" s="10">
        <v>597.1</v>
      </c>
      <c r="K427" s="10">
        <v>-78</v>
      </c>
      <c r="L427" s="10">
        <v>0</v>
      </c>
      <c r="M427" s="10">
        <v>54.4</v>
      </c>
      <c r="N427" s="10">
        <v>0</v>
      </c>
      <c r="O427" s="10">
        <v>0</v>
      </c>
      <c r="P427" s="10" t="str">
        <f>INDEX(Mapping!$B$4:$B$70, MATCH(C427, Mapping!$C$4:$C$70, 0))</f>
        <v>West</v>
      </c>
    </row>
    <row r="428" spans="1:16" x14ac:dyDescent="0.25">
      <c r="A428" s="10">
        <v>2022</v>
      </c>
      <c r="B428" s="10" t="s">
        <v>1222</v>
      </c>
      <c r="C428" s="10" t="s">
        <v>50</v>
      </c>
      <c r="D428" s="10">
        <v>403.7</v>
      </c>
      <c r="E428" s="10">
        <v>0</v>
      </c>
      <c r="F428" s="10">
        <v>-8.9</v>
      </c>
      <c r="G428" s="10">
        <v>51.3</v>
      </c>
      <c r="H428" s="10">
        <v>51.3</v>
      </c>
      <c r="I428" s="10">
        <v>13</v>
      </c>
      <c r="J428" s="10">
        <v>0</v>
      </c>
      <c r="K428" s="10">
        <v>0</v>
      </c>
      <c r="L428" s="10">
        <v>0</v>
      </c>
      <c r="M428" s="10">
        <v>454.1</v>
      </c>
      <c r="N428" s="10">
        <v>8</v>
      </c>
      <c r="O428" s="10">
        <v>0</v>
      </c>
      <c r="P428" s="10" t="str">
        <f>INDEX(Mapping!$B$4:$B$70, MATCH(C428, Mapping!$C$4:$C$70, 0))</f>
        <v>West</v>
      </c>
    </row>
    <row r="429" spans="1:16" x14ac:dyDescent="0.25">
      <c r="A429" s="10">
        <v>2022</v>
      </c>
      <c r="B429" s="10" t="s">
        <v>1222</v>
      </c>
      <c r="C429" s="10" t="s">
        <v>51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 t="s">
        <v>22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 t="str">
        <f>INDEX(Mapping!$B$4:$B$70, MATCH(C429, Mapping!$C$4:$C$70, 0))</f>
        <v>West</v>
      </c>
    </row>
    <row r="430" spans="1:16" x14ac:dyDescent="0.25">
      <c r="A430" s="10">
        <v>2022</v>
      </c>
      <c r="B430" s="10" t="s">
        <v>1222</v>
      </c>
      <c r="C430" s="10" t="s">
        <v>52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 t="s">
        <v>22</v>
      </c>
      <c r="J430" s="10">
        <v>103</v>
      </c>
      <c r="K430" s="10">
        <v>0</v>
      </c>
      <c r="L430" s="10">
        <v>0</v>
      </c>
      <c r="M430" s="10">
        <v>0</v>
      </c>
      <c r="N430" s="10">
        <v>103</v>
      </c>
      <c r="O430" s="10">
        <v>0</v>
      </c>
      <c r="P430" s="10" t="str">
        <f>INDEX(Mapping!$B$4:$B$70, MATCH(C430, Mapping!$C$4:$C$70, 0))</f>
        <v>West</v>
      </c>
    </row>
    <row r="431" spans="1:16" x14ac:dyDescent="0.25">
      <c r="A431" s="10">
        <v>2022</v>
      </c>
      <c r="B431" s="10" t="s">
        <v>1222</v>
      </c>
      <c r="C431" s="10" t="s">
        <v>1221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 t="s">
        <v>22</v>
      </c>
      <c r="J431" s="10">
        <v>1415.3</v>
      </c>
      <c r="K431" s="10">
        <v>-1.6</v>
      </c>
      <c r="L431" s="10">
        <v>0</v>
      </c>
      <c r="M431" s="10">
        <v>0</v>
      </c>
      <c r="N431" s="10">
        <v>1413.7</v>
      </c>
      <c r="O431" s="10">
        <v>0</v>
      </c>
      <c r="P431" s="10" t="str">
        <f>INDEX(Mapping!$B$4:$B$70, MATCH(C431, Mapping!$C$4:$C$70, 0))</f>
        <v>West</v>
      </c>
    </row>
    <row r="432" spans="1:16" x14ac:dyDescent="0.25">
      <c r="A432" s="10">
        <v>2022</v>
      </c>
      <c r="B432" s="10" t="s">
        <v>1222</v>
      </c>
      <c r="C432" s="10" t="s">
        <v>53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 t="s">
        <v>22</v>
      </c>
      <c r="J432" s="10">
        <v>0</v>
      </c>
      <c r="K432" s="10">
        <v>0</v>
      </c>
      <c r="L432" s="10">
        <v>0</v>
      </c>
      <c r="M432" s="10">
        <v>1089.9000000000001</v>
      </c>
      <c r="N432" s="10">
        <v>1089.9000000000001</v>
      </c>
      <c r="O432" s="10">
        <v>0</v>
      </c>
      <c r="P432" s="10" t="str">
        <f>INDEX(Mapping!$B$4:$B$70, MATCH(C432, Mapping!$C$4:$C$70, 0))</f>
        <v>West</v>
      </c>
    </row>
    <row r="433" spans="1:16" x14ac:dyDescent="0.25">
      <c r="A433" s="10">
        <v>2022</v>
      </c>
      <c r="B433" s="10" t="s">
        <v>1222</v>
      </c>
      <c r="C433" s="10" t="s">
        <v>1189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 t="s">
        <v>22</v>
      </c>
      <c r="J433" s="10">
        <v>0</v>
      </c>
      <c r="K433" s="10">
        <v>0</v>
      </c>
      <c r="L433" s="10">
        <v>0</v>
      </c>
      <c r="M433" s="10">
        <v>498.1</v>
      </c>
      <c r="N433" s="10">
        <v>498.1</v>
      </c>
      <c r="O433" s="10">
        <v>0</v>
      </c>
      <c r="P433" s="10" t="str">
        <f>INDEX(Mapping!$B$4:$B$70, MATCH(C433, Mapping!$C$4:$C$70, 0))</f>
        <v>West</v>
      </c>
    </row>
    <row r="434" spans="1:16" x14ac:dyDescent="0.25">
      <c r="A434" s="10">
        <v>2022</v>
      </c>
      <c r="B434" s="10" t="s">
        <v>1222</v>
      </c>
      <c r="C434" s="10" t="s">
        <v>23</v>
      </c>
      <c r="D434" s="10">
        <v>0</v>
      </c>
      <c r="E434" s="10">
        <v>0</v>
      </c>
      <c r="F434" s="10">
        <v>0</v>
      </c>
      <c r="G434" s="10">
        <v>0</v>
      </c>
      <c r="H434" s="10">
        <v>67</v>
      </c>
      <c r="I434" s="10" t="s">
        <v>22</v>
      </c>
      <c r="J434" s="10">
        <v>0</v>
      </c>
      <c r="K434" s="10">
        <v>0</v>
      </c>
      <c r="L434" s="10">
        <v>0</v>
      </c>
      <c r="M434" s="10">
        <v>67</v>
      </c>
      <c r="N434" s="10">
        <v>0</v>
      </c>
      <c r="O434" s="10">
        <v>0</v>
      </c>
      <c r="P434" s="10" t="str">
        <f>INDEX(Mapping!$B$4:$B$70, MATCH(C434, Mapping!$C$4:$C$70, 0))</f>
        <v>East</v>
      </c>
    </row>
    <row r="435" spans="1:16" x14ac:dyDescent="0.25">
      <c r="A435" s="10">
        <v>2022</v>
      </c>
      <c r="B435" s="10" t="s">
        <v>1222</v>
      </c>
      <c r="C435" s="10" t="s">
        <v>1220</v>
      </c>
      <c r="D435" s="10">
        <v>326.2</v>
      </c>
      <c r="E435" s="10">
        <v>0</v>
      </c>
      <c r="F435" s="10">
        <v>-11.6</v>
      </c>
      <c r="G435" s="10">
        <v>40.9</v>
      </c>
      <c r="H435" s="10">
        <v>40.9</v>
      </c>
      <c r="I435" s="10">
        <v>13</v>
      </c>
      <c r="J435" s="10">
        <v>0</v>
      </c>
      <c r="K435" s="10">
        <v>0</v>
      </c>
      <c r="L435" s="10">
        <v>0</v>
      </c>
      <c r="M435" s="10">
        <v>355.5</v>
      </c>
      <c r="N435" s="10">
        <v>0</v>
      </c>
      <c r="O435" s="10">
        <v>0</v>
      </c>
      <c r="P435" s="10" t="str">
        <f>INDEX(Mapping!$B$4:$B$70, MATCH(C435, Mapping!$C$4:$C$70, 0))</f>
        <v>West</v>
      </c>
    </row>
    <row r="436" spans="1:16" x14ac:dyDescent="0.25">
      <c r="A436" s="10">
        <v>2022</v>
      </c>
      <c r="B436" s="10" t="s">
        <v>1222</v>
      </c>
      <c r="C436" s="10" t="s">
        <v>1235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 t="s">
        <v>22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 t="str">
        <f>INDEX(Mapping!$B$4:$B$70, MATCH(C436, Mapping!$C$4:$C$70, 0))</f>
        <v>East</v>
      </c>
    </row>
    <row r="437" spans="1:16" x14ac:dyDescent="0.25">
      <c r="A437" s="10">
        <v>2022</v>
      </c>
      <c r="B437" s="10" t="s">
        <v>1222</v>
      </c>
      <c r="C437" s="10" t="s">
        <v>1236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 t="s">
        <v>22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 t="str">
        <f>INDEX(Mapping!$B$4:$B$70, MATCH(C437, Mapping!$C$4:$C$70, 0))</f>
        <v>West</v>
      </c>
    </row>
    <row r="438" spans="1:16" x14ac:dyDescent="0.25">
      <c r="A438" s="10">
        <v>2022</v>
      </c>
      <c r="B438" s="10" t="s">
        <v>1222</v>
      </c>
      <c r="C438" s="10" t="s">
        <v>1237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 t="s">
        <v>22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 t="str">
        <f>INDEX(Mapping!$B$4:$B$70, MATCH(C438, Mapping!$C$4:$C$70, 0))</f>
        <v>West</v>
      </c>
    </row>
    <row r="439" spans="1:16" x14ac:dyDescent="0.25">
      <c r="A439" s="10">
        <v>2022</v>
      </c>
      <c r="B439" s="10" t="s">
        <v>1222</v>
      </c>
      <c r="C439" s="10" t="s">
        <v>1238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 t="s">
        <v>22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 t="str">
        <f>INDEX(Mapping!$B$4:$B$70, MATCH(C439, Mapping!$C$4:$C$70, 0))</f>
        <v>East</v>
      </c>
    </row>
    <row r="440" spans="1:16" x14ac:dyDescent="0.25">
      <c r="A440" s="10">
        <v>2022</v>
      </c>
      <c r="B440" s="10" t="s">
        <v>1222</v>
      </c>
      <c r="C440" s="10" t="s">
        <v>1239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 t="s">
        <v>22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 t="str">
        <f>INDEX(Mapping!$B$4:$B$70, MATCH(C440, Mapping!$C$4:$C$70, 0))</f>
        <v>West</v>
      </c>
    </row>
    <row r="441" spans="1:16" x14ac:dyDescent="0.25">
      <c r="A441" s="10">
        <v>2022</v>
      </c>
      <c r="B441" s="10" t="s">
        <v>1222</v>
      </c>
      <c r="C441" s="10" t="s">
        <v>1240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 t="s">
        <v>22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 t="str">
        <f>INDEX(Mapping!$B$4:$B$70, MATCH(C441, Mapping!$C$4:$C$70, 0))</f>
        <v>West</v>
      </c>
    </row>
    <row r="442" spans="1:16" x14ac:dyDescent="0.25">
      <c r="A442" s="10">
        <v>2022</v>
      </c>
      <c r="B442" s="10" t="s">
        <v>1222</v>
      </c>
      <c r="C442" s="10" t="s">
        <v>1241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 t="s">
        <v>22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 t="str">
        <f>INDEX(Mapping!$B$4:$B$70, MATCH(C442, Mapping!$C$4:$C$70, 0))</f>
        <v>West</v>
      </c>
    </row>
    <row r="443" spans="1:16" x14ac:dyDescent="0.25">
      <c r="A443" s="10">
        <v>2022</v>
      </c>
      <c r="B443" s="10" t="s">
        <v>1222</v>
      </c>
      <c r="C443" s="10" t="s">
        <v>1242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 t="s">
        <v>22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 t="str">
        <f>INDEX(Mapping!$B$4:$B$70, MATCH(C443, Mapping!$C$4:$C$70, 0))</f>
        <v>West</v>
      </c>
    </row>
    <row r="444" spans="1:16" x14ac:dyDescent="0.25">
      <c r="A444" s="10">
        <v>2022</v>
      </c>
      <c r="B444" s="10" t="s">
        <v>1222</v>
      </c>
      <c r="C444" s="10" t="s">
        <v>1243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 t="s">
        <v>22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 t="str">
        <f>INDEX(Mapping!$B$4:$B$70, MATCH(C444, Mapping!$C$4:$C$70, 0))</f>
        <v>West</v>
      </c>
    </row>
    <row r="445" spans="1:16" x14ac:dyDescent="0.25">
      <c r="A445" s="10">
        <v>2022</v>
      </c>
      <c r="B445" s="10" t="s">
        <v>1222</v>
      </c>
      <c r="C445" s="10" t="s">
        <v>1244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 t="s">
        <v>22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 t="str">
        <f>INDEX(Mapping!$B$4:$B$70, MATCH(C445, Mapping!$C$4:$C$70, 0))</f>
        <v>East</v>
      </c>
    </row>
    <row r="446" spans="1:16" x14ac:dyDescent="0.25">
      <c r="A446" s="10">
        <v>2022</v>
      </c>
      <c r="B446" s="10" t="s">
        <v>1222</v>
      </c>
      <c r="C446" s="10" t="s">
        <v>1245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 t="s">
        <v>22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 t="str">
        <f>INDEX(Mapping!$B$4:$B$70, MATCH(C446, Mapping!$C$4:$C$70, 0))</f>
        <v>East</v>
      </c>
    </row>
    <row r="447" spans="1:16" x14ac:dyDescent="0.25">
      <c r="A447" s="10">
        <v>2022</v>
      </c>
      <c r="B447" s="10" t="s">
        <v>1222</v>
      </c>
      <c r="C447" s="10" t="s">
        <v>1246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 t="s">
        <v>22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 t="str">
        <f>INDEX(Mapping!$B$4:$B$70, MATCH(C447, Mapping!$C$4:$C$70, 0))</f>
        <v>West</v>
      </c>
    </row>
    <row r="448" spans="1:16" x14ac:dyDescent="0.25">
      <c r="A448" s="10">
        <v>2022</v>
      </c>
      <c r="B448" s="10" t="s">
        <v>1222</v>
      </c>
      <c r="C448" s="10" t="s">
        <v>1247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 t="s">
        <v>22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 t="str">
        <f>INDEX(Mapping!$B$4:$B$70, MATCH(C448, Mapping!$C$4:$C$70, 0))</f>
        <v>East</v>
      </c>
    </row>
    <row r="449" spans="1:16" x14ac:dyDescent="0.25">
      <c r="A449" s="10">
        <v>2022</v>
      </c>
      <c r="B449" s="10" t="s">
        <v>1222</v>
      </c>
      <c r="C449" s="10" t="s">
        <v>1248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 t="s">
        <v>22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 t="str">
        <f>INDEX(Mapping!$B$4:$B$70, MATCH(C449, Mapping!$C$4:$C$70, 0))</f>
        <v>East</v>
      </c>
    </row>
    <row r="450" spans="1:16" x14ac:dyDescent="0.25">
      <c r="A450" s="10">
        <v>2022</v>
      </c>
      <c r="B450" s="10" t="s">
        <v>1222</v>
      </c>
      <c r="C450" s="10" t="s">
        <v>1249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 t="s">
        <v>22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 t="str">
        <f>INDEX(Mapping!$B$4:$B$70, MATCH(C450, Mapping!$C$4:$C$70, 0))</f>
        <v>East</v>
      </c>
    </row>
    <row r="451" spans="1:16" x14ac:dyDescent="0.25">
      <c r="A451" s="10">
        <v>2022</v>
      </c>
      <c r="B451" s="10" t="s">
        <v>1222</v>
      </c>
      <c r="C451" s="10" t="s">
        <v>1250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 t="s">
        <v>22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 t="str">
        <f>INDEX(Mapping!$B$4:$B$70, MATCH(C451, Mapping!$C$4:$C$70, 0))</f>
        <v>West</v>
      </c>
    </row>
    <row r="452" spans="1:16" x14ac:dyDescent="0.25">
      <c r="A452" s="10">
        <v>2022</v>
      </c>
      <c r="B452" s="10" t="s">
        <v>1222</v>
      </c>
      <c r="C452" s="10" t="s">
        <v>1251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 t="s">
        <v>22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 t="str">
        <f>INDEX(Mapping!$B$4:$B$70, MATCH(C452, Mapping!$C$4:$C$70, 0))</f>
        <v>East</v>
      </c>
    </row>
    <row r="453" spans="1:16" x14ac:dyDescent="0.25">
      <c r="A453" s="10">
        <v>2022</v>
      </c>
      <c r="B453" s="10" t="s">
        <v>1222</v>
      </c>
      <c r="C453" s="10" t="s">
        <v>1252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 t="s">
        <v>22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 t="str">
        <f>INDEX(Mapping!$B$4:$B$70, MATCH(C453, Mapping!$C$4:$C$70, 0))</f>
        <v>East</v>
      </c>
    </row>
    <row r="454" spans="1:16" x14ac:dyDescent="0.25">
      <c r="A454" s="10">
        <v>2022</v>
      </c>
      <c r="B454" s="10" t="s">
        <v>1222</v>
      </c>
      <c r="C454" s="10" t="s">
        <v>1253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 t="s">
        <v>22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 t="str">
        <f>INDEX(Mapping!$B$4:$B$70, MATCH(C454, Mapping!$C$4:$C$70, 0))</f>
        <v>East</v>
      </c>
    </row>
    <row r="455" spans="1:16" x14ac:dyDescent="0.25">
      <c r="A455" s="10">
        <v>2022</v>
      </c>
      <c r="B455" s="10" t="s">
        <v>1222</v>
      </c>
      <c r="C455" s="10" t="s">
        <v>1254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 t="s">
        <v>22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 t="str">
        <f>INDEX(Mapping!$B$4:$B$70, MATCH(C455, Mapping!$C$4:$C$70, 0))</f>
        <v>West</v>
      </c>
    </row>
    <row r="456" spans="1:16" x14ac:dyDescent="0.25">
      <c r="A456" s="10">
        <v>2022</v>
      </c>
      <c r="B456" s="10" t="s">
        <v>1222</v>
      </c>
      <c r="C456" s="10" t="s">
        <v>1255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 t="s">
        <v>22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 t="str">
        <f>INDEX(Mapping!$B$4:$B$70, MATCH(C456, Mapping!$C$4:$C$70, 0))</f>
        <v>West</v>
      </c>
    </row>
    <row r="457" spans="1:16" x14ac:dyDescent="0.25">
      <c r="A457" s="10">
        <v>2022</v>
      </c>
      <c r="B457" s="10" t="s">
        <v>1222</v>
      </c>
      <c r="C457" s="10" t="s">
        <v>1256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 t="s">
        <v>22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 t="str">
        <f>INDEX(Mapping!$B$4:$B$70, MATCH(C457, Mapping!$C$4:$C$70, 0))</f>
        <v>East</v>
      </c>
    </row>
    <row r="458" spans="1:16" x14ac:dyDescent="0.25">
      <c r="A458" s="10">
        <v>2023</v>
      </c>
      <c r="B458" s="10" t="s">
        <v>24</v>
      </c>
      <c r="C458" s="10" t="s">
        <v>25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 t="s">
        <v>22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 t="str">
        <f>INDEX(Mapping!$B$4:$B$70, MATCH(C458, Mapping!$C$4:$C$70, 0))</f>
        <v>East</v>
      </c>
    </row>
    <row r="459" spans="1:16" x14ac:dyDescent="0.25">
      <c r="A459" s="10">
        <v>2023</v>
      </c>
      <c r="B459" s="10" t="s">
        <v>24</v>
      </c>
      <c r="C459" s="10" t="s">
        <v>1182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 t="s">
        <v>22</v>
      </c>
      <c r="J459" s="10">
        <v>206</v>
      </c>
      <c r="K459" s="10">
        <v>0</v>
      </c>
      <c r="L459" s="10">
        <v>0</v>
      </c>
      <c r="M459" s="10">
        <v>0</v>
      </c>
      <c r="N459" s="10">
        <v>206</v>
      </c>
      <c r="O459" s="10">
        <v>0</v>
      </c>
      <c r="P459" s="10" t="str">
        <f>INDEX(Mapping!$B$4:$B$70, MATCH(C459, Mapping!$C$4:$C$70, 0))</f>
        <v>West</v>
      </c>
    </row>
    <row r="460" spans="1:16" x14ac:dyDescent="0.25">
      <c r="A460" s="10">
        <v>2023</v>
      </c>
      <c r="B460" s="10" t="s">
        <v>24</v>
      </c>
      <c r="C460" s="10" t="s">
        <v>26</v>
      </c>
      <c r="D460" s="10">
        <v>524.79999999999995</v>
      </c>
      <c r="E460" s="10">
        <v>0</v>
      </c>
      <c r="F460" s="10">
        <v>-22.2</v>
      </c>
      <c r="G460" s="10">
        <v>65.3</v>
      </c>
      <c r="H460" s="10">
        <v>65.3</v>
      </c>
      <c r="I460" s="10">
        <v>13</v>
      </c>
      <c r="J460" s="10">
        <v>71.3</v>
      </c>
      <c r="K460" s="10">
        <v>-1.2</v>
      </c>
      <c r="L460" s="10">
        <v>180.2</v>
      </c>
      <c r="M460" s="10">
        <v>317.8</v>
      </c>
      <c r="N460" s="10">
        <v>0</v>
      </c>
      <c r="O460" s="10">
        <v>0</v>
      </c>
      <c r="P460" s="10" t="str">
        <f>INDEX(Mapping!$B$4:$B$70, MATCH(C460, Mapping!$C$4:$C$70, 0))</f>
        <v>East</v>
      </c>
    </row>
    <row r="461" spans="1:16" x14ac:dyDescent="0.25">
      <c r="A461" s="10">
        <v>2023</v>
      </c>
      <c r="B461" s="10" t="s">
        <v>24</v>
      </c>
      <c r="C461" s="10" t="s">
        <v>27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 t="s">
        <v>22</v>
      </c>
      <c r="J461" s="10">
        <v>0</v>
      </c>
      <c r="K461" s="10">
        <v>-3.6</v>
      </c>
      <c r="L461" s="10">
        <v>0</v>
      </c>
      <c r="M461" s="10">
        <v>3.6</v>
      </c>
      <c r="N461" s="10">
        <v>0</v>
      </c>
      <c r="O461" s="10">
        <v>0</v>
      </c>
      <c r="P461" s="10" t="str">
        <f>INDEX(Mapping!$B$4:$B$70, MATCH(C461, Mapping!$C$4:$C$70, 0))</f>
        <v>East</v>
      </c>
    </row>
    <row r="462" spans="1:16" x14ac:dyDescent="0.25">
      <c r="A462" s="10">
        <v>2023</v>
      </c>
      <c r="B462" s="10" t="s">
        <v>24</v>
      </c>
      <c r="C462" s="10" t="s">
        <v>1183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 t="s">
        <v>22</v>
      </c>
      <c r="J462" s="10">
        <v>0</v>
      </c>
      <c r="K462" s="10">
        <v>0</v>
      </c>
      <c r="L462" s="10">
        <v>0</v>
      </c>
      <c r="M462" s="10">
        <v>1413.4</v>
      </c>
      <c r="N462" s="10">
        <v>1413.4</v>
      </c>
      <c r="O462" s="10">
        <v>0</v>
      </c>
      <c r="P462" s="10" t="str">
        <f>INDEX(Mapping!$B$4:$B$70, MATCH(C462, Mapping!$C$4:$C$70, 0))</f>
        <v>West</v>
      </c>
    </row>
    <row r="463" spans="1:16" x14ac:dyDescent="0.25">
      <c r="A463" s="10">
        <v>2023</v>
      </c>
      <c r="B463" s="10" t="s">
        <v>24</v>
      </c>
      <c r="C463" s="10" t="s">
        <v>1184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 t="s">
        <v>22</v>
      </c>
      <c r="J463" s="10">
        <v>0</v>
      </c>
      <c r="K463" s="10">
        <v>0</v>
      </c>
      <c r="L463" s="10">
        <v>0</v>
      </c>
      <c r="M463" s="10">
        <v>1716.4</v>
      </c>
      <c r="N463" s="10">
        <v>1716.4</v>
      </c>
      <c r="O463" s="10">
        <v>0</v>
      </c>
      <c r="P463" s="10" t="str">
        <f>INDEX(Mapping!$B$4:$B$70, MATCH(C463, Mapping!$C$4:$C$70, 0))</f>
        <v>West</v>
      </c>
    </row>
    <row r="464" spans="1:16" x14ac:dyDescent="0.25">
      <c r="A464" s="10">
        <v>2023</v>
      </c>
      <c r="B464" s="10" t="s">
        <v>24</v>
      </c>
      <c r="C464" s="10" t="s">
        <v>28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 t="s">
        <v>22</v>
      </c>
      <c r="J464" s="10">
        <v>266.2</v>
      </c>
      <c r="K464" s="10">
        <v>-25.2</v>
      </c>
      <c r="L464" s="10">
        <v>0</v>
      </c>
      <c r="M464" s="10">
        <v>278.3</v>
      </c>
      <c r="N464" s="10">
        <v>519.29999999999995</v>
      </c>
      <c r="O464" s="10">
        <v>0</v>
      </c>
      <c r="P464" s="10" t="str">
        <f>INDEX(Mapping!$B$4:$B$70, MATCH(C464, Mapping!$C$4:$C$70, 0))</f>
        <v>West</v>
      </c>
    </row>
    <row r="465" spans="1:16" x14ac:dyDescent="0.25">
      <c r="A465" s="10">
        <v>2023</v>
      </c>
      <c r="B465" s="10" t="s">
        <v>24</v>
      </c>
      <c r="C465" s="10" t="s">
        <v>29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 t="s">
        <v>22</v>
      </c>
      <c r="J465" s="10">
        <v>0</v>
      </c>
      <c r="K465" s="10">
        <v>100</v>
      </c>
      <c r="L465" s="10">
        <v>0</v>
      </c>
      <c r="M465" s="10">
        <v>25</v>
      </c>
      <c r="N465" s="10">
        <v>125</v>
      </c>
      <c r="O465" s="10">
        <v>0</v>
      </c>
      <c r="P465" s="10" t="str">
        <f>INDEX(Mapping!$B$4:$B$70, MATCH(C465, Mapping!$C$4:$C$70, 0))</f>
        <v>East</v>
      </c>
    </row>
    <row r="466" spans="1:16" x14ac:dyDescent="0.25">
      <c r="A466" s="10">
        <v>2023</v>
      </c>
      <c r="B466" s="10" t="s">
        <v>24</v>
      </c>
      <c r="C466" s="10" t="s">
        <v>30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 t="s">
        <v>22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 t="str">
        <f>INDEX(Mapping!$B$4:$B$70, MATCH(C466, Mapping!$C$4:$C$70, 0))</f>
        <v>East</v>
      </c>
    </row>
    <row r="467" spans="1:16" x14ac:dyDescent="0.25">
      <c r="A467" s="10">
        <v>2023</v>
      </c>
      <c r="B467" s="10" t="s">
        <v>24</v>
      </c>
      <c r="C467" s="10" t="s">
        <v>31</v>
      </c>
      <c r="D467" s="10">
        <v>4929.7</v>
      </c>
      <c r="E467" s="10">
        <v>0</v>
      </c>
      <c r="F467" s="10">
        <v>-231.1</v>
      </c>
      <c r="G467" s="10">
        <v>610.79999999999995</v>
      </c>
      <c r="H467" s="10">
        <v>610.79999999999995</v>
      </c>
      <c r="I467" s="10">
        <v>13</v>
      </c>
      <c r="J467" s="10">
        <v>2535.6</v>
      </c>
      <c r="K467" s="10">
        <v>-0.8</v>
      </c>
      <c r="L467" s="10">
        <v>165.6</v>
      </c>
      <c r="M467" s="10">
        <v>3063.9</v>
      </c>
      <c r="N467" s="10">
        <v>454.8</v>
      </c>
      <c r="O467" s="10">
        <v>0</v>
      </c>
      <c r="P467" s="10" t="str">
        <f>INDEX(Mapping!$B$4:$B$70, MATCH(C467, Mapping!$C$4:$C$70, 0))</f>
        <v>East</v>
      </c>
    </row>
    <row r="468" spans="1:16" x14ac:dyDescent="0.25">
      <c r="A468" s="10">
        <v>2023</v>
      </c>
      <c r="B468" s="10" t="s">
        <v>24</v>
      </c>
      <c r="C468" s="10" t="s">
        <v>1185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 t="s">
        <v>22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 t="str">
        <f>INDEX(Mapping!$B$4:$B$70, MATCH(C468, Mapping!$C$4:$C$70, 0))</f>
        <v>East</v>
      </c>
    </row>
    <row r="469" spans="1:16" x14ac:dyDescent="0.25">
      <c r="A469" s="10">
        <v>2023</v>
      </c>
      <c r="B469" s="10" t="s">
        <v>24</v>
      </c>
      <c r="C469" s="10" t="s">
        <v>32</v>
      </c>
      <c r="D469" s="10">
        <v>581.5</v>
      </c>
      <c r="E469" s="10">
        <v>0</v>
      </c>
      <c r="F469" s="10">
        <v>0</v>
      </c>
      <c r="G469" s="10">
        <v>75.599999999999994</v>
      </c>
      <c r="H469" s="10">
        <v>75.599999999999994</v>
      </c>
      <c r="I469" s="10">
        <v>13</v>
      </c>
      <c r="J469" s="10">
        <v>3275.2</v>
      </c>
      <c r="K469" s="10">
        <v>14.8</v>
      </c>
      <c r="L469" s="10">
        <v>0</v>
      </c>
      <c r="M469" s="10">
        <v>201.5</v>
      </c>
      <c r="N469" s="10">
        <v>2834.4</v>
      </c>
      <c r="O469" s="10">
        <v>0</v>
      </c>
      <c r="P469" s="10" t="str">
        <f>INDEX(Mapping!$B$4:$B$70, MATCH(C469, Mapping!$C$4:$C$70, 0))</f>
        <v>East</v>
      </c>
    </row>
    <row r="470" spans="1:16" x14ac:dyDescent="0.25">
      <c r="A470" s="10">
        <v>2023</v>
      </c>
      <c r="B470" s="10" t="s">
        <v>24</v>
      </c>
      <c r="C470" s="10" t="s">
        <v>33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 t="s">
        <v>22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 t="str">
        <f>INDEX(Mapping!$B$4:$B$70, MATCH(C470, Mapping!$C$4:$C$70, 0))</f>
        <v>East</v>
      </c>
    </row>
    <row r="471" spans="1:16" x14ac:dyDescent="0.25">
      <c r="A471" s="10">
        <v>2023</v>
      </c>
      <c r="B471" s="10" t="s">
        <v>24</v>
      </c>
      <c r="C471" s="10" t="s">
        <v>34</v>
      </c>
      <c r="D471" s="10">
        <v>0</v>
      </c>
      <c r="E471" s="10">
        <v>0</v>
      </c>
      <c r="F471" s="10">
        <v>0</v>
      </c>
      <c r="G471" s="10">
        <v>0</v>
      </c>
      <c r="H471" s="10">
        <v>148.4</v>
      </c>
      <c r="I471" s="10" t="s">
        <v>22</v>
      </c>
      <c r="J471" s="10">
        <v>240.4</v>
      </c>
      <c r="K471" s="10">
        <v>0</v>
      </c>
      <c r="L471" s="10">
        <v>0</v>
      </c>
      <c r="M471" s="10">
        <v>0</v>
      </c>
      <c r="N471" s="10">
        <v>92</v>
      </c>
      <c r="O471" s="10">
        <v>0</v>
      </c>
      <c r="P471" s="10" t="str">
        <f>INDEX(Mapping!$B$4:$B$70, MATCH(C471, Mapping!$C$4:$C$70, 0))</f>
        <v>East</v>
      </c>
    </row>
    <row r="472" spans="1:16" x14ac:dyDescent="0.25">
      <c r="A472" s="10">
        <v>2023</v>
      </c>
      <c r="B472" s="10" t="s">
        <v>24</v>
      </c>
      <c r="C472" s="10" t="s">
        <v>35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 t="s">
        <v>22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 t="str">
        <f>INDEX(Mapping!$B$4:$B$70, MATCH(C472, Mapping!$C$4:$C$70, 0))</f>
        <v>East</v>
      </c>
    </row>
    <row r="473" spans="1:16" x14ac:dyDescent="0.25">
      <c r="A473" s="10">
        <v>2023</v>
      </c>
      <c r="B473" s="10" t="s">
        <v>24</v>
      </c>
      <c r="C473" s="10" t="s">
        <v>36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 t="s">
        <v>22</v>
      </c>
      <c r="J473" s="10">
        <v>151.6</v>
      </c>
      <c r="K473" s="10">
        <v>0</v>
      </c>
      <c r="L473" s="10">
        <v>0</v>
      </c>
      <c r="M473" s="10">
        <v>0</v>
      </c>
      <c r="N473" s="10">
        <v>151.6</v>
      </c>
      <c r="O473" s="10">
        <v>0</v>
      </c>
      <c r="P473" s="10" t="str">
        <f>INDEX(Mapping!$B$4:$B$70, MATCH(C473, Mapping!$C$4:$C$70, 0))</f>
        <v>West</v>
      </c>
    </row>
    <row r="474" spans="1:16" x14ac:dyDescent="0.25">
      <c r="A474" s="10">
        <v>2023</v>
      </c>
      <c r="B474" s="10" t="s">
        <v>24</v>
      </c>
      <c r="C474" s="10" t="s">
        <v>37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 t="s">
        <v>22</v>
      </c>
      <c r="J474" s="10">
        <v>199</v>
      </c>
      <c r="K474" s="10">
        <v>0</v>
      </c>
      <c r="L474" s="10">
        <v>0</v>
      </c>
      <c r="M474" s="10">
        <v>0</v>
      </c>
      <c r="N474" s="10">
        <v>199</v>
      </c>
      <c r="O474" s="10">
        <v>0</v>
      </c>
      <c r="P474" s="10" t="str">
        <f>INDEX(Mapping!$B$4:$B$70, MATCH(C474, Mapping!$C$4:$C$70, 0))</f>
        <v>West</v>
      </c>
    </row>
    <row r="475" spans="1:16" x14ac:dyDescent="0.25">
      <c r="A475" s="10">
        <v>2023</v>
      </c>
      <c r="B475" s="10" t="s">
        <v>24</v>
      </c>
      <c r="C475" s="10" t="s">
        <v>38</v>
      </c>
      <c r="D475" s="10">
        <v>556.70000000000005</v>
      </c>
      <c r="E475" s="10">
        <v>0</v>
      </c>
      <c r="F475" s="10">
        <v>-26.4</v>
      </c>
      <c r="G475" s="10">
        <v>68.900000000000006</v>
      </c>
      <c r="H475" s="10">
        <v>68.900000000000006</v>
      </c>
      <c r="I475" s="10">
        <v>13</v>
      </c>
      <c r="J475" s="10">
        <v>0</v>
      </c>
      <c r="K475" s="10">
        <v>0</v>
      </c>
      <c r="L475" s="10">
        <v>0</v>
      </c>
      <c r="M475" s="10">
        <v>599.20000000000005</v>
      </c>
      <c r="N475" s="10">
        <v>0</v>
      </c>
      <c r="O475" s="10">
        <v>0</v>
      </c>
      <c r="P475" s="10" t="str">
        <f>INDEX(Mapping!$B$4:$B$70, MATCH(C475, Mapping!$C$4:$C$70, 0))</f>
        <v>West</v>
      </c>
    </row>
    <row r="476" spans="1:16" x14ac:dyDescent="0.25">
      <c r="A476" s="10">
        <v>2023</v>
      </c>
      <c r="B476" s="10" t="s">
        <v>24</v>
      </c>
      <c r="C476" s="10" t="s">
        <v>39</v>
      </c>
      <c r="D476" s="10">
        <v>291.39999999999998</v>
      </c>
      <c r="E476" s="10">
        <v>0</v>
      </c>
      <c r="F476" s="10">
        <v>-10.1</v>
      </c>
      <c r="G476" s="10">
        <v>36.6</v>
      </c>
      <c r="H476" s="10">
        <v>36.6</v>
      </c>
      <c r="I476" s="10">
        <v>13</v>
      </c>
      <c r="J476" s="10">
        <v>83.9</v>
      </c>
      <c r="K476" s="10">
        <v>-2.6</v>
      </c>
      <c r="L476" s="10">
        <v>0</v>
      </c>
      <c r="M476" s="10">
        <v>368.9</v>
      </c>
      <c r="N476" s="10">
        <v>132.30000000000001</v>
      </c>
      <c r="O476" s="10">
        <v>0</v>
      </c>
      <c r="P476" s="10" t="str">
        <f>INDEX(Mapping!$B$4:$B$70, MATCH(C476, Mapping!$C$4:$C$70, 0))</f>
        <v>West</v>
      </c>
    </row>
    <row r="477" spans="1:16" x14ac:dyDescent="0.25">
      <c r="A477" s="10">
        <v>2023</v>
      </c>
      <c r="B477" s="10" t="s">
        <v>24</v>
      </c>
      <c r="C477" s="10" t="s">
        <v>42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 t="s">
        <v>22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 t="str">
        <f>INDEX(Mapping!$B$4:$B$70, MATCH(C477, Mapping!$C$4:$C$70, 0))</f>
        <v>East</v>
      </c>
    </row>
    <row r="478" spans="1:16" x14ac:dyDescent="0.25">
      <c r="A478" s="10">
        <v>2023</v>
      </c>
      <c r="B478" s="10" t="s">
        <v>24</v>
      </c>
      <c r="C478" s="10" t="s">
        <v>43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 t="s">
        <v>22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 t="str">
        <f>INDEX(Mapping!$B$4:$B$70, MATCH(C478, Mapping!$C$4:$C$70, 0))</f>
        <v>East</v>
      </c>
    </row>
    <row r="479" spans="1:16" x14ac:dyDescent="0.25">
      <c r="A479" s="10">
        <v>2023</v>
      </c>
      <c r="B479" s="10" t="s">
        <v>24</v>
      </c>
      <c r="C479" s="10" t="s">
        <v>45</v>
      </c>
      <c r="D479" s="10">
        <v>618.4</v>
      </c>
      <c r="E479" s="10">
        <v>0</v>
      </c>
      <c r="F479" s="10">
        <v>0</v>
      </c>
      <c r="G479" s="10">
        <v>206.1</v>
      </c>
      <c r="H479" s="10">
        <v>232</v>
      </c>
      <c r="I479" s="10">
        <v>37.5</v>
      </c>
      <c r="J479" s="10">
        <v>1504.2</v>
      </c>
      <c r="K479" s="10">
        <v>-15.2</v>
      </c>
      <c r="L479" s="10">
        <v>0</v>
      </c>
      <c r="M479" s="10">
        <v>0</v>
      </c>
      <c r="N479" s="10">
        <v>638.6</v>
      </c>
      <c r="O479" s="10">
        <v>0</v>
      </c>
      <c r="P479" s="10" t="str">
        <f>INDEX(Mapping!$B$4:$B$70, MATCH(C479, Mapping!$C$4:$C$70, 0))</f>
        <v>East</v>
      </c>
    </row>
    <row r="480" spans="1:16" x14ac:dyDescent="0.25">
      <c r="A480" s="10">
        <v>2023</v>
      </c>
      <c r="B480" s="10" t="s">
        <v>24</v>
      </c>
      <c r="C480" s="10" t="s">
        <v>46</v>
      </c>
      <c r="D480" s="10">
        <v>445.2</v>
      </c>
      <c r="E480" s="10">
        <v>0</v>
      </c>
      <c r="F480" s="10">
        <v>-46.2</v>
      </c>
      <c r="G480" s="10">
        <v>51.9</v>
      </c>
      <c r="H480" s="10">
        <v>51.9</v>
      </c>
      <c r="I480" s="10">
        <v>13</v>
      </c>
      <c r="J480" s="10">
        <v>42.3</v>
      </c>
      <c r="K480" s="10">
        <v>0</v>
      </c>
      <c r="L480" s="10">
        <v>0</v>
      </c>
      <c r="M480" s="10">
        <v>638.4</v>
      </c>
      <c r="N480" s="10">
        <v>229.8</v>
      </c>
      <c r="O480" s="10">
        <v>0</v>
      </c>
      <c r="P480" s="10" t="str">
        <f>INDEX(Mapping!$B$4:$B$70, MATCH(C480, Mapping!$C$4:$C$70, 0))</f>
        <v>East</v>
      </c>
    </row>
    <row r="481" spans="1:16" x14ac:dyDescent="0.25">
      <c r="A481" s="10">
        <v>2023</v>
      </c>
      <c r="B481" s="10" t="s">
        <v>24</v>
      </c>
      <c r="C481" s="10" t="s">
        <v>1234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 t="s">
        <v>22</v>
      </c>
      <c r="J481" s="10">
        <v>0</v>
      </c>
      <c r="K481" s="10">
        <v>0</v>
      </c>
      <c r="L481" s="10">
        <v>0</v>
      </c>
      <c r="M481" s="10">
        <v>638.5</v>
      </c>
      <c r="N481" s="10">
        <v>638.5</v>
      </c>
      <c r="O481" s="10">
        <v>0</v>
      </c>
      <c r="P481" s="10" t="str">
        <f>INDEX(Mapping!$B$4:$B$70, MATCH(C481, Mapping!$C$4:$C$70, 0))</f>
        <v>East</v>
      </c>
    </row>
    <row r="482" spans="1:16" x14ac:dyDescent="0.25">
      <c r="A482" s="10">
        <v>2023</v>
      </c>
      <c r="B482" s="10" t="s">
        <v>24</v>
      </c>
      <c r="C482" s="10" t="s">
        <v>47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 t="s">
        <v>22</v>
      </c>
      <c r="J482" s="10">
        <v>412</v>
      </c>
      <c r="K482" s="10">
        <v>0</v>
      </c>
      <c r="L482" s="10">
        <v>0</v>
      </c>
      <c r="M482" s="10">
        <v>0</v>
      </c>
      <c r="N482" s="10">
        <v>412</v>
      </c>
      <c r="O482" s="10">
        <v>0</v>
      </c>
      <c r="P482" s="10" t="str">
        <f>INDEX(Mapping!$B$4:$B$70, MATCH(C482, Mapping!$C$4:$C$70, 0))</f>
        <v>West</v>
      </c>
    </row>
    <row r="483" spans="1:16" x14ac:dyDescent="0.25">
      <c r="A483" s="10">
        <v>2023</v>
      </c>
      <c r="B483" s="10" t="s">
        <v>24</v>
      </c>
      <c r="C483" s="10" t="s">
        <v>48</v>
      </c>
      <c r="D483" s="10">
        <v>1490</v>
      </c>
      <c r="E483" s="10">
        <v>0</v>
      </c>
      <c r="F483" s="10">
        <v>-86.2</v>
      </c>
      <c r="G483" s="10">
        <v>182.5</v>
      </c>
      <c r="H483" s="10">
        <v>182.5</v>
      </c>
      <c r="I483" s="10">
        <v>13</v>
      </c>
      <c r="J483" s="10">
        <v>318.89999999999998</v>
      </c>
      <c r="K483" s="10">
        <v>40.6</v>
      </c>
      <c r="L483" s="10">
        <v>0</v>
      </c>
      <c r="M483" s="10">
        <v>1615.5</v>
      </c>
      <c r="N483" s="10">
        <v>388.7</v>
      </c>
      <c r="O483" s="10">
        <v>0</v>
      </c>
      <c r="P483" s="10" t="str">
        <f>INDEX(Mapping!$B$4:$B$70, MATCH(C483, Mapping!$C$4:$C$70, 0))</f>
        <v>West</v>
      </c>
    </row>
    <row r="484" spans="1:16" x14ac:dyDescent="0.25">
      <c r="A484" s="10">
        <v>2023</v>
      </c>
      <c r="B484" s="10" t="s">
        <v>24</v>
      </c>
      <c r="C484" s="10" t="s">
        <v>49</v>
      </c>
      <c r="D484" s="10">
        <v>487.6</v>
      </c>
      <c r="E484" s="10">
        <v>0</v>
      </c>
      <c r="F484" s="10">
        <v>-19.600000000000001</v>
      </c>
      <c r="G484" s="10">
        <v>60.8</v>
      </c>
      <c r="H484" s="10">
        <v>60.8</v>
      </c>
      <c r="I484" s="10">
        <v>13</v>
      </c>
      <c r="J484" s="10">
        <v>534.6</v>
      </c>
      <c r="K484" s="10">
        <v>-78</v>
      </c>
      <c r="L484" s="10">
        <v>0</v>
      </c>
      <c r="M484" s="10">
        <v>100</v>
      </c>
      <c r="N484" s="10">
        <v>27.7</v>
      </c>
      <c r="O484" s="10">
        <v>0</v>
      </c>
      <c r="P484" s="10" t="str">
        <f>INDEX(Mapping!$B$4:$B$70, MATCH(C484, Mapping!$C$4:$C$70, 0))</f>
        <v>West</v>
      </c>
    </row>
    <row r="485" spans="1:16" x14ac:dyDescent="0.25">
      <c r="A485" s="10">
        <v>2023</v>
      </c>
      <c r="B485" s="10" t="s">
        <v>24</v>
      </c>
      <c r="C485" s="10" t="s">
        <v>50</v>
      </c>
      <c r="D485" s="10">
        <v>387.7</v>
      </c>
      <c r="E485" s="10">
        <v>0</v>
      </c>
      <c r="F485" s="10">
        <v>-5</v>
      </c>
      <c r="G485" s="10">
        <v>49.7</v>
      </c>
      <c r="H485" s="10">
        <v>49.7</v>
      </c>
      <c r="I485" s="10">
        <v>13</v>
      </c>
      <c r="J485" s="10">
        <v>0</v>
      </c>
      <c r="K485" s="10">
        <v>0</v>
      </c>
      <c r="L485" s="10">
        <v>0</v>
      </c>
      <c r="M485" s="10">
        <v>432.4</v>
      </c>
      <c r="N485" s="10">
        <v>0</v>
      </c>
      <c r="O485" s="10">
        <v>0</v>
      </c>
      <c r="P485" s="10" t="str">
        <f>INDEX(Mapping!$B$4:$B$70, MATCH(C485, Mapping!$C$4:$C$70, 0))</f>
        <v>West</v>
      </c>
    </row>
    <row r="486" spans="1:16" x14ac:dyDescent="0.25">
      <c r="A486" s="10">
        <v>2023</v>
      </c>
      <c r="B486" s="10" t="s">
        <v>24</v>
      </c>
      <c r="C486" s="10" t="s">
        <v>51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 t="s">
        <v>22</v>
      </c>
      <c r="J486" s="10">
        <v>0</v>
      </c>
      <c r="K486" s="10">
        <v>0</v>
      </c>
      <c r="L486" s="10">
        <v>0</v>
      </c>
      <c r="M486" s="10">
        <v>27.7</v>
      </c>
      <c r="N486" s="10">
        <v>27.7</v>
      </c>
      <c r="O486" s="10">
        <v>0</v>
      </c>
      <c r="P486" s="10" t="str">
        <f>INDEX(Mapping!$B$4:$B$70, MATCH(C486, Mapping!$C$4:$C$70, 0))</f>
        <v>West</v>
      </c>
    </row>
    <row r="487" spans="1:16" x14ac:dyDescent="0.25">
      <c r="A487" s="10">
        <v>2023</v>
      </c>
      <c r="B487" s="10" t="s">
        <v>24</v>
      </c>
      <c r="C487" s="10" t="s">
        <v>52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 t="s">
        <v>22</v>
      </c>
      <c r="J487" s="10">
        <v>103</v>
      </c>
      <c r="K487" s="10">
        <v>0</v>
      </c>
      <c r="L487" s="10">
        <v>0</v>
      </c>
      <c r="M487" s="10">
        <v>0</v>
      </c>
      <c r="N487" s="10">
        <v>103</v>
      </c>
      <c r="O487" s="10">
        <v>0</v>
      </c>
      <c r="P487" s="10" t="str">
        <f>INDEX(Mapping!$B$4:$B$70, MATCH(C487, Mapping!$C$4:$C$70, 0))</f>
        <v>West</v>
      </c>
    </row>
    <row r="488" spans="1:16" x14ac:dyDescent="0.25">
      <c r="A488" s="10">
        <v>2023</v>
      </c>
      <c r="B488" s="10" t="s">
        <v>24</v>
      </c>
      <c r="C488" s="10" t="s">
        <v>1221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 t="s">
        <v>22</v>
      </c>
      <c r="J488" s="10">
        <v>1415.3</v>
      </c>
      <c r="K488" s="10">
        <v>-1.7</v>
      </c>
      <c r="L488" s="10">
        <v>0</v>
      </c>
      <c r="M488" s="10">
        <v>0</v>
      </c>
      <c r="N488" s="10">
        <v>1413.5</v>
      </c>
      <c r="O488" s="10">
        <v>0</v>
      </c>
      <c r="P488" s="10" t="str">
        <f>INDEX(Mapping!$B$4:$B$70, MATCH(C488, Mapping!$C$4:$C$70, 0))</f>
        <v>West</v>
      </c>
    </row>
    <row r="489" spans="1:16" x14ac:dyDescent="0.25">
      <c r="A489" s="10">
        <v>2023</v>
      </c>
      <c r="B489" s="10" t="s">
        <v>24</v>
      </c>
      <c r="C489" s="10" t="s">
        <v>53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 t="s">
        <v>22</v>
      </c>
      <c r="J489" s="10">
        <v>0</v>
      </c>
      <c r="K489" s="10">
        <v>0</v>
      </c>
      <c r="L489" s="10">
        <v>0</v>
      </c>
      <c r="M489" s="10">
        <v>1089.9000000000001</v>
      </c>
      <c r="N489" s="10">
        <v>1089.9000000000001</v>
      </c>
      <c r="O489" s="10">
        <v>0</v>
      </c>
      <c r="P489" s="10" t="str">
        <f>INDEX(Mapping!$B$4:$B$70, MATCH(C489, Mapping!$C$4:$C$70, 0))</f>
        <v>West</v>
      </c>
    </row>
    <row r="490" spans="1:16" x14ac:dyDescent="0.25">
      <c r="A490" s="10">
        <v>2023</v>
      </c>
      <c r="B490" s="10" t="s">
        <v>24</v>
      </c>
      <c r="C490" s="10" t="s">
        <v>1189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 t="s">
        <v>22</v>
      </c>
      <c r="J490" s="10">
        <v>0</v>
      </c>
      <c r="K490" s="10">
        <v>0</v>
      </c>
      <c r="L490" s="10">
        <v>0</v>
      </c>
      <c r="M490" s="10">
        <v>500.2</v>
      </c>
      <c r="N490" s="10">
        <v>500.2</v>
      </c>
      <c r="O490" s="10">
        <v>0</v>
      </c>
      <c r="P490" s="10" t="str">
        <f>INDEX(Mapping!$B$4:$B$70, MATCH(C490, Mapping!$C$4:$C$70, 0))</f>
        <v>West</v>
      </c>
    </row>
    <row r="491" spans="1:16" x14ac:dyDescent="0.25">
      <c r="A491" s="10">
        <v>2023</v>
      </c>
      <c r="B491" s="10" t="s">
        <v>24</v>
      </c>
      <c r="C491" s="10" t="s">
        <v>23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 t="s">
        <v>22</v>
      </c>
      <c r="J491" s="10">
        <v>0</v>
      </c>
      <c r="K491" s="10">
        <v>0</v>
      </c>
      <c r="L491" s="10">
        <v>0</v>
      </c>
      <c r="M491" s="10">
        <v>67</v>
      </c>
      <c r="N491" s="10">
        <v>67</v>
      </c>
      <c r="O491" s="10">
        <v>0</v>
      </c>
      <c r="P491" s="10" t="str">
        <f>INDEX(Mapping!$B$4:$B$70, MATCH(C491, Mapping!$C$4:$C$70, 0))</f>
        <v>East</v>
      </c>
    </row>
    <row r="492" spans="1:16" x14ac:dyDescent="0.25">
      <c r="A492" s="10">
        <v>2023</v>
      </c>
      <c r="B492" s="10" t="s">
        <v>24</v>
      </c>
      <c r="C492" s="10" t="s">
        <v>1220</v>
      </c>
      <c r="D492" s="10">
        <v>267.60000000000002</v>
      </c>
      <c r="E492" s="10">
        <v>0</v>
      </c>
      <c r="F492" s="10">
        <v>-9.6</v>
      </c>
      <c r="G492" s="10">
        <v>33.5</v>
      </c>
      <c r="H492" s="10">
        <v>33.5</v>
      </c>
      <c r="I492" s="10">
        <v>13</v>
      </c>
      <c r="J492" s="10">
        <v>0</v>
      </c>
      <c r="K492" s="10">
        <v>0</v>
      </c>
      <c r="L492" s="10">
        <v>0</v>
      </c>
      <c r="M492" s="10">
        <v>291.5</v>
      </c>
      <c r="N492" s="10">
        <v>0</v>
      </c>
      <c r="O492" s="10">
        <v>0</v>
      </c>
      <c r="P492" s="10" t="str">
        <f>INDEX(Mapping!$B$4:$B$70, MATCH(C492, Mapping!$C$4:$C$70, 0))</f>
        <v>West</v>
      </c>
    </row>
    <row r="493" spans="1:16" x14ac:dyDescent="0.25">
      <c r="A493" s="10">
        <v>2023</v>
      </c>
      <c r="B493" s="10" t="s">
        <v>24</v>
      </c>
      <c r="C493" s="10" t="s">
        <v>1235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 t="s">
        <v>22</v>
      </c>
      <c r="J493" s="10">
        <v>9.5</v>
      </c>
      <c r="K493" s="10">
        <v>0</v>
      </c>
      <c r="L493" s="10">
        <v>0</v>
      </c>
      <c r="M493" s="10">
        <v>0</v>
      </c>
      <c r="N493" s="10">
        <v>9.5</v>
      </c>
      <c r="O493" s="10">
        <v>0</v>
      </c>
      <c r="P493" s="10" t="str">
        <f>INDEX(Mapping!$B$4:$B$70, MATCH(C493, Mapping!$C$4:$C$70, 0))</f>
        <v>East</v>
      </c>
    </row>
    <row r="494" spans="1:16" x14ac:dyDescent="0.25">
      <c r="A494" s="10">
        <v>2023</v>
      </c>
      <c r="B494" s="10" t="s">
        <v>24</v>
      </c>
      <c r="C494" s="10" t="s">
        <v>1236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 t="s">
        <v>22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 t="str">
        <f>INDEX(Mapping!$B$4:$B$70, MATCH(C494, Mapping!$C$4:$C$70, 0))</f>
        <v>West</v>
      </c>
    </row>
    <row r="495" spans="1:16" x14ac:dyDescent="0.25">
      <c r="A495" s="10">
        <v>2023</v>
      </c>
      <c r="B495" s="10" t="s">
        <v>24</v>
      </c>
      <c r="C495" s="10" t="s">
        <v>1237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 t="s">
        <v>22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 t="str">
        <f>INDEX(Mapping!$B$4:$B$70, MATCH(C495, Mapping!$C$4:$C$70, 0))</f>
        <v>West</v>
      </c>
    </row>
    <row r="496" spans="1:16" x14ac:dyDescent="0.25">
      <c r="A496" s="10">
        <v>2023</v>
      </c>
      <c r="B496" s="10" t="s">
        <v>24</v>
      </c>
      <c r="C496" s="10" t="s">
        <v>1238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 t="s">
        <v>22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 t="str">
        <f>INDEX(Mapping!$B$4:$B$70, MATCH(C496, Mapping!$C$4:$C$70, 0))</f>
        <v>East</v>
      </c>
    </row>
    <row r="497" spans="1:16" x14ac:dyDescent="0.25">
      <c r="A497" s="10">
        <v>2023</v>
      </c>
      <c r="B497" s="10" t="s">
        <v>24</v>
      </c>
      <c r="C497" s="10" t="s">
        <v>1239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 t="s">
        <v>22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 t="str">
        <f>INDEX(Mapping!$B$4:$B$70, MATCH(C497, Mapping!$C$4:$C$70, 0))</f>
        <v>West</v>
      </c>
    </row>
    <row r="498" spans="1:16" x14ac:dyDescent="0.25">
      <c r="A498" s="10">
        <v>2023</v>
      </c>
      <c r="B498" s="10" t="s">
        <v>24</v>
      </c>
      <c r="C498" s="10" t="s">
        <v>1240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 t="s">
        <v>22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 t="str">
        <f>INDEX(Mapping!$B$4:$B$70, MATCH(C498, Mapping!$C$4:$C$70, 0))</f>
        <v>West</v>
      </c>
    </row>
    <row r="499" spans="1:16" x14ac:dyDescent="0.25">
      <c r="A499" s="10">
        <v>2023</v>
      </c>
      <c r="B499" s="10" t="s">
        <v>24</v>
      </c>
      <c r="C499" s="10" t="s">
        <v>1241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 t="s">
        <v>22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 t="str">
        <f>INDEX(Mapping!$B$4:$B$70, MATCH(C499, Mapping!$C$4:$C$70, 0))</f>
        <v>West</v>
      </c>
    </row>
    <row r="500" spans="1:16" x14ac:dyDescent="0.25">
      <c r="A500" s="10">
        <v>2023</v>
      </c>
      <c r="B500" s="10" t="s">
        <v>24</v>
      </c>
      <c r="C500" s="10" t="s">
        <v>1242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 t="s">
        <v>22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 t="str">
        <f>INDEX(Mapping!$B$4:$B$70, MATCH(C500, Mapping!$C$4:$C$70, 0))</f>
        <v>West</v>
      </c>
    </row>
    <row r="501" spans="1:16" x14ac:dyDescent="0.25">
      <c r="A501" s="10">
        <v>2023</v>
      </c>
      <c r="B501" s="10" t="s">
        <v>24</v>
      </c>
      <c r="C501" s="10" t="s">
        <v>1243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 t="s">
        <v>22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 t="str">
        <f>INDEX(Mapping!$B$4:$B$70, MATCH(C501, Mapping!$C$4:$C$70, 0))</f>
        <v>West</v>
      </c>
    </row>
    <row r="502" spans="1:16" x14ac:dyDescent="0.25">
      <c r="A502" s="10">
        <v>2023</v>
      </c>
      <c r="B502" s="10" t="s">
        <v>24</v>
      </c>
      <c r="C502" s="10" t="s">
        <v>1244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 t="s">
        <v>22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 t="str">
        <f>INDEX(Mapping!$B$4:$B$70, MATCH(C502, Mapping!$C$4:$C$70, 0))</f>
        <v>East</v>
      </c>
    </row>
    <row r="503" spans="1:16" x14ac:dyDescent="0.25">
      <c r="A503" s="10">
        <v>2023</v>
      </c>
      <c r="B503" s="10" t="s">
        <v>24</v>
      </c>
      <c r="C503" s="10" t="s">
        <v>1245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 t="s">
        <v>22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 t="str">
        <f>INDEX(Mapping!$B$4:$B$70, MATCH(C503, Mapping!$C$4:$C$70, 0))</f>
        <v>East</v>
      </c>
    </row>
    <row r="504" spans="1:16" x14ac:dyDescent="0.25">
      <c r="A504" s="10">
        <v>2023</v>
      </c>
      <c r="B504" s="10" t="s">
        <v>24</v>
      </c>
      <c r="C504" s="10" t="s">
        <v>1246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 t="s">
        <v>22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 t="str">
        <f>INDEX(Mapping!$B$4:$B$70, MATCH(C504, Mapping!$C$4:$C$70, 0))</f>
        <v>West</v>
      </c>
    </row>
    <row r="505" spans="1:16" x14ac:dyDescent="0.25">
      <c r="A505" s="10">
        <v>2023</v>
      </c>
      <c r="B505" s="10" t="s">
        <v>24</v>
      </c>
      <c r="C505" s="10" t="s">
        <v>1247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 t="s">
        <v>22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 t="str">
        <f>INDEX(Mapping!$B$4:$B$70, MATCH(C505, Mapping!$C$4:$C$70, 0))</f>
        <v>East</v>
      </c>
    </row>
    <row r="506" spans="1:16" x14ac:dyDescent="0.25">
      <c r="A506" s="10">
        <v>2023</v>
      </c>
      <c r="B506" s="10" t="s">
        <v>24</v>
      </c>
      <c r="C506" s="10" t="s">
        <v>1248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 t="s">
        <v>22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 t="str">
        <f>INDEX(Mapping!$B$4:$B$70, MATCH(C506, Mapping!$C$4:$C$70, 0))</f>
        <v>East</v>
      </c>
    </row>
    <row r="507" spans="1:16" x14ac:dyDescent="0.25">
      <c r="A507" s="10">
        <v>2023</v>
      </c>
      <c r="B507" s="10" t="s">
        <v>24</v>
      </c>
      <c r="C507" s="10" t="s">
        <v>1249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 t="s">
        <v>22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 t="str">
        <f>INDEX(Mapping!$B$4:$B$70, MATCH(C507, Mapping!$C$4:$C$70, 0))</f>
        <v>East</v>
      </c>
    </row>
    <row r="508" spans="1:16" x14ac:dyDescent="0.25">
      <c r="A508" s="10">
        <v>2023</v>
      </c>
      <c r="B508" s="10" t="s">
        <v>24</v>
      </c>
      <c r="C508" s="10" t="s">
        <v>1250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 t="s">
        <v>22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 t="str">
        <f>INDEX(Mapping!$B$4:$B$70, MATCH(C508, Mapping!$C$4:$C$70, 0))</f>
        <v>West</v>
      </c>
    </row>
    <row r="509" spans="1:16" x14ac:dyDescent="0.25">
      <c r="A509" s="10">
        <v>2023</v>
      </c>
      <c r="B509" s="10" t="s">
        <v>24</v>
      </c>
      <c r="C509" s="10" t="s">
        <v>1251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 t="s">
        <v>22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 t="str">
        <f>INDEX(Mapping!$B$4:$B$70, MATCH(C509, Mapping!$C$4:$C$70, 0))</f>
        <v>East</v>
      </c>
    </row>
    <row r="510" spans="1:16" x14ac:dyDescent="0.25">
      <c r="A510" s="10">
        <v>2023</v>
      </c>
      <c r="B510" s="10" t="s">
        <v>24</v>
      </c>
      <c r="C510" s="10" t="s">
        <v>1252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 t="s">
        <v>22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 t="str">
        <f>INDEX(Mapping!$B$4:$B$70, MATCH(C510, Mapping!$C$4:$C$70, 0))</f>
        <v>East</v>
      </c>
    </row>
    <row r="511" spans="1:16" x14ac:dyDescent="0.25">
      <c r="A511" s="10">
        <v>2023</v>
      </c>
      <c r="B511" s="10" t="s">
        <v>24</v>
      </c>
      <c r="C511" s="10" t="s">
        <v>1253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 t="s">
        <v>22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 t="str">
        <f>INDEX(Mapping!$B$4:$B$70, MATCH(C511, Mapping!$C$4:$C$70, 0))</f>
        <v>East</v>
      </c>
    </row>
    <row r="512" spans="1:16" x14ac:dyDescent="0.25">
      <c r="A512" s="10">
        <v>2023</v>
      </c>
      <c r="B512" s="10" t="s">
        <v>24</v>
      </c>
      <c r="C512" s="10" t="s">
        <v>1254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 t="s">
        <v>22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 t="str">
        <f>INDEX(Mapping!$B$4:$B$70, MATCH(C512, Mapping!$C$4:$C$70, 0))</f>
        <v>West</v>
      </c>
    </row>
    <row r="513" spans="1:16" x14ac:dyDescent="0.25">
      <c r="A513" s="10">
        <v>2023</v>
      </c>
      <c r="B513" s="10" t="s">
        <v>24</v>
      </c>
      <c r="C513" s="10" t="s">
        <v>1255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 t="s">
        <v>22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 t="str">
        <f>INDEX(Mapping!$B$4:$B$70, MATCH(C513, Mapping!$C$4:$C$70, 0))</f>
        <v>West</v>
      </c>
    </row>
    <row r="514" spans="1:16" x14ac:dyDescent="0.25">
      <c r="A514" s="10">
        <v>2023</v>
      </c>
      <c r="B514" s="10" t="s">
        <v>24</v>
      </c>
      <c r="C514" s="10" t="s">
        <v>1256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 t="s">
        <v>22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 t="str">
        <f>INDEX(Mapping!$B$4:$B$70, MATCH(C514, Mapping!$C$4:$C$70, 0))</f>
        <v>East</v>
      </c>
    </row>
    <row r="515" spans="1:16" x14ac:dyDescent="0.25">
      <c r="A515" s="10">
        <v>2023</v>
      </c>
      <c r="B515" s="10" t="s">
        <v>1222</v>
      </c>
      <c r="C515" s="10" t="s">
        <v>25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 t="s">
        <v>22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 t="str">
        <f>INDEX(Mapping!$B$4:$B$70, MATCH(C515, Mapping!$C$4:$C$70, 0))</f>
        <v>East</v>
      </c>
    </row>
    <row r="516" spans="1:16" x14ac:dyDescent="0.25">
      <c r="A516" s="10">
        <v>2023</v>
      </c>
      <c r="B516" s="10" t="s">
        <v>1222</v>
      </c>
      <c r="C516" s="10" t="s">
        <v>1182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 t="s">
        <v>22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 t="str">
        <f>INDEX(Mapping!$B$4:$B$70, MATCH(C516, Mapping!$C$4:$C$70, 0))</f>
        <v>West</v>
      </c>
    </row>
    <row r="517" spans="1:16" x14ac:dyDescent="0.25">
      <c r="A517" s="10">
        <v>2023</v>
      </c>
      <c r="B517" s="10" t="s">
        <v>1222</v>
      </c>
      <c r="C517" s="10" t="s">
        <v>26</v>
      </c>
      <c r="D517" s="10">
        <v>278.5</v>
      </c>
      <c r="E517" s="10">
        <v>0</v>
      </c>
      <c r="F517" s="10">
        <v>-9.5</v>
      </c>
      <c r="G517" s="10">
        <v>35</v>
      </c>
      <c r="H517" s="10">
        <v>35</v>
      </c>
      <c r="I517" s="10">
        <v>13</v>
      </c>
      <c r="J517" s="10">
        <v>51</v>
      </c>
      <c r="K517" s="10">
        <v>0.3</v>
      </c>
      <c r="L517" s="10">
        <v>0</v>
      </c>
      <c r="M517" s="10">
        <v>252.8</v>
      </c>
      <c r="N517" s="10">
        <v>0</v>
      </c>
      <c r="O517" s="10">
        <v>0</v>
      </c>
      <c r="P517" s="10" t="str">
        <f>INDEX(Mapping!$B$4:$B$70, MATCH(C517, Mapping!$C$4:$C$70, 0))</f>
        <v>East</v>
      </c>
    </row>
    <row r="518" spans="1:16" x14ac:dyDescent="0.25">
      <c r="A518" s="10">
        <v>2023</v>
      </c>
      <c r="B518" s="10" t="s">
        <v>1222</v>
      </c>
      <c r="C518" s="10" t="s">
        <v>27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 t="s">
        <v>22</v>
      </c>
      <c r="J518" s="10">
        <v>0</v>
      </c>
      <c r="K518" s="10">
        <v>-7.6</v>
      </c>
      <c r="L518" s="10">
        <v>0</v>
      </c>
      <c r="M518" s="10">
        <v>97.6</v>
      </c>
      <c r="N518" s="10">
        <v>90</v>
      </c>
      <c r="O518" s="10">
        <v>0</v>
      </c>
      <c r="P518" s="10" t="str">
        <f>INDEX(Mapping!$B$4:$B$70, MATCH(C518, Mapping!$C$4:$C$70, 0))</f>
        <v>East</v>
      </c>
    </row>
    <row r="519" spans="1:16" x14ac:dyDescent="0.25">
      <c r="A519" s="10">
        <v>2023</v>
      </c>
      <c r="B519" s="10" t="s">
        <v>1222</v>
      </c>
      <c r="C519" s="10" t="s">
        <v>1183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 t="s">
        <v>22</v>
      </c>
      <c r="J519" s="10">
        <v>0</v>
      </c>
      <c r="K519" s="10">
        <v>0</v>
      </c>
      <c r="L519" s="10">
        <v>0</v>
      </c>
      <c r="M519" s="10">
        <v>1014.5</v>
      </c>
      <c r="N519" s="10">
        <v>1014.5</v>
      </c>
      <c r="O519" s="10">
        <v>0</v>
      </c>
      <c r="P519" s="10" t="str">
        <f>INDEX(Mapping!$B$4:$B$70, MATCH(C519, Mapping!$C$4:$C$70, 0))</f>
        <v>West</v>
      </c>
    </row>
    <row r="520" spans="1:16" x14ac:dyDescent="0.25">
      <c r="A520" s="10">
        <v>2023</v>
      </c>
      <c r="B520" s="10" t="s">
        <v>1222</v>
      </c>
      <c r="C520" s="10" t="s">
        <v>1184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 t="s">
        <v>22</v>
      </c>
      <c r="J520" s="10">
        <v>0</v>
      </c>
      <c r="K520" s="10">
        <v>0</v>
      </c>
      <c r="L520" s="10">
        <v>0</v>
      </c>
      <c r="M520" s="10">
        <v>1664.4</v>
      </c>
      <c r="N520" s="10">
        <v>1664.4</v>
      </c>
      <c r="O520" s="10">
        <v>0</v>
      </c>
      <c r="P520" s="10" t="str">
        <f>INDEX(Mapping!$B$4:$B$70, MATCH(C520, Mapping!$C$4:$C$70, 0))</f>
        <v>West</v>
      </c>
    </row>
    <row r="521" spans="1:16" x14ac:dyDescent="0.25">
      <c r="A521" s="10">
        <v>2023</v>
      </c>
      <c r="B521" s="10" t="s">
        <v>1222</v>
      </c>
      <c r="C521" s="10" t="s">
        <v>28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 t="s">
        <v>22</v>
      </c>
      <c r="J521" s="10">
        <v>387.5</v>
      </c>
      <c r="K521" s="10">
        <v>-22.8</v>
      </c>
      <c r="L521" s="10">
        <v>0</v>
      </c>
      <c r="M521" s="10">
        <v>160</v>
      </c>
      <c r="N521" s="10">
        <v>524.70000000000005</v>
      </c>
      <c r="O521" s="10">
        <v>0</v>
      </c>
      <c r="P521" s="10" t="str">
        <f>INDEX(Mapping!$B$4:$B$70, MATCH(C521, Mapping!$C$4:$C$70, 0))</f>
        <v>West</v>
      </c>
    </row>
    <row r="522" spans="1:16" x14ac:dyDescent="0.25">
      <c r="A522" s="10">
        <v>2023</v>
      </c>
      <c r="B522" s="10" t="s">
        <v>1222</v>
      </c>
      <c r="C522" s="10" t="s">
        <v>29</v>
      </c>
      <c r="D522" s="10">
        <v>0</v>
      </c>
      <c r="E522" s="10">
        <v>0</v>
      </c>
      <c r="F522" s="10">
        <v>0</v>
      </c>
      <c r="G522" s="10">
        <v>0</v>
      </c>
      <c r="H522" s="10">
        <v>138.19999999999999</v>
      </c>
      <c r="I522" s="10" t="s">
        <v>22</v>
      </c>
      <c r="J522" s="10">
        <v>0</v>
      </c>
      <c r="K522" s="10">
        <v>113.2</v>
      </c>
      <c r="L522" s="10">
        <v>0</v>
      </c>
      <c r="M522" s="10">
        <v>25</v>
      </c>
      <c r="N522" s="10">
        <v>0</v>
      </c>
      <c r="O522" s="10">
        <v>0</v>
      </c>
      <c r="P522" s="10" t="str">
        <f>INDEX(Mapping!$B$4:$B$70, MATCH(C522, Mapping!$C$4:$C$70, 0))</f>
        <v>East</v>
      </c>
    </row>
    <row r="523" spans="1:16" x14ac:dyDescent="0.25">
      <c r="A523" s="10">
        <v>2023</v>
      </c>
      <c r="B523" s="10" t="s">
        <v>1222</v>
      </c>
      <c r="C523" s="10" t="s">
        <v>30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 t="s">
        <v>22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 t="str">
        <f>INDEX(Mapping!$B$4:$B$70, MATCH(C523, Mapping!$C$4:$C$70, 0))</f>
        <v>East</v>
      </c>
    </row>
    <row r="524" spans="1:16" x14ac:dyDescent="0.25">
      <c r="A524" s="10">
        <v>2023</v>
      </c>
      <c r="B524" s="10" t="s">
        <v>1222</v>
      </c>
      <c r="C524" s="10" t="s">
        <v>31</v>
      </c>
      <c r="D524" s="10">
        <v>3980.9</v>
      </c>
      <c r="E524" s="10">
        <v>0</v>
      </c>
      <c r="F524" s="10">
        <v>-159.80000000000001</v>
      </c>
      <c r="G524" s="10">
        <v>496.7</v>
      </c>
      <c r="H524" s="10">
        <v>496.7</v>
      </c>
      <c r="I524" s="10">
        <v>13</v>
      </c>
      <c r="J524" s="10">
        <v>2701.8</v>
      </c>
      <c r="K524" s="10">
        <v>-0.8</v>
      </c>
      <c r="L524" s="10">
        <v>0</v>
      </c>
      <c r="M524" s="10">
        <v>2544.4</v>
      </c>
      <c r="N524" s="10">
        <v>927.4</v>
      </c>
      <c r="O524" s="10">
        <v>0</v>
      </c>
      <c r="P524" s="10" t="str">
        <f>INDEX(Mapping!$B$4:$B$70, MATCH(C524, Mapping!$C$4:$C$70, 0))</f>
        <v>East</v>
      </c>
    </row>
    <row r="525" spans="1:16" x14ac:dyDescent="0.25">
      <c r="A525" s="10">
        <v>2023</v>
      </c>
      <c r="B525" s="10" t="s">
        <v>1222</v>
      </c>
      <c r="C525" s="10" t="s">
        <v>1185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 t="s">
        <v>22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 t="str">
        <f>INDEX(Mapping!$B$4:$B$70, MATCH(C525, Mapping!$C$4:$C$70, 0))</f>
        <v>East</v>
      </c>
    </row>
    <row r="526" spans="1:16" x14ac:dyDescent="0.25">
      <c r="A526" s="10">
        <v>2023</v>
      </c>
      <c r="B526" s="10" t="s">
        <v>1222</v>
      </c>
      <c r="C526" s="10" t="s">
        <v>32</v>
      </c>
      <c r="D526" s="10">
        <v>461.6</v>
      </c>
      <c r="E526" s="10">
        <v>0</v>
      </c>
      <c r="F526" s="10">
        <v>0</v>
      </c>
      <c r="G526" s="10">
        <v>372.4</v>
      </c>
      <c r="H526" s="10">
        <v>389</v>
      </c>
      <c r="I526" s="10">
        <v>84.3</v>
      </c>
      <c r="J526" s="10">
        <v>3339.7</v>
      </c>
      <c r="K526" s="10">
        <v>-34.6</v>
      </c>
      <c r="L526" s="10">
        <v>0</v>
      </c>
      <c r="M526" s="10">
        <v>0</v>
      </c>
      <c r="N526" s="10">
        <v>2454.6</v>
      </c>
      <c r="O526" s="10">
        <v>0</v>
      </c>
      <c r="P526" s="10" t="str">
        <f>INDEX(Mapping!$B$4:$B$70, MATCH(C526, Mapping!$C$4:$C$70, 0))</f>
        <v>East</v>
      </c>
    </row>
    <row r="527" spans="1:16" x14ac:dyDescent="0.25">
      <c r="A527" s="10">
        <v>2023</v>
      </c>
      <c r="B527" s="10" t="s">
        <v>1222</v>
      </c>
      <c r="C527" s="10" t="s">
        <v>33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 t="s">
        <v>22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 t="str">
        <f>INDEX(Mapping!$B$4:$B$70, MATCH(C527, Mapping!$C$4:$C$70, 0))</f>
        <v>East</v>
      </c>
    </row>
    <row r="528" spans="1:16" x14ac:dyDescent="0.25">
      <c r="A528" s="10">
        <v>2023</v>
      </c>
      <c r="B528" s="10" t="s">
        <v>1222</v>
      </c>
      <c r="C528" s="10" t="s">
        <v>34</v>
      </c>
      <c r="D528" s="10">
        <v>0</v>
      </c>
      <c r="E528" s="10">
        <v>0</v>
      </c>
      <c r="F528" s="10">
        <v>0</v>
      </c>
      <c r="G528" s="10">
        <v>0</v>
      </c>
      <c r="H528" s="10">
        <v>148.4</v>
      </c>
      <c r="I528" s="10" t="s">
        <v>22</v>
      </c>
      <c r="J528" s="10">
        <v>240.4</v>
      </c>
      <c r="K528" s="10">
        <v>0</v>
      </c>
      <c r="L528" s="10">
        <v>0</v>
      </c>
      <c r="M528" s="10">
        <v>0</v>
      </c>
      <c r="N528" s="10">
        <v>92</v>
      </c>
      <c r="O528" s="10">
        <v>0</v>
      </c>
      <c r="P528" s="10" t="str">
        <f>INDEX(Mapping!$B$4:$B$70, MATCH(C528, Mapping!$C$4:$C$70, 0))</f>
        <v>East</v>
      </c>
    </row>
    <row r="529" spans="1:16" x14ac:dyDescent="0.25">
      <c r="A529" s="10">
        <v>2023</v>
      </c>
      <c r="B529" s="10" t="s">
        <v>1222</v>
      </c>
      <c r="C529" s="10" t="s">
        <v>35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 t="s">
        <v>22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 t="str">
        <f>INDEX(Mapping!$B$4:$B$70, MATCH(C529, Mapping!$C$4:$C$70, 0))</f>
        <v>East</v>
      </c>
    </row>
    <row r="530" spans="1:16" x14ac:dyDescent="0.25">
      <c r="A530" s="10">
        <v>2023</v>
      </c>
      <c r="B530" s="10" t="s">
        <v>1222</v>
      </c>
      <c r="C530" s="10" t="s">
        <v>36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 t="s">
        <v>22</v>
      </c>
      <c r="J530" s="10">
        <v>150.6</v>
      </c>
      <c r="K530" s="10">
        <v>0</v>
      </c>
      <c r="L530" s="10">
        <v>0</v>
      </c>
      <c r="M530" s="10">
        <v>0</v>
      </c>
      <c r="N530" s="10">
        <v>150.6</v>
      </c>
      <c r="O530" s="10">
        <v>0</v>
      </c>
      <c r="P530" s="10" t="str">
        <f>INDEX(Mapping!$B$4:$B$70, MATCH(C530, Mapping!$C$4:$C$70, 0))</f>
        <v>West</v>
      </c>
    </row>
    <row r="531" spans="1:16" x14ac:dyDescent="0.25">
      <c r="A531" s="10">
        <v>2023</v>
      </c>
      <c r="B531" s="10" t="s">
        <v>1222</v>
      </c>
      <c r="C531" s="10" t="s">
        <v>37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 t="s">
        <v>22</v>
      </c>
      <c r="J531" s="10">
        <v>240.1</v>
      </c>
      <c r="K531" s="10">
        <v>0</v>
      </c>
      <c r="L531" s="10">
        <v>0</v>
      </c>
      <c r="M531" s="10">
        <v>0</v>
      </c>
      <c r="N531" s="10">
        <v>240.1</v>
      </c>
      <c r="O531" s="10">
        <v>0</v>
      </c>
      <c r="P531" s="10" t="str">
        <f>INDEX(Mapping!$B$4:$B$70, MATCH(C531, Mapping!$C$4:$C$70, 0))</f>
        <v>West</v>
      </c>
    </row>
    <row r="532" spans="1:16" x14ac:dyDescent="0.25">
      <c r="A532" s="10">
        <v>2023</v>
      </c>
      <c r="B532" s="10" t="s">
        <v>1222</v>
      </c>
      <c r="C532" s="10" t="s">
        <v>38</v>
      </c>
      <c r="D532" s="10">
        <v>540.6</v>
      </c>
      <c r="E532" s="10">
        <v>0</v>
      </c>
      <c r="F532" s="10">
        <v>-21.9</v>
      </c>
      <c r="G532" s="10">
        <v>67.400000000000006</v>
      </c>
      <c r="H532" s="10">
        <v>67.400000000000006</v>
      </c>
      <c r="I532" s="10">
        <v>13</v>
      </c>
      <c r="J532" s="10">
        <v>0</v>
      </c>
      <c r="K532" s="10">
        <v>0</v>
      </c>
      <c r="L532" s="10">
        <v>0</v>
      </c>
      <c r="M532" s="10">
        <v>586.20000000000005</v>
      </c>
      <c r="N532" s="10">
        <v>0</v>
      </c>
      <c r="O532" s="10">
        <v>0</v>
      </c>
      <c r="P532" s="10" t="str">
        <f>INDEX(Mapping!$B$4:$B$70, MATCH(C532, Mapping!$C$4:$C$70, 0))</f>
        <v>West</v>
      </c>
    </row>
    <row r="533" spans="1:16" x14ac:dyDescent="0.25">
      <c r="A533" s="10">
        <v>2023</v>
      </c>
      <c r="B533" s="10" t="s">
        <v>1222</v>
      </c>
      <c r="C533" s="10" t="s">
        <v>39</v>
      </c>
      <c r="D533" s="10">
        <v>242.5</v>
      </c>
      <c r="E533" s="10">
        <v>0</v>
      </c>
      <c r="F533" s="10">
        <v>-8.1</v>
      </c>
      <c r="G533" s="10">
        <v>30.5</v>
      </c>
      <c r="H533" s="10">
        <v>30.5</v>
      </c>
      <c r="I533" s="10">
        <v>13</v>
      </c>
      <c r="J533" s="10">
        <v>83.9</v>
      </c>
      <c r="K533" s="10">
        <v>-2.6</v>
      </c>
      <c r="L533" s="10">
        <v>0</v>
      </c>
      <c r="M533" s="10">
        <v>465.2</v>
      </c>
      <c r="N533" s="10">
        <v>281.60000000000002</v>
      </c>
      <c r="O533" s="10">
        <v>0</v>
      </c>
      <c r="P533" s="10" t="str">
        <f>INDEX(Mapping!$B$4:$B$70, MATCH(C533, Mapping!$C$4:$C$70, 0))</f>
        <v>West</v>
      </c>
    </row>
    <row r="534" spans="1:16" x14ac:dyDescent="0.25">
      <c r="A534" s="10">
        <v>2023</v>
      </c>
      <c r="B534" s="10" t="s">
        <v>1222</v>
      </c>
      <c r="C534" s="10" t="s">
        <v>42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 t="s">
        <v>22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 t="str">
        <f>INDEX(Mapping!$B$4:$B$70, MATCH(C534, Mapping!$C$4:$C$70, 0))</f>
        <v>East</v>
      </c>
    </row>
    <row r="535" spans="1:16" x14ac:dyDescent="0.25">
      <c r="A535" s="10">
        <v>2023</v>
      </c>
      <c r="B535" s="10" t="s">
        <v>1222</v>
      </c>
      <c r="C535" s="10" t="s">
        <v>43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 t="s">
        <v>22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 t="str">
        <f>INDEX(Mapping!$B$4:$B$70, MATCH(C535, Mapping!$C$4:$C$70, 0))</f>
        <v>East</v>
      </c>
    </row>
    <row r="536" spans="1:16" x14ac:dyDescent="0.25">
      <c r="A536" s="10">
        <v>2023</v>
      </c>
      <c r="B536" s="10" t="s">
        <v>1222</v>
      </c>
      <c r="C536" s="10" t="s">
        <v>45</v>
      </c>
      <c r="D536" s="10">
        <v>624.70000000000005</v>
      </c>
      <c r="E536" s="10">
        <v>0</v>
      </c>
      <c r="F536" s="10">
        <v>0</v>
      </c>
      <c r="G536" s="10">
        <v>943.9</v>
      </c>
      <c r="H536" s="10">
        <v>943.9</v>
      </c>
      <c r="I536" s="10">
        <v>151.1</v>
      </c>
      <c r="J536" s="10">
        <v>1582.4</v>
      </c>
      <c r="K536" s="10">
        <v>-13.8</v>
      </c>
      <c r="L536" s="10">
        <v>0</v>
      </c>
      <c r="M536" s="10">
        <v>0</v>
      </c>
      <c r="N536" s="10">
        <v>0</v>
      </c>
      <c r="O536" s="10">
        <v>0</v>
      </c>
      <c r="P536" s="10" t="str">
        <f>INDEX(Mapping!$B$4:$B$70, MATCH(C536, Mapping!$C$4:$C$70, 0))</f>
        <v>East</v>
      </c>
    </row>
    <row r="537" spans="1:16" x14ac:dyDescent="0.25">
      <c r="A537" s="10">
        <v>2023</v>
      </c>
      <c r="B537" s="10" t="s">
        <v>1222</v>
      </c>
      <c r="C537" s="10" t="s">
        <v>46</v>
      </c>
      <c r="D537" s="10">
        <v>460.1</v>
      </c>
      <c r="E537" s="10">
        <v>0</v>
      </c>
      <c r="F537" s="10">
        <v>-41.6</v>
      </c>
      <c r="G537" s="10">
        <v>54.4</v>
      </c>
      <c r="H537" s="10">
        <v>54.4</v>
      </c>
      <c r="I537" s="10">
        <v>13</v>
      </c>
      <c r="J537" s="10">
        <v>42</v>
      </c>
      <c r="K537" s="10">
        <v>0</v>
      </c>
      <c r="L537" s="10">
        <v>0</v>
      </c>
      <c r="M537" s="10">
        <v>430.8</v>
      </c>
      <c r="N537" s="10">
        <v>0</v>
      </c>
      <c r="O537" s="10">
        <v>0</v>
      </c>
      <c r="P537" s="10" t="str">
        <f>INDEX(Mapping!$B$4:$B$70, MATCH(C537, Mapping!$C$4:$C$70, 0))</f>
        <v>East</v>
      </c>
    </row>
    <row r="538" spans="1:16" x14ac:dyDescent="0.25">
      <c r="A538" s="10">
        <v>2023</v>
      </c>
      <c r="B538" s="10" t="s">
        <v>1222</v>
      </c>
      <c r="C538" s="10" t="s">
        <v>1234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 t="s">
        <v>22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 t="str">
        <f>INDEX(Mapping!$B$4:$B$70, MATCH(C538, Mapping!$C$4:$C$70, 0))</f>
        <v>East</v>
      </c>
    </row>
    <row r="539" spans="1:16" x14ac:dyDescent="0.25">
      <c r="A539" s="10">
        <v>2023</v>
      </c>
      <c r="B539" s="10" t="s">
        <v>1222</v>
      </c>
      <c r="C539" s="10" t="s">
        <v>47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 t="s">
        <v>22</v>
      </c>
      <c r="J539" s="10">
        <v>512.20000000000005</v>
      </c>
      <c r="K539" s="10">
        <v>0</v>
      </c>
      <c r="L539" s="10">
        <v>0</v>
      </c>
      <c r="M539" s="10">
        <v>0</v>
      </c>
      <c r="N539" s="10">
        <v>512.20000000000005</v>
      </c>
      <c r="O539" s="10">
        <v>0</v>
      </c>
      <c r="P539" s="10" t="str">
        <f>INDEX(Mapping!$B$4:$B$70, MATCH(C539, Mapping!$C$4:$C$70, 0))</f>
        <v>West</v>
      </c>
    </row>
    <row r="540" spans="1:16" x14ac:dyDescent="0.25">
      <c r="A540" s="10">
        <v>2023</v>
      </c>
      <c r="B540" s="10" t="s">
        <v>1222</v>
      </c>
      <c r="C540" s="10" t="s">
        <v>48</v>
      </c>
      <c r="D540" s="10">
        <v>1479.5</v>
      </c>
      <c r="E540" s="10">
        <v>0</v>
      </c>
      <c r="F540" s="10">
        <v>-97.9</v>
      </c>
      <c r="G540" s="10">
        <v>179.6</v>
      </c>
      <c r="H540" s="10">
        <v>179.6</v>
      </c>
      <c r="I540" s="10">
        <v>13</v>
      </c>
      <c r="J540" s="10">
        <v>331</v>
      </c>
      <c r="K540" s="10">
        <v>29.7</v>
      </c>
      <c r="L540" s="10">
        <v>0</v>
      </c>
      <c r="M540" s="10">
        <v>1467</v>
      </c>
      <c r="N540" s="10">
        <v>266.5</v>
      </c>
      <c r="O540" s="10">
        <v>0</v>
      </c>
      <c r="P540" s="10" t="str">
        <f>INDEX(Mapping!$B$4:$B$70, MATCH(C540, Mapping!$C$4:$C$70, 0))</f>
        <v>West</v>
      </c>
    </row>
    <row r="541" spans="1:16" x14ac:dyDescent="0.25">
      <c r="A541" s="10">
        <v>2023</v>
      </c>
      <c r="B541" s="10" t="s">
        <v>1222</v>
      </c>
      <c r="C541" s="10" t="s">
        <v>49</v>
      </c>
      <c r="D541" s="10">
        <v>528.79999999999995</v>
      </c>
      <c r="E541" s="10">
        <v>0</v>
      </c>
      <c r="F541" s="10">
        <v>-18</v>
      </c>
      <c r="G541" s="10">
        <v>66.400000000000006</v>
      </c>
      <c r="H541" s="10">
        <v>66.400000000000006</v>
      </c>
      <c r="I541" s="10">
        <v>13</v>
      </c>
      <c r="J541" s="10">
        <v>599.70000000000005</v>
      </c>
      <c r="K541" s="10">
        <v>-78</v>
      </c>
      <c r="L541" s="10">
        <v>0</v>
      </c>
      <c r="M541" s="10">
        <v>55.5</v>
      </c>
      <c r="N541" s="10">
        <v>0</v>
      </c>
      <c r="O541" s="10">
        <v>0</v>
      </c>
      <c r="P541" s="10" t="str">
        <f>INDEX(Mapping!$B$4:$B$70, MATCH(C541, Mapping!$C$4:$C$70, 0))</f>
        <v>West</v>
      </c>
    </row>
    <row r="542" spans="1:16" x14ac:dyDescent="0.25">
      <c r="A542" s="10">
        <v>2023</v>
      </c>
      <c r="B542" s="10" t="s">
        <v>1222</v>
      </c>
      <c r="C542" s="10" t="s">
        <v>50</v>
      </c>
      <c r="D542" s="10">
        <v>407.8</v>
      </c>
      <c r="E542" s="10">
        <v>0</v>
      </c>
      <c r="F542" s="10">
        <v>-12.7</v>
      </c>
      <c r="G542" s="10">
        <v>51.4</v>
      </c>
      <c r="H542" s="10">
        <v>51.4</v>
      </c>
      <c r="I542" s="10">
        <v>13</v>
      </c>
      <c r="J542" s="10">
        <v>0</v>
      </c>
      <c r="K542" s="10">
        <v>0</v>
      </c>
      <c r="L542" s="10">
        <v>0</v>
      </c>
      <c r="M542" s="10">
        <v>446.5</v>
      </c>
      <c r="N542" s="10">
        <v>0</v>
      </c>
      <c r="O542" s="10">
        <v>0</v>
      </c>
      <c r="P542" s="10" t="str">
        <f>INDEX(Mapping!$B$4:$B$70, MATCH(C542, Mapping!$C$4:$C$70, 0))</f>
        <v>West</v>
      </c>
    </row>
    <row r="543" spans="1:16" x14ac:dyDescent="0.25">
      <c r="A543" s="10">
        <v>2023</v>
      </c>
      <c r="B543" s="10" t="s">
        <v>1222</v>
      </c>
      <c r="C543" s="10" t="s">
        <v>51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 t="s">
        <v>22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 t="str">
        <f>INDEX(Mapping!$B$4:$B$70, MATCH(C543, Mapping!$C$4:$C$70, 0))</f>
        <v>West</v>
      </c>
    </row>
    <row r="544" spans="1:16" x14ac:dyDescent="0.25">
      <c r="A544" s="10">
        <v>2023</v>
      </c>
      <c r="B544" s="10" t="s">
        <v>1222</v>
      </c>
      <c r="C544" s="10" t="s">
        <v>52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 t="s">
        <v>22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 t="str">
        <f>INDEX(Mapping!$B$4:$B$70, MATCH(C544, Mapping!$C$4:$C$70, 0))</f>
        <v>West</v>
      </c>
    </row>
    <row r="545" spans="1:16" x14ac:dyDescent="0.25">
      <c r="A545" s="10">
        <v>2023</v>
      </c>
      <c r="B545" s="10" t="s">
        <v>1222</v>
      </c>
      <c r="C545" s="10" t="s">
        <v>1221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 t="s">
        <v>22</v>
      </c>
      <c r="J545" s="10">
        <v>1415.3</v>
      </c>
      <c r="K545" s="10">
        <v>-1.6</v>
      </c>
      <c r="L545" s="10">
        <v>0</v>
      </c>
      <c r="M545" s="10">
        <v>0</v>
      </c>
      <c r="N545" s="10">
        <v>1413.7</v>
      </c>
      <c r="O545" s="10">
        <v>0</v>
      </c>
      <c r="P545" s="10" t="str">
        <f>INDEX(Mapping!$B$4:$B$70, MATCH(C545, Mapping!$C$4:$C$70, 0))</f>
        <v>West</v>
      </c>
    </row>
    <row r="546" spans="1:16" x14ac:dyDescent="0.25">
      <c r="A546" s="10">
        <v>2023</v>
      </c>
      <c r="B546" s="10" t="s">
        <v>1222</v>
      </c>
      <c r="C546" s="10" t="s">
        <v>53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 t="s">
        <v>22</v>
      </c>
      <c r="J546" s="10">
        <v>0</v>
      </c>
      <c r="K546" s="10">
        <v>0</v>
      </c>
      <c r="L546" s="10">
        <v>0</v>
      </c>
      <c r="M546" s="10">
        <v>1089.9000000000001</v>
      </c>
      <c r="N546" s="10">
        <v>1089.9000000000001</v>
      </c>
      <c r="O546" s="10">
        <v>0</v>
      </c>
      <c r="P546" s="10" t="str">
        <f>INDEX(Mapping!$B$4:$B$70, MATCH(C546, Mapping!$C$4:$C$70, 0))</f>
        <v>West</v>
      </c>
    </row>
    <row r="547" spans="1:16" x14ac:dyDescent="0.25">
      <c r="A547" s="10">
        <v>2023</v>
      </c>
      <c r="B547" s="10" t="s">
        <v>1222</v>
      </c>
      <c r="C547" s="10" t="s">
        <v>1189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 t="s">
        <v>22</v>
      </c>
      <c r="J547" s="10">
        <v>0</v>
      </c>
      <c r="K547" s="10">
        <v>0</v>
      </c>
      <c r="L547" s="10">
        <v>0</v>
      </c>
      <c r="M547" s="10">
        <v>494.1</v>
      </c>
      <c r="N547" s="10">
        <v>494.1</v>
      </c>
      <c r="O547" s="10">
        <v>0</v>
      </c>
      <c r="P547" s="10" t="str">
        <f>INDEX(Mapping!$B$4:$B$70, MATCH(C547, Mapping!$C$4:$C$70, 0))</f>
        <v>West</v>
      </c>
    </row>
    <row r="548" spans="1:16" x14ac:dyDescent="0.25">
      <c r="A548" s="10">
        <v>2023</v>
      </c>
      <c r="B548" s="10" t="s">
        <v>1222</v>
      </c>
      <c r="C548" s="10" t="s">
        <v>23</v>
      </c>
      <c r="D548" s="10">
        <v>0</v>
      </c>
      <c r="E548" s="10">
        <v>0</v>
      </c>
      <c r="F548" s="10">
        <v>0</v>
      </c>
      <c r="G548" s="10">
        <v>0</v>
      </c>
      <c r="H548" s="10">
        <v>67</v>
      </c>
      <c r="I548" s="10" t="s">
        <v>22</v>
      </c>
      <c r="J548" s="10">
        <v>0</v>
      </c>
      <c r="K548" s="10">
        <v>0</v>
      </c>
      <c r="L548" s="10">
        <v>0</v>
      </c>
      <c r="M548" s="10">
        <v>67</v>
      </c>
      <c r="N548" s="10">
        <v>0</v>
      </c>
      <c r="O548" s="10">
        <v>0</v>
      </c>
      <c r="P548" s="10" t="str">
        <f>INDEX(Mapping!$B$4:$B$70, MATCH(C548, Mapping!$C$4:$C$70, 0))</f>
        <v>East</v>
      </c>
    </row>
    <row r="549" spans="1:16" x14ac:dyDescent="0.25">
      <c r="A549" s="10">
        <v>2023</v>
      </c>
      <c r="B549" s="10" t="s">
        <v>1222</v>
      </c>
      <c r="C549" s="10" t="s">
        <v>1220</v>
      </c>
      <c r="D549" s="10">
        <v>328.9</v>
      </c>
      <c r="E549" s="10">
        <v>0</v>
      </c>
      <c r="F549" s="10">
        <v>-15.1</v>
      </c>
      <c r="G549" s="10">
        <v>40.799999999999997</v>
      </c>
      <c r="H549" s="10">
        <v>40.799999999999997</v>
      </c>
      <c r="I549" s="10">
        <v>13</v>
      </c>
      <c r="J549" s="10">
        <v>0</v>
      </c>
      <c r="K549" s="10">
        <v>0</v>
      </c>
      <c r="L549" s="10">
        <v>0</v>
      </c>
      <c r="M549" s="10">
        <v>354.6</v>
      </c>
      <c r="N549" s="10">
        <v>0</v>
      </c>
      <c r="O549" s="10">
        <v>0</v>
      </c>
      <c r="P549" s="10" t="str">
        <f>INDEX(Mapping!$B$4:$B$70, MATCH(C549, Mapping!$C$4:$C$70, 0))</f>
        <v>West</v>
      </c>
    </row>
    <row r="550" spans="1:16" x14ac:dyDescent="0.25">
      <c r="A550" s="10">
        <v>2023</v>
      </c>
      <c r="B550" s="10" t="s">
        <v>1222</v>
      </c>
      <c r="C550" s="10" t="s">
        <v>1235</v>
      </c>
      <c r="D550" s="10">
        <v>0</v>
      </c>
      <c r="E550" s="10">
        <v>0</v>
      </c>
      <c r="F550" s="10">
        <v>0</v>
      </c>
      <c r="G550" s="10">
        <v>0</v>
      </c>
      <c r="H550" s="10">
        <v>13.1</v>
      </c>
      <c r="I550" s="10" t="s">
        <v>22</v>
      </c>
      <c r="J550" s="10">
        <v>13.1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 t="str">
        <f>INDEX(Mapping!$B$4:$B$70, MATCH(C550, Mapping!$C$4:$C$70, 0))</f>
        <v>East</v>
      </c>
    </row>
    <row r="551" spans="1:16" x14ac:dyDescent="0.25">
      <c r="A551" s="10">
        <v>2023</v>
      </c>
      <c r="B551" s="10" t="s">
        <v>1222</v>
      </c>
      <c r="C551" s="10" t="s">
        <v>1236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 t="s">
        <v>22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 t="str">
        <f>INDEX(Mapping!$B$4:$B$70, MATCH(C551, Mapping!$C$4:$C$70, 0))</f>
        <v>West</v>
      </c>
    </row>
    <row r="552" spans="1:16" x14ac:dyDescent="0.25">
      <c r="A552" s="10">
        <v>2023</v>
      </c>
      <c r="B552" s="10" t="s">
        <v>1222</v>
      </c>
      <c r="C552" s="10" t="s">
        <v>1237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 t="s">
        <v>22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 t="str">
        <f>INDEX(Mapping!$B$4:$B$70, MATCH(C552, Mapping!$C$4:$C$70, 0))</f>
        <v>West</v>
      </c>
    </row>
    <row r="553" spans="1:16" x14ac:dyDescent="0.25">
      <c r="A553" s="10">
        <v>2023</v>
      </c>
      <c r="B553" s="10" t="s">
        <v>1222</v>
      </c>
      <c r="C553" s="10" t="s">
        <v>1238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 t="s">
        <v>22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 t="str">
        <f>INDEX(Mapping!$B$4:$B$70, MATCH(C553, Mapping!$C$4:$C$70, 0))</f>
        <v>East</v>
      </c>
    </row>
    <row r="554" spans="1:16" x14ac:dyDescent="0.25">
      <c r="A554" s="10">
        <v>2023</v>
      </c>
      <c r="B554" s="10" t="s">
        <v>1222</v>
      </c>
      <c r="C554" s="10" t="s">
        <v>1239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 t="s">
        <v>22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 t="str">
        <f>INDEX(Mapping!$B$4:$B$70, MATCH(C554, Mapping!$C$4:$C$70, 0))</f>
        <v>West</v>
      </c>
    </row>
    <row r="555" spans="1:16" x14ac:dyDescent="0.25">
      <c r="A555" s="10">
        <v>2023</v>
      </c>
      <c r="B555" s="10" t="s">
        <v>1222</v>
      </c>
      <c r="C555" s="10" t="s">
        <v>1240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 t="s">
        <v>22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 t="str">
        <f>INDEX(Mapping!$B$4:$B$70, MATCH(C555, Mapping!$C$4:$C$70, 0))</f>
        <v>West</v>
      </c>
    </row>
    <row r="556" spans="1:16" x14ac:dyDescent="0.25">
      <c r="A556" s="10">
        <v>2023</v>
      </c>
      <c r="B556" s="10" t="s">
        <v>1222</v>
      </c>
      <c r="C556" s="10" t="s">
        <v>1241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 t="s">
        <v>22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 t="str">
        <f>INDEX(Mapping!$B$4:$B$70, MATCH(C556, Mapping!$C$4:$C$70, 0))</f>
        <v>West</v>
      </c>
    </row>
    <row r="557" spans="1:16" x14ac:dyDescent="0.25">
      <c r="A557" s="10">
        <v>2023</v>
      </c>
      <c r="B557" s="10" t="s">
        <v>1222</v>
      </c>
      <c r="C557" s="10" t="s">
        <v>1242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 t="s">
        <v>22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 t="str">
        <f>INDEX(Mapping!$B$4:$B$70, MATCH(C557, Mapping!$C$4:$C$70, 0))</f>
        <v>West</v>
      </c>
    </row>
    <row r="558" spans="1:16" x14ac:dyDescent="0.25">
      <c r="A558" s="10">
        <v>2023</v>
      </c>
      <c r="B558" s="10" t="s">
        <v>1222</v>
      </c>
      <c r="C558" s="10" t="s">
        <v>1243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 t="s">
        <v>22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 t="str">
        <f>INDEX(Mapping!$B$4:$B$70, MATCH(C558, Mapping!$C$4:$C$70, 0))</f>
        <v>West</v>
      </c>
    </row>
    <row r="559" spans="1:16" x14ac:dyDescent="0.25">
      <c r="A559" s="10">
        <v>2023</v>
      </c>
      <c r="B559" s="10" t="s">
        <v>1222</v>
      </c>
      <c r="C559" s="10" t="s">
        <v>1244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 t="s">
        <v>22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 t="str">
        <f>INDEX(Mapping!$B$4:$B$70, MATCH(C559, Mapping!$C$4:$C$70, 0))</f>
        <v>East</v>
      </c>
    </row>
    <row r="560" spans="1:16" x14ac:dyDescent="0.25">
      <c r="A560" s="10">
        <v>2023</v>
      </c>
      <c r="B560" s="10" t="s">
        <v>1222</v>
      </c>
      <c r="C560" s="10" t="s">
        <v>1245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 t="s">
        <v>22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 t="str">
        <f>INDEX(Mapping!$B$4:$B$70, MATCH(C560, Mapping!$C$4:$C$70, 0))</f>
        <v>East</v>
      </c>
    </row>
    <row r="561" spans="1:16" x14ac:dyDescent="0.25">
      <c r="A561" s="10">
        <v>2023</v>
      </c>
      <c r="B561" s="10" t="s">
        <v>1222</v>
      </c>
      <c r="C561" s="10" t="s">
        <v>1246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 t="s">
        <v>22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 t="str">
        <f>INDEX(Mapping!$B$4:$B$70, MATCH(C561, Mapping!$C$4:$C$70, 0))</f>
        <v>West</v>
      </c>
    </row>
    <row r="562" spans="1:16" x14ac:dyDescent="0.25">
      <c r="A562" s="10">
        <v>2023</v>
      </c>
      <c r="B562" s="10" t="s">
        <v>1222</v>
      </c>
      <c r="C562" s="10" t="s">
        <v>1247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 t="s">
        <v>22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 t="str">
        <f>INDEX(Mapping!$B$4:$B$70, MATCH(C562, Mapping!$C$4:$C$70, 0))</f>
        <v>East</v>
      </c>
    </row>
    <row r="563" spans="1:16" x14ac:dyDescent="0.25">
      <c r="A563" s="10">
        <v>2023</v>
      </c>
      <c r="B563" s="10" t="s">
        <v>1222</v>
      </c>
      <c r="C563" s="10" t="s">
        <v>1248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 t="s">
        <v>22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 t="str">
        <f>INDEX(Mapping!$B$4:$B$70, MATCH(C563, Mapping!$C$4:$C$70, 0))</f>
        <v>East</v>
      </c>
    </row>
    <row r="564" spans="1:16" x14ac:dyDescent="0.25">
      <c r="A564" s="10">
        <v>2023</v>
      </c>
      <c r="B564" s="10" t="s">
        <v>1222</v>
      </c>
      <c r="C564" s="10" t="s">
        <v>1249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 t="s">
        <v>22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 t="str">
        <f>INDEX(Mapping!$B$4:$B$70, MATCH(C564, Mapping!$C$4:$C$70, 0))</f>
        <v>East</v>
      </c>
    </row>
    <row r="565" spans="1:16" x14ac:dyDescent="0.25">
      <c r="A565" s="10">
        <v>2023</v>
      </c>
      <c r="B565" s="10" t="s">
        <v>1222</v>
      </c>
      <c r="C565" s="10" t="s">
        <v>1250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 t="s">
        <v>22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 t="str">
        <f>INDEX(Mapping!$B$4:$B$70, MATCH(C565, Mapping!$C$4:$C$70, 0))</f>
        <v>West</v>
      </c>
    </row>
    <row r="566" spans="1:16" x14ac:dyDescent="0.25">
      <c r="A566" s="10">
        <v>2023</v>
      </c>
      <c r="B566" s="10" t="s">
        <v>1222</v>
      </c>
      <c r="C566" s="10" t="s">
        <v>1251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 t="s">
        <v>22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 t="str">
        <f>INDEX(Mapping!$B$4:$B$70, MATCH(C566, Mapping!$C$4:$C$70, 0))</f>
        <v>East</v>
      </c>
    </row>
    <row r="567" spans="1:16" x14ac:dyDescent="0.25">
      <c r="A567" s="10">
        <v>2023</v>
      </c>
      <c r="B567" s="10" t="s">
        <v>1222</v>
      </c>
      <c r="C567" s="10" t="s">
        <v>1252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 t="s">
        <v>22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 t="str">
        <f>INDEX(Mapping!$B$4:$B$70, MATCH(C567, Mapping!$C$4:$C$70, 0))</f>
        <v>East</v>
      </c>
    </row>
    <row r="568" spans="1:16" x14ac:dyDescent="0.25">
      <c r="A568" s="10">
        <v>2023</v>
      </c>
      <c r="B568" s="10" t="s">
        <v>1222</v>
      </c>
      <c r="C568" s="10" t="s">
        <v>1253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 t="s">
        <v>22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 t="str">
        <f>INDEX(Mapping!$B$4:$B$70, MATCH(C568, Mapping!$C$4:$C$70, 0))</f>
        <v>East</v>
      </c>
    </row>
    <row r="569" spans="1:16" x14ac:dyDescent="0.25">
      <c r="A569" s="10">
        <v>2023</v>
      </c>
      <c r="B569" s="10" t="s">
        <v>1222</v>
      </c>
      <c r="C569" s="10" t="s">
        <v>1254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 t="s">
        <v>22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 t="str">
        <f>INDEX(Mapping!$B$4:$B$70, MATCH(C569, Mapping!$C$4:$C$70, 0))</f>
        <v>West</v>
      </c>
    </row>
    <row r="570" spans="1:16" x14ac:dyDescent="0.25">
      <c r="A570" s="10">
        <v>2023</v>
      </c>
      <c r="B570" s="10" t="s">
        <v>1222</v>
      </c>
      <c r="C570" s="10" t="s">
        <v>1255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 t="s">
        <v>22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 t="str">
        <f>INDEX(Mapping!$B$4:$B$70, MATCH(C570, Mapping!$C$4:$C$70, 0))</f>
        <v>West</v>
      </c>
    </row>
    <row r="571" spans="1:16" x14ac:dyDescent="0.25">
      <c r="A571" s="10">
        <v>2023</v>
      </c>
      <c r="B571" s="10" t="s">
        <v>1222</v>
      </c>
      <c r="C571" s="10" t="s">
        <v>1256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 t="s">
        <v>22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 t="str">
        <f>INDEX(Mapping!$B$4:$B$70, MATCH(C571, Mapping!$C$4:$C$70, 0))</f>
        <v>East</v>
      </c>
    </row>
    <row r="572" spans="1:16" x14ac:dyDescent="0.25">
      <c r="A572" s="10">
        <v>2024</v>
      </c>
      <c r="B572" s="10" t="s">
        <v>24</v>
      </c>
      <c r="C572" s="10" t="s">
        <v>25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 t="s">
        <v>22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 t="str">
        <f>INDEX(Mapping!$B$4:$B$70, MATCH(C572, Mapping!$C$4:$C$70, 0))</f>
        <v>East</v>
      </c>
    </row>
    <row r="573" spans="1:16" x14ac:dyDescent="0.25">
      <c r="A573" s="10">
        <v>2024</v>
      </c>
      <c r="B573" s="10" t="s">
        <v>24</v>
      </c>
      <c r="C573" s="10" t="s">
        <v>1182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 t="s">
        <v>22</v>
      </c>
      <c r="J573" s="10">
        <v>31.9</v>
      </c>
      <c r="K573" s="10">
        <v>0</v>
      </c>
      <c r="L573" s="10">
        <v>0</v>
      </c>
      <c r="M573" s="10">
        <v>0</v>
      </c>
      <c r="N573" s="10">
        <v>31.9</v>
      </c>
      <c r="O573" s="10">
        <v>0</v>
      </c>
      <c r="P573" s="10" t="str">
        <f>INDEX(Mapping!$B$4:$B$70, MATCH(C573, Mapping!$C$4:$C$70, 0))</f>
        <v>West</v>
      </c>
    </row>
    <row r="574" spans="1:16" x14ac:dyDescent="0.25">
      <c r="A574" s="10">
        <v>2024</v>
      </c>
      <c r="B574" s="10" t="s">
        <v>24</v>
      </c>
      <c r="C574" s="10" t="s">
        <v>26</v>
      </c>
      <c r="D574" s="10">
        <v>522.6</v>
      </c>
      <c r="E574" s="10">
        <v>0</v>
      </c>
      <c r="F574" s="10">
        <v>-26.2</v>
      </c>
      <c r="G574" s="10">
        <v>64.5</v>
      </c>
      <c r="H574" s="10">
        <v>64.5</v>
      </c>
      <c r="I574" s="10">
        <v>13</v>
      </c>
      <c r="J574" s="10">
        <v>51</v>
      </c>
      <c r="K574" s="10">
        <v>-1.2</v>
      </c>
      <c r="L574" s="10">
        <v>180.2</v>
      </c>
      <c r="M574" s="10">
        <v>331.1</v>
      </c>
      <c r="N574" s="10">
        <v>0</v>
      </c>
      <c r="O574" s="10">
        <v>0</v>
      </c>
      <c r="P574" s="10" t="str">
        <f>INDEX(Mapping!$B$4:$B$70, MATCH(C574, Mapping!$C$4:$C$70, 0))</f>
        <v>East</v>
      </c>
    </row>
    <row r="575" spans="1:16" x14ac:dyDescent="0.25">
      <c r="A575" s="10">
        <v>2024</v>
      </c>
      <c r="B575" s="10" t="s">
        <v>24</v>
      </c>
      <c r="C575" s="10" t="s">
        <v>27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 t="s">
        <v>22</v>
      </c>
      <c r="J575" s="10">
        <v>0</v>
      </c>
      <c r="K575" s="10">
        <v>0</v>
      </c>
      <c r="L575" s="10">
        <v>0</v>
      </c>
      <c r="M575" s="10">
        <v>90</v>
      </c>
      <c r="N575" s="10">
        <v>90</v>
      </c>
      <c r="O575" s="10">
        <v>0</v>
      </c>
      <c r="P575" s="10" t="str">
        <f>INDEX(Mapping!$B$4:$B$70, MATCH(C575, Mapping!$C$4:$C$70, 0))</f>
        <v>East</v>
      </c>
    </row>
    <row r="576" spans="1:16" x14ac:dyDescent="0.25">
      <c r="A576" s="10">
        <v>2024</v>
      </c>
      <c r="B576" s="10" t="s">
        <v>24</v>
      </c>
      <c r="C576" s="10" t="s">
        <v>1183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 t="s">
        <v>22</v>
      </c>
      <c r="J576" s="10">
        <v>0</v>
      </c>
      <c r="K576" s="10">
        <v>0</v>
      </c>
      <c r="L576" s="10">
        <v>0</v>
      </c>
      <c r="M576" s="10">
        <v>1141.0999999999999</v>
      </c>
      <c r="N576" s="10">
        <v>1141.0999999999999</v>
      </c>
      <c r="O576" s="10">
        <v>0</v>
      </c>
      <c r="P576" s="10" t="str">
        <f>INDEX(Mapping!$B$4:$B$70, MATCH(C576, Mapping!$C$4:$C$70, 0))</f>
        <v>West</v>
      </c>
    </row>
    <row r="577" spans="1:16" x14ac:dyDescent="0.25">
      <c r="A577" s="10">
        <v>2024</v>
      </c>
      <c r="B577" s="10" t="s">
        <v>24</v>
      </c>
      <c r="C577" s="10" t="s">
        <v>1184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 t="s">
        <v>22</v>
      </c>
      <c r="J577" s="10">
        <v>0</v>
      </c>
      <c r="K577" s="10">
        <v>0</v>
      </c>
      <c r="L577" s="10">
        <v>0</v>
      </c>
      <c r="M577" s="10">
        <v>1725.8</v>
      </c>
      <c r="N577" s="10">
        <v>1725.8</v>
      </c>
      <c r="O577" s="10">
        <v>0</v>
      </c>
      <c r="P577" s="10" t="str">
        <f>INDEX(Mapping!$B$4:$B$70, MATCH(C577, Mapping!$C$4:$C$70, 0))</f>
        <v>West</v>
      </c>
    </row>
    <row r="578" spans="1:16" x14ac:dyDescent="0.25">
      <c r="A578" s="10">
        <v>2024</v>
      </c>
      <c r="B578" s="10" t="s">
        <v>24</v>
      </c>
      <c r="C578" s="10" t="s">
        <v>28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 t="s">
        <v>22</v>
      </c>
      <c r="J578" s="10">
        <v>63.3</v>
      </c>
      <c r="K578" s="10">
        <v>0</v>
      </c>
      <c r="L578" s="10">
        <v>0</v>
      </c>
      <c r="M578" s="10">
        <v>343</v>
      </c>
      <c r="N578" s="10">
        <v>406.3</v>
      </c>
      <c r="O578" s="10">
        <v>0</v>
      </c>
      <c r="P578" s="10" t="str">
        <f>INDEX(Mapping!$B$4:$B$70, MATCH(C578, Mapping!$C$4:$C$70, 0))</f>
        <v>West</v>
      </c>
    </row>
    <row r="579" spans="1:16" x14ac:dyDescent="0.25">
      <c r="A579" s="10">
        <v>2024</v>
      </c>
      <c r="B579" s="10" t="s">
        <v>24</v>
      </c>
      <c r="C579" s="10" t="s">
        <v>29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 t="s">
        <v>22</v>
      </c>
      <c r="J579" s="10">
        <v>0</v>
      </c>
      <c r="K579" s="10">
        <v>100</v>
      </c>
      <c r="L579" s="10">
        <v>0</v>
      </c>
      <c r="M579" s="10">
        <v>25</v>
      </c>
      <c r="N579" s="10">
        <v>125</v>
      </c>
      <c r="O579" s="10">
        <v>0</v>
      </c>
      <c r="P579" s="10" t="str">
        <f>INDEX(Mapping!$B$4:$B$70, MATCH(C579, Mapping!$C$4:$C$70, 0))</f>
        <v>East</v>
      </c>
    </row>
    <row r="580" spans="1:16" x14ac:dyDescent="0.25">
      <c r="A580" s="10">
        <v>2024</v>
      </c>
      <c r="B580" s="10" t="s">
        <v>24</v>
      </c>
      <c r="C580" s="10" t="s">
        <v>30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 t="s">
        <v>22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 t="str">
        <f>INDEX(Mapping!$B$4:$B$70, MATCH(C580, Mapping!$C$4:$C$70, 0))</f>
        <v>East</v>
      </c>
    </row>
    <row r="581" spans="1:16" x14ac:dyDescent="0.25">
      <c r="A581" s="10">
        <v>2024</v>
      </c>
      <c r="B581" s="10" t="s">
        <v>24</v>
      </c>
      <c r="C581" s="10" t="s">
        <v>31</v>
      </c>
      <c r="D581" s="10">
        <v>5003.8999999999996</v>
      </c>
      <c r="E581" s="10">
        <v>0</v>
      </c>
      <c r="F581" s="10">
        <v>-267.89999999999998</v>
      </c>
      <c r="G581" s="10">
        <v>615.70000000000005</v>
      </c>
      <c r="H581" s="10">
        <v>615.70000000000005</v>
      </c>
      <c r="I581" s="10">
        <v>13</v>
      </c>
      <c r="J581" s="10">
        <v>2566.4</v>
      </c>
      <c r="K581" s="10">
        <v>0.9</v>
      </c>
      <c r="L581" s="10">
        <v>165.6</v>
      </c>
      <c r="M581" s="10">
        <v>3441.7</v>
      </c>
      <c r="N581" s="10">
        <v>822.9</v>
      </c>
      <c r="O581" s="10">
        <v>0</v>
      </c>
      <c r="P581" s="10" t="str">
        <f>INDEX(Mapping!$B$4:$B$70, MATCH(C581, Mapping!$C$4:$C$70, 0))</f>
        <v>East</v>
      </c>
    </row>
    <row r="582" spans="1:16" x14ac:dyDescent="0.25">
      <c r="A582" s="10">
        <v>2024</v>
      </c>
      <c r="B582" s="10" t="s">
        <v>24</v>
      </c>
      <c r="C582" s="10" t="s">
        <v>1185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 t="s">
        <v>22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 t="str">
        <f>INDEX(Mapping!$B$4:$B$70, MATCH(C582, Mapping!$C$4:$C$70, 0))</f>
        <v>East</v>
      </c>
    </row>
    <row r="583" spans="1:16" x14ac:dyDescent="0.25">
      <c r="A583" s="10">
        <v>2024</v>
      </c>
      <c r="B583" s="10" t="s">
        <v>24</v>
      </c>
      <c r="C583" s="10" t="s">
        <v>32</v>
      </c>
      <c r="D583" s="10">
        <v>589.5</v>
      </c>
      <c r="E583" s="10">
        <v>0</v>
      </c>
      <c r="F583" s="10">
        <v>0</v>
      </c>
      <c r="G583" s="10">
        <v>80.400000000000006</v>
      </c>
      <c r="H583" s="10">
        <v>80.400000000000006</v>
      </c>
      <c r="I583" s="10">
        <v>13.6</v>
      </c>
      <c r="J583" s="10">
        <v>3270.9</v>
      </c>
      <c r="K583" s="10">
        <v>-25.8</v>
      </c>
      <c r="L583" s="10">
        <v>0</v>
      </c>
      <c r="M583" s="10">
        <v>581.70000000000005</v>
      </c>
      <c r="N583" s="10">
        <v>3157</v>
      </c>
      <c r="O583" s="10">
        <v>0</v>
      </c>
      <c r="P583" s="10" t="str">
        <f>INDEX(Mapping!$B$4:$B$70, MATCH(C583, Mapping!$C$4:$C$70, 0))</f>
        <v>East</v>
      </c>
    </row>
    <row r="584" spans="1:16" x14ac:dyDescent="0.25">
      <c r="A584" s="10">
        <v>2024</v>
      </c>
      <c r="B584" s="10" t="s">
        <v>24</v>
      </c>
      <c r="C584" s="10" t="s">
        <v>33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 t="s">
        <v>22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 t="str">
        <f>INDEX(Mapping!$B$4:$B$70, MATCH(C584, Mapping!$C$4:$C$70, 0))</f>
        <v>East</v>
      </c>
    </row>
    <row r="585" spans="1:16" x14ac:dyDescent="0.25">
      <c r="A585" s="10">
        <v>2024</v>
      </c>
      <c r="B585" s="10" t="s">
        <v>24</v>
      </c>
      <c r="C585" s="10" t="s">
        <v>34</v>
      </c>
      <c r="D585" s="10">
        <v>0</v>
      </c>
      <c r="E585" s="10">
        <v>0</v>
      </c>
      <c r="F585" s="10">
        <v>0</v>
      </c>
      <c r="G585" s="10">
        <v>0</v>
      </c>
      <c r="H585" s="10">
        <v>148.4</v>
      </c>
      <c r="I585" s="10" t="s">
        <v>22</v>
      </c>
      <c r="J585" s="10">
        <v>240.4</v>
      </c>
      <c r="K585" s="10">
        <v>0</v>
      </c>
      <c r="L585" s="10">
        <v>0</v>
      </c>
      <c r="M585" s="10">
        <v>0</v>
      </c>
      <c r="N585" s="10">
        <v>92</v>
      </c>
      <c r="O585" s="10">
        <v>0</v>
      </c>
      <c r="P585" s="10" t="str">
        <f>INDEX(Mapping!$B$4:$B$70, MATCH(C585, Mapping!$C$4:$C$70, 0))</f>
        <v>East</v>
      </c>
    </row>
    <row r="586" spans="1:16" x14ac:dyDescent="0.25">
      <c r="A586" s="10">
        <v>2024</v>
      </c>
      <c r="B586" s="10" t="s">
        <v>24</v>
      </c>
      <c r="C586" s="10" t="s">
        <v>35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 t="s">
        <v>22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 t="str">
        <f>INDEX(Mapping!$B$4:$B$70, MATCH(C586, Mapping!$C$4:$C$70, 0))</f>
        <v>East</v>
      </c>
    </row>
    <row r="587" spans="1:16" x14ac:dyDescent="0.25">
      <c r="A587" s="10">
        <v>2024</v>
      </c>
      <c r="B587" s="10" t="s">
        <v>24</v>
      </c>
      <c r="C587" s="10" t="s">
        <v>36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 t="s">
        <v>22</v>
      </c>
      <c r="J587" s="10">
        <v>151.6</v>
      </c>
      <c r="K587" s="10">
        <v>0</v>
      </c>
      <c r="L587" s="10">
        <v>0</v>
      </c>
      <c r="M587" s="10">
        <v>0</v>
      </c>
      <c r="N587" s="10">
        <v>151.6</v>
      </c>
      <c r="O587" s="10">
        <v>0</v>
      </c>
      <c r="P587" s="10" t="str">
        <f>INDEX(Mapping!$B$4:$B$70, MATCH(C587, Mapping!$C$4:$C$70, 0))</f>
        <v>West</v>
      </c>
    </row>
    <row r="588" spans="1:16" x14ac:dyDescent="0.25">
      <c r="A588" s="10">
        <v>2024</v>
      </c>
      <c r="B588" s="10" t="s">
        <v>24</v>
      </c>
      <c r="C588" s="10" t="s">
        <v>37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 t="s">
        <v>22</v>
      </c>
      <c r="J588" s="10">
        <v>199</v>
      </c>
      <c r="K588" s="10">
        <v>0</v>
      </c>
      <c r="L588" s="10">
        <v>0</v>
      </c>
      <c r="M588" s="10">
        <v>0</v>
      </c>
      <c r="N588" s="10">
        <v>199</v>
      </c>
      <c r="O588" s="10">
        <v>0</v>
      </c>
      <c r="P588" s="10" t="str">
        <f>INDEX(Mapping!$B$4:$B$70, MATCH(C588, Mapping!$C$4:$C$70, 0))</f>
        <v>West</v>
      </c>
    </row>
    <row r="589" spans="1:16" x14ac:dyDescent="0.25">
      <c r="A589" s="10">
        <v>2024</v>
      </c>
      <c r="B589" s="10" t="s">
        <v>24</v>
      </c>
      <c r="C589" s="10" t="s">
        <v>38</v>
      </c>
      <c r="D589" s="10">
        <v>554.20000000000005</v>
      </c>
      <c r="E589" s="10">
        <v>0</v>
      </c>
      <c r="F589" s="10">
        <v>-30.9</v>
      </c>
      <c r="G589" s="10">
        <v>68</v>
      </c>
      <c r="H589" s="10">
        <v>68</v>
      </c>
      <c r="I589" s="10">
        <v>13</v>
      </c>
      <c r="J589" s="10">
        <v>0</v>
      </c>
      <c r="K589" s="10">
        <v>0</v>
      </c>
      <c r="L589" s="10">
        <v>0</v>
      </c>
      <c r="M589" s="10">
        <v>591.4</v>
      </c>
      <c r="N589" s="10">
        <v>0</v>
      </c>
      <c r="O589" s="10">
        <v>0</v>
      </c>
      <c r="P589" s="10" t="str">
        <f>INDEX(Mapping!$B$4:$B$70, MATCH(C589, Mapping!$C$4:$C$70, 0))</f>
        <v>West</v>
      </c>
    </row>
    <row r="590" spans="1:16" x14ac:dyDescent="0.25">
      <c r="A590" s="10">
        <v>2024</v>
      </c>
      <c r="B590" s="10" t="s">
        <v>24</v>
      </c>
      <c r="C590" s="10" t="s">
        <v>39</v>
      </c>
      <c r="D590" s="10">
        <v>290.5</v>
      </c>
      <c r="E590" s="10">
        <v>0</v>
      </c>
      <c r="F590" s="10">
        <v>-12</v>
      </c>
      <c r="G590" s="10">
        <v>36.200000000000003</v>
      </c>
      <c r="H590" s="10">
        <v>36.200000000000003</v>
      </c>
      <c r="I590" s="10">
        <v>13</v>
      </c>
      <c r="J590" s="10">
        <v>75.3</v>
      </c>
      <c r="K590" s="10">
        <v>-2.6</v>
      </c>
      <c r="L590" s="10">
        <v>0</v>
      </c>
      <c r="M590" s="10">
        <v>401.9</v>
      </c>
      <c r="N590" s="10">
        <v>160</v>
      </c>
      <c r="O590" s="10">
        <v>0</v>
      </c>
      <c r="P590" s="10" t="str">
        <f>INDEX(Mapping!$B$4:$B$70, MATCH(C590, Mapping!$C$4:$C$70, 0))</f>
        <v>West</v>
      </c>
    </row>
    <row r="591" spans="1:16" x14ac:dyDescent="0.25">
      <c r="A591" s="10">
        <v>2024</v>
      </c>
      <c r="B591" s="10" t="s">
        <v>24</v>
      </c>
      <c r="C591" s="10" t="s">
        <v>42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 t="s">
        <v>22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 t="str">
        <f>INDEX(Mapping!$B$4:$B$70, MATCH(C591, Mapping!$C$4:$C$70, 0))</f>
        <v>East</v>
      </c>
    </row>
    <row r="592" spans="1:16" x14ac:dyDescent="0.25">
      <c r="A592" s="10">
        <v>2024</v>
      </c>
      <c r="B592" s="10" t="s">
        <v>24</v>
      </c>
      <c r="C592" s="10" t="s">
        <v>43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 t="s">
        <v>22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 t="str">
        <f>INDEX(Mapping!$B$4:$B$70, MATCH(C592, Mapping!$C$4:$C$70, 0))</f>
        <v>East</v>
      </c>
    </row>
    <row r="593" spans="1:16" x14ac:dyDescent="0.25">
      <c r="A593" s="10">
        <v>2024</v>
      </c>
      <c r="B593" s="10" t="s">
        <v>24</v>
      </c>
      <c r="C593" s="10" t="s">
        <v>45</v>
      </c>
      <c r="D593" s="10">
        <v>632.79999999999995</v>
      </c>
      <c r="E593" s="10">
        <v>0</v>
      </c>
      <c r="F593" s="10">
        <v>0</v>
      </c>
      <c r="G593" s="10">
        <v>120.4</v>
      </c>
      <c r="H593" s="10">
        <v>473.9</v>
      </c>
      <c r="I593" s="10">
        <v>74.900000000000006</v>
      </c>
      <c r="J593" s="10">
        <v>1504.2</v>
      </c>
      <c r="K593" s="10">
        <v>0</v>
      </c>
      <c r="L593" s="10">
        <v>0</v>
      </c>
      <c r="M593" s="10">
        <v>0</v>
      </c>
      <c r="N593" s="10">
        <v>397.5</v>
      </c>
      <c r="O593" s="10">
        <v>0</v>
      </c>
      <c r="P593" s="10" t="str">
        <f>INDEX(Mapping!$B$4:$B$70, MATCH(C593, Mapping!$C$4:$C$70, 0))</f>
        <v>East</v>
      </c>
    </row>
    <row r="594" spans="1:16" x14ac:dyDescent="0.25">
      <c r="A594" s="10">
        <v>2024</v>
      </c>
      <c r="B594" s="10" t="s">
        <v>24</v>
      </c>
      <c r="C594" s="10" t="s">
        <v>46</v>
      </c>
      <c r="D594" s="10">
        <v>454.4</v>
      </c>
      <c r="E594" s="10">
        <v>0</v>
      </c>
      <c r="F594" s="10">
        <v>-56.4</v>
      </c>
      <c r="G594" s="10">
        <v>51.7</v>
      </c>
      <c r="H594" s="10">
        <v>51.7</v>
      </c>
      <c r="I594" s="10">
        <v>13</v>
      </c>
      <c r="J594" s="10">
        <v>42</v>
      </c>
      <c r="K594" s="10">
        <v>0</v>
      </c>
      <c r="L594" s="10">
        <v>0</v>
      </c>
      <c r="M594" s="10">
        <v>407.7</v>
      </c>
      <c r="N594" s="10">
        <v>0</v>
      </c>
      <c r="O594" s="10">
        <v>0</v>
      </c>
      <c r="P594" s="10" t="str">
        <f>INDEX(Mapping!$B$4:$B$70, MATCH(C594, Mapping!$C$4:$C$70, 0))</f>
        <v>East</v>
      </c>
    </row>
    <row r="595" spans="1:16" x14ac:dyDescent="0.25">
      <c r="A595" s="10">
        <v>2024</v>
      </c>
      <c r="B595" s="10" t="s">
        <v>24</v>
      </c>
      <c r="C595" s="10" t="s">
        <v>1234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 t="s">
        <v>22</v>
      </c>
      <c r="J595" s="10">
        <v>0</v>
      </c>
      <c r="K595" s="10">
        <v>0</v>
      </c>
      <c r="L595" s="10">
        <v>0</v>
      </c>
      <c r="M595" s="10">
        <v>397.4</v>
      </c>
      <c r="N595" s="10">
        <v>397.4</v>
      </c>
      <c r="O595" s="10">
        <v>0</v>
      </c>
      <c r="P595" s="10" t="str">
        <f>INDEX(Mapping!$B$4:$B$70, MATCH(C595, Mapping!$C$4:$C$70, 0))</f>
        <v>East</v>
      </c>
    </row>
    <row r="596" spans="1:16" x14ac:dyDescent="0.25">
      <c r="A596" s="10">
        <v>2024</v>
      </c>
      <c r="B596" s="10" t="s">
        <v>24</v>
      </c>
      <c r="C596" s="10" t="s">
        <v>47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 t="s">
        <v>22</v>
      </c>
      <c r="J596" s="10">
        <v>412</v>
      </c>
      <c r="K596" s="10">
        <v>0</v>
      </c>
      <c r="L596" s="10">
        <v>0</v>
      </c>
      <c r="M596" s="10">
        <v>0</v>
      </c>
      <c r="N596" s="10">
        <v>412</v>
      </c>
      <c r="O596" s="10">
        <v>0</v>
      </c>
      <c r="P596" s="10" t="str">
        <f>INDEX(Mapping!$B$4:$B$70, MATCH(C596, Mapping!$C$4:$C$70, 0))</f>
        <v>West</v>
      </c>
    </row>
    <row r="597" spans="1:16" x14ac:dyDescent="0.25">
      <c r="A597" s="10">
        <v>2024</v>
      </c>
      <c r="B597" s="10" t="s">
        <v>24</v>
      </c>
      <c r="C597" s="10" t="s">
        <v>48</v>
      </c>
      <c r="D597" s="10">
        <v>1488.8</v>
      </c>
      <c r="E597" s="10">
        <v>0</v>
      </c>
      <c r="F597" s="10">
        <v>-96.4</v>
      </c>
      <c r="G597" s="10">
        <v>181</v>
      </c>
      <c r="H597" s="10">
        <v>181</v>
      </c>
      <c r="I597" s="10">
        <v>13</v>
      </c>
      <c r="J597" s="10">
        <v>554.9</v>
      </c>
      <c r="K597" s="10">
        <v>39.5</v>
      </c>
      <c r="L597" s="10">
        <v>0</v>
      </c>
      <c r="M597" s="10">
        <v>1405.8</v>
      </c>
      <c r="N597" s="10">
        <v>426.7</v>
      </c>
      <c r="O597" s="10">
        <v>0</v>
      </c>
      <c r="P597" s="10" t="str">
        <f>INDEX(Mapping!$B$4:$B$70, MATCH(C597, Mapping!$C$4:$C$70, 0))</f>
        <v>West</v>
      </c>
    </row>
    <row r="598" spans="1:16" x14ac:dyDescent="0.25">
      <c r="A598" s="10">
        <v>2024</v>
      </c>
      <c r="B598" s="10" t="s">
        <v>24</v>
      </c>
      <c r="C598" s="10" t="s">
        <v>49</v>
      </c>
      <c r="D598" s="10">
        <v>491.9</v>
      </c>
      <c r="E598" s="10">
        <v>0</v>
      </c>
      <c r="F598" s="10">
        <v>-24.2</v>
      </c>
      <c r="G598" s="10">
        <v>60.8</v>
      </c>
      <c r="H598" s="10">
        <v>60.8</v>
      </c>
      <c r="I598" s="10">
        <v>13</v>
      </c>
      <c r="J598" s="10">
        <v>533.20000000000005</v>
      </c>
      <c r="K598" s="10">
        <v>-78</v>
      </c>
      <c r="L598" s="10">
        <v>0</v>
      </c>
      <c r="M598" s="10">
        <v>102.3</v>
      </c>
      <c r="N598" s="10">
        <v>29</v>
      </c>
      <c r="O598" s="10">
        <v>0</v>
      </c>
      <c r="P598" s="10" t="str">
        <f>INDEX(Mapping!$B$4:$B$70, MATCH(C598, Mapping!$C$4:$C$70, 0))</f>
        <v>West</v>
      </c>
    </row>
    <row r="599" spans="1:16" x14ac:dyDescent="0.25">
      <c r="A599" s="10">
        <v>2024</v>
      </c>
      <c r="B599" s="10" t="s">
        <v>24</v>
      </c>
      <c r="C599" s="10" t="s">
        <v>50</v>
      </c>
      <c r="D599" s="10">
        <v>390</v>
      </c>
      <c r="E599" s="10">
        <v>0</v>
      </c>
      <c r="F599" s="10">
        <v>-7.3</v>
      </c>
      <c r="G599" s="10">
        <v>49.7</v>
      </c>
      <c r="H599" s="10">
        <v>49.7</v>
      </c>
      <c r="I599" s="10">
        <v>13</v>
      </c>
      <c r="J599" s="10">
        <v>0</v>
      </c>
      <c r="K599" s="10">
        <v>0</v>
      </c>
      <c r="L599" s="10">
        <v>0</v>
      </c>
      <c r="M599" s="10">
        <v>442.7</v>
      </c>
      <c r="N599" s="10">
        <v>10.3</v>
      </c>
      <c r="O599" s="10">
        <v>0</v>
      </c>
      <c r="P599" s="10" t="str">
        <f>INDEX(Mapping!$B$4:$B$70, MATCH(C599, Mapping!$C$4:$C$70, 0))</f>
        <v>West</v>
      </c>
    </row>
    <row r="600" spans="1:16" x14ac:dyDescent="0.25">
      <c r="A600" s="10">
        <v>2024</v>
      </c>
      <c r="B600" s="10" t="s">
        <v>24</v>
      </c>
      <c r="C600" s="10" t="s">
        <v>51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 t="s">
        <v>22</v>
      </c>
      <c r="J600" s="10">
        <v>0</v>
      </c>
      <c r="K600" s="10">
        <v>0</v>
      </c>
      <c r="L600" s="10">
        <v>0</v>
      </c>
      <c r="M600" s="10">
        <v>2.2999999999999998</v>
      </c>
      <c r="N600" s="10">
        <v>2.2999999999999998</v>
      </c>
      <c r="O600" s="10">
        <v>0</v>
      </c>
      <c r="P600" s="10" t="str">
        <f>INDEX(Mapping!$B$4:$B$70, MATCH(C600, Mapping!$C$4:$C$70, 0))</f>
        <v>West</v>
      </c>
    </row>
    <row r="601" spans="1:16" x14ac:dyDescent="0.25">
      <c r="A601" s="10">
        <v>2024</v>
      </c>
      <c r="B601" s="10" t="s">
        <v>24</v>
      </c>
      <c r="C601" s="10" t="s">
        <v>52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 t="s">
        <v>22</v>
      </c>
      <c r="J601" s="10">
        <v>103</v>
      </c>
      <c r="K601" s="10">
        <v>0</v>
      </c>
      <c r="L601" s="10">
        <v>0</v>
      </c>
      <c r="M601" s="10">
        <v>0</v>
      </c>
      <c r="N601" s="10">
        <v>103</v>
      </c>
      <c r="O601" s="10">
        <v>0</v>
      </c>
      <c r="P601" s="10" t="str">
        <f>INDEX(Mapping!$B$4:$B$70, MATCH(C601, Mapping!$C$4:$C$70, 0))</f>
        <v>West</v>
      </c>
    </row>
    <row r="602" spans="1:16" x14ac:dyDescent="0.25">
      <c r="A602" s="10">
        <v>2024</v>
      </c>
      <c r="B602" s="10" t="s">
        <v>24</v>
      </c>
      <c r="C602" s="10" t="s">
        <v>1221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 t="s">
        <v>22</v>
      </c>
      <c r="J602" s="10">
        <v>1061.3</v>
      </c>
      <c r="K602" s="10">
        <v>0</v>
      </c>
      <c r="L602" s="10">
        <v>0</v>
      </c>
      <c r="M602" s="10">
        <v>0</v>
      </c>
      <c r="N602" s="10">
        <v>1061.3</v>
      </c>
      <c r="O602" s="10">
        <v>0</v>
      </c>
      <c r="P602" s="10" t="str">
        <f>INDEX(Mapping!$B$4:$B$70, MATCH(C602, Mapping!$C$4:$C$70, 0))</f>
        <v>West</v>
      </c>
    </row>
    <row r="603" spans="1:16" x14ac:dyDescent="0.25">
      <c r="A603" s="10">
        <v>2024</v>
      </c>
      <c r="B603" s="10" t="s">
        <v>24</v>
      </c>
      <c r="C603" s="10" t="s">
        <v>53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 t="s">
        <v>22</v>
      </c>
      <c r="J603" s="10">
        <v>0</v>
      </c>
      <c r="K603" s="10">
        <v>0</v>
      </c>
      <c r="L603" s="10">
        <v>0</v>
      </c>
      <c r="M603" s="10">
        <v>1089.9000000000001</v>
      </c>
      <c r="N603" s="10">
        <v>1089.9000000000001</v>
      </c>
      <c r="O603" s="10">
        <v>0</v>
      </c>
      <c r="P603" s="10" t="str">
        <f>INDEX(Mapping!$B$4:$B$70, MATCH(C603, Mapping!$C$4:$C$70, 0))</f>
        <v>West</v>
      </c>
    </row>
    <row r="604" spans="1:16" x14ac:dyDescent="0.25">
      <c r="A604" s="10">
        <v>2024</v>
      </c>
      <c r="B604" s="10" t="s">
        <v>24</v>
      </c>
      <c r="C604" s="10" t="s">
        <v>1189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 t="s">
        <v>22</v>
      </c>
      <c r="J604" s="10">
        <v>0</v>
      </c>
      <c r="K604" s="10">
        <v>0</v>
      </c>
      <c r="L604" s="10">
        <v>0</v>
      </c>
      <c r="M604" s="10">
        <v>496.3</v>
      </c>
      <c r="N604" s="10">
        <v>496.3</v>
      </c>
      <c r="O604" s="10">
        <v>0</v>
      </c>
      <c r="P604" s="10" t="str">
        <f>INDEX(Mapping!$B$4:$B$70, MATCH(C604, Mapping!$C$4:$C$70, 0))</f>
        <v>West</v>
      </c>
    </row>
    <row r="605" spans="1:16" x14ac:dyDescent="0.25">
      <c r="A605" s="10">
        <v>2024</v>
      </c>
      <c r="B605" s="10" t="s">
        <v>24</v>
      </c>
      <c r="C605" s="10" t="s">
        <v>23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 t="s">
        <v>22</v>
      </c>
      <c r="J605" s="10">
        <v>0</v>
      </c>
      <c r="K605" s="10">
        <v>0</v>
      </c>
      <c r="L605" s="10">
        <v>0</v>
      </c>
      <c r="M605" s="10">
        <v>67</v>
      </c>
      <c r="N605" s="10">
        <v>67</v>
      </c>
      <c r="O605" s="10">
        <v>0</v>
      </c>
      <c r="P605" s="10" t="str">
        <f>INDEX(Mapping!$B$4:$B$70, MATCH(C605, Mapping!$C$4:$C$70, 0))</f>
        <v>East</v>
      </c>
    </row>
    <row r="606" spans="1:16" x14ac:dyDescent="0.25">
      <c r="A606" s="10">
        <v>2024</v>
      </c>
      <c r="B606" s="10" t="s">
        <v>24</v>
      </c>
      <c r="C606" s="10" t="s">
        <v>1220</v>
      </c>
      <c r="D606" s="10">
        <v>268.5</v>
      </c>
      <c r="E606" s="10">
        <v>0</v>
      </c>
      <c r="F606" s="10">
        <v>-11.7</v>
      </c>
      <c r="G606" s="10">
        <v>33.4</v>
      </c>
      <c r="H606" s="10">
        <v>33.4</v>
      </c>
      <c r="I606" s="10">
        <v>13</v>
      </c>
      <c r="J606" s="10">
        <v>0</v>
      </c>
      <c r="K606" s="10">
        <v>0</v>
      </c>
      <c r="L606" s="10">
        <v>0</v>
      </c>
      <c r="M606" s="10">
        <v>290.2</v>
      </c>
      <c r="N606" s="10">
        <v>0</v>
      </c>
      <c r="O606" s="10">
        <v>0</v>
      </c>
      <c r="P606" s="10" t="str">
        <f>INDEX(Mapping!$B$4:$B$70, MATCH(C606, Mapping!$C$4:$C$70, 0))</f>
        <v>West</v>
      </c>
    </row>
    <row r="607" spans="1:16" x14ac:dyDescent="0.25">
      <c r="A607" s="10">
        <v>2024</v>
      </c>
      <c r="B607" s="10" t="s">
        <v>24</v>
      </c>
      <c r="C607" s="10" t="s">
        <v>1235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 t="s">
        <v>22</v>
      </c>
      <c r="J607" s="10">
        <v>67.2</v>
      </c>
      <c r="K607" s="10">
        <v>0</v>
      </c>
      <c r="L607" s="10">
        <v>0</v>
      </c>
      <c r="M607" s="10">
        <v>0</v>
      </c>
      <c r="N607" s="10">
        <v>67.2</v>
      </c>
      <c r="O607" s="10">
        <v>0</v>
      </c>
      <c r="P607" s="10" t="str">
        <f>INDEX(Mapping!$B$4:$B$70, MATCH(C607, Mapping!$C$4:$C$70, 0))</f>
        <v>East</v>
      </c>
    </row>
    <row r="608" spans="1:16" x14ac:dyDescent="0.25">
      <c r="A608" s="10">
        <v>2024</v>
      </c>
      <c r="B608" s="10" t="s">
        <v>24</v>
      </c>
      <c r="C608" s="10" t="s">
        <v>1236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 t="s">
        <v>22</v>
      </c>
      <c r="J608" s="10">
        <v>105.1</v>
      </c>
      <c r="K608" s="10">
        <v>0</v>
      </c>
      <c r="L608" s="10">
        <v>0</v>
      </c>
      <c r="M608" s="10">
        <v>0</v>
      </c>
      <c r="N608" s="10">
        <v>105.1</v>
      </c>
      <c r="O608" s="10">
        <v>0</v>
      </c>
      <c r="P608" s="10" t="str">
        <f>INDEX(Mapping!$B$4:$B$70, MATCH(C608, Mapping!$C$4:$C$70, 0))</f>
        <v>West</v>
      </c>
    </row>
    <row r="609" spans="1:16" x14ac:dyDescent="0.25">
      <c r="A609" s="10">
        <v>2024</v>
      </c>
      <c r="B609" s="10" t="s">
        <v>24</v>
      </c>
      <c r="C609" s="10" t="s">
        <v>1237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 t="s">
        <v>22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 t="str">
        <f>INDEX(Mapping!$B$4:$B$70, MATCH(C609, Mapping!$C$4:$C$70, 0))</f>
        <v>West</v>
      </c>
    </row>
    <row r="610" spans="1:16" x14ac:dyDescent="0.25">
      <c r="A610" s="10">
        <v>2024</v>
      </c>
      <c r="B610" s="10" t="s">
        <v>24</v>
      </c>
      <c r="C610" s="10" t="s">
        <v>1238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 t="s">
        <v>22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 t="str">
        <f>INDEX(Mapping!$B$4:$B$70, MATCH(C610, Mapping!$C$4:$C$70, 0))</f>
        <v>East</v>
      </c>
    </row>
    <row r="611" spans="1:16" x14ac:dyDescent="0.25">
      <c r="A611" s="10">
        <v>2024</v>
      </c>
      <c r="B611" s="10" t="s">
        <v>24</v>
      </c>
      <c r="C611" s="10" t="s">
        <v>1239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 t="s">
        <v>22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 t="str">
        <f>INDEX(Mapping!$B$4:$B$70, MATCH(C611, Mapping!$C$4:$C$70, 0))</f>
        <v>West</v>
      </c>
    </row>
    <row r="612" spans="1:16" x14ac:dyDescent="0.25">
      <c r="A612" s="10">
        <v>2024</v>
      </c>
      <c r="B612" s="10" t="s">
        <v>24</v>
      </c>
      <c r="C612" s="10" t="s">
        <v>1240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 t="s">
        <v>22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 t="str">
        <f>INDEX(Mapping!$B$4:$B$70, MATCH(C612, Mapping!$C$4:$C$70, 0))</f>
        <v>West</v>
      </c>
    </row>
    <row r="613" spans="1:16" x14ac:dyDescent="0.25">
      <c r="A613" s="10">
        <v>2024</v>
      </c>
      <c r="B613" s="10" t="s">
        <v>24</v>
      </c>
      <c r="C613" s="10" t="s">
        <v>1241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 t="s">
        <v>22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 t="str">
        <f>INDEX(Mapping!$B$4:$B$70, MATCH(C613, Mapping!$C$4:$C$70, 0))</f>
        <v>West</v>
      </c>
    </row>
    <row r="614" spans="1:16" x14ac:dyDescent="0.25">
      <c r="A614" s="10">
        <v>2024</v>
      </c>
      <c r="B614" s="10" t="s">
        <v>24</v>
      </c>
      <c r="C614" s="10" t="s">
        <v>1242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 t="s">
        <v>22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 t="str">
        <f>INDEX(Mapping!$B$4:$B$70, MATCH(C614, Mapping!$C$4:$C$70, 0))</f>
        <v>West</v>
      </c>
    </row>
    <row r="615" spans="1:16" x14ac:dyDescent="0.25">
      <c r="A615" s="10">
        <v>2024</v>
      </c>
      <c r="B615" s="10" t="s">
        <v>24</v>
      </c>
      <c r="C615" s="10" t="s">
        <v>1243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 t="s">
        <v>22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 t="str">
        <f>INDEX(Mapping!$B$4:$B$70, MATCH(C615, Mapping!$C$4:$C$70, 0))</f>
        <v>West</v>
      </c>
    </row>
    <row r="616" spans="1:16" x14ac:dyDescent="0.25">
      <c r="A616" s="10">
        <v>2024</v>
      </c>
      <c r="B616" s="10" t="s">
        <v>24</v>
      </c>
      <c r="C616" s="10" t="s">
        <v>1244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 t="s">
        <v>22</v>
      </c>
      <c r="J616" s="10">
        <v>322.60000000000002</v>
      </c>
      <c r="K616" s="10">
        <v>0</v>
      </c>
      <c r="L616" s="10">
        <v>0</v>
      </c>
      <c r="M616" s="10">
        <v>0</v>
      </c>
      <c r="N616" s="10">
        <v>322.60000000000002</v>
      </c>
      <c r="O616" s="10">
        <v>0</v>
      </c>
      <c r="P616" s="10" t="str">
        <f>INDEX(Mapping!$B$4:$B$70, MATCH(C616, Mapping!$C$4:$C$70, 0))</f>
        <v>East</v>
      </c>
    </row>
    <row r="617" spans="1:16" x14ac:dyDescent="0.25">
      <c r="A617" s="10">
        <v>2024</v>
      </c>
      <c r="B617" s="10" t="s">
        <v>24</v>
      </c>
      <c r="C617" s="10" t="s">
        <v>1245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 t="s">
        <v>22</v>
      </c>
      <c r="J617" s="10">
        <v>195</v>
      </c>
      <c r="K617" s="10">
        <v>0</v>
      </c>
      <c r="L617" s="10">
        <v>0</v>
      </c>
      <c r="M617" s="10">
        <v>0</v>
      </c>
      <c r="N617" s="10">
        <v>195</v>
      </c>
      <c r="O617" s="10">
        <v>0</v>
      </c>
      <c r="P617" s="10" t="str">
        <f>INDEX(Mapping!$B$4:$B$70, MATCH(C617, Mapping!$C$4:$C$70, 0))</f>
        <v>East</v>
      </c>
    </row>
    <row r="618" spans="1:16" x14ac:dyDescent="0.25">
      <c r="A618" s="10">
        <v>2024</v>
      </c>
      <c r="B618" s="10" t="s">
        <v>24</v>
      </c>
      <c r="C618" s="10" t="s">
        <v>1246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 t="s">
        <v>22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 t="str">
        <f>INDEX(Mapping!$B$4:$B$70, MATCH(C618, Mapping!$C$4:$C$70, 0))</f>
        <v>West</v>
      </c>
    </row>
    <row r="619" spans="1:16" x14ac:dyDescent="0.25">
      <c r="A619" s="10">
        <v>2024</v>
      </c>
      <c r="B619" s="10" t="s">
        <v>24</v>
      </c>
      <c r="C619" s="10" t="s">
        <v>1247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 t="s">
        <v>22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 t="str">
        <f>INDEX(Mapping!$B$4:$B$70, MATCH(C619, Mapping!$C$4:$C$70, 0))</f>
        <v>East</v>
      </c>
    </row>
    <row r="620" spans="1:16" x14ac:dyDescent="0.25">
      <c r="A620" s="10">
        <v>2024</v>
      </c>
      <c r="B620" s="10" t="s">
        <v>24</v>
      </c>
      <c r="C620" s="10" t="s">
        <v>1248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 t="s">
        <v>22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 t="str">
        <f>INDEX(Mapping!$B$4:$B$70, MATCH(C620, Mapping!$C$4:$C$70, 0))</f>
        <v>East</v>
      </c>
    </row>
    <row r="621" spans="1:16" x14ac:dyDescent="0.25">
      <c r="A621" s="10">
        <v>2024</v>
      </c>
      <c r="B621" s="10" t="s">
        <v>24</v>
      </c>
      <c r="C621" s="10" t="s">
        <v>1249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 t="s">
        <v>22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 t="str">
        <f>INDEX(Mapping!$B$4:$B$70, MATCH(C621, Mapping!$C$4:$C$70, 0))</f>
        <v>East</v>
      </c>
    </row>
    <row r="622" spans="1:16" x14ac:dyDescent="0.25">
      <c r="A622" s="10">
        <v>2024</v>
      </c>
      <c r="B622" s="10" t="s">
        <v>24</v>
      </c>
      <c r="C622" s="10" t="s">
        <v>1250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 t="s">
        <v>22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 t="str">
        <f>INDEX(Mapping!$B$4:$B$70, MATCH(C622, Mapping!$C$4:$C$70, 0))</f>
        <v>West</v>
      </c>
    </row>
    <row r="623" spans="1:16" x14ac:dyDescent="0.25">
      <c r="A623" s="10">
        <v>2024</v>
      </c>
      <c r="B623" s="10" t="s">
        <v>24</v>
      </c>
      <c r="C623" s="10" t="s">
        <v>1251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 t="s">
        <v>22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 t="str">
        <f>INDEX(Mapping!$B$4:$B$70, MATCH(C623, Mapping!$C$4:$C$70, 0))</f>
        <v>East</v>
      </c>
    </row>
    <row r="624" spans="1:16" x14ac:dyDescent="0.25">
      <c r="A624" s="10">
        <v>2024</v>
      </c>
      <c r="B624" s="10" t="s">
        <v>24</v>
      </c>
      <c r="C624" s="10" t="s">
        <v>1252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 t="s">
        <v>22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 t="str">
        <f>INDEX(Mapping!$B$4:$B$70, MATCH(C624, Mapping!$C$4:$C$70, 0))</f>
        <v>East</v>
      </c>
    </row>
    <row r="625" spans="1:16" x14ac:dyDescent="0.25">
      <c r="A625" s="10">
        <v>2024</v>
      </c>
      <c r="B625" s="10" t="s">
        <v>24</v>
      </c>
      <c r="C625" s="10" t="s">
        <v>1253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 t="s">
        <v>22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 t="str">
        <f>INDEX(Mapping!$B$4:$B$70, MATCH(C625, Mapping!$C$4:$C$70, 0))</f>
        <v>East</v>
      </c>
    </row>
    <row r="626" spans="1:16" x14ac:dyDescent="0.25">
      <c r="A626" s="10">
        <v>2024</v>
      </c>
      <c r="B626" s="10" t="s">
        <v>24</v>
      </c>
      <c r="C626" s="10" t="s">
        <v>1254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 t="s">
        <v>22</v>
      </c>
      <c r="J626" s="10">
        <v>90.3</v>
      </c>
      <c r="K626" s="10">
        <v>0</v>
      </c>
      <c r="L626" s="10">
        <v>0</v>
      </c>
      <c r="M626" s="10">
        <v>0</v>
      </c>
      <c r="N626" s="10">
        <v>90.3</v>
      </c>
      <c r="O626" s="10">
        <v>0</v>
      </c>
      <c r="P626" s="10" t="str">
        <f>INDEX(Mapping!$B$4:$B$70, MATCH(C626, Mapping!$C$4:$C$70, 0))</f>
        <v>West</v>
      </c>
    </row>
    <row r="627" spans="1:16" x14ac:dyDescent="0.25">
      <c r="A627" s="10">
        <v>2024</v>
      </c>
      <c r="B627" s="10" t="s">
        <v>24</v>
      </c>
      <c r="C627" s="10" t="s">
        <v>1255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 t="s">
        <v>22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 t="str">
        <f>INDEX(Mapping!$B$4:$B$70, MATCH(C627, Mapping!$C$4:$C$70, 0))</f>
        <v>West</v>
      </c>
    </row>
    <row r="628" spans="1:16" x14ac:dyDescent="0.25">
      <c r="A628" s="10">
        <v>2024</v>
      </c>
      <c r="B628" s="10" t="s">
        <v>24</v>
      </c>
      <c r="C628" s="10" t="s">
        <v>1256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 t="s">
        <v>22</v>
      </c>
      <c r="J628" s="10">
        <v>0</v>
      </c>
      <c r="K628" s="10">
        <v>0</v>
      </c>
      <c r="L628" s="10">
        <v>0</v>
      </c>
      <c r="M628" s="10">
        <v>322.5</v>
      </c>
      <c r="N628" s="10">
        <v>322.5</v>
      </c>
      <c r="O628" s="10">
        <v>0</v>
      </c>
      <c r="P628" s="10" t="str">
        <f>INDEX(Mapping!$B$4:$B$70, MATCH(C628, Mapping!$C$4:$C$70, 0))</f>
        <v>East</v>
      </c>
    </row>
    <row r="629" spans="1:16" x14ac:dyDescent="0.25">
      <c r="A629" s="10">
        <v>2024</v>
      </c>
      <c r="B629" s="10" t="s">
        <v>1222</v>
      </c>
      <c r="C629" s="10" t="s">
        <v>25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 t="s">
        <v>22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 t="str">
        <f>INDEX(Mapping!$B$4:$B$70, MATCH(C629, Mapping!$C$4:$C$70, 0))</f>
        <v>East</v>
      </c>
    </row>
    <row r="630" spans="1:16" x14ac:dyDescent="0.25">
      <c r="A630" s="10">
        <v>2024</v>
      </c>
      <c r="B630" s="10" t="s">
        <v>1222</v>
      </c>
      <c r="C630" s="10" t="s">
        <v>1182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 t="s">
        <v>22</v>
      </c>
      <c r="J630" s="10">
        <v>45.6</v>
      </c>
      <c r="K630" s="10">
        <v>0</v>
      </c>
      <c r="L630" s="10">
        <v>0</v>
      </c>
      <c r="M630" s="10">
        <v>0</v>
      </c>
      <c r="N630" s="10">
        <v>45.6</v>
      </c>
      <c r="O630" s="10">
        <v>0</v>
      </c>
      <c r="P630" s="10" t="str">
        <f>INDEX(Mapping!$B$4:$B$70, MATCH(C630, Mapping!$C$4:$C$70, 0))</f>
        <v>West</v>
      </c>
    </row>
    <row r="631" spans="1:16" x14ac:dyDescent="0.25">
      <c r="A631" s="10">
        <v>2024</v>
      </c>
      <c r="B631" s="10" t="s">
        <v>1222</v>
      </c>
      <c r="C631" s="10" t="s">
        <v>26</v>
      </c>
      <c r="D631" s="10">
        <v>279</v>
      </c>
      <c r="E631" s="10">
        <v>0</v>
      </c>
      <c r="F631" s="10">
        <v>-11.6</v>
      </c>
      <c r="G631" s="10">
        <v>34.799999999999997</v>
      </c>
      <c r="H631" s="10">
        <v>34.799999999999997</v>
      </c>
      <c r="I631" s="10">
        <v>13</v>
      </c>
      <c r="J631" s="10">
        <v>51</v>
      </c>
      <c r="K631" s="10">
        <v>0.3</v>
      </c>
      <c r="L631" s="10">
        <v>0</v>
      </c>
      <c r="M631" s="10">
        <v>250.9</v>
      </c>
      <c r="N631" s="10">
        <v>0</v>
      </c>
      <c r="O631" s="10">
        <v>0</v>
      </c>
      <c r="P631" s="10" t="str">
        <f>INDEX(Mapping!$B$4:$B$70, MATCH(C631, Mapping!$C$4:$C$70, 0))</f>
        <v>East</v>
      </c>
    </row>
    <row r="632" spans="1:16" x14ac:dyDescent="0.25">
      <c r="A632" s="10">
        <v>2024</v>
      </c>
      <c r="B632" s="10" t="s">
        <v>1222</v>
      </c>
      <c r="C632" s="10" t="s">
        <v>27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 t="s">
        <v>22</v>
      </c>
      <c r="J632" s="10">
        <v>0</v>
      </c>
      <c r="K632" s="10">
        <v>0</v>
      </c>
      <c r="L632" s="10">
        <v>0</v>
      </c>
      <c r="M632" s="10">
        <v>90</v>
      </c>
      <c r="N632" s="10">
        <v>90</v>
      </c>
      <c r="O632" s="10">
        <v>0</v>
      </c>
      <c r="P632" s="10" t="str">
        <f>INDEX(Mapping!$B$4:$B$70, MATCH(C632, Mapping!$C$4:$C$70, 0))</f>
        <v>East</v>
      </c>
    </row>
    <row r="633" spans="1:16" x14ac:dyDescent="0.25">
      <c r="A633" s="10">
        <v>2024</v>
      </c>
      <c r="B633" s="10" t="s">
        <v>1222</v>
      </c>
      <c r="C633" s="10" t="s">
        <v>1183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 t="s">
        <v>22</v>
      </c>
      <c r="J633" s="10">
        <v>0</v>
      </c>
      <c r="K633" s="10">
        <v>0</v>
      </c>
      <c r="L633" s="10">
        <v>0</v>
      </c>
      <c r="M633" s="10">
        <v>1006.5</v>
      </c>
      <c r="N633" s="10">
        <v>1006.5</v>
      </c>
      <c r="O633" s="10">
        <v>0</v>
      </c>
      <c r="P633" s="10" t="str">
        <f>INDEX(Mapping!$B$4:$B$70, MATCH(C633, Mapping!$C$4:$C$70, 0))</f>
        <v>West</v>
      </c>
    </row>
    <row r="634" spans="1:16" x14ac:dyDescent="0.25">
      <c r="A634" s="10">
        <v>2024</v>
      </c>
      <c r="B634" s="10" t="s">
        <v>1222</v>
      </c>
      <c r="C634" s="10" t="s">
        <v>1184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 t="s">
        <v>22</v>
      </c>
      <c r="J634" s="10">
        <v>0</v>
      </c>
      <c r="K634" s="10">
        <v>0</v>
      </c>
      <c r="L634" s="10">
        <v>0</v>
      </c>
      <c r="M634" s="10">
        <v>1656.4</v>
      </c>
      <c r="N634" s="10">
        <v>1656.4</v>
      </c>
      <c r="O634" s="10">
        <v>0</v>
      </c>
      <c r="P634" s="10" t="str">
        <f>INDEX(Mapping!$B$4:$B$70, MATCH(C634, Mapping!$C$4:$C$70, 0))</f>
        <v>West</v>
      </c>
    </row>
    <row r="635" spans="1:16" x14ac:dyDescent="0.25">
      <c r="A635" s="10">
        <v>2024</v>
      </c>
      <c r="B635" s="10" t="s">
        <v>1222</v>
      </c>
      <c r="C635" s="10" t="s">
        <v>28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 t="s">
        <v>22</v>
      </c>
      <c r="J635" s="10">
        <v>64.099999999999994</v>
      </c>
      <c r="K635" s="10">
        <v>0</v>
      </c>
      <c r="L635" s="10">
        <v>0</v>
      </c>
      <c r="M635" s="10">
        <v>340.4</v>
      </c>
      <c r="N635" s="10">
        <v>404.5</v>
      </c>
      <c r="O635" s="10">
        <v>0</v>
      </c>
      <c r="P635" s="10" t="str">
        <f>INDEX(Mapping!$B$4:$B$70, MATCH(C635, Mapping!$C$4:$C$70, 0))</f>
        <v>West</v>
      </c>
    </row>
    <row r="636" spans="1:16" x14ac:dyDescent="0.25">
      <c r="A636" s="10">
        <v>2024</v>
      </c>
      <c r="B636" s="10" t="s">
        <v>1222</v>
      </c>
      <c r="C636" s="10" t="s">
        <v>29</v>
      </c>
      <c r="D636" s="10">
        <v>0</v>
      </c>
      <c r="E636" s="10">
        <v>0</v>
      </c>
      <c r="F636" s="10">
        <v>0</v>
      </c>
      <c r="G636" s="10">
        <v>0</v>
      </c>
      <c r="H636" s="10">
        <v>25</v>
      </c>
      <c r="I636" s="10" t="s">
        <v>22</v>
      </c>
      <c r="J636" s="10">
        <v>0</v>
      </c>
      <c r="K636" s="10">
        <v>0</v>
      </c>
      <c r="L636" s="10">
        <v>0</v>
      </c>
      <c r="M636" s="10">
        <v>25</v>
      </c>
      <c r="N636" s="10">
        <v>0</v>
      </c>
      <c r="O636" s="10">
        <v>0</v>
      </c>
      <c r="P636" s="10" t="str">
        <f>INDEX(Mapping!$B$4:$B$70, MATCH(C636, Mapping!$C$4:$C$70, 0))</f>
        <v>East</v>
      </c>
    </row>
    <row r="637" spans="1:16" x14ac:dyDescent="0.25">
      <c r="A637" s="10">
        <v>2024</v>
      </c>
      <c r="B637" s="10" t="s">
        <v>1222</v>
      </c>
      <c r="C637" s="10" t="s">
        <v>30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 t="s">
        <v>22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 t="str">
        <f>INDEX(Mapping!$B$4:$B$70, MATCH(C637, Mapping!$C$4:$C$70, 0))</f>
        <v>East</v>
      </c>
    </row>
    <row r="638" spans="1:16" x14ac:dyDescent="0.25">
      <c r="A638" s="10">
        <v>2024</v>
      </c>
      <c r="B638" s="10" t="s">
        <v>1222</v>
      </c>
      <c r="C638" s="10" t="s">
        <v>31</v>
      </c>
      <c r="D638" s="10">
        <v>4015.8</v>
      </c>
      <c r="E638" s="10">
        <v>0</v>
      </c>
      <c r="F638" s="10">
        <v>-189.5</v>
      </c>
      <c r="G638" s="10">
        <v>689.1</v>
      </c>
      <c r="H638" s="10">
        <v>689.1</v>
      </c>
      <c r="I638" s="10">
        <v>18</v>
      </c>
      <c r="J638" s="10">
        <v>2731</v>
      </c>
      <c r="K638" s="10">
        <v>0.9</v>
      </c>
      <c r="L638" s="10">
        <v>0</v>
      </c>
      <c r="M638" s="10">
        <v>2904.8</v>
      </c>
      <c r="N638" s="10">
        <v>1121.3</v>
      </c>
      <c r="O638" s="10">
        <v>0</v>
      </c>
      <c r="P638" s="10" t="str">
        <f>INDEX(Mapping!$B$4:$B$70, MATCH(C638, Mapping!$C$4:$C$70, 0))</f>
        <v>East</v>
      </c>
    </row>
    <row r="639" spans="1:16" x14ac:dyDescent="0.25">
      <c r="A639" s="10">
        <v>2024</v>
      </c>
      <c r="B639" s="10" t="s">
        <v>1222</v>
      </c>
      <c r="C639" s="10" t="s">
        <v>1185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 t="s">
        <v>22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 t="str">
        <f>INDEX(Mapping!$B$4:$B$70, MATCH(C639, Mapping!$C$4:$C$70, 0))</f>
        <v>East</v>
      </c>
    </row>
    <row r="640" spans="1:16" x14ac:dyDescent="0.25">
      <c r="A640" s="10">
        <v>2024</v>
      </c>
      <c r="B640" s="10" t="s">
        <v>1222</v>
      </c>
      <c r="C640" s="10" t="s">
        <v>32</v>
      </c>
      <c r="D640" s="10">
        <v>464.1</v>
      </c>
      <c r="E640" s="10">
        <v>0</v>
      </c>
      <c r="F640" s="10">
        <v>0</v>
      </c>
      <c r="G640" s="10">
        <v>135.1</v>
      </c>
      <c r="H640" s="10">
        <v>222.8</v>
      </c>
      <c r="I640" s="10">
        <v>48</v>
      </c>
      <c r="J640" s="10">
        <v>3335.5</v>
      </c>
      <c r="K640" s="10">
        <v>-25.9</v>
      </c>
      <c r="L640" s="10">
        <v>0</v>
      </c>
      <c r="M640" s="10">
        <v>0</v>
      </c>
      <c r="N640" s="10">
        <v>2622.7</v>
      </c>
      <c r="O640" s="10">
        <v>0</v>
      </c>
      <c r="P640" s="10" t="str">
        <f>INDEX(Mapping!$B$4:$B$70, MATCH(C640, Mapping!$C$4:$C$70, 0))</f>
        <v>East</v>
      </c>
    </row>
    <row r="641" spans="1:16" x14ac:dyDescent="0.25">
      <c r="A641" s="10">
        <v>2024</v>
      </c>
      <c r="B641" s="10" t="s">
        <v>1222</v>
      </c>
      <c r="C641" s="10" t="s">
        <v>33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 t="s">
        <v>22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 t="str">
        <f>INDEX(Mapping!$B$4:$B$70, MATCH(C641, Mapping!$C$4:$C$70, 0))</f>
        <v>East</v>
      </c>
    </row>
    <row r="642" spans="1:16" x14ac:dyDescent="0.25">
      <c r="A642" s="10">
        <v>2024</v>
      </c>
      <c r="B642" s="10" t="s">
        <v>1222</v>
      </c>
      <c r="C642" s="10" t="s">
        <v>34</v>
      </c>
      <c r="D642" s="10">
        <v>0</v>
      </c>
      <c r="E642" s="10">
        <v>0</v>
      </c>
      <c r="F642" s="10">
        <v>0</v>
      </c>
      <c r="G642" s="10">
        <v>0</v>
      </c>
      <c r="H642" s="10">
        <v>148.4</v>
      </c>
      <c r="I642" s="10" t="s">
        <v>22</v>
      </c>
      <c r="J642" s="10">
        <v>240.4</v>
      </c>
      <c r="K642" s="10">
        <v>0</v>
      </c>
      <c r="L642" s="10">
        <v>0</v>
      </c>
      <c r="M642" s="10">
        <v>0</v>
      </c>
      <c r="N642" s="10">
        <v>92</v>
      </c>
      <c r="O642" s="10">
        <v>0</v>
      </c>
      <c r="P642" s="10" t="str">
        <f>INDEX(Mapping!$B$4:$B$70, MATCH(C642, Mapping!$C$4:$C$70, 0))</f>
        <v>East</v>
      </c>
    </row>
    <row r="643" spans="1:16" x14ac:dyDescent="0.25">
      <c r="A643" s="10">
        <v>2024</v>
      </c>
      <c r="B643" s="10" t="s">
        <v>1222</v>
      </c>
      <c r="C643" s="10" t="s">
        <v>35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 t="s">
        <v>22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 t="str">
        <f>INDEX(Mapping!$B$4:$B$70, MATCH(C643, Mapping!$C$4:$C$70, 0))</f>
        <v>East</v>
      </c>
    </row>
    <row r="644" spans="1:16" x14ac:dyDescent="0.25">
      <c r="A644" s="10">
        <v>2024</v>
      </c>
      <c r="B644" s="10" t="s">
        <v>1222</v>
      </c>
      <c r="C644" s="10" t="s">
        <v>36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 t="s">
        <v>22</v>
      </c>
      <c r="J644" s="10">
        <v>150.6</v>
      </c>
      <c r="K644" s="10">
        <v>0</v>
      </c>
      <c r="L644" s="10">
        <v>0</v>
      </c>
      <c r="M644" s="10">
        <v>0</v>
      </c>
      <c r="N644" s="10">
        <v>150.6</v>
      </c>
      <c r="O644" s="10">
        <v>0</v>
      </c>
      <c r="P644" s="10" t="str">
        <f>INDEX(Mapping!$B$4:$B$70, MATCH(C644, Mapping!$C$4:$C$70, 0))</f>
        <v>West</v>
      </c>
    </row>
    <row r="645" spans="1:16" x14ac:dyDescent="0.25">
      <c r="A645" s="10">
        <v>2024</v>
      </c>
      <c r="B645" s="10" t="s">
        <v>1222</v>
      </c>
      <c r="C645" s="10" t="s">
        <v>37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 t="s">
        <v>22</v>
      </c>
      <c r="J645" s="10">
        <v>240.1</v>
      </c>
      <c r="K645" s="10">
        <v>0</v>
      </c>
      <c r="L645" s="10">
        <v>0</v>
      </c>
      <c r="M645" s="10">
        <v>0</v>
      </c>
      <c r="N645" s="10">
        <v>240.1</v>
      </c>
      <c r="O645" s="10">
        <v>0</v>
      </c>
      <c r="P645" s="10" t="str">
        <f>INDEX(Mapping!$B$4:$B$70, MATCH(C645, Mapping!$C$4:$C$70, 0))</f>
        <v>West</v>
      </c>
    </row>
    <row r="646" spans="1:16" x14ac:dyDescent="0.25">
      <c r="A646" s="10">
        <v>2024</v>
      </c>
      <c r="B646" s="10" t="s">
        <v>1222</v>
      </c>
      <c r="C646" s="10" t="s">
        <v>38</v>
      </c>
      <c r="D646" s="10">
        <v>543.5</v>
      </c>
      <c r="E646" s="10">
        <v>0</v>
      </c>
      <c r="F646" s="10">
        <v>-26</v>
      </c>
      <c r="G646" s="10">
        <v>67.3</v>
      </c>
      <c r="H646" s="10">
        <v>67.3</v>
      </c>
      <c r="I646" s="10">
        <v>13</v>
      </c>
      <c r="J646" s="10">
        <v>0</v>
      </c>
      <c r="K646" s="10">
        <v>0</v>
      </c>
      <c r="L646" s="10">
        <v>0</v>
      </c>
      <c r="M646" s="10">
        <v>584.79999999999995</v>
      </c>
      <c r="N646" s="10">
        <v>0</v>
      </c>
      <c r="O646" s="10">
        <v>0</v>
      </c>
      <c r="P646" s="10" t="str">
        <f>INDEX(Mapping!$B$4:$B$70, MATCH(C646, Mapping!$C$4:$C$70, 0))</f>
        <v>West</v>
      </c>
    </row>
    <row r="647" spans="1:16" x14ac:dyDescent="0.25">
      <c r="A647" s="10">
        <v>2024</v>
      </c>
      <c r="B647" s="10" t="s">
        <v>1222</v>
      </c>
      <c r="C647" s="10" t="s">
        <v>39</v>
      </c>
      <c r="D647" s="10">
        <v>243.7</v>
      </c>
      <c r="E647" s="10">
        <v>0</v>
      </c>
      <c r="F647" s="10">
        <v>-9.9</v>
      </c>
      <c r="G647" s="10">
        <v>30.4</v>
      </c>
      <c r="H647" s="10">
        <v>30.4</v>
      </c>
      <c r="I647" s="10">
        <v>13</v>
      </c>
      <c r="J647" s="10">
        <v>75.3</v>
      </c>
      <c r="K647" s="10">
        <v>-2.6</v>
      </c>
      <c r="L647" s="10">
        <v>0</v>
      </c>
      <c r="M647" s="10">
        <v>481</v>
      </c>
      <c r="N647" s="10">
        <v>289.5</v>
      </c>
      <c r="O647" s="10">
        <v>0</v>
      </c>
      <c r="P647" s="10" t="str">
        <f>INDEX(Mapping!$B$4:$B$70, MATCH(C647, Mapping!$C$4:$C$70, 0))</f>
        <v>West</v>
      </c>
    </row>
    <row r="648" spans="1:16" x14ac:dyDescent="0.25">
      <c r="A648" s="10">
        <v>2024</v>
      </c>
      <c r="B648" s="10" t="s">
        <v>1222</v>
      </c>
      <c r="C648" s="10" t="s">
        <v>42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 t="s">
        <v>22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 t="str">
        <f>INDEX(Mapping!$B$4:$B$70, MATCH(C648, Mapping!$C$4:$C$70, 0))</f>
        <v>East</v>
      </c>
    </row>
    <row r="649" spans="1:16" x14ac:dyDescent="0.25">
      <c r="A649" s="10">
        <v>2024</v>
      </c>
      <c r="B649" s="10" t="s">
        <v>1222</v>
      </c>
      <c r="C649" s="10" t="s">
        <v>43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 t="s">
        <v>22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 t="str">
        <f>INDEX(Mapping!$B$4:$B$70, MATCH(C649, Mapping!$C$4:$C$70, 0))</f>
        <v>East</v>
      </c>
    </row>
    <row r="650" spans="1:16" x14ac:dyDescent="0.25">
      <c r="A650" s="10">
        <v>2024</v>
      </c>
      <c r="B650" s="10" t="s">
        <v>1222</v>
      </c>
      <c r="C650" s="10" t="s">
        <v>45</v>
      </c>
      <c r="D650" s="10">
        <v>628.6</v>
      </c>
      <c r="E650" s="10">
        <v>0</v>
      </c>
      <c r="F650" s="10">
        <v>0</v>
      </c>
      <c r="G650" s="10">
        <v>908.2</v>
      </c>
      <c r="H650" s="10">
        <v>908.2</v>
      </c>
      <c r="I650" s="10">
        <v>144.5</v>
      </c>
      <c r="J650" s="10">
        <v>1582.4</v>
      </c>
      <c r="K650" s="10">
        <v>0</v>
      </c>
      <c r="L650" s="10">
        <v>0</v>
      </c>
      <c r="M650" s="10">
        <v>0</v>
      </c>
      <c r="N650" s="10">
        <v>45.6</v>
      </c>
      <c r="O650" s="10">
        <v>0</v>
      </c>
      <c r="P650" s="10" t="str">
        <f>INDEX(Mapping!$B$4:$B$70, MATCH(C650, Mapping!$C$4:$C$70, 0))</f>
        <v>East</v>
      </c>
    </row>
    <row r="651" spans="1:16" x14ac:dyDescent="0.25">
      <c r="A651" s="10">
        <v>2024</v>
      </c>
      <c r="B651" s="10" t="s">
        <v>1222</v>
      </c>
      <c r="C651" s="10" t="s">
        <v>46</v>
      </c>
      <c r="D651" s="10">
        <v>465.6</v>
      </c>
      <c r="E651" s="10">
        <v>0</v>
      </c>
      <c r="F651" s="10">
        <v>-51.2</v>
      </c>
      <c r="G651" s="10">
        <v>53.9</v>
      </c>
      <c r="H651" s="10">
        <v>53.9</v>
      </c>
      <c r="I651" s="10">
        <v>13</v>
      </c>
      <c r="J651" s="10">
        <v>41.7</v>
      </c>
      <c r="K651" s="10">
        <v>0</v>
      </c>
      <c r="L651" s="10">
        <v>0</v>
      </c>
      <c r="M651" s="10">
        <v>426.5</v>
      </c>
      <c r="N651" s="10">
        <v>0</v>
      </c>
      <c r="O651" s="10">
        <v>0</v>
      </c>
      <c r="P651" s="10" t="str">
        <f>INDEX(Mapping!$B$4:$B$70, MATCH(C651, Mapping!$C$4:$C$70, 0))</f>
        <v>East</v>
      </c>
    </row>
    <row r="652" spans="1:16" x14ac:dyDescent="0.25">
      <c r="A652" s="10">
        <v>2024</v>
      </c>
      <c r="B652" s="10" t="s">
        <v>1222</v>
      </c>
      <c r="C652" s="10" t="s">
        <v>1234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 t="s">
        <v>22</v>
      </c>
      <c r="J652" s="10">
        <v>0</v>
      </c>
      <c r="K652" s="10">
        <v>0</v>
      </c>
      <c r="L652" s="10">
        <v>0</v>
      </c>
      <c r="M652" s="10">
        <v>45.6</v>
      </c>
      <c r="N652" s="10">
        <v>45.6</v>
      </c>
      <c r="O652" s="10">
        <v>0</v>
      </c>
      <c r="P652" s="10" t="str">
        <f>INDEX(Mapping!$B$4:$B$70, MATCH(C652, Mapping!$C$4:$C$70, 0))</f>
        <v>East</v>
      </c>
    </row>
    <row r="653" spans="1:16" x14ac:dyDescent="0.25">
      <c r="A653" s="10">
        <v>2024</v>
      </c>
      <c r="B653" s="10" t="s">
        <v>1222</v>
      </c>
      <c r="C653" s="10" t="s">
        <v>47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 t="s">
        <v>22</v>
      </c>
      <c r="J653" s="10">
        <v>512.20000000000005</v>
      </c>
      <c r="K653" s="10">
        <v>0</v>
      </c>
      <c r="L653" s="10">
        <v>0</v>
      </c>
      <c r="M653" s="10">
        <v>0</v>
      </c>
      <c r="N653" s="10">
        <v>512.20000000000005</v>
      </c>
      <c r="O653" s="10">
        <v>0</v>
      </c>
      <c r="P653" s="10" t="str">
        <f>INDEX(Mapping!$B$4:$B$70, MATCH(C653, Mapping!$C$4:$C$70, 0))</f>
        <v>West</v>
      </c>
    </row>
    <row r="654" spans="1:16" x14ac:dyDescent="0.25">
      <c r="A654" s="10">
        <v>2024</v>
      </c>
      <c r="B654" s="10" t="s">
        <v>1222</v>
      </c>
      <c r="C654" s="10" t="s">
        <v>48</v>
      </c>
      <c r="D654" s="10">
        <v>1485.5</v>
      </c>
      <c r="E654" s="10">
        <v>0</v>
      </c>
      <c r="F654" s="10">
        <v>-110.9</v>
      </c>
      <c r="G654" s="10">
        <v>178.7</v>
      </c>
      <c r="H654" s="10">
        <v>178.7</v>
      </c>
      <c r="I654" s="10">
        <v>13</v>
      </c>
      <c r="J654" s="10">
        <v>488.4</v>
      </c>
      <c r="K654" s="10">
        <v>29</v>
      </c>
      <c r="L654" s="10">
        <v>0</v>
      </c>
      <c r="M654" s="10">
        <v>1445.7</v>
      </c>
      <c r="N654" s="10">
        <v>409.7</v>
      </c>
      <c r="O654" s="10">
        <v>0</v>
      </c>
      <c r="P654" s="10" t="str">
        <f>INDEX(Mapping!$B$4:$B$70, MATCH(C654, Mapping!$C$4:$C$70, 0))</f>
        <v>West</v>
      </c>
    </row>
    <row r="655" spans="1:16" x14ac:dyDescent="0.25">
      <c r="A655" s="10">
        <v>2024</v>
      </c>
      <c r="B655" s="10" t="s">
        <v>1222</v>
      </c>
      <c r="C655" s="10" t="s">
        <v>49</v>
      </c>
      <c r="D655" s="10">
        <v>534.6</v>
      </c>
      <c r="E655" s="10">
        <v>0</v>
      </c>
      <c r="F655" s="10">
        <v>-22.2</v>
      </c>
      <c r="G655" s="10">
        <v>66.599999999999994</v>
      </c>
      <c r="H655" s="10">
        <v>66.599999999999994</v>
      </c>
      <c r="I655" s="10">
        <v>13</v>
      </c>
      <c r="J655" s="10">
        <v>600.20000000000005</v>
      </c>
      <c r="K655" s="10">
        <v>-78</v>
      </c>
      <c r="L655" s="10">
        <v>0</v>
      </c>
      <c r="M655" s="10">
        <v>91.3</v>
      </c>
      <c r="N655" s="10">
        <v>34.4</v>
      </c>
      <c r="O655" s="10">
        <v>0</v>
      </c>
      <c r="P655" s="10" t="str">
        <f>INDEX(Mapping!$B$4:$B$70, MATCH(C655, Mapping!$C$4:$C$70, 0))</f>
        <v>West</v>
      </c>
    </row>
    <row r="656" spans="1:16" x14ac:dyDescent="0.25">
      <c r="A656" s="10">
        <v>2024</v>
      </c>
      <c r="B656" s="10" t="s">
        <v>1222</v>
      </c>
      <c r="C656" s="10" t="s">
        <v>50</v>
      </c>
      <c r="D656" s="10">
        <v>410.9</v>
      </c>
      <c r="E656" s="10">
        <v>0</v>
      </c>
      <c r="F656" s="10">
        <v>-18.2</v>
      </c>
      <c r="G656" s="10">
        <v>51</v>
      </c>
      <c r="H656" s="10">
        <v>51</v>
      </c>
      <c r="I656" s="10">
        <v>13</v>
      </c>
      <c r="J656" s="10">
        <v>0</v>
      </c>
      <c r="K656" s="10">
        <v>0</v>
      </c>
      <c r="L656" s="10">
        <v>0</v>
      </c>
      <c r="M656" s="10">
        <v>443.7</v>
      </c>
      <c r="N656" s="10">
        <v>0</v>
      </c>
      <c r="O656" s="10">
        <v>0</v>
      </c>
      <c r="P656" s="10" t="str">
        <f>INDEX(Mapping!$B$4:$B$70, MATCH(C656, Mapping!$C$4:$C$70, 0))</f>
        <v>West</v>
      </c>
    </row>
    <row r="657" spans="1:16" x14ac:dyDescent="0.25">
      <c r="A657" s="10">
        <v>2024</v>
      </c>
      <c r="B657" s="10" t="s">
        <v>1222</v>
      </c>
      <c r="C657" s="10" t="s">
        <v>51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 t="s">
        <v>22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 t="str">
        <f>INDEX(Mapping!$B$4:$B$70, MATCH(C657, Mapping!$C$4:$C$70, 0))</f>
        <v>West</v>
      </c>
    </row>
    <row r="658" spans="1:16" x14ac:dyDescent="0.25">
      <c r="A658" s="10">
        <v>2024</v>
      </c>
      <c r="B658" s="10" t="s">
        <v>1222</v>
      </c>
      <c r="C658" s="10" t="s">
        <v>52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 t="s">
        <v>22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 t="str">
        <f>INDEX(Mapping!$B$4:$B$70, MATCH(C658, Mapping!$C$4:$C$70, 0))</f>
        <v>West</v>
      </c>
    </row>
    <row r="659" spans="1:16" x14ac:dyDescent="0.25">
      <c r="A659" s="10">
        <v>2024</v>
      </c>
      <c r="B659" s="10" t="s">
        <v>1222</v>
      </c>
      <c r="C659" s="10" t="s">
        <v>1221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 t="s">
        <v>22</v>
      </c>
      <c r="J659" s="10">
        <v>1061.3</v>
      </c>
      <c r="K659" s="10">
        <v>0</v>
      </c>
      <c r="L659" s="10">
        <v>0</v>
      </c>
      <c r="M659" s="10">
        <v>45.6</v>
      </c>
      <c r="N659" s="10">
        <v>1106.9000000000001</v>
      </c>
      <c r="O659" s="10">
        <v>0</v>
      </c>
      <c r="P659" s="10" t="str">
        <f>INDEX(Mapping!$B$4:$B$70, MATCH(C659, Mapping!$C$4:$C$70, 0))</f>
        <v>West</v>
      </c>
    </row>
    <row r="660" spans="1:16" x14ac:dyDescent="0.25">
      <c r="A660" s="10">
        <v>2024</v>
      </c>
      <c r="B660" s="10" t="s">
        <v>1222</v>
      </c>
      <c r="C660" s="10" t="s">
        <v>53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 t="s">
        <v>22</v>
      </c>
      <c r="J660" s="10">
        <v>0</v>
      </c>
      <c r="K660" s="10">
        <v>0</v>
      </c>
      <c r="L660" s="10">
        <v>0</v>
      </c>
      <c r="M660" s="10">
        <v>1068</v>
      </c>
      <c r="N660" s="10">
        <v>1068</v>
      </c>
      <c r="O660" s="10">
        <v>0</v>
      </c>
      <c r="P660" s="10" t="str">
        <f>INDEX(Mapping!$B$4:$B$70, MATCH(C660, Mapping!$C$4:$C$70, 0))</f>
        <v>West</v>
      </c>
    </row>
    <row r="661" spans="1:16" x14ac:dyDescent="0.25">
      <c r="A661" s="10">
        <v>2024</v>
      </c>
      <c r="B661" s="10" t="s">
        <v>1222</v>
      </c>
      <c r="C661" s="10" t="s">
        <v>1189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 t="s">
        <v>22</v>
      </c>
      <c r="J661" s="10">
        <v>0</v>
      </c>
      <c r="K661" s="10">
        <v>0</v>
      </c>
      <c r="L661" s="10">
        <v>0</v>
      </c>
      <c r="M661" s="10">
        <v>509.9</v>
      </c>
      <c r="N661" s="10">
        <v>509.9</v>
      </c>
      <c r="O661" s="10">
        <v>0</v>
      </c>
      <c r="P661" s="10" t="str">
        <f>INDEX(Mapping!$B$4:$B$70, MATCH(C661, Mapping!$C$4:$C$70, 0))</f>
        <v>West</v>
      </c>
    </row>
    <row r="662" spans="1:16" x14ac:dyDescent="0.25">
      <c r="A662" s="10">
        <v>2024</v>
      </c>
      <c r="B662" s="10" t="s">
        <v>1222</v>
      </c>
      <c r="C662" s="10" t="s">
        <v>23</v>
      </c>
      <c r="D662" s="10">
        <v>0</v>
      </c>
      <c r="E662" s="10">
        <v>0</v>
      </c>
      <c r="F662" s="10">
        <v>0</v>
      </c>
      <c r="G662" s="10">
        <v>0</v>
      </c>
      <c r="H662" s="10">
        <v>67</v>
      </c>
      <c r="I662" s="10" t="s">
        <v>22</v>
      </c>
      <c r="J662" s="10">
        <v>0</v>
      </c>
      <c r="K662" s="10">
        <v>0</v>
      </c>
      <c r="L662" s="10">
        <v>0</v>
      </c>
      <c r="M662" s="10">
        <v>67</v>
      </c>
      <c r="N662" s="10">
        <v>0</v>
      </c>
      <c r="O662" s="10">
        <v>0</v>
      </c>
      <c r="P662" s="10" t="str">
        <f>INDEX(Mapping!$B$4:$B$70, MATCH(C662, Mapping!$C$4:$C$70, 0))</f>
        <v>East</v>
      </c>
    </row>
    <row r="663" spans="1:16" x14ac:dyDescent="0.25">
      <c r="A663" s="10">
        <v>2024</v>
      </c>
      <c r="B663" s="10" t="s">
        <v>1222</v>
      </c>
      <c r="C663" s="10" t="s">
        <v>1220</v>
      </c>
      <c r="D663" s="10">
        <v>330.8</v>
      </c>
      <c r="E663" s="10">
        <v>0</v>
      </c>
      <c r="F663" s="10">
        <v>-18.3</v>
      </c>
      <c r="G663" s="10">
        <v>40.6</v>
      </c>
      <c r="H663" s="10">
        <v>40.6</v>
      </c>
      <c r="I663" s="10">
        <v>13</v>
      </c>
      <c r="J663" s="10">
        <v>0</v>
      </c>
      <c r="K663" s="10">
        <v>0</v>
      </c>
      <c r="L663" s="10">
        <v>0</v>
      </c>
      <c r="M663" s="10">
        <v>353.1</v>
      </c>
      <c r="N663" s="10">
        <v>0</v>
      </c>
      <c r="O663" s="10">
        <v>0</v>
      </c>
      <c r="P663" s="10" t="str">
        <f>INDEX(Mapping!$B$4:$B$70, MATCH(C663, Mapping!$C$4:$C$70, 0))</f>
        <v>West</v>
      </c>
    </row>
    <row r="664" spans="1:16" x14ac:dyDescent="0.25">
      <c r="A664" s="10">
        <v>2024</v>
      </c>
      <c r="B664" s="10" t="s">
        <v>1222</v>
      </c>
      <c r="C664" s="10" t="s">
        <v>1235</v>
      </c>
      <c r="D664" s="10">
        <v>0</v>
      </c>
      <c r="E664" s="10">
        <v>0</v>
      </c>
      <c r="F664" s="10">
        <v>0</v>
      </c>
      <c r="G664" s="10">
        <v>0</v>
      </c>
      <c r="H664" s="10">
        <v>74.8</v>
      </c>
      <c r="I664" s="10" t="s">
        <v>22</v>
      </c>
      <c r="J664" s="10">
        <v>74.8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 t="str">
        <f>INDEX(Mapping!$B$4:$B$70, MATCH(C664, Mapping!$C$4:$C$70, 0))</f>
        <v>East</v>
      </c>
    </row>
    <row r="665" spans="1:16" x14ac:dyDescent="0.25">
      <c r="A665" s="10">
        <v>2024</v>
      </c>
      <c r="B665" s="10" t="s">
        <v>1222</v>
      </c>
      <c r="C665" s="10" t="s">
        <v>1236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 t="s">
        <v>22</v>
      </c>
      <c r="J665" s="10">
        <v>100.4</v>
      </c>
      <c r="K665" s="10">
        <v>0</v>
      </c>
      <c r="L665" s="10">
        <v>0</v>
      </c>
      <c r="M665" s="10">
        <v>0</v>
      </c>
      <c r="N665" s="10">
        <v>100.4</v>
      </c>
      <c r="O665" s="10">
        <v>0</v>
      </c>
      <c r="P665" s="10" t="str">
        <f>INDEX(Mapping!$B$4:$B$70, MATCH(C665, Mapping!$C$4:$C$70, 0))</f>
        <v>West</v>
      </c>
    </row>
    <row r="666" spans="1:16" x14ac:dyDescent="0.25">
      <c r="A666" s="10">
        <v>2024</v>
      </c>
      <c r="B666" s="10" t="s">
        <v>1222</v>
      </c>
      <c r="C666" s="10" t="s">
        <v>1237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 t="s">
        <v>22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 t="str">
        <f>INDEX(Mapping!$B$4:$B$70, MATCH(C666, Mapping!$C$4:$C$70, 0))</f>
        <v>West</v>
      </c>
    </row>
    <row r="667" spans="1:16" x14ac:dyDescent="0.25">
      <c r="A667" s="10">
        <v>2024</v>
      </c>
      <c r="B667" s="10" t="s">
        <v>1222</v>
      </c>
      <c r="C667" s="10" t="s">
        <v>1238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 t="s">
        <v>22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 t="str">
        <f>INDEX(Mapping!$B$4:$B$70, MATCH(C667, Mapping!$C$4:$C$70, 0))</f>
        <v>East</v>
      </c>
    </row>
    <row r="668" spans="1:16" x14ac:dyDescent="0.25">
      <c r="A668" s="10">
        <v>2024</v>
      </c>
      <c r="B668" s="10" t="s">
        <v>1222</v>
      </c>
      <c r="C668" s="10" t="s">
        <v>1239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 t="s">
        <v>22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 t="str">
        <f>INDEX(Mapping!$B$4:$B$70, MATCH(C668, Mapping!$C$4:$C$70, 0))</f>
        <v>West</v>
      </c>
    </row>
    <row r="669" spans="1:16" x14ac:dyDescent="0.25">
      <c r="A669" s="10">
        <v>2024</v>
      </c>
      <c r="B669" s="10" t="s">
        <v>1222</v>
      </c>
      <c r="C669" s="10" t="s">
        <v>1240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 t="s">
        <v>22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 t="str">
        <f>INDEX(Mapping!$B$4:$B$70, MATCH(C669, Mapping!$C$4:$C$70, 0))</f>
        <v>West</v>
      </c>
    </row>
    <row r="670" spans="1:16" x14ac:dyDescent="0.25">
      <c r="A670" s="10">
        <v>2024</v>
      </c>
      <c r="B670" s="10" t="s">
        <v>1222</v>
      </c>
      <c r="C670" s="10" t="s">
        <v>1241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 t="s">
        <v>22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 t="str">
        <f>INDEX(Mapping!$B$4:$B$70, MATCH(C670, Mapping!$C$4:$C$70, 0))</f>
        <v>West</v>
      </c>
    </row>
    <row r="671" spans="1:16" x14ac:dyDescent="0.25">
      <c r="A671" s="10">
        <v>2024</v>
      </c>
      <c r="B671" s="10" t="s">
        <v>1222</v>
      </c>
      <c r="C671" s="10" t="s">
        <v>1242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 t="s">
        <v>22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 t="str">
        <f>INDEX(Mapping!$B$4:$B$70, MATCH(C671, Mapping!$C$4:$C$70, 0))</f>
        <v>West</v>
      </c>
    </row>
    <row r="672" spans="1:16" x14ac:dyDescent="0.25">
      <c r="A672" s="10">
        <v>2024</v>
      </c>
      <c r="B672" s="10" t="s">
        <v>1222</v>
      </c>
      <c r="C672" s="10" t="s">
        <v>1243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 t="s">
        <v>22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 t="str">
        <f>INDEX(Mapping!$B$4:$B$70, MATCH(C672, Mapping!$C$4:$C$70, 0))</f>
        <v>West</v>
      </c>
    </row>
    <row r="673" spans="1:16" x14ac:dyDescent="0.25">
      <c r="A673" s="10">
        <v>2024</v>
      </c>
      <c r="B673" s="10" t="s">
        <v>1222</v>
      </c>
      <c r="C673" s="10" t="s">
        <v>1244</v>
      </c>
      <c r="D673" s="10">
        <v>0</v>
      </c>
      <c r="E673" s="10">
        <v>0</v>
      </c>
      <c r="F673" s="10">
        <v>0</v>
      </c>
      <c r="G673" s="10">
        <v>0</v>
      </c>
      <c r="H673" s="10">
        <v>739.2</v>
      </c>
      <c r="I673" s="10" t="s">
        <v>22</v>
      </c>
      <c r="J673" s="10">
        <v>739.2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 t="str">
        <f>INDEX(Mapping!$B$4:$B$70, MATCH(C673, Mapping!$C$4:$C$70, 0))</f>
        <v>East</v>
      </c>
    </row>
    <row r="674" spans="1:16" x14ac:dyDescent="0.25">
      <c r="A674" s="10">
        <v>2024</v>
      </c>
      <c r="B674" s="10" t="s">
        <v>1222</v>
      </c>
      <c r="C674" s="10" t="s">
        <v>1245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 t="s">
        <v>22</v>
      </c>
      <c r="J674" s="10">
        <v>192.3</v>
      </c>
      <c r="K674" s="10">
        <v>0</v>
      </c>
      <c r="L674" s="10">
        <v>0</v>
      </c>
      <c r="M674" s="10">
        <v>0</v>
      </c>
      <c r="N674" s="10">
        <v>192.3</v>
      </c>
      <c r="O674" s="10">
        <v>0</v>
      </c>
      <c r="P674" s="10" t="str">
        <f>INDEX(Mapping!$B$4:$B$70, MATCH(C674, Mapping!$C$4:$C$70, 0))</f>
        <v>East</v>
      </c>
    </row>
    <row r="675" spans="1:16" x14ac:dyDescent="0.25">
      <c r="A675" s="10">
        <v>2024</v>
      </c>
      <c r="B675" s="10" t="s">
        <v>1222</v>
      </c>
      <c r="C675" s="10" t="s">
        <v>1246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 t="s">
        <v>22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 t="str">
        <f>INDEX(Mapping!$B$4:$B$70, MATCH(C675, Mapping!$C$4:$C$70, 0))</f>
        <v>West</v>
      </c>
    </row>
    <row r="676" spans="1:16" x14ac:dyDescent="0.25">
      <c r="A676" s="10">
        <v>2024</v>
      </c>
      <c r="B676" s="10" t="s">
        <v>1222</v>
      </c>
      <c r="C676" s="10" t="s">
        <v>1247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 t="s">
        <v>22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 t="str">
        <f>INDEX(Mapping!$B$4:$B$70, MATCH(C676, Mapping!$C$4:$C$70, 0))</f>
        <v>East</v>
      </c>
    </row>
    <row r="677" spans="1:16" x14ac:dyDescent="0.25">
      <c r="A677" s="10">
        <v>2024</v>
      </c>
      <c r="B677" s="10" t="s">
        <v>1222</v>
      </c>
      <c r="C677" s="10" t="s">
        <v>1248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 t="s">
        <v>22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 t="str">
        <f>INDEX(Mapping!$B$4:$B$70, MATCH(C677, Mapping!$C$4:$C$70, 0))</f>
        <v>East</v>
      </c>
    </row>
    <row r="678" spans="1:16" x14ac:dyDescent="0.25">
      <c r="A678" s="10">
        <v>2024</v>
      </c>
      <c r="B678" s="10" t="s">
        <v>1222</v>
      </c>
      <c r="C678" s="10" t="s">
        <v>1249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 t="s">
        <v>22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 t="str">
        <f>INDEX(Mapping!$B$4:$B$70, MATCH(C678, Mapping!$C$4:$C$70, 0))</f>
        <v>East</v>
      </c>
    </row>
    <row r="679" spans="1:16" x14ac:dyDescent="0.25">
      <c r="A679" s="10">
        <v>2024</v>
      </c>
      <c r="B679" s="10" t="s">
        <v>1222</v>
      </c>
      <c r="C679" s="10" t="s">
        <v>1250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 t="s">
        <v>22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 t="str">
        <f>INDEX(Mapping!$B$4:$B$70, MATCH(C679, Mapping!$C$4:$C$70, 0))</f>
        <v>West</v>
      </c>
    </row>
    <row r="680" spans="1:16" x14ac:dyDescent="0.25">
      <c r="A680" s="10">
        <v>2024</v>
      </c>
      <c r="B680" s="10" t="s">
        <v>1222</v>
      </c>
      <c r="C680" s="10" t="s">
        <v>1251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 t="s">
        <v>22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 t="str">
        <f>INDEX(Mapping!$B$4:$B$70, MATCH(C680, Mapping!$C$4:$C$70, 0))</f>
        <v>East</v>
      </c>
    </row>
    <row r="681" spans="1:16" x14ac:dyDescent="0.25">
      <c r="A681" s="10">
        <v>2024</v>
      </c>
      <c r="B681" s="10" t="s">
        <v>1222</v>
      </c>
      <c r="C681" s="10" t="s">
        <v>1252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 t="s">
        <v>22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 t="str">
        <f>INDEX(Mapping!$B$4:$B$70, MATCH(C681, Mapping!$C$4:$C$70, 0))</f>
        <v>East</v>
      </c>
    </row>
    <row r="682" spans="1:16" x14ac:dyDescent="0.25">
      <c r="A682" s="10">
        <v>2024</v>
      </c>
      <c r="B682" s="10" t="s">
        <v>1222</v>
      </c>
      <c r="C682" s="10" t="s">
        <v>1253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 t="s">
        <v>22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 t="str">
        <f>INDEX(Mapping!$B$4:$B$70, MATCH(C682, Mapping!$C$4:$C$70, 0))</f>
        <v>East</v>
      </c>
    </row>
    <row r="683" spans="1:16" x14ac:dyDescent="0.25">
      <c r="A683" s="10">
        <v>2024</v>
      </c>
      <c r="B683" s="10" t="s">
        <v>1222</v>
      </c>
      <c r="C683" s="10" t="s">
        <v>1254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 t="s">
        <v>22</v>
      </c>
      <c r="J683" s="10">
        <v>93.1</v>
      </c>
      <c r="K683" s="10">
        <v>0</v>
      </c>
      <c r="L683" s="10">
        <v>0</v>
      </c>
      <c r="M683" s="10">
        <v>0</v>
      </c>
      <c r="N683" s="10">
        <v>93.1</v>
      </c>
      <c r="O683" s="10">
        <v>0</v>
      </c>
      <c r="P683" s="10" t="str">
        <f>INDEX(Mapping!$B$4:$B$70, MATCH(C683, Mapping!$C$4:$C$70, 0))</f>
        <v>West</v>
      </c>
    </row>
    <row r="684" spans="1:16" x14ac:dyDescent="0.25">
      <c r="A684" s="10">
        <v>2024</v>
      </c>
      <c r="B684" s="10" t="s">
        <v>1222</v>
      </c>
      <c r="C684" s="10" t="s">
        <v>1255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 t="s">
        <v>22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 t="str">
        <f>INDEX(Mapping!$B$4:$B$70, MATCH(C684, Mapping!$C$4:$C$70, 0))</f>
        <v>West</v>
      </c>
    </row>
    <row r="685" spans="1:16" x14ac:dyDescent="0.25">
      <c r="A685" s="10">
        <v>2024</v>
      </c>
      <c r="B685" s="10" t="s">
        <v>1222</v>
      </c>
      <c r="C685" s="10" t="s">
        <v>1256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 t="s">
        <v>22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 t="str">
        <f>INDEX(Mapping!$B$4:$B$70, MATCH(C685, Mapping!$C$4:$C$70, 0))</f>
        <v>East</v>
      </c>
    </row>
    <row r="686" spans="1:16" x14ac:dyDescent="0.25">
      <c r="A686" s="10">
        <v>2025</v>
      </c>
      <c r="B686" s="10" t="s">
        <v>24</v>
      </c>
      <c r="C686" s="10" t="s">
        <v>25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 t="s">
        <v>22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 t="str">
        <f>INDEX(Mapping!$B$4:$B$70, MATCH(C686, Mapping!$C$4:$C$70, 0))</f>
        <v>East</v>
      </c>
    </row>
    <row r="687" spans="1:16" x14ac:dyDescent="0.25">
      <c r="A687" s="10">
        <v>2025</v>
      </c>
      <c r="B687" s="10" t="s">
        <v>24</v>
      </c>
      <c r="C687" s="10" t="s">
        <v>1182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 t="s">
        <v>22</v>
      </c>
      <c r="J687" s="10">
        <v>35.1</v>
      </c>
      <c r="K687" s="10">
        <v>0</v>
      </c>
      <c r="L687" s="10">
        <v>0</v>
      </c>
      <c r="M687" s="10">
        <v>0</v>
      </c>
      <c r="N687" s="10">
        <v>35.1</v>
      </c>
      <c r="O687" s="10">
        <v>0</v>
      </c>
      <c r="P687" s="10" t="str">
        <f>INDEX(Mapping!$B$4:$B$70, MATCH(C687, Mapping!$C$4:$C$70, 0))</f>
        <v>West</v>
      </c>
    </row>
    <row r="688" spans="1:16" x14ac:dyDescent="0.25">
      <c r="A688" s="10">
        <v>2025</v>
      </c>
      <c r="B688" s="10" t="s">
        <v>24</v>
      </c>
      <c r="C688" s="10" t="s">
        <v>26</v>
      </c>
      <c r="D688" s="10">
        <v>516.1</v>
      </c>
      <c r="E688" s="10">
        <v>0</v>
      </c>
      <c r="F688" s="10">
        <v>-30.2</v>
      </c>
      <c r="G688" s="10">
        <v>63.2</v>
      </c>
      <c r="H688" s="10">
        <v>63.2</v>
      </c>
      <c r="I688" s="10">
        <v>13</v>
      </c>
      <c r="J688" s="10">
        <v>51</v>
      </c>
      <c r="K688" s="10">
        <v>-1.2</v>
      </c>
      <c r="L688" s="10">
        <v>180.2</v>
      </c>
      <c r="M688" s="10">
        <v>461.2</v>
      </c>
      <c r="N688" s="10">
        <v>142</v>
      </c>
      <c r="O688" s="10">
        <v>0</v>
      </c>
      <c r="P688" s="10" t="str">
        <f>INDEX(Mapping!$B$4:$B$70, MATCH(C688, Mapping!$C$4:$C$70, 0))</f>
        <v>East</v>
      </c>
    </row>
    <row r="689" spans="1:16" x14ac:dyDescent="0.25">
      <c r="A689" s="10">
        <v>2025</v>
      </c>
      <c r="B689" s="10" t="s">
        <v>24</v>
      </c>
      <c r="C689" s="10" t="s">
        <v>27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 t="s">
        <v>22</v>
      </c>
      <c r="J689" s="10">
        <v>0</v>
      </c>
      <c r="K689" s="10">
        <v>0</v>
      </c>
      <c r="L689" s="10">
        <v>0</v>
      </c>
      <c r="M689" s="10">
        <v>100</v>
      </c>
      <c r="N689" s="10">
        <v>100</v>
      </c>
      <c r="O689" s="10">
        <v>0</v>
      </c>
      <c r="P689" s="10" t="str">
        <f>INDEX(Mapping!$B$4:$B$70, MATCH(C689, Mapping!$C$4:$C$70, 0))</f>
        <v>East</v>
      </c>
    </row>
    <row r="690" spans="1:16" x14ac:dyDescent="0.25">
      <c r="A690" s="10">
        <v>2025</v>
      </c>
      <c r="B690" s="10" t="s">
        <v>24</v>
      </c>
      <c r="C690" s="10" t="s">
        <v>1183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 t="s">
        <v>22</v>
      </c>
      <c r="J690" s="10">
        <v>0</v>
      </c>
      <c r="K690" s="10">
        <v>0</v>
      </c>
      <c r="L690" s="10">
        <v>0</v>
      </c>
      <c r="M690" s="10">
        <v>1259</v>
      </c>
      <c r="N690" s="10">
        <v>1259</v>
      </c>
      <c r="O690" s="10">
        <v>0</v>
      </c>
      <c r="P690" s="10" t="str">
        <f>INDEX(Mapping!$B$4:$B$70, MATCH(C690, Mapping!$C$4:$C$70, 0))</f>
        <v>West</v>
      </c>
    </row>
    <row r="691" spans="1:16" x14ac:dyDescent="0.25">
      <c r="A691" s="10">
        <v>2025</v>
      </c>
      <c r="B691" s="10" t="s">
        <v>24</v>
      </c>
      <c r="C691" s="10" t="s">
        <v>1184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 t="s">
        <v>22</v>
      </c>
      <c r="J691" s="10">
        <v>0</v>
      </c>
      <c r="K691" s="10">
        <v>0</v>
      </c>
      <c r="L691" s="10">
        <v>0</v>
      </c>
      <c r="M691" s="10">
        <v>1908.8</v>
      </c>
      <c r="N691" s="10">
        <v>1908.8</v>
      </c>
      <c r="O691" s="10">
        <v>0</v>
      </c>
      <c r="P691" s="10" t="str">
        <f>INDEX(Mapping!$B$4:$B$70, MATCH(C691, Mapping!$C$4:$C$70, 0))</f>
        <v>West</v>
      </c>
    </row>
    <row r="692" spans="1:16" x14ac:dyDescent="0.25">
      <c r="A692" s="10">
        <v>2025</v>
      </c>
      <c r="B692" s="10" t="s">
        <v>24</v>
      </c>
      <c r="C692" s="10" t="s">
        <v>28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 t="s">
        <v>22</v>
      </c>
      <c r="J692" s="10">
        <v>63.3</v>
      </c>
      <c r="K692" s="10">
        <v>0</v>
      </c>
      <c r="L692" s="10">
        <v>0</v>
      </c>
      <c r="M692" s="10">
        <v>354.4</v>
      </c>
      <c r="N692" s="10">
        <v>417.6</v>
      </c>
      <c r="O692" s="10">
        <v>0</v>
      </c>
      <c r="P692" s="10" t="str">
        <f>INDEX(Mapping!$B$4:$B$70, MATCH(C692, Mapping!$C$4:$C$70, 0))</f>
        <v>West</v>
      </c>
    </row>
    <row r="693" spans="1:16" x14ac:dyDescent="0.25">
      <c r="A693" s="10">
        <v>2025</v>
      </c>
      <c r="B693" s="10" t="s">
        <v>24</v>
      </c>
      <c r="C693" s="10" t="s">
        <v>29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 t="s">
        <v>22</v>
      </c>
      <c r="J693" s="10">
        <v>0</v>
      </c>
      <c r="K693" s="10">
        <v>0</v>
      </c>
      <c r="L693" s="10">
        <v>0</v>
      </c>
      <c r="M693" s="10">
        <v>25</v>
      </c>
      <c r="N693" s="10">
        <v>25</v>
      </c>
      <c r="O693" s="10">
        <v>0</v>
      </c>
      <c r="P693" s="10" t="str">
        <f>INDEX(Mapping!$B$4:$B$70, MATCH(C693, Mapping!$C$4:$C$70, 0))</f>
        <v>East</v>
      </c>
    </row>
    <row r="694" spans="1:16" x14ac:dyDescent="0.25">
      <c r="A694" s="10">
        <v>2025</v>
      </c>
      <c r="B694" s="10" t="s">
        <v>24</v>
      </c>
      <c r="C694" s="10" t="s">
        <v>30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 t="s">
        <v>22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 t="str">
        <f>INDEX(Mapping!$B$4:$B$70, MATCH(C694, Mapping!$C$4:$C$70, 0))</f>
        <v>East</v>
      </c>
    </row>
    <row r="695" spans="1:16" x14ac:dyDescent="0.25">
      <c r="A695" s="10">
        <v>2025</v>
      </c>
      <c r="B695" s="10" t="s">
        <v>24</v>
      </c>
      <c r="C695" s="10" t="s">
        <v>31</v>
      </c>
      <c r="D695" s="10">
        <v>5065.5</v>
      </c>
      <c r="E695" s="10">
        <v>0</v>
      </c>
      <c r="F695" s="10">
        <v>-304.10000000000002</v>
      </c>
      <c r="G695" s="10">
        <v>619</v>
      </c>
      <c r="H695" s="10">
        <v>619</v>
      </c>
      <c r="I695" s="10">
        <v>13</v>
      </c>
      <c r="J695" s="10">
        <v>2566.4</v>
      </c>
      <c r="K695" s="10">
        <v>0.9</v>
      </c>
      <c r="L695" s="10">
        <v>170.7</v>
      </c>
      <c r="M695" s="10">
        <v>3483.9</v>
      </c>
      <c r="N695" s="10">
        <v>841.5</v>
      </c>
      <c r="O695" s="10">
        <v>0</v>
      </c>
      <c r="P695" s="10" t="str">
        <f>INDEX(Mapping!$B$4:$B$70, MATCH(C695, Mapping!$C$4:$C$70, 0))</f>
        <v>East</v>
      </c>
    </row>
    <row r="696" spans="1:16" x14ac:dyDescent="0.25">
      <c r="A696" s="10">
        <v>2025</v>
      </c>
      <c r="B696" s="10" t="s">
        <v>24</v>
      </c>
      <c r="C696" s="10" t="s">
        <v>1185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 t="s">
        <v>22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 t="str">
        <f>INDEX(Mapping!$B$4:$B$70, MATCH(C696, Mapping!$C$4:$C$70, 0))</f>
        <v>East</v>
      </c>
    </row>
    <row r="697" spans="1:16" x14ac:dyDescent="0.25">
      <c r="A697" s="10">
        <v>2025</v>
      </c>
      <c r="B697" s="10" t="s">
        <v>24</v>
      </c>
      <c r="C697" s="10" t="s">
        <v>32</v>
      </c>
      <c r="D697" s="10">
        <v>596.5</v>
      </c>
      <c r="E697" s="10">
        <v>0</v>
      </c>
      <c r="F697" s="10">
        <v>0</v>
      </c>
      <c r="G697" s="10">
        <v>77.5</v>
      </c>
      <c r="H697" s="10">
        <v>77.5</v>
      </c>
      <c r="I697" s="10">
        <v>13</v>
      </c>
      <c r="J697" s="10">
        <v>3266.6</v>
      </c>
      <c r="K697" s="10">
        <v>-27.1</v>
      </c>
      <c r="L697" s="10">
        <v>0</v>
      </c>
      <c r="M697" s="10">
        <v>481.7</v>
      </c>
      <c r="N697" s="10">
        <v>3047.3</v>
      </c>
      <c r="O697" s="10">
        <v>0</v>
      </c>
      <c r="P697" s="10" t="str">
        <f>INDEX(Mapping!$B$4:$B$70, MATCH(C697, Mapping!$C$4:$C$70, 0))</f>
        <v>East</v>
      </c>
    </row>
    <row r="698" spans="1:16" x14ac:dyDescent="0.25">
      <c r="A698" s="10">
        <v>2025</v>
      </c>
      <c r="B698" s="10" t="s">
        <v>24</v>
      </c>
      <c r="C698" s="10" t="s">
        <v>33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 t="s">
        <v>22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 t="str">
        <f>INDEX(Mapping!$B$4:$B$70, MATCH(C698, Mapping!$C$4:$C$70, 0))</f>
        <v>East</v>
      </c>
    </row>
    <row r="699" spans="1:16" x14ac:dyDescent="0.25">
      <c r="A699" s="10">
        <v>2025</v>
      </c>
      <c r="B699" s="10" t="s">
        <v>24</v>
      </c>
      <c r="C699" s="10" t="s">
        <v>34</v>
      </c>
      <c r="D699" s="10">
        <v>0</v>
      </c>
      <c r="E699" s="10">
        <v>0</v>
      </c>
      <c r="F699" s="10">
        <v>0</v>
      </c>
      <c r="G699" s="10">
        <v>0</v>
      </c>
      <c r="H699" s="10">
        <v>148.4</v>
      </c>
      <c r="I699" s="10" t="s">
        <v>22</v>
      </c>
      <c r="J699" s="10">
        <v>240.4</v>
      </c>
      <c r="K699" s="10">
        <v>0</v>
      </c>
      <c r="L699" s="10">
        <v>0</v>
      </c>
      <c r="M699" s="10">
        <v>0</v>
      </c>
      <c r="N699" s="10">
        <v>92</v>
      </c>
      <c r="O699" s="10">
        <v>0</v>
      </c>
      <c r="P699" s="10" t="str">
        <f>INDEX(Mapping!$B$4:$B$70, MATCH(C699, Mapping!$C$4:$C$70, 0))</f>
        <v>East</v>
      </c>
    </row>
    <row r="700" spans="1:16" x14ac:dyDescent="0.25">
      <c r="A700" s="10">
        <v>2025</v>
      </c>
      <c r="B700" s="10" t="s">
        <v>24</v>
      </c>
      <c r="C700" s="10" t="s">
        <v>35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 t="s">
        <v>22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 t="str">
        <f>INDEX(Mapping!$B$4:$B$70, MATCH(C700, Mapping!$C$4:$C$70, 0))</f>
        <v>East</v>
      </c>
    </row>
    <row r="701" spans="1:16" x14ac:dyDescent="0.25">
      <c r="A701" s="10">
        <v>2025</v>
      </c>
      <c r="B701" s="10" t="s">
        <v>24</v>
      </c>
      <c r="C701" s="10" t="s">
        <v>36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 t="s">
        <v>22</v>
      </c>
      <c r="J701" s="10">
        <v>151.6</v>
      </c>
      <c r="K701" s="10">
        <v>0</v>
      </c>
      <c r="L701" s="10">
        <v>0</v>
      </c>
      <c r="M701" s="10">
        <v>0</v>
      </c>
      <c r="N701" s="10">
        <v>151.6</v>
      </c>
      <c r="O701" s="10">
        <v>0</v>
      </c>
      <c r="P701" s="10" t="str">
        <f>INDEX(Mapping!$B$4:$B$70, MATCH(C701, Mapping!$C$4:$C$70, 0))</f>
        <v>West</v>
      </c>
    </row>
    <row r="702" spans="1:16" x14ac:dyDescent="0.25">
      <c r="A702" s="10">
        <v>2025</v>
      </c>
      <c r="B702" s="10" t="s">
        <v>24</v>
      </c>
      <c r="C702" s="10" t="s">
        <v>37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 t="s">
        <v>22</v>
      </c>
      <c r="J702" s="10">
        <v>199</v>
      </c>
      <c r="K702" s="10">
        <v>0</v>
      </c>
      <c r="L702" s="10">
        <v>0</v>
      </c>
      <c r="M702" s="10">
        <v>0</v>
      </c>
      <c r="N702" s="10">
        <v>199</v>
      </c>
      <c r="O702" s="10">
        <v>0</v>
      </c>
      <c r="P702" s="10" t="str">
        <f>INDEX(Mapping!$B$4:$B$70, MATCH(C702, Mapping!$C$4:$C$70, 0))</f>
        <v>West</v>
      </c>
    </row>
    <row r="703" spans="1:16" x14ac:dyDescent="0.25">
      <c r="A703" s="10">
        <v>2025</v>
      </c>
      <c r="B703" s="10" t="s">
        <v>24</v>
      </c>
      <c r="C703" s="10" t="s">
        <v>38</v>
      </c>
      <c r="D703" s="10">
        <v>568.70000000000005</v>
      </c>
      <c r="E703" s="10">
        <v>0</v>
      </c>
      <c r="F703" s="10">
        <v>-35.299999999999997</v>
      </c>
      <c r="G703" s="10">
        <v>69.3</v>
      </c>
      <c r="H703" s="10">
        <v>69.3</v>
      </c>
      <c r="I703" s="10">
        <v>13</v>
      </c>
      <c r="J703" s="10">
        <v>0</v>
      </c>
      <c r="K703" s="10">
        <v>0</v>
      </c>
      <c r="L703" s="10">
        <v>0</v>
      </c>
      <c r="M703" s="10">
        <v>602.70000000000005</v>
      </c>
      <c r="N703" s="10">
        <v>0</v>
      </c>
      <c r="O703" s="10">
        <v>0</v>
      </c>
      <c r="P703" s="10" t="str">
        <f>INDEX(Mapping!$B$4:$B$70, MATCH(C703, Mapping!$C$4:$C$70, 0))</f>
        <v>West</v>
      </c>
    </row>
    <row r="704" spans="1:16" x14ac:dyDescent="0.25">
      <c r="A704" s="10">
        <v>2025</v>
      </c>
      <c r="B704" s="10" t="s">
        <v>24</v>
      </c>
      <c r="C704" s="10" t="s">
        <v>39</v>
      </c>
      <c r="D704" s="10">
        <v>295.8</v>
      </c>
      <c r="E704" s="10">
        <v>0</v>
      </c>
      <c r="F704" s="10">
        <v>-13.9</v>
      </c>
      <c r="G704" s="10">
        <v>36.6</v>
      </c>
      <c r="H704" s="10">
        <v>36.6</v>
      </c>
      <c r="I704" s="10">
        <v>13</v>
      </c>
      <c r="J704" s="10">
        <v>75.3</v>
      </c>
      <c r="K704" s="10">
        <v>-2.6</v>
      </c>
      <c r="L704" s="10">
        <v>0</v>
      </c>
      <c r="M704" s="10">
        <v>405.9</v>
      </c>
      <c r="N704" s="10">
        <v>160</v>
      </c>
      <c r="O704" s="10">
        <v>0</v>
      </c>
      <c r="P704" s="10" t="str">
        <f>INDEX(Mapping!$B$4:$B$70, MATCH(C704, Mapping!$C$4:$C$70, 0))</f>
        <v>West</v>
      </c>
    </row>
    <row r="705" spans="1:16" x14ac:dyDescent="0.25">
      <c r="A705" s="10">
        <v>2025</v>
      </c>
      <c r="B705" s="10" t="s">
        <v>24</v>
      </c>
      <c r="C705" s="10" t="s">
        <v>42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 t="s">
        <v>22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 t="str">
        <f>INDEX(Mapping!$B$4:$B$70, MATCH(C705, Mapping!$C$4:$C$70, 0))</f>
        <v>East</v>
      </c>
    </row>
    <row r="706" spans="1:16" x14ac:dyDescent="0.25">
      <c r="A706" s="10">
        <v>2025</v>
      </c>
      <c r="B706" s="10" t="s">
        <v>24</v>
      </c>
      <c r="C706" s="10" t="s">
        <v>43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 t="s">
        <v>22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 t="str">
        <f>INDEX(Mapping!$B$4:$B$70, MATCH(C706, Mapping!$C$4:$C$70, 0))</f>
        <v>East</v>
      </c>
    </row>
    <row r="707" spans="1:16" x14ac:dyDescent="0.25">
      <c r="A707" s="10">
        <v>2025</v>
      </c>
      <c r="B707" s="10" t="s">
        <v>24</v>
      </c>
      <c r="C707" s="10" t="s">
        <v>45</v>
      </c>
      <c r="D707" s="10">
        <v>627.1</v>
      </c>
      <c r="E707" s="10">
        <v>0</v>
      </c>
      <c r="F707" s="10">
        <v>0</v>
      </c>
      <c r="G707" s="10">
        <v>345.8</v>
      </c>
      <c r="H707" s="10">
        <v>381.3</v>
      </c>
      <c r="I707" s="10">
        <v>60.8</v>
      </c>
      <c r="J707" s="10">
        <v>1504.2</v>
      </c>
      <c r="K707" s="10">
        <v>0</v>
      </c>
      <c r="L707" s="10">
        <v>2.9</v>
      </c>
      <c r="M707" s="10">
        <v>0</v>
      </c>
      <c r="N707" s="10">
        <v>498.7</v>
      </c>
      <c r="O707" s="10">
        <v>0</v>
      </c>
      <c r="P707" s="10" t="str">
        <f>INDEX(Mapping!$B$4:$B$70, MATCH(C707, Mapping!$C$4:$C$70, 0))</f>
        <v>East</v>
      </c>
    </row>
    <row r="708" spans="1:16" x14ac:dyDescent="0.25">
      <c r="A708" s="10">
        <v>2025</v>
      </c>
      <c r="B708" s="10" t="s">
        <v>24</v>
      </c>
      <c r="C708" s="10" t="s">
        <v>46</v>
      </c>
      <c r="D708" s="10">
        <v>449.6</v>
      </c>
      <c r="E708" s="10">
        <v>0</v>
      </c>
      <c r="F708" s="10">
        <v>-66.7</v>
      </c>
      <c r="G708" s="10">
        <v>49.8</v>
      </c>
      <c r="H708" s="10">
        <v>49.8</v>
      </c>
      <c r="I708" s="10">
        <v>13</v>
      </c>
      <c r="J708" s="10">
        <v>41.7</v>
      </c>
      <c r="K708" s="10">
        <v>0</v>
      </c>
      <c r="L708" s="10">
        <v>0</v>
      </c>
      <c r="M708" s="10">
        <v>391</v>
      </c>
      <c r="N708" s="10">
        <v>0</v>
      </c>
      <c r="O708" s="10">
        <v>0</v>
      </c>
      <c r="P708" s="10" t="str">
        <f>INDEX(Mapping!$B$4:$B$70, MATCH(C708, Mapping!$C$4:$C$70, 0))</f>
        <v>East</v>
      </c>
    </row>
    <row r="709" spans="1:16" x14ac:dyDescent="0.25">
      <c r="A709" s="10">
        <v>2025</v>
      </c>
      <c r="B709" s="10" t="s">
        <v>24</v>
      </c>
      <c r="C709" s="10" t="s">
        <v>1234</v>
      </c>
      <c r="D709" s="10">
        <v>0</v>
      </c>
      <c r="E709" s="10">
        <v>0</v>
      </c>
      <c r="F709" s="10">
        <v>0</v>
      </c>
      <c r="G709" s="10">
        <v>0</v>
      </c>
      <c r="H709" s="10">
        <v>0</v>
      </c>
      <c r="I709" s="10" t="s">
        <v>22</v>
      </c>
      <c r="J709" s="10">
        <v>0</v>
      </c>
      <c r="K709" s="10">
        <v>0</v>
      </c>
      <c r="L709" s="10">
        <v>0</v>
      </c>
      <c r="M709" s="10">
        <v>498.6</v>
      </c>
      <c r="N709" s="10">
        <v>498.6</v>
      </c>
      <c r="O709" s="10">
        <v>0</v>
      </c>
      <c r="P709" s="10" t="str">
        <f>INDEX(Mapping!$B$4:$B$70, MATCH(C709, Mapping!$C$4:$C$70, 0))</f>
        <v>East</v>
      </c>
    </row>
    <row r="710" spans="1:16" x14ac:dyDescent="0.25">
      <c r="A710" s="10">
        <v>2025</v>
      </c>
      <c r="B710" s="10" t="s">
        <v>24</v>
      </c>
      <c r="C710" s="10" t="s">
        <v>47</v>
      </c>
      <c r="D710" s="10">
        <v>0</v>
      </c>
      <c r="E710" s="10">
        <v>0</v>
      </c>
      <c r="F710" s="10">
        <v>0</v>
      </c>
      <c r="G710" s="10">
        <v>0</v>
      </c>
      <c r="H710" s="10">
        <v>0</v>
      </c>
      <c r="I710" s="10" t="s">
        <v>22</v>
      </c>
      <c r="J710" s="10">
        <v>412</v>
      </c>
      <c r="K710" s="10">
        <v>0</v>
      </c>
      <c r="L710" s="10">
        <v>0</v>
      </c>
      <c r="M710" s="10">
        <v>0</v>
      </c>
      <c r="N710" s="10">
        <v>412</v>
      </c>
      <c r="O710" s="10">
        <v>0</v>
      </c>
      <c r="P710" s="10" t="str">
        <f>INDEX(Mapping!$B$4:$B$70, MATCH(C710, Mapping!$C$4:$C$70, 0))</f>
        <v>West</v>
      </c>
    </row>
    <row r="711" spans="1:16" x14ac:dyDescent="0.25">
      <c r="A711" s="10">
        <v>2025</v>
      </c>
      <c r="B711" s="10" t="s">
        <v>24</v>
      </c>
      <c r="C711" s="10" t="s">
        <v>48</v>
      </c>
      <c r="D711" s="10">
        <v>1501.1</v>
      </c>
      <c r="E711" s="10">
        <v>0</v>
      </c>
      <c r="F711" s="10">
        <v>-106.1</v>
      </c>
      <c r="G711" s="10">
        <v>181.4</v>
      </c>
      <c r="H711" s="10">
        <v>181.4</v>
      </c>
      <c r="I711" s="10">
        <v>13</v>
      </c>
      <c r="J711" s="10">
        <v>588.5</v>
      </c>
      <c r="K711" s="10">
        <v>39.5</v>
      </c>
      <c r="L711" s="10">
        <v>0</v>
      </c>
      <c r="M711" s="10">
        <v>1683.7</v>
      </c>
      <c r="N711" s="10">
        <v>735.4</v>
      </c>
      <c r="O711" s="10">
        <v>0</v>
      </c>
      <c r="P711" s="10" t="str">
        <f>INDEX(Mapping!$B$4:$B$70, MATCH(C711, Mapping!$C$4:$C$70, 0))</f>
        <v>West</v>
      </c>
    </row>
    <row r="712" spans="1:16" x14ac:dyDescent="0.25">
      <c r="A712" s="10">
        <v>2025</v>
      </c>
      <c r="B712" s="10" t="s">
        <v>24</v>
      </c>
      <c r="C712" s="10" t="s">
        <v>49</v>
      </c>
      <c r="D712" s="10">
        <v>498.8</v>
      </c>
      <c r="E712" s="10">
        <v>0</v>
      </c>
      <c r="F712" s="10">
        <v>-28.4</v>
      </c>
      <c r="G712" s="10">
        <v>61.1</v>
      </c>
      <c r="H712" s="10">
        <v>61.1</v>
      </c>
      <c r="I712" s="10">
        <v>13</v>
      </c>
      <c r="J712" s="10">
        <v>533.29999999999995</v>
      </c>
      <c r="K712" s="10">
        <v>-78</v>
      </c>
      <c r="L712" s="10">
        <v>0</v>
      </c>
      <c r="M712" s="10">
        <v>116.6</v>
      </c>
      <c r="N712" s="10">
        <v>40.4</v>
      </c>
      <c r="O712" s="10">
        <v>0</v>
      </c>
      <c r="P712" s="10" t="str">
        <f>INDEX(Mapping!$B$4:$B$70, MATCH(C712, Mapping!$C$4:$C$70, 0))</f>
        <v>West</v>
      </c>
    </row>
    <row r="713" spans="1:16" x14ac:dyDescent="0.25">
      <c r="A713" s="10">
        <v>2025</v>
      </c>
      <c r="B713" s="10" t="s">
        <v>24</v>
      </c>
      <c r="C713" s="10" t="s">
        <v>50</v>
      </c>
      <c r="D713" s="10">
        <v>394.3</v>
      </c>
      <c r="E713" s="10">
        <v>0</v>
      </c>
      <c r="F713" s="10">
        <v>-9.6</v>
      </c>
      <c r="G713" s="10">
        <v>50</v>
      </c>
      <c r="H713" s="10">
        <v>50</v>
      </c>
      <c r="I713" s="10">
        <v>13</v>
      </c>
      <c r="J713" s="10">
        <v>0</v>
      </c>
      <c r="K713" s="10">
        <v>0</v>
      </c>
      <c r="L713" s="10">
        <v>0</v>
      </c>
      <c r="M713" s="10">
        <v>459.4</v>
      </c>
      <c r="N713" s="10">
        <v>24.6</v>
      </c>
      <c r="O713" s="10">
        <v>0</v>
      </c>
      <c r="P713" s="10" t="str">
        <f>INDEX(Mapping!$B$4:$B$70, MATCH(C713, Mapping!$C$4:$C$70, 0))</f>
        <v>West</v>
      </c>
    </row>
    <row r="714" spans="1:16" x14ac:dyDescent="0.25">
      <c r="A714" s="10">
        <v>2025</v>
      </c>
      <c r="B714" s="10" t="s">
        <v>24</v>
      </c>
      <c r="C714" s="10" t="s">
        <v>51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 t="s">
        <v>22</v>
      </c>
      <c r="J714" s="10">
        <v>0</v>
      </c>
      <c r="K714" s="10">
        <v>0</v>
      </c>
      <c r="L714" s="10">
        <v>0</v>
      </c>
      <c r="M714" s="10">
        <v>16.600000000000001</v>
      </c>
      <c r="N714" s="10">
        <v>16.600000000000001</v>
      </c>
      <c r="O714" s="10">
        <v>0</v>
      </c>
      <c r="P714" s="10" t="str">
        <f>INDEX(Mapping!$B$4:$B$70, MATCH(C714, Mapping!$C$4:$C$70, 0))</f>
        <v>West</v>
      </c>
    </row>
    <row r="715" spans="1:16" x14ac:dyDescent="0.25">
      <c r="A715" s="10">
        <v>2025</v>
      </c>
      <c r="B715" s="10" t="s">
        <v>24</v>
      </c>
      <c r="C715" s="10" t="s">
        <v>52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 t="s">
        <v>22</v>
      </c>
      <c r="J715" s="10">
        <v>95.1</v>
      </c>
      <c r="K715" s="10">
        <v>0</v>
      </c>
      <c r="L715" s="10">
        <v>0</v>
      </c>
      <c r="M715" s="10">
        <v>0</v>
      </c>
      <c r="N715" s="10">
        <v>95.1</v>
      </c>
      <c r="O715" s="10">
        <v>0</v>
      </c>
      <c r="P715" s="10" t="str">
        <f>INDEX(Mapping!$B$4:$B$70, MATCH(C715, Mapping!$C$4:$C$70, 0))</f>
        <v>West</v>
      </c>
    </row>
    <row r="716" spans="1:16" x14ac:dyDescent="0.25">
      <c r="A716" s="10">
        <v>2025</v>
      </c>
      <c r="B716" s="10" t="s">
        <v>24</v>
      </c>
      <c r="C716" s="10" t="s">
        <v>1221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 t="s">
        <v>22</v>
      </c>
      <c r="J716" s="10">
        <v>1061.3</v>
      </c>
      <c r="K716" s="10">
        <v>0</v>
      </c>
      <c r="L716" s="10">
        <v>0</v>
      </c>
      <c r="M716" s="10">
        <v>107.6</v>
      </c>
      <c r="N716" s="10">
        <v>1168.9000000000001</v>
      </c>
      <c r="O716" s="10">
        <v>0</v>
      </c>
      <c r="P716" s="10" t="str">
        <f>INDEX(Mapping!$B$4:$B$70, MATCH(C716, Mapping!$C$4:$C$70, 0))</f>
        <v>West</v>
      </c>
    </row>
    <row r="717" spans="1:16" x14ac:dyDescent="0.25">
      <c r="A717" s="10">
        <v>2025</v>
      </c>
      <c r="B717" s="10" t="s">
        <v>24</v>
      </c>
      <c r="C717" s="10" t="s">
        <v>53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 t="s">
        <v>22</v>
      </c>
      <c r="J717" s="10">
        <v>0</v>
      </c>
      <c r="K717" s="10">
        <v>0</v>
      </c>
      <c r="L717" s="10">
        <v>0</v>
      </c>
      <c r="M717" s="10">
        <v>1089.9000000000001</v>
      </c>
      <c r="N717" s="10">
        <v>1089.9000000000001</v>
      </c>
      <c r="O717" s="10">
        <v>0</v>
      </c>
      <c r="P717" s="10" t="str">
        <f>INDEX(Mapping!$B$4:$B$70, MATCH(C717, Mapping!$C$4:$C$70, 0))</f>
        <v>West</v>
      </c>
    </row>
    <row r="718" spans="1:16" x14ac:dyDescent="0.25">
      <c r="A718" s="10">
        <v>2025</v>
      </c>
      <c r="B718" s="10" t="s">
        <v>24</v>
      </c>
      <c r="C718" s="10" t="s">
        <v>1189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 t="s">
        <v>22</v>
      </c>
      <c r="J718" s="10">
        <v>0</v>
      </c>
      <c r="K718" s="10">
        <v>0</v>
      </c>
      <c r="L718" s="10">
        <v>0</v>
      </c>
      <c r="M718" s="10">
        <v>492.7</v>
      </c>
      <c r="N718" s="10">
        <v>492.7</v>
      </c>
      <c r="O718" s="10">
        <v>0</v>
      </c>
      <c r="P718" s="10" t="str">
        <f>INDEX(Mapping!$B$4:$B$70, MATCH(C718, Mapping!$C$4:$C$70, 0))</f>
        <v>West</v>
      </c>
    </row>
    <row r="719" spans="1:16" x14ac:dyDescent="0.25">
      <c r="A719" s="10">
        <v>2025</v>
      </c>
      <c r="B719" s="10" t="s">
        <v>24</v>
      </c>
      <c r="C719" s="10" t="s">
        <v>23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 t="s">
        <v>22</v>
      </c>
      <c r="J719" s="10">
        <v>0</v>
      </c>
      <c r="K719" s="10">
        <v>0</v>
      </c>
      <c r="L719" s="10">
        <v>0</v>
      </c>
      <c r="M719" s="10">
        <v>67</v>
      </c>
      <c r="N719" s="10">
        <v>67</v>
      </c>
      <c r="O719" s="10">
        <v>0</v>
      </c>
      <c r="P719" s="10" t="str">
        <f>INDEX(Mapping!$B$4:$B$70, MATCH(C719, Mapping!$C$4:$C$70, 0))</f>
        <v>East</v>
      </c>
    </row>
    <row r="720" spans="1:16" x14ac:dyDescent="0.25">
      <c r="A720" s="10">
        <v>2025</v>
      </c>
      <c r="B720" s="10" t="s">
        <v>24</v>
      </c>
      <c r="C720" s="10" t="s">
        <v>1220</v>
      </c>
      <c r="D720" s="10">
        <v>272</v>
      </c>
      <c r="E720" s="10">
        <v>0</v>
      </c>
      <c r="F720" s="10">
        <v>-13.6</v>
      </c>
      <c r="G720" s="10">
        <v>33.6</v>
      </c>
      <c r="H720" s="10">
        <v>33.6</v>
      </c>
      <c r="I720" s="10">
        <v>13</v>
      </c>
      <c r="J720" s="10">
        <v>0</v>
      </c>
      <c r="K720" s="10">
        <v>0</v>
      </c>
      <c r="L720" s="10">
        <v>0</v>
      </c>
      <c r="M720" s="10">
        <v>291.89999999999998</v>
      </c>
      <c r="N720" s="10">
        <v>0</v>
      </c>
      <c r="O720" s="10">
        <v>0</v>
      </c>
      <c r="P720" s="10" t="str">
        <f>INDEX(Mapping!$B$4:$B$70, MATCH(C720, Mapping!$C$4:$C$70, 0))</f>
        <v>West</v>
      </c>
    </row>
    <row r="721" spans="1:16" x14ac:dyDescent="0.25">
      <c r="A721" s="10">
        <v>2025</v>
      </c>
      <c r="B721" s="10" t="s">
        <v>24</v>
      </c>
      <c r="C721" s="10" t="s">
        <v>1235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 t="s">
        <v>22</v>
      </c>
      <c r="J721" s="10">
        <v>67.2</v>
      </c>
      <c r="K721" s="10">
        <v>0</v>
      </c>
      <c r="L721" s="10">
        <v>0</v>
      </c>
      <c r="M721" s="10">
        <v>0</v>
      </c>
      <c r="N721" s="10">
        <v>67.2</v>
      </c>
      <c r="O721" s="10">
        <v>0</v>
      </c>
      <c r="P721" s="10" t="str">
        <f>INDEX(Mapping!$B$4:$B$70, MATCH(C721, Mapping!$C$4:$C$70, 0))</f>
        <v>East</v>
      </c>
    </row>
    <row r="722" spans="1:16" x14ac:dyDescent="0.25">
      <c r="A722" s="10">
        <v>2025</v>
      </c>
      <c r="B722" s="10" t="s">
        <v>24</v>
      </c>
      <c r="C722" s="10" t="s">
        <v>1236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 t="s">
        <v>22</v>
      </c>
      <c r="J722" s="10">
        <v>105.1</v>
      </c>
      <c r="K722" s="10">
        <v>0</v>
      </c>
      <c r="L722" s="10">
        <v>0</v>
      </c>
      <c r="M722" s="10">
        <v>0</v>
      </c>
      <c r="N722" s="10">
        <v>105.1</v>
      </c>
      <c r="O722" s="10">
        <v>0</v>
      </c>
      <c r="P722" s="10" t="str">
        <f>INDEX(Mapping!$B$4:$B$70, MATCH(C722, Mapping!$C$4:$C$70, 0))</f>
        <v>West</v>
      </c>
    </row>
    <row r="723" spans="1:16" x14ac:dyDescent="0.25">
      <c r="A723" s="10">
        <v>2025</v>
      </c>
      <c r="B723" s="10" t="s">
        <v>24</v>
      </c>
      <c r="C723" s="10" t="s">
        <v>1237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 t="s">
        <v>22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 t="str">
        <f>INDEX(Mapping!$B$4:$B$70, MATCH(C723, Mapping!$C$4:$C$70, 0))</f>
        <v>West</v>
      </c>
    </row>
    <row r="724" spans="1:16" x14ac:dyDescent="0.25">
      <c r="A724" s="10">
        <v>2025</v>
      </c>
      <c r="B724" s="10" t="s">
        <v>24</v>
      </c>
      <c r="C724" s="10" t="s">
        <v>1238</v>
      </c>
      <c r="D724" s="10">
        <v>0</v>
      </c>
      <c r="E724" s="10">
        <v>0</v>
      </c>
      <c r="F724" s="10">
        <v>0</v>
      </c>
      <c r="G724" s="10">
        <v>0</v>
      </c>
      <c r="H724" s="10">
        <v>0</v>
      </c>
      <c r="I724" s="10" t="s">
        <v>22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 t="str">
        <f>INDEX(Mapping!$B$4:$B$70, MATCH(C724, Mapping!$C$4:$C$70, 0))</f>
        <v>East</v>
      </c>
    </row>
    <row r="725" spans="1:16" x14ac:dyDescent="0.25">
      <c r="A725" s="10">
        <v>2025</v>
      </c>
      <c r="B725" s="10" t="s">
        <v>24</v>
      </c>
      <c r="C725" s="10" t="s">
        <v>1239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 t="s">
        <v>22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 t="str">
        <f>INDEX(Mapping!$B$4:$B$70, MATCH(C725, Mapping!$C$4:$C$70, 0))</f>
        <v>West</v>
      </c>
    </row>
    <row r="726" spans="1:16" x14ac:dyDescent="0.25">
      <c r="A726" s="10">
        <v>2025</v>
      </c>
      <c r="B726" s="10" t="s">
        <v>24</v>
      </c>
      <c r="C726" s="10" t="s">
        <v>1240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 t="s">
        <v>22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 t="str">
        <f>INDEX(Mapping!$B$4:$B$70, MATCH(C726, Mapping!$C$4:$C$70, 0))</f>
        <v>West</v>
      </c>
    </row>
    <row r="727" spans="1:16" x14ac:dyDescent="0.25">
      <c r="A727" s="10">
        <v>2025</v>
      </c>
      <c r="B727" s="10" t="s">
        <v>24</v>
      </c>
      <c r="C727" s="10" t="s">
        <v>1241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 t="s">
        <v>22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 t="str">
        <f>INDEX(Mapping!$B$4:$B$70, MATCH(C727, Mapping!$C$4:$C$70, 0))</f>
        <v>West</v>
      </c>
    </row>
    <row r="728" spans="1:16" x14ac:dyDescent="0.25">
      <c r="A728" s="10">
        <v>2025</v>
      </c>
      <c r="B728" s="10" t="s">
        <v>24</v>
      </c>
      <c r="C728" s="10" t="s">
        <v>1242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 t="s">
        <v>22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 t="str">
        <f>INDEX(Mapping!$B$4:$B$70, MATCH(C728, Mapping!$C$4:$C$70, 0))</f>
        <v>West</v>
      </c>
    </row>
    <row r="729" spans="1:16" x14ac:dyDescent="0.25">
      <c r="A729" s="10">
        <v>2025</v>
      </c>
      <c r="B729" s="10" t="s">
        <v>24</v>
      </c>
      <c r="C729" s="10" t="s">
        <v>1243</v>
      </c>
      <c r="D729" s="10">
        <v>0</v>
      </c>
      <c r="E729" s="10">
        <v>0</v>
      </c>
      <c r="F729" s="10">
        <v>0</v>
      </c>
      <c r="G729" s="10">
        <v>0</v>
      </c>
      <c r="H729" s="10">
        <v>0</v>
      </c>
      <c r="I729" s="10" t="s">
        <v>22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 t="str">
        <f>INDEX(Mapping!$B$4:$B$70, MATCH(C729, Mapping!$C$4:$C$70, 0))</f>
        <v>West</v>
      </c>
    </row>
    <row r="730" spans="1:16" x14ac:dyDescent="0.25">
      <c r="A730" s="10">
        <v>2025</v>
      </c>
      <c r="B730" s="10" t="s">
        <v>24</v>
      </c>
      <c r="C730" s="10" t="s">
        <v>1244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 t="s">
        <v>22</v>
      </c>
      <c r="J730" s="10">
        <v>322.60000000000002</v>
      </c>
      <c r="K730" s="10">
        <v>0</v>
      </c>
      <c r="L730" s="10">
        <v>0</v>
      </c>
      <c r="M730" s="10">
        <v>0</v>
      </c>
      <c r="N730" s="10">
        <v>322.60000000000002</v>
      </c>
      <c r="O730" s="10">
        <v>0</v>
      </c>
      <c r="P730" s="10" t="str">
        <f>INDEX(Mapping!$B$4:$B$70, MATCH(C730, Mapping!$C$4:$C$70, 0))</f>
        <v>East</v>
      </c>
    </row>
    <row r="731" spans="1:16" x14ac:dyDescent="0.25">
      <c r="A731" s="10">
        <v>2025</v>
      </c>
      <c r="B731" s="10" t="s">
        <v>24</v>
      </c>
      <c r="C731" s="10" t="s">
        <v>1245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 t="s">
        <v>22</v>
      </c>
      <c r="J731" s="10">
        <v>195</v>
      </c>
      <c r="K731" s="10">
        <v>0</v>
      </c>
      <c r="L731" s="10">
        <v>0</v>
      </c>
      <c r="M731" s="10">
        <v>0</v>
      </c>
      <c r="N731" s="10">
        <v>195</v>
      </c>
      <c r="O731" s="10">
        <v>0</v>
      </c>
      <c r="P731" s="10" t="str">
        <f>INDEX(Mapping!$B$4:$B$70, MATCH(C731, Mapping!$C$4:$C$70, 0))</f>
        <v>East</v>
      </c>
    </row>
    <row r="732" spans="1:16" x14ac:dyDescent="0.25">
      <c r="A732" s="10">
        <v>2025</v>
      </c>
      <c r="B732" s="10" t="s">
        <v>24</v>
      </c>
      <c r="C732" s="10" t="s">
        <v>1246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 t="s">
        <v>22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 t="str">
        <f>INDEX(Mapping!$B$4:$B$70, MATCH(C732, Mapping!$C$4:$C$70, 0))</f>
        <v>West</v>
      </c>
    </row>
    <row r="733" spans="1:16" x14ac:dyDescent="0.25">
      <c r="A733" s="10">
        <v>2025</v>
      </c>
      <c r="B733" s="10" t="s">
        <v>24</v>
      </c>
      <c r="C733" s="10" t="s">
        <v>1247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 t="s">
        <v>22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 t="str">
        <f>INDEX(Mapping!$B$4:$B$70, MATCH(C733, Mapping!$C$4:$C$70, 0))</f>
        <v>East</v>
      </c>
    </row>
    <row r="734" spans="1:16" x14ac:dyDescent="0.25">
      <c r="A734" s="10">
        <v>2025</v>
      </c>
      <c r="B734" s="10" t="s">
        <v>24</v>
      </c>
      <c r="C734" s="10" t="s">
        <v>1248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 t="s">
        <v>22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 t="str">
        <f>INDEX(Mapping!$B$4:$B$70, MATCH(C734, Mapping!$C$4:$C$70, 0))</f>
        <v>East</v>
      </c>
    </row>
    <row r="735" spans="1:16" x14ac:dyDescent="0.25">
      <c r="A735" s="10">
        <v>2025</v>
      </c>
      <c r="B735" s="10" t="s">
        <v>24</v>
      </c>
      <c r="C735" s="10" t="s">
        <v>1249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 t="s">
        <v>22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 t="str">
        <f>INDEX(Mapping!$B$4:$B$70, MATCH(C735, Mapping!$C$4:$C$70, 0))</f>
        <v>East</v>
      </c>
    </row>
    <row r="736" spans="1:16" x14ac:dyDescent="0.25">
      <c r="A736" s="10">
        <v>2025</v>
      </c>
      <c r="B736" s="10" t="s">
        <v>24</v>
      </c>
      <c r="C736" s="10" t="s">
        <v>1250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 t="s">
        <v>22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 t="str">
        <f>INDEX(Mapping!$B$4:$B$70, MATCH(C736, Mapping!$C$4:$C$70, 0))</f>
        <v>West</v>
      </c>
    </row>
    <row r="737" spans="1:16" x14ac:dyDescent="0.25">
      <c r="A737" s="10">
        <v>2025</v>
      </c>
      <c r="B737" s="10" t="s">
        <v>24</v>
      </c>
      <c r="C737" s="10" t="s">
        <v>1251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 t="s">
        <v>22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 t="str">
        <f>INDEX(Mapping!$B$4:$B$70, MATCH(C737, Mapping!$C$4:$C$70, 0))</f>
        <v>East</v>
      </c>
    </row>
    <row r="738" spans="1:16" x14ac:dyDescent="0.25">
      <c r="A738" s="10">
        <v>2025</v>
      </c>
      <c r="B738" s="10" t="s">
        <v>24</v>
      </c>
      <c r="C738" s="10" t="s">
        <v>1252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 t="s">
        <v>22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 t="str">
        <f>INDEX(Mapping!$B$4:$B$70, MATCH(C738, Mapping!$C$4:$C$70, 0))</f>
        <v>East</v>
      </c>
    </row>
    <row r="739" spans="1:16" x14ac:dyDescent="0.25">
      <c r="A739" s="10">
        <v>2025</v>
      </c>
      <c r="B739" s="10" t="s">
        <v>24</v>
      </c>
      <c r="C739" s="10" t="s">
        <v>1253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 t="s">
        <v>22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 t="str">
        <f>INDEX(Mapping!$B$4:$B$70, MATCH(C739, Mapping!$C$4:$C$70, 0))</f>
        <v>East</v>
      </c>
    </row>
    <row r="740" spans="1:16" x14ac:dyDescent="0.25">
      <c r="A740" s="10">
        <v>2025</v>
      </c>
      <c r="B740" s="10" t="s">
        <v>24</v>
      </c>
      <c r="C740" s="10" t="s">
        <v>1254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 t="s">
        <v>22</v>
      </c>
      <c r="J740" s="10">
        <v>90.3</v>
      </c>
      <c r="K740" s="10">
        <v>0</v>
      </c>
      <c r="L740" s="10">
        <v>0</v>
      </c>
      <c r="M740" s="10">
        <v>0</v>
      </c>
      <c r="N740" s="10">
        <v>90.3</v>
      </c>
      <c r="O740" s="10">
        <v>0</v>
      </c>
      <c r="P740" s="10" t="str">
        <f>INDEX(Mapping!$B$4:$B$70, MATCH(C740, Mapping!$C$4:$C$70, 0))</f>
        <v>West</v>
      </c>
    </row>
    <row r="741" spans="1:16" x14ac:dyDescent="0.25">
      <c r="A741" s="10">
        <v>2025</v>
      </c>
      <c r="B741" s="10" t="s">
        <v>24</v>
      </c>
      <c r="C741" s="10" t="s">
        <v>1255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 t="s">
        <v>22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 t="str">
        <f>INDEX(Mapping!$B$4:$B$70, MATCH(C741, Mapping!$C$4:$C$70, 0))</f>
        <v>West</v>
      </c>
    </row>
    <row r="742" spans="1:16" x14ac:dyDescent="0.25">
      <c r="A742" s="10">
        <v>2025</v>
      </c>
      <c r="B742" s="10" t="s">
        <v>24</v>
      </c>
      <c r="C742" s="10" t="s">
        <v>1256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 t="s">
        <v>22</v>
      </c>
      <c r="J742" s="10">
        <v>0</v>
      </c>
      <c r="K742" s="10">
        <v>0</v>
      </c>
      <c r="L742" s="10">
        <v>0</v>
      </c>
      <c r="M742" s="10">
        <v>322.5</v>
      </c>
      <c r="N742" s="10">
        <v>322.5</v>
      </c>
      <c r="O742" s="10">
        <v>0</v>
      </c>
      <c r="P742" s="10" t="str">
        <f>INDEX(Mapping!$B$4:$B$70, MATCH(C742, Mapping!$C$4:$C$70, 0))</f>
        <v>East</v>
      </c>
    </row>
    <row r="743" spans="1:16" x14ac:dyDescent="0.25">
      <c r="A743" s="10">
        <v>2025</v>
      </c>
      <c r="B743" s="10" t="s">
        <v>1222</v>
      </c>
      <c r="C743" s="10" t="s">
        <v>25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 t="s">
        <v>22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 t="str">
        <f>INDEX(Mapping!$B$4:$B$70, MATCH(C743, Mapping!$C$4:$C$70, 0))</f>
        <v>East</v>
      </c>
    </row>
    <row r="744" spans="1:16" x14ac:dyDescent="0.25">
      <c r="A744" s="10">
        <v>2025</v>
      </c>
      <c r="B744" s="10" t="s">
        <v>1222</v>
      </c>
      <c r="C744" s="10" t="s">
        <v>1182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 t="s">
        <v>22</v>
      </c>
      <c r="J744" s="10">
        <v>52.3</v>
      </c>
      <c r="K744" s="10">
        <v>0</v>
      </c>
      <c r="L744" s="10">
        <v>0</v>
      </c>
      <c r="M744" s="10">
        <v>0</v>
      </c>
      <c r="N744" s="10">
        <v>52.3</v>
      </c>
      <c r="O744" s="10">
        <v>0</v>
      </c>
      <c r="P744" s="10" t="str">
        <f>INDEX(Mapping!$B$4:$B$70, MATCH(C744, Mapping!$C$4:$C$70, 0))</f>
        <v>West</v>
      </c>
    </row>
    <row r="745" spans="1:16" x14ac:dyDescent="0.25">
      <c r="A745" s="10">
        <v>2025</v>
      </c>
      <c r="B745" s="10" t="s">
        <v>1222</v>
      </c>
      <c r="C745" s="10" t="s">
        <v>26</v>
      </c>
      <c r="D745" s="10">
        <v>281.3</v>
      </c>
      <c r="E745" s="10">
        <v>0</v>
      </c>
      <c r="F745" s="10">
        <v>-13.7</v>
      </c>
      <c r="G745" s="10">
        <v>34.799999999999997</v>
      </c>
      <c r="H745" s="10">
        <v>34.799999999999997</v>
      </c>
      <c r="I745" s="10">
        <v>13</v>
      </c>
      <c r="J745" s="10">
        <v>51</v>
      </c>
      <c r="K745" s="10">
        <v>0.3</v>
      </c>
      <c r="L745" s="10">
        <v>0</v>
      </c>
      <c r="M745" s="10">
        <v>251.2</v>
      </c>
      <c r="N745" s="10">
        <v>0</v>
      </c>
      <c r="O745" s="10">
        <v>0</v>
      </c>
      <c r="P745" s="10" t="str">
        <f>INDEX(Mapping!$B$4:$B$70, MATCH(C745, Mapping!$C$4:$C$70, 0))</f>
        <v>East</v>
      </c>
    </row>
    <row r="746" spans="1:16" x14ac:dyDescent="0.25">
      <c r="A746" s="10">
        <v>2025</v>
      </c>
      <c r="B746" s="10" t="s">
        <v>1222</v>
      </c>
      <c r="C746" s="10" t="s">
        <v>27</v>
      </c>
      <c r="D746" s="10">
        <v>0</v>
      </c>
      <c r="E746" s="10">
        <v>0</v>
      </c>
      <c r="F746" s="10">
        <v>0</v>
      </c>
      <c r="G746" s="10">
        <v>0</v>
      </c>
      <c r="H746" s="10">
        <v>0</v>
      </c>
      <c r="I746" s="10" t="s">
        <v>22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 t="str">
        <f>INDEX(Mapping!$B$4:$B$70, MATCH(C746, Mapping!$C$4:$C$70, 0))</f>
        <v>East</v>
      </c>
    </row>
    <row r="747" spans="1:16" x14ac:dyDescent="0.25">
      <c r="A747" s="10">
        <v>2025</v>
      </c>
      <c r="B747" s="10" t="s">
        <v>1222</v>
      </c>
      <c r="C747" s="10" t="s">
        <v>1183</v>
      </c>
      <c r="D747" s="10">
        <v>0</v>
      </c>
      <c r="E747" s="10">
        <v>0</v>
      </c>
      <c r="F747" s="10">
        <v>0</v>
      </c>
      <c r="G747" s="10">
        <v>0</v>
      </c>
      <c r="H747" s="10">
        <v>0</v>
      </c>
      <c r="I747" s="10" t="s">
        <v>22</v>
      </c>
      <c r="J747" s="10">
        <v>0</v>
      </c>
      <c r="K747" s="10">
        <v>0</v>
      </c>
      <c r="L747" s="10">
        <v>0</v>
      </c>
      <c r="M747" s="10">
        <v>1154.3</v>
      </c>
      <c r="N747" s="10">
        <v>1154.3</v>
      </c>
      <c r="O747" s="10">
        <v>0</v>
      </c>
      <c r="P747" s="10" t="str">
        <f>INDEX(Mapping!$B$4:$B$70, MATCH(C747, Mapping!$C$4:$C$70, 0))</f>
        <v>West</v>
      </c>
    </row>
    <row r="748" spans="1:16" x14ac:dyDescent="0.25">
      <c r="A748" s="10">
        <v>2025</v>
      </c>
      <c r="B748" s="10" t="s">
        <v>1222</v>
      </c>
      <c r="C748" s="10" t="s">
        <v>1184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 t="s">
        <v>22</v>
      </c>
      <c r="J748" s="10">
        <v>0</v>
      </c>
      <c r="K748" s="10">
        <v>0</v>
      </c>
      <c r="L748" s="10">
        <v>0</v>
      </c>
      <c r="M748" s="10">
        <v>1651.1</v>
      </c>
      <c r="N748" s="10">
        <v>1651.1</v>
      </c>
      <c r="O748" s="10">
        <v>0</v>
      </c>
      <c r="P748" s="10" t="str">
        <f>INDEX(Mapping!$B$4:$B$70, MATCH(C748, Mapping!$C$4:$C$70, 0))</f>
        <v>West</v>
      </c>
    </row>
    <row r="749" spans="1:16" x14ac:dyDescent="0.25">
      <c r="A749" s="10">
        <v>2025</v>
      </c>
      <c r="B749" s="10" t="s">
        <v>1222</v>
      </c>
      <c r="C749" s="10" t="s">
        <v>28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 t="s">
        <v>22</v>
      </c>
      <c r="J749" s="10">
        <v>64.099999999999994</v>
      </c>
      <c r="K749" s="10">
        <v>0</v>
      </c>
      <c r="L749" s="10">
        <v>0</v>
      </c>
      <c r="M749" s="10">
        <v>340.5</v>
      </c>
      <c r="N749" s="10">
        <v>404.6</v>
      </c>
      <c r="O749" s="10">
        <v>0</v>
      </c>
      <c r="P749" s="10" t="str">
        <f>INDEX(Mapping!$B$4:$B$70, MATCH(C749, Mapping!$C$4:$C$70, 0))</f>
        <v>West</v>
      </c>
    </row>
    <row r="750" spans="1:16" x14ac:dyDescent="0.25">
      <c r="A750" s="10">
        <v>2025</v>
      </c>
      <c r="B750" s="10" t="s">
        <v>1222</v>
      </c>
      <c r="C750" s="10" t="s">
        <v>29</v>
      </c>
      <c r="D750" s="10">
        <v>0</v>
      </c>
      <c r="E750" s="10">
        <v>0</v>
      </c>
      <c r="F750" s="10">
        <v>0</v>
      </c>
      <c r="G750" s="10">
        <v>0</v>
      </c>
      <c r="H750" s="10">
        <v>0</v>
      </c>
      <c r="I750" s="10" t="s">
        <v>22</v>
      </c>
      <c r="J750" s="10">
        <v>0</v>
      </c>
      <c r="K750" s="10">
        <v>0</v>
      </c>
      <c r="L750" s="10">
        <v>0</v>
      </c>
      <c r="M750" s="10">
        <v>25</v>
      </c>
      <c r="N750" s="10">
        <v>25</v>
      </c>
      <c r="O750" s="10">
        <v>0</v>
      </c>
      <c r="P750" s="10" t="str">
        <f>INDEX(Mapping!$B$4:$B$70, MATCH(C750, Mapping!$C$4:$C$70, 0))</f>
        <v>East</v>
      </c>
    </row>
    <row r="751" spans="1:16" x14ac:dyDescent="0.25">
      <c r="A751" s="10">
        <v>2025</v>
      </c>
      <c r="B751" s="10" t="s">
        <v>1222</v>
      </c>
      <c r="C751" s="10" t="s">
        <v>30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 t="s">
        <v>22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 t="str">
        <f>INDEX(Mapping!$B$4:$B$70, MATCH(C751, Mapping!$C$4:$C$70, 0))</f>
        <v>East</v>
      </c>
    </row>
    <row r="752" spans="1:16" x14ac:dyDescent="0.25">
      <c r="A752" s="10">
        <v>2025</v>
      </c>
      <c r="B752" s="10" t="s">
        <v>1222</v>
      </c>
      <c r="C752" s="10" t="s">
        <v>31</v>
      </c>
      <c r="D752" s="10">
        <v>4072.4</v>
      </c>
      <c r="E752" s="10">
        <v>0</v>
      </c>
      <c r="F752" s="10">
        <v>-218.8</v>
      </c>
      <c r="G752" s="10">
        <v>501</v>
      </c>
      <c r="H752" s="10">
        <v>501</v>
      </c>
      <c r="I752" s="10">
        <v>13</v>
      </c>
      <c r="J752" s="10">
        <v>2731</v>
      </c>
      <c r="K752" s="10">
        <v>0.9</v>
      </c>
      <c r="L752" s="10">
        <v>0</v>
      </c>
      <c r="M752" s="10">
        <v>2389</v>
      </c>
      <c r="N752" s="10">
        <v>766.4</v>
      </c>
      <c r="O752" s="10">
        <v>0</v>
      </c>
      <c r="P752" s="10" t="str">
        <f>INDEX(Mapping!$B$4:$B$70, MATCH(C752, Mapping!$C$4:$C$70, 0))</f>
        <v>East</v>
      </c>
    </row>
    <row r="753" spans="1:16" x14ac:dyDescent="0.25">
      <c r="A753" s="10">
        <v>2025</v>
      </c>
      <c r="B753" s="10" t="s">
        <v>1222</v>
      </c>
      <c r="C753" s="10" t="s">
        <v>1185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 t="s">
        <v>22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 t="str">
        <f>INDEX(Mapping!$B$4:$B$70, MATCH(C753, Mapping!$C$4:$C$70, 0))</f>
        <v>East</v>
      </c>
    </row>
    <row r="754" spans="1:16" x14ac:dyDescent="0.25">
      <c r="A754" s="10">
        <v>2025</v>
      </c>
      <c r="B754" s="10" t="s">
        <v>1222</v>
      </c>
      <c r="C754" s="10" t="s">
        <v>32</v>
      </c>
      <c r="D754" s="10">
        <v>469.4</v>
      </c>
      <c r="E754" s="10">
        <v>0</v>
      </c>
      <c r="F754" s="10">
        <v>0</v>
      </c>
      <c r="G754" s="10">
        <v>668.4</v>
      </c>
      <c r="H754" s="10">
        <v>668.4</v>
      </c>
      <c r="I754" s="10">
        <v>142.4</v>
      </c>
      <c r="J754" s="10">
        <v>3331.2</v>
      </c>
      <c r="K754" s="10">
        <v>-27.4</v>
      </c>
      <c r="L754" s="10">
        <v>0</v>
      </c>
      <c r="M754" s="10">
        <v>99.8</v>
      </c>
      <c r="N754" s="10">
        <v>2265.9</v>
      </c>
      <c r="O754" s="10">
        <v>0</v>
      </c>
      <c r="P754" s="10" t="str">
        <f>INDEX(Mapping!$B$4:$B$70, MATCH(C754, Mapping!$C$4:$C$70, 0))</f>
        <v>East</v>
      </c>
    </row>
    <row r="755" spans="1:16" x14ac:dyDescent="0.25">
      <c r="A755" s="10">
        <v>2025</v>
      </c>
      <c r="B755" s="10" t="s">
        <v>1222</v>
      </c>
      <c r="C755" s="10" t="s">
        <v>33</v>
      </c>
      <c r="D755" s="10">
        <v>0</v>
      </c>
      <c r="E755" s="10">
        <v>0</v>
      </c>
      <c r="F755" s="10">
        <v>0</v>
      </c>
      <c r="G755" s="10">
        <v>0</v>
      </c>
      <c r="H755" s="10">
        <v>0</v>
      </c>
      <c r="I755" s="10" t="s">
        <v>22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 t="str">
        <f>INDEX(Mapping!$B$4:$B$70, MATCH(C755, Mapping!$C$4:$C$70, 0))</f>
        <v>East</v>
      </c>
    </row>
    <row r="756" spans="1:16" x14ac:dyDescent="0.25">
      <c r="A756" s="10">
        <v>2025</v>
      </c>
      <c r="B756" s="10" t="s">
        <v>1222</v>
      </c>
      <c r="C756" s="10" t="s">
        <v>34</v>
      </c>
      <c r="D756" s="10">
        <v>0</v>
      </c>
      <c r="E756" s="10">
        <v>0</v>
      </c>
      <c r="F756" s="10">
        <v>0</v>
      </c>
      <c r="G756" s="10">
        <v>0</v>
      </c>
      <c r="H756" s="10">
        <v>148.4</v>
      </c>
      <c r="I756" s="10" t="s">
        <v>22</v>
      </c>
      <c r="J756" s="10">
        <v>240.4</v>
      </c>
      <c r="K756" s="10">
        <v>0</v>
      </c>
      <c r="L756" s="10">
        <v>0</v>
      </c>
      <c r="M756" s="10">
        <v>0</v>
      </c>
      <c r="N756" s="10">
        <v>92</v>
      </c>
      <c r="O756" s="10">
        <v>0</v>
      </c>
      <c r="P756" s="10" t="str">
        <f>INDEX(Mapping!$B$4:$B$70, MATCH(C756, Mapping!$C$4:$C$70, 0))</f>
        <v>East</v>
      </c>
    </row>
    <row r="757" spans="1:16" x14ac:dyDescent="0.25">
      <c r="A757" s="10">
        <v>2025</v>
      </c>
      <c r="B757" s="10" t="s">
        <v>1222</v>
      </c>
      <c r="C757" s="10" t="s">
        <v>35</v>
      </c>
      <c r="D757" s="10">
        <v>0</v>
      </c>
      <c r="E757" s="10">
        <v>0</v>
      </c>
      <c r="F757" s="10">
        <v>0</v>
      </c>
      <c r="G757" s="10">
        <v>0</v>
      </c>
      <c r="H757" s="10">
        <v>0</v>
      </c>
      <c r="I757" s="10" t="s">
        <v>22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 t="str">
        <f>INDEX(Mapping!$B$4:$B$70, MATCH(C757, Mapping!$C$4:$C$70, 0))</f>
        <v>East</v>
      </c>
    </row>
    <row r="758" spans="1:16" x14ac:dyDescent="0.25">
      <c r="A758" s="10">
        <v>2025</v>
      </c>
      <c r="B758" s="10" t="s">
        <v>1222</v>
      </c>
      <c r="C758" s="10" t="s">
        <v>36</v>
      </c>
      <c r="D758" s="10">
        <v>0</v>
      </c>
      <c r="E758" s="10">
        <v>0</v>
      </c>
      <c r="F758" s="10">
        <v>0</v>
      </c>
      <c r="G758" s="10">
        <v>0</v>
      </c>
      <c r="H758" s="10">
        <v>0</v>
      </c>
      <c r="I758" s="10" t="s">
        <v>22</v>
      </c>
      <c r="J758" s="10">
        <v>150.6</v>
      </c>
      <c r="K758" s="10">
        <v>0</v>
      </c>
      <c r="L758" s="10">
        <v>0</v>
      </c>
      <c r="M758" s="10">
        <v>0</v>
      </c>
      <c r="N758" s="10">
        <v>150.6</v>
      </c>
      <c r="O758" s="10">
        <v>0</v>
      </c>
      <c r="P758" s="10" t="str">
        <f>INDEX(Mapping!$B$4:$B$70, MATCH(C758, Mapping!$C$4:$C$70, 0))</f>
        <v>West</v>
      </c>
    </row>
    <row r="759" spans="1:16" x14ac:dyDescent="0.25">
      <c r="A759" s="10">
        <v>2025</v>
      </c>
      <c r="B759" s="10" t="s">
        <v>1222</v>
      </c>
      <c r="C759" s="10" t="s">
        <v>37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  <c r="I759" s="10" t="s">
        <v>22</v>
      </c>
      <c r="J759" s="10">
        <v>240.1</v>
      </c>
      <c r="K759" s="10">
        <v>0</v>
      </c>
      <c r="L759" s="10">
        <v>0</v>
      </c>
      <c r="M759" s="10">
        <v>0</v>
      </c>
      <c r="N759" s="10">
        <v>240.1</v>
      </c>
      <c r="O759" s="10">
        <v>0</v>
      </c>
      <c r="P759" s="10" t="str">
        <f>INDEX(Mapping!$B$4:$B$70, MATCH(C759, Mapping!$C$4:$C$70, 0))</f>
        <v>West</v>
      </c>
    </row>
    <row r="760" spans="1:16" x14ac:dyDescent="0.25">
      <c r="A760" s="10">
        <v>2025</v>
      </c>
      <c r="B760" s="10" t="s">
        <v>1222</v>
      </c>
      <c r="C760" s="10" t="s">
        <v>38</v>
      </c>
      <c r="D760" s="10">
        <v>547.70000000000005</v>
      </c>
      <c r="E760" s="10">
        <v>0</v>
      </c>
      <c r="F760" s="10">
        <v>-30</v>
      </c>
      <c r="G760" s="10">
        <v>67.3</v>
      </c>
      <c r="H760" s="10">
        <v>67.3</v>
      </c>
      <c r="I760" s="10">
        <v>13</v>
      </c>
      <c r="J760" s="10">
        <v>0</v>
      </c>
      <c r="K760" s="10">
        <v>0</v>
      </c>
      <c r="L760" s="10">
        <v>0</v>
      </c>
      <c r="M760" s="10">
        <v>584.9</v>
      </c>
      <c r="N760" s="10">
        <v>0</v>
      </c>
      <c r="O760" s="10">
        <v>0</v>
      </c>
      <c r="P760" s="10" t="str">
        <f>INDEX(Mapping!$B$4:$B$70, MATCH(C760, Mapping!$C$4:$C$70, 0))</f>
        <v>West</v>
      </c>
    </row>
    <row r="761" spans="1:16" x14ac:dyDescent="0.25">
      <c r="A761" s="10">
        <v>2025</v>
      </c>
      <c r="B761" s="10" t="s">
        <v>1222</v>
      </c>
      <c r="C761" s="10" t="s">
        <v>39</v>
      </c>
      <c r="D761" s="10">
        <v>245.4</v>
      </c>
      <c r="E761" s="10">
        <v>0</v>
      </c>
      <c r="F761" s="10">
        <v>-11.6</v>
      </c>
      <c r="G761" s="10">
        <v>30.4</v>
      </c>
      <c r="H761" s="10">
        <v>30.4</v>
      </c>
      <c r="I761" s="10">
        <v>13</v>
      </c>
      <c r="J761" s="10">
        <v>75.3</v>
      </c>
      <c r="K761" s="10">
        <v>-2.6</v>
      </c>
      <c r="L761" s="10">
        <v>0</v>
      </c>
      <c r="M761" s="10">
        <v>481</v>
      </c>
      <c r="N761" s="10">
        <v>289.5</v>
      </c>
      <c r="O761" s="10">
        <v>0</v>
      </c>
      <c r="P761" s="10" t="str">
        <f>INDEX(Mapping!$B$4:$B$70, MATCH(C761, Mapping!$C$4:$C$70, 0))</f>
        <v>West</v>
      </c>
    </row>
    <row r="762" spans="1:16" x14ac:dyDescent="0.25">
      <c r="A762" s="10">
        <v>2025</v>
      </c>
      <c r="B762" s="10" t="s">
        <v>1222</v>
      </c>
      <c r="C762" s="10" t="s">
        <v>42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 t="s">
        <v>22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 t="str">
        <f>INDEX(Mapping!$B$4:$B$70, MATCH(C762, Mapping!$C$4:$C$70, 0))</f>
        <v>East</v>
      </c>
    </row>
    <row r="763" spans="1:16" x14ac:dyDescent="0.25">
      <c r="A763" s="10">
        <v>2025</v>
      </c>
      <c r="B763" s="10" t="s">
        <v>1222</v>
      </c>
      <c r="C763" s="10" t="s">
        <v>43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 t="s">
        <v>22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 t="str">
        <f>INDEX(Mapping!$B$4:$B$70, MATCH(C763, Mapping!$C$4:$C$70, 0))</f>
        <v>East</v>
      </c>
    </row>
    <row r="764" spans="1:16" x14ac:dyDescent="0.25">
      <c r="A764" s="10">
        <v>2025</v>
      </c>
      <c r="B764" s="10" t="s">
        <v>1222</v>
      </c>
      <c r="C764" s="10" t="s">
        <v>45</v>
      </c>
      <c r="D764" s="10">
        <v>628.20000000000005</v>
      </c>
      <c r="E764" s="10">
        <v>0</v>
      </c>
      <c r="F764" s="10">
        <v>0</v>
      </c>
      <c r="G764" s="10">
        <v>657.8</v>
      </c>
      <c r="H764" s="10">
        <v>657.8</v>
      </c>
      <c r="I764" s="10">
        <v>104.7</v>
      </c>
      <c r="J764" s="10">
        <v>1582.4</v>
      </c>
      <c r="K764" s="10">
        <v>0</v>
      </c>
      <c r="L764" s="10">
        <v>0</v>
      </c>
      <c r="M764" s="10">
        <v>0</v>
      </c>
      <c r="N764" s="10">
        <v>296.39999999999998</v>
      </c>
      <c r="O764" s="10">
        <v>0</v>
      </c>
      <c r="P764" s="10" t="str">
        <f>INDEX(Mapping!$B$4:$B$70, MATCH(C764, Mapping!$C$4:$C$70, 0))</f>
        <v>East</v>
      </c>
    </row>
    <row r="765" spans="1:16" x14ac:dyDescent="0.25">
      <c r="A765" s="10">
        <v>2025</v>
      </c>
      <c r="B765" s="10" t="s">
        <v>1222</v>
      </c>
      <c r="C765" s="10" t="s">
        <v>46</v>
      </c>
      <c r="D765" s="10">
        <v>467.3</v>
      </c>
      <c r="E765" s="10">
        <v>0</v>
      </c>
      <c r="F765" s="10">
        <v>-61</v>
      </c>
      <c r="G765" s="10">
        <v>52.8</v>
      </c>
      <c r="H765" s="10">
        <v>52.8</v>
      </c>
      <c r="I765" s="10">
        <v>13</v>
      </c>
      <c r="J765" s="10">
        <v>41.4</v>
      </c>
      <c r="K765" s="10">
        <v>0</v>
      </c>
      <c r="L765" s="10">
        <v>0</v>
      </c>
      <c r="M765" s="10">
        <v>417.7</v>
      </c>
      <c r="N765" s="10">
        <v>0</v>
      </c>
      <c r="O765" s="10">
        <v>0</v>
      </c>
      <c r="P765" s="10" t="str">
        <f>INDEX(Mapping!$B$4:$B$70, MATCH(C765, Mapping!$C$4:$C$70, 0))</f>
        <v>East</v>
      </c>
    </row>
    <row r="766" spans="1:16" x14ac:dyDescent="0.25">
      <c r="A766" s="10">
        <v>2025</v>
      </c>
      <c r="B766" s="10" t="s">
        <v>1222</v>
      </c>
      <c r="C766" s="10" t="s">
        <v>1234</v>
      </c>
      <c r="D766" s="10">
        <v>0</v>
      </c>
      <c r="E766" s="10">
        <v>0</v>
      </c>
      <c r="F766" s="10">
        <v>0</v>
      </c>
      <c r="G766" s="10">
        <v>0</v>
      </c>
      <c r="H766" s="10">
        <v>0</v>
      </c>
      <c r="I766" s="10" t="s">
        <v>22</v>
      </c>
      <c r="J766" s="10">
        <v>0</v>
      </c>
      <c r="K766" s="10">
        <v>0</v>
      </c>
      <c r="L766" s="10">
        <v>0</v>
      </c>
      <c r="M766" s="10">
        <v>296.3</v>
      </c>
      <c r="N766" s="10">
        <v>296.3</v>
      </c>
      <c r="O766" s="10">
        <v>0</v>
      </c>
      <c r="P766" s="10" t="str">
        <f>INDEX(Mapping!$B$4:$B$70, MATCH(C766, Mapping!$C$4:$C$70, 0))</f>
        <v>East</v>
      </c>
    </row>
    <row r="767" spans="1:16" x14ac:dyDescent="0.25">
      <c r="A767" s="10">
        <v>2025</v>
      </c>
      <c r="B767" s="10" t="s">
        <v>1222</v>
      </c>
      <c r="C767" s="10" t="s">
        <v>47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 t="s">
        <v>22</v>
      </c>
      <c r="J767" s="10">
        <v>512.20000000000005</v>
      </c>
      <c r="K767" s="10">
        <v>0</v>
      </c>
      <c r="L767" s="10">
        <v>0</v>
      </c>
      <c r="M767" s="10">
        <v>0</v>
      </c>
      <c r="N767" s="10">
        <v>512.20000000000005</v>
      </c>
      <c r="O767" s="10">
        <v>0</v>
      </c>
      <c r="P767" s="10" t="str">
        <f>INDEX(Mapping!$B$4:$B$70, MATCH(C767, Mapping!$C$4:$C$70, 0))</f>
        <v>West</v>
      </c>
    </row>
    <row r="768" spans="1:16" x14ac:dyDescent="0.25">
      <c r="A768" s="10">
        <v>2025</v>
      </c>
      <c r="B768" s="10" t="s">
        <v>1222</v>
      </c>
      <c r="C768" s="10" t="s">
        <v>48</v>
      </c>
      <c r="D768" s="10">
        <v>1494.5</v>
      </c>
      <c r="E768" s="10">
        <v>0</v>
      </c>
      <c r="F768" s="10">
        <v>-123.1</v>
      </c>
      <c r="G768" s="10">
        <v>178.3</v>
      </c>
      <c r="H768" s="10">
        <v>178.3</v>
      </c>
      <c r="I768" s="10">
        <v>13</v>
      </c>
      <c r="J768" s="10">
        <v>488.5</v>
      </c>
      <c r="K768" s="10">
        <v>29</v>
      </c>
      <c r="L768" s="10">
        <v>0</v>
      </c>
      <c r="M768" s="10">
        <v>1447.6</v>
      </c>
      <c r="N768" s="10">
        <v>415.5</v>
      </c>
      <c r="O768" s="10">
        <v>0</v>
      </c>
      <c r="P768" s="10" t="str">
        <f>INDEX(Mapping!$B$4:$B$70, MATCH(C768, Mapping!$C$4:$C$70, 0))</f>
        <v>West</v>
      </c>
    </row>
    <row r="769" spans="1:16" x14ac:dyDescent="0.25">
      <c r="A769" s="10">
        <v>2025</v>
      </c>
      <c r="B769" s="10" t="s">
        <v>1222</v>
      </c>
      <c r="C769" s="10" t="s">
        <v>49</v>
      </c>
      <c r="D769" s="10">
        <v>540.9</v>
      </c>
      <c r="E769" s="10">
        <v>0</v>
      </c>
      <c r="F769" s="10">
        <v>-26</v>
      </c>
      <c r="G769" s="10">
        <v>66.900000000000006</v>
      </c>
      <c r="H769" s="10">
        <v>66.900000000000006</v>
      </c>
      <c r="I769" s="10">
        <v>13</v>
      </c>
      <c r="J769" s="10">
        <v>594.79999999999995</v>
      </c>
      <c r="K769" s="10">
        <v>-78</v>
      </c>
      <c r="L769" s="10">
        <v>0</v>
      </c>
      <c r="M769" s="10">
        <v>91.5</v>
      </c>
      <c r="N769" s="10">
        <v>26.6</v>
      </c>
      <c r="O769" s="10">
        <v>0</v>
      </c>
      <c r="P769" s="10" t="str">
        <f>INDEX(Mapping!$B$4:$B$70, MATCH(C769, Mapping!$C$4:$C$70, 0))</f>
        <v>West</v>
      </c>
    </row>
    <row r="770" spans="1:16" x14ac:dyDescent="0.25">
      <c r="A770" s="10">
        <v>2025</v>
      </c>
      <c r="B770" s="10" t="s">
        <v>1222</v>
      </c>
      <c r="C770" s="10" t="s">
        <v>50</v>
      </c>
      <c r="D770" s="10">
        <v>414.1</v>
      </c>
      <c r="E770" s="10">
        <v>0</v>
      </c>
      <c r="F770" s="10">
        <v>-23.5</v>
      </c>
      <c r="G770" s="10">
        <v>50.8</v>
      </c>
      <c r="H770" s="10">
        <v>50.8</v>
      </c>
      <c r="I770" s="10">
        <v>13</v>
      </c>
      <c r="J770" s="10">
        <v>0</v>
      </c>
      <c r="K770" s="10">
        <v>0</v>
      </c>
      <c r="L770" s="10">
        <v>0</v>
      </c>
      <c r="M770" s="10">
        <v>449.4</v>
      </c>
      <c r="N770" s="10">
        <v>8</v>
      </c>
      <c r="O770" s="10">
        <v>0</v>
      </c>
      <c r="P770" s="10" t="str">
        <f>INDEX(Mapping!$B$4:$B$70, MATCH(C770, Mapping!$C$4:$C$70, 0))</f>
        <v>West</v>
      </c>
    </row>
    <row r="771" spans="1:16" x14ac:dyDescent="0.25">
      <c r="A771" s="10">
        <v>2025</v>
      </c>
      <c r="B771" s="10" t="s">
        <v>1222</v>
      </c>
      <c r="C771" s="10" t="s">
        <v>51</v>
      </c>
      <c r="D771" s="10">
        <v>0</v>
      </c>
      <c r="E771" s="10">
        <v>0</v>
      </c>
      <c r="F771" s="10">
        <v>0</v>
      </c>
      <c r="G771" s="10">
        <v>0</v>
      </c>
      <c r="H771" s="10">
        <v>0</v>
      </c>
      <c r="I771" s="10" t="s">
        <v>22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 t="str">
        <f>INDEX(Mapping!$B$4:$B$70, MATCH(C771, Mapping!$C$4:$C$70, 0))</f>
        <v>West</v>
      </c>
    </row>
    <row r="772" spans="1:16" x14ac:dyDescent="0.25">
      <c r="A772" s="10">
        <v>2025</v>
      </c>
      <c r="B772" s="10" t="s">
        <v>1222</v>
      </c>
      <c r="C772" s="10" t="s">
        <v>52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 t="s">
        <v>22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 t="str">
        <f>INDEX(Mapping!$B$4:$B$70, MATCH(C772, Mapping!$C$4:$C$70, 0))</f>
        <v>West</v>
      </c>
    </row>
    <row r="773" spans="1:16" x14ac:dyDescent="0.25">
      <c r="A773" s="10">
        <v>2025</v>
      </c>
      <c r="B773" s="10" t="s">
        <v>1222</v>
      </c>
      <c r="C773" s="10" t="s">
        <v>1221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 t="s">
        <v>22</v>
      </c>
      <c r="J773" s="10">
        <v>1061.3</v>
      </c>
      <c r="K773" s="10">
        <v>0</v>
      </c>
      <c r="L773" s="10">
        <v>0</v>
      </c>
      <c r="M773" s="10">
        <v>0</v>
      </c>
      <c r="N773" s="10">
        <v>1061.3</v>
      </c>
      <c r="O773" s="10">
        <v>0</v>
      </c>
      <c r="P773" s="10" t="str">
        <f>INDEX(Mapping!$B$4:$B$70, MATCH(C773, Mapping!$C$4:$C$70, 0))</f>
        <v>West</v>
      </c>
    </row>
    <row r="774" spans="1:16" x14ac:dyDescent="0.25">
      <c r="A774" s="10">
        <v>2025</v>
      </c>
      <c r="B774" s="10" t="s">
        <v>1222</v>
      </c>
      <c r="C774" s="10" t="s">
        <v>53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 t="s">
        <v>22</v>
      </c>
      <c r="J774" s="10">
        <v>0</v>
      </c>
      <c r="K774" s="10">
        <v>0</v>
      </c>
      <c r="L774" s="10">
        <v>0</v>
      </c>
      <c r="M774" s="10">
        <v>1071.8</v>
      </c>
      <c r="N774" s="10">
        <v>1071.8</v>
      </c>
      <c r="O774" s="10">
        <v>0</v>
      </c>
      <c r="P774" s="10" t="str">
        <f>INDEX(Mapping!$B$4:$B$70, MATCH(C774, Mapping!$C$4:$C$70, 0))</f>
        <v>West</v>
      </c>
    </row>
    <row r="775" spans="1:16" x14ac:dyDescent="0.25">
      <c r="A775" s="10">
        <v>2025</v>
      </c>
      <c r="B775" s="10" t="s">
        <v>1222</v>
      </c>
      <c r="C775" s="10" t="s">
        <v>1189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 t="s">
        <v>22</v>
      </c>
      <c r="J775" s="10">
        <v>0</v>
      </c>
      <c r="K775" s="10">
        <v>0</v>
      </c>
      <c r="L775" s="10">
        <v>0</v>
      </c>
      <c r="M775" s="10">
        <v>509.9</v>
      </c>
      <c r="N775" s="10">
        <v>509.9</v>
      </c>
      <c r="O775" s="10">
        <v>0</v>
      </c>
      <c r="P775" s="10" t="str">
        <f>INDEX(Mapping!$B$4:$B$70, MATCH(C775, Mapping!$C$4:$C$70, 0))</f>
        <v>West</v>
      </c>
    </row>
    <row r="776" spans="1:16" x14ac:dyDescent="0.25">
      <c r="A776" s="10">
        <v>2025</v>
      </c>
      <c r="B776" s="10" t="s">
        <v>1222</v>
      </c>
      <c r="C776" s="10" t="s">
        <v>23</v>
      </c>
      <c r="D776" s="10">
        <v>0</v>
      </c>
      <c r="E776" s="10">
        <v>0</v>
      </c>
      <c r="F776" s="10">
        <v>0</v>
      </c>
      <c r="G776" s="10">
        <v>0</v>
      </c>
      <c r="H776" s="10">
        <v>67</v>
      </c>
      <c r="I776" s="10" t="s">
        <v>22</v>
      </c>
      <c r="J776" s="10">
        <v>0</v>
      </c>
      <c r="K776" s="10">
        <v>0</v>
      </c>
      <c r="L776" s="10">
        <v>0</v>
      </c>
      <c r="M776" s="10">
        <v>67</v>
      </c>
      <c r="N776" s="10">
        <v>0</v>
      </c>
      <c r="O776" s="10">
        <v>0</v>
      </c>
      <c r="P776" s="10" t="str">
        <f>INDEX(Mapping!$B$4:$B$70, MATCH(C776, Mapping!$C$4:$C$70, 0))</f>
        <v>East</v>
      </c>
    </row>
    <row r="777" spans="1:16" x14ac:dyDescent="0.25">
      <c r="A777" s="10">
        <v>2025</v>
      </c>
      <c r="B777" s="10" t="s">
        <v>1222</v>
      </c>
      <c r="C777" s="10" t="s">
        <v>1220</v>
      </c>
      <c r="D777" s="10">
        <v>333</v>
      </c>
      <c r="E777" s="10">
        <v>0</v>
      </c>
      <c r="F777" s="10">
        <v>-21.3</v>
      </c>
      <c r="G777" s="10">
        <v>40.5</v>
      </c>
      <c r="H777" s="10">
        <v>40.5</v>
      </c>
      <c r="I777" s="10">
        <v>13</v>
      </c>
      <c r="J777" s="10">
        <v>0</v>
      </c>
      <c r="K777" s="10">
        <v>0</v>
      </c>
      <c r="L777" s="10">
        <v>0</v>
      </c>
      <c r="M777" s="10">
        <v>352.2</v>
      </c>
      <c r="N777" s="10">
        <v>0</v>
      </c>
      <c r="O777" s="10">
        <v>0</v>
      </c>
      <c r="P777" s="10" t="str">
        <f>INDEX(Mapping!$B$4:$B$70, MATCH(C777, Mapping!$C$4:$C$70, 0))</f>
        <v>West</v>
      </c>
    </row>
    <row r="778" spans="1:16" x14ac:dyDescent="0.25">
      <c r="A778" s="10">
        <v>2025</v>
      </c>
      <c r="B778" s="10" t="s">
        <v>1222</v>
      </c>
      <c r="C778" s="10" t="s">
        <v>1235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 t="s">
        <v>22</v>
      </c>
      <c r="J778" s="10">
        <v>74.8</v>
      </c>
      <c r="K778" s="10">
        <v>0</v>
      </c>
      <c r="L778" s="10">
        <v>0</v>
      </c>
      <c r="M778" s="10">
        <v>0</v>
      </c>
      <c r="N778" s="10">
        <v>74.8</v>
      </c>
      <c r="O778" s="10">
        <v>0</v>
      </c>
      <c r="P778" s="10" t="str">
        <f>INDEX(Mapping!$B$4:$B$70, MATCH(C778, Mapping!$C$4:$C$70, 0))</f>
        <v>East</v>
      </c>
    </row>
    <row r="779" spans="1:16" x14ac:dyDescent="0.25">
      <c r="A779" s="10">
        <v>2025</v>
      </c>
      <c r="B779" s="10" t="s">
        <v>1222</v>
      </c>
      <c r="C779" s="10" t="s">
        <v>1236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 t="s">
        <v>22</v>
      </c>
      <c r="J779" s="10">
        <v>100.4</v>
      </c>
      <c r="K779" s="10">
        <v>0</v>
      </c>
      <c r="L779" s="10">
        <v>0</v>
      </c>
      <c r="M779" s="10">
        <v>0</v>
      </c>
      <c r="N779" s="10">
        <v>100.4</v>
      </c>
      <c r="O779" s="10">
        <v>0</v>
      </c>
      <c r="P779" s="10" t="str">
        <f>INDEX(Mapping!$B$4:$B$70, MATCH(C779, Mapping!$C$4:$C$70, 0))</f>
        <v>West</v>
      </c>
    </row>
    <row r="780" spans="1:16" x14ac:dyDescent="0.25">
      <c r="A780" s="10">
        <v>2025</v>
      </c>
      <c r="B780" s="10" t="s">
        <v>1222</v>
      </c>
      <c r="C780" s="10" t="s">
        <v>1237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 t="s">
        <v>22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 t="str">
        <f>INDEX(Mapping!$B$4:$B$70, MATCH(C780, Mapping!$C$4:$C$70, 0))</f>
        <v>West</v>
      </c>
    </row>
    <row r="781" spans="1:16" x14ac:dyDescent="0.25">
      <c r="A781" s="10">
        <v>2025</v>
      </c>
      <c r="B781" s="10" t="s">
        <v>1222</v>
      </c>
      <c r="C781" s="10" t="s">
        <v>1238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 t="s">
        <v>22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 t="str">
        <f>INDEX(Mapping!$B$4:$B$70, MATCH(C781, Mapping!$C$4:$C$70, 0))</f>
        <v>East</v>
      </c>
    </row>
    <row r="782" spans="1:16" x14ac:dyDescent="0.25">
      <c r="A782" s="10">
        <v>2025</v>
      </c>
      <c r="B782" s="10" t="s">
        <v>1222</v>
      </c>
      <c r="C782" s="10" t="s">
        <v>1239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 t="s">
        <v>22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 t="str">
        <f>INDEX(Mapping!$B$4:$B$70, MATCH(C782, Mapping!$C$4:$C$70, 0))</f>
        <v>West</v>
      </c>
    </row>
    <row r="783" spans="1:16" x14ac:dyDescent="0.25">
      <c r="A783" s="10">
        <v>2025</v>
      </c>
      <c r="B783" s="10" t="s">
        <v>1222</v>
      </c>
      <c r="C783" s="10" t="s">
        <v>1240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 t="s">
        <v>22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 t="str">
        <f>INDEX(Mapping!$B$4:$B$70, MATCH(C783, Mapping!$C$4:$C$70, 0))</f>
        <v>West</v>
      </c>
    </row>
    <row r="784" spans="1:16" x14ac:dyDescent="0.25">
      <c r="A784" s="10">
        <v>2025</v>
      </c>
      <c r="B784" s="10" t="s">
        <v>1222</v>
      </c>
      <c r="C784" s="10" t="s">
        <v>1241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 t="s">
        <v>22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 t="str">
        <f>INDEX(Mapping!$B$4:$B$70, MATCH(C784, Mapping!$C$4:$C$70, 0))</f>
        <v>West</v>
      </c>
    </row>
    <row r="785" spans="1:16" x14ac:dyDescent="0.25">
      <c r="A785" s="10">
        <v>2025</v>
      </c>
      <c r="B785" s="10" t="s">
        <v>1222</v>
      </c>
      <c r="C785" s="10" t="s">
        <v>1242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 t="s">
        <v>22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 t="str">
        <f>INDEX(Mapping!$B$4:$B$70, MATCH(C785, Mapping!$C$4:$C$70, 0))</f>
        <v>West</v>
      </c>
    </row>
    <row r="786" spans="1:16" x14ac:dyDescent="0.25">
      <c r="A786" s="10">
        <v>2025</v>
      </c>
      <c r="B786" s="10" t="s">
        <v>1222</v>
      </c>
      <c r="C786" s="10" t="s">
        <v>1243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 t="s">
        <v>22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 t="str">
        <f>INDEX(Mapping!$B$4:$B$70, MATCH(C786, Mapping!$C$4:$C$70, 0))</f>
        <v>West</v>
      </c>
    </row>
    <row r="787" spans="1:16" x14ac:dyDescent="0.25">
      <c r="A787" s="10">
        <v>2025</v>
      </c>
      <c r="B787" s="10" t="s">
        <v>1222</v>
      </c>
      <c r="C787" s="10" t="s">
        <v>1244</v>
      </c>
      <c r="D787" s="10">
        <v>0</v>
      </c>
      <c r="E787" s="10">
        <v>0</v>
      </c>
      <c r="F787" s="10">
        <v>0</v>
      </c>
      <c r="G787" s="10">
        <v>0</v>
      </c>
      <c r="H787" s="10">
        <v>739.2</v>
      </c>
      <c r="I787" s="10" t="s">
        <v>22</v>
      </c>
      <c r="J787" s="10">
        <v>739.2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 t="str">
        <f>INDEX(Mapping!$B$4:$B$70, MATCH(C787, Mapping!$C$4:$C$70, 0))</f>
        <v>East</v>
      </c>
    </row>
    <row r="788" spans="1:16" x14ac:dyDescent="0.25">
      <c r="A788" s="10">
        <v>2025</v>
      </c>
      <c r="B788" s="10" t="s">
        <v>1222</v>
      </c>
      <c r="C788" s="10" t="s">
        <v>1245</v>
      </c>
      <c r="D788" s="10">
        <v>0</v>
      </c>
      <c r="E788" s="10">
        <v>0</v>
      </c>
      <c r="F788" s="10">
        <v>0</v>
      </c>
      <c r="G788" s="10">
        <v>0</v>
      </c>
      <c r="H788" s="10">
        <v>69</v>
      </c>
      <c r="I788" s="10" t="s">
        <v>22</v>
      </c>
      <c r="J788" s="10">
        <v>192.3</v>
      </c>
      <c r="K788" s="10">
        <v>0</v>
      </c>
      <c r="L788" s="10">
        <v>0</v>
      </c>
      <c r="M788" s="10">
        <v>0</v>
      </c>
      <c r="N788" s="10">
        <v>123.3</v>
      </c>
      <c r="O788" s="10">
        <v>0</v>
      </c>
      <c r="P788" s="10" t="str">
        <f>INDEX(Mapping!$B$4:$B$70, MATCH(C788, Mapping!$C$4:$C$70, 0))</f>
        <v>East</v>
      </c>
    </row>
    <row r="789" spans="1:16" x14ac:dyDescent="0.25">
      <c r="A789" s="10">
        <v>2025</v>
      </c>
      <c r="B789" s="10" t="s">
        <v>1222</v>
      </c>
      <c r="C789" s="10" t="s">
        <v>1246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 t="s">
        <v>22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 t="str">
        <f>INDEX(Mapping!$B$4:$B$70, MATCH(C789, Mapping!$C$4:$C$70, 0))</f>
        <v>West</v>
      </c>
    </row>
    <row r="790" spans="1:16" x14ac:dyDescent="0.25">
      <c r="A790" s="10">
        <v>2025</v>
      </c>
      <c r="B790" s="10" t="s">
        <v>1222</v>
      </c>
      <c r="C790" s="10" t="s">
        <v>1247</v>
      </c>
      <c r="D790" s="10">
        <v>0</v>
      </c>
      <c r="E790" s="10">
        <v>0</v>
      </c>
      <c r="F790" s="10">
        <v>0</v>
      </c>
      <c r="G790" s="10">
        <v>0</v>
      </c>
      <c r="H790" s="10">
        <v>0</v>
      </c>
      <c r="I790" s="10" t="s">
        <v>22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 t="str">
        <f>INDEX(Mapping!$B$4:$B$70, MATCH(C790, Mapping!$C$4:$C$70, 0))</f>
        <v>East</v>
      </c>
    </row>
    <row r="791" spans="1:16" x14ac:dyDescent="0.25">
      <c r="A791" s="10">
        <v>2025</v>
      </c>
      <c r="B791" s="10" t="s">
        <v>1222</v>
      </c>
      <c r="C791" s="10" t="s">
        <v>1248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 t="s">
        <v>22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 t="str">
        <f>INDEX(Mapping!$B$4:$B$70, MATCH(C791, Mapping!$C$4:$C$70, 0))</f>
        <v>East</v>
      </c>
    </row>
    <row r="792" spans="1:16" x14ac:dyDescent="0.25">
      <c r="A792" s="10">
        <v>2025</v>
      </c>
      <c r="B792" s="10" t="s">
        <v>1222</v>
      </c>
      <c r="C792" s="10" t="s">
        <v>1249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 t="s">
        <v>22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 t="str">
        <f>INDEX(Mapping!$B$4:$B$70, MATCH(C792, Mapping!$C$4:$C$70, 0))</f>
        <v>East</v>
      </c>
    </row>
    <row r="793" spans="1:16" x14ac:dyDescent="0.25">
      <c r="A793" s="10">
        <v>2025</v>
      </c>
      <c r="B793" s="10" t="s">
        <v>1222</v>
      </c>
      <c r="C793" s="10" t="s">
        <v>1250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 t="s">
        <v>22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 t="str">
        <f>INDEX(Mapping!$B$4:$B$70, MATCH(C793, Mapping!$C$4:$C$70, 0))</f>
        <v>West</v>
      </c>
    </row>
    <row r="794" spans="1:16" x14ac:dyDescent="0.25">
      <c r="A794" s="10">
        <v>2025</v>
      </c>
      <c r="B794" s="10" t="s">
        <v>1222</v>
      </c>
      <c r="C794" s="10" t="s">
        <v>1251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 t="s">
        <v>22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 t="str">
        <f>INDEX(Mapping!$B$4:$B$70, MATCH(C794, Mapping!$C$4:$C$70, 0))</f>
        <v>East</v>
      </c>
    </row>
    <row r="795" spans="1:16" x14ac:dyDescent="0.25">
      <c r="A795" s="10">
        <v>2025</v>
      </c>
      <c r="B795" s="10" t="s">
        <v>1222</v>
      </c>
      <c r="C795" s="10" t="s">
        <v>1252</v>
      </c>
      <c r="D795" s="10">
        <v>0</v>
      </c>
      <c r="E795" s="10">
        <v>0</v>
      </c>
      <c r="F795" s="10">
        <v>0</v>
      </c>
      <c r="G795" s="10">
        <v>0</v>
      </c>
      <c r="H795" s="10">
        <v>0</v>
      </c>
      <c r="I795" s="10" t="s">
        <v>22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 t="str">
        <f>INDEX(Mapping!$B$4:$B$70, MATCH(C795, Mapping!$C$4:$C$70, 0))</f>
        <v>East</v>
      </c>
    </row>
    <row r="796" spans="1:16" x14ac:dyDescent="0.25">
      <c r="A796" s="10">
        <v>2025</v>
      </c>
      <c r="B796" s="10" t="s">
        <v>1222</v>
      </c>
      <c r="C796" s="10" t="s">
        <v>1253</v>
      </c>
      <c r="D796" s="10">
        <v>0</v>
      </c>
      <c r="E796" s="10">
        <v>0</v>
      </c>
      <c r="F796" s="10">
        <v>0</v>
      </c>
      <c r="G796" s="10">
        <v>0</v>
      </c>
      <c r="H796" s="10">
        <v>0</v>
      </c>
      <c r="I796" s="10" t="s">
        <v>22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 t="str">
        <f>INDEX(Mapping!$B$4:$B$70, MATCH(C796, Mapping!$C$4:$C$70, 0))</f>
        <v>East</v>
      </c>
    </row>
    <row r="797" spans="1:16" x14ac:dyDescent="0.25">
      <c r="A797" s="10">
        <v>2025</v>
      </c>
      <c r="B797" s="10" t="s">
        <v>1222</v>
      </c>
      <c r="C797" s="10" t="s">
        <v>1254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 t="s">
        <v>22</v>
      </c>
      <c r="J797" s="10">
        <v>93.1</v>
      </c>
      <c r="K797" s="10">
        <v>0</v>
      </c>
      <c r="L797" s="10">
        <v>0</v>
      </c>
      <c r="M797" s="10">
        <v>0</v>
      </c>
      <c r="N797" s="10">
        <v>93.1</v>
      </c>
      <c r="O797" s="10">
        <v>0</v>
      </c>
      <c r="P797" s="10" t="str">
        <f>INDEX(Mapping!$B$4:$B$70, MATCH(C797, Mapping!$C$4:$C$70, 0))</f>
        <v>West</v>
      </c>
    </row>
    <row r="798" spans="1:16" x14ac:dyDescent="0.25">
      <c r="A798" s="10">
        <v>2025</v>
      </c>
      <c r="B798" s="10" t="s">
        <v>1222</v>
      </c>
      <c r="C798" s="10" t="s">
        <v>1255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 t="s">
        <v>22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 t="str">
        <f>INDEX(Mapping!$B$4:$B$70, MATCH(C798, Mapping!$C$4:$C$70, 0))</f>
        <v>West</v>
      </c>
    </row>
    <row r="799" spans="1:16" x14ac:dyDescent="0.25">
      <c r="A799" s="10">
        <v>2025</v>
      </c>
      <c r="B799" s="10" t="s">
        <v>1222</v>
      </c>
      <c r="C799" s="10" t="s">
        <v>1256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 t="s">
        <v>22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 t="str">
        <f>INDEX(Mapping!$B$4:$B$70, MATCH(C799, Mapping!$C$4:$C$70, 0))</f>
        <v>East</v>
      </c>
    </row>
    <row r="800" spans="1:16" x14ac:dyDescent="0.25">
      <c r="A800" s="10">
        <v>2026</v>
      </c>
      <c r="B800" s="10" t="s">
        <v>24</v>
      </c>
      <c r="C800" s="10" t="s">
        <v>25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 t="s">
        <v>22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 t="str">
        <f>INDEX(Mapping!$B$4:$B$70, MATCH(C800, Mapping!$C$4:$C$70, 0))</f>
        <v>East</v>
      </c>
    </row>
    <row r="801" spans="1:16" x14ac:dyDescent="0.25">
      <c r="A801" s="10">
        <v>2026</v>
      </c>
      <c r="B801" s="10" t="s">
        <v>24</v>
      </c>
      <c r="C801" s="10" t="s">
        <v>1182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 t="s">
        <v>22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 t="str">
        <f>INDEX(Mapping!$B$4:$B$70, MATCH(C801, Mapping!$C$4:$C$70, 0))</f>
        <v>West</v>
      </c>
    </row>
    <row r="802" spans="1:16" x14ac:dyDescent="0.25">
      <c r="A802" s="10">
        <v>2026</v>
      </c>
      <c r="B802" s="10" t="s">
        <v>24</v>
      </c>
      <c r="C802" s="10" t="s">
        <v>26</v>
      </c>
      <c r="D802" s="10">
        <v>529.70000000000005</v>
      </c>
      <c r="E802" s="10">
        <v>0</v>
      </c>
      <c r="F802" s="10">
        <v>-34.200000000000003</v>
      </c>
      <c r="G802" s="10">
        <v>64.400000000000006</v>
      </c>
      <c r="H802" s="10">
        <v>64.400000000000006</v>
      </c>
      <c r="I802" s="10">
        <v>13</v>
      </c>
      <c r="J802" s="10">
        <v>35.799999999999997</v>
      </c>
      <c r="K802" s="10">
        <v>-1.2</v>
      </c>
      <c r="L802" s="10">
        <v>180.2</v>
      </c>
      <c r="M802" s="10">
        <v>345.1</v>
      </c>
      <c r="N802" s="10">
        <v>0</v>
      </c>
      <c r="O802" s="10">
        <v>0</v>
      </c>
      <c r="P802" s="10" t="str">
        <f>INDEX(Mapping!$B$4:$B$70, MATCH(C802, Mapping!$C$4:$C$70, 0))</f>
        <v>East</v>
      </c>
    </row>
    <row r="803" spans="1:16" x14ac:dyDescent="0.25">
      <c r="A803" s="10">
        <v>2026</v>
      </c>
      <c r="B803" s="10" t="s">
        <v>24</v>
      </c>
      <c r="C803" s="10" t="s">
        <v>27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 t="s">
        <v>22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 t="str">
        <f>INDEX(Mapping!$B$4:$B$70, MATCH(C803, Mapping!$C$4:$C$70, 0))</f>
        <v>East</v>
      </c>
    </row>
    <row r="804" spans="1:16" x14ac:dyDescent="0.25">
      <c r="A804" s="10">
        <v>2026</v>
      </c>
      <c r="B804" s="10" t="s">
        <v>24</v>
      </c>
      <c r="C804" s="10" t="s">
        <v>1183</v>
      </c>
      <c r="D804" s="10">
        <v>0</v>
      </c>
      <c r="E804" s="10">
        <v>0</v>
      </c>
      <c r="F804" s="10">
        <v>0</v>
      </c>
      <c r="G804" s="10">
        <v>0</v>
      </c>
      <c r="H804" s="10">
        <v>0</v>
      </c>
      <c r="I804" s="10" t="s">
        <v>22</v>
      </c>
      <c r="J804" s="10">
        <v>0</v>
      </c>
      <c r="K804" s="10">
        <v>0</v>
      </c>
      <c r="L804" s="10">
        <v>0</v>
      </c>
      <c r="M804" s="10">
        <v>1358.5</v>
      </c>
      <c r="N804" s="10">
        <v>1358.5</v>
      </c>
      <c r="O804" s="10">
        <v>0</v>
      </c>
      <c r="P804" s="10" t="str">
        <f>INDEX(Mapping!$B$4:$B$70, MATCH(C804, Mapping!$C$4:$C$70, 0))</f>
        <v>West</v>
      </c>
    </row>
    <row r="805" spans="1:16" x14ac:dyDescent="0.25">
      <c r="A805" s="10">
        <v>2026</v>
      </c>
      <c r="B805" s="10" t="s">
        <v>24</v>
      </c>
      <c r="C805" s="10" t="s">
        <v>1184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 t="s">
        <v>22</v>
      </c>
      <c r="J805" s="10">
        <v>0</v>
      </c>
      <c r="K805" s="10">
        <v>0</v>
      </c>
      <c r="L805" s="10">
        <v>0</v>
      </c>
      <c r="M805" s="10">
        <v>1669.5</v>
      </c>
      <c r="N805" s="10">
        <v>1669.5</v>
      </c>
      <c r="O805" s="10">
        <v>0</v>
      </c>
      <c r="P805" s="10" t="str">
        <f>INDEX(Mapping!$B$4:$B$70, MATCH(C805, Mapping!$C$4:$C$70, 0))</f>
        <v>West</v>
      </c>
    </row>
    <row r="806" spans="1:16" x14ac:dyDescent="0.25">
      <c r="A806" s="10">
        <v>2026</v>
      </c>
      <c r="B806" s="10" t="s">
        <v>24</v>
      </c>
      <c r="C806" s="10" t="s">
        <v>28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 t="s">
        <v>22</v>
      </c>
      <c r="J806" s="10">
        <v>157.19999999999999</v>
      </c>
      <c r="K806" s="10">
        <v>0</v>
      </c>
      <c r="L806" s="10">
        <v>0</v>
      </c>
      <c r="M806" s="10">
        <v>261.5</v>
      </c>
      <c r="N806" s="10">
        <v>418.7</v>
      </c>
      <c r="O806" s="10">
        <v>0</v>
      </c>
      <c r="P806" s="10" t="str">
        <f>INDEX(Mapping!$B$4:$B$70, MATCH(C806, Mapping!$C$4:$C$70, 0))</f>
        <v>West</v>
      </c>
    </row>
    <row r="807" spans="1:16" x14ac:dyDescent="0.25">
      <c r="A807" s="10">
        <v>2026</v>
      </c>
      <c r="B807" s="10" t="s">
        <v>24</v>
      </c>
      <c r="C807" s="10" t="s">
        <v>29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 t="s">
        <v>22</v>
      </c>
      <c r="J807" s="10">
        <v>0</v>
      </c>
      <c r="K807" s="10">
        <v>0</v>
      </c>
      <c r="L807" s="10">
        <v>0</v>
      </c>
      <c r="M807" s="10">
        <v>25</v>
      </c>
      <c r="N807" s="10">
        <v>25</v>
      </c>
      <c r="O807" s="10">
        <v>0</v>
      </c>
      <c r="P807" s="10" t="str">
        <f>INDEX(Mapping!$B$4:$B$70, MATCH(C807, Mapping!$C$4:$C$70, 0))</f>
        <v>East</v>
      </c>
    </row>
    <row r="808" spans="1:16" x14ac:dyDescent="0.25">
      <c r="A808" s="10">
        <v>2026</v>
      </c>
      <c r="B808" s="10" t="s">
        <v>24</v>
      </c>
      <c r="C808" s="10" t="s">
        <v>30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 t="s">
        <v>22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 t="str">
        <f>INDEX(Mapping!$B$4:$B$70, MATCH(C808, Mapping!$C$4:$C$70, 0))</f>
        <v>East</v>
      </c>
    </row>
    <row r="809" spans="1:16" x14ac:dyDescent="0.25">
      <c r="A809" s="10">
        <v>2026</v>
      </c>
      <c r="B809" s="10" t="s">
        <v>24</v>
      </c>
      <c r="C809" s="10" t="s">
        <v>31</v>
      </c>
      <c r="D809" s="10">
        <v>5049.6000000000004</v>
      </c>
      <c r="E809" s="10">
        <v>0</v>
      </c>
      <c r="F809" s="10">
        <v>-338.8</v>
      </c>
      <c r="G809" s="10">
        <v>612.4</v>
      </c>
      <c r="H809" s="10">
        <v>612.4</v>
      </c>
      <c r="I809" s="10">
        <v>13</v>
      </c>
      <c r="J809" s="10">
        <v>2376.1</v>
      </c>
      <c r="K809" s="10">
        <v>0.9</v>
      </c>
      <c r="L809" s="10">
        <v>175.6</v>
      </c>
      <c r="M809" s="10">
        <v>3229.7</v>
      </c>
      <c r="N809" s="10">
        <v>459.1</v>
      </c>
      <c r="O809" s="10">
        <v>0</v>
      </c>
      <c r="P809" s="10" t="str">
        <f>INDEX(Mapping!$B$4:$B$70, MATCH(C809, Mapping!$C$4:$C$70, 0))</f>
        <v>East</v>
      </c>
    </row>
    <row r="810" spans="1:16" x14ac:dyDescent="0.25">
      <c r="A810" s="10">
        <v>2026</v>
      </c>
      <c r="B810" s="10" t="s">
        <v>24</v>
      </c>
      <c r="C810" s="10" t="s">
        <v>1185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 t="s">
        <v>22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 t="str">
        <f>INDEX(Mapping!$B$4:$B$70, MATCH(C810, Mapping!$C$4:$C$70, 0))</f>
        <v>East</v>
      </c>
    </row>
    <row r="811" spans="1:16" x14ac:dyDescent="0.25">
      <c r="A811" s="10">
        <v>2026</v>
      </c>
      <c r="B811" s="10" t="s">
        <v>24</v>
      </c>
      <c r="C811" s="10" t="s">
        <v>32</v>
      </c>
      <c r="D811" s="10">
        <v>603.1</v>
      </c>
      <c r="E811" s="10">
        <v>0</v>
      </c>
      <c r="F811" s="10">
        <v>0</v>
      </c>
      <c r="G811" s="10">
        <v>78.400000000000006</v>
      </c>
      <c r="H811" s="10">
        <v>78.400000000000006</v>
      </c>
      <c r="I811" s="10">
        <v>13</v>
      </c>
      <c r="J811" s="10">
        <v>3262.4</v>
      </c>
      <c r="K811" s="10">
        <v>-27.6</v>
      </c>
      <c r="L811" s="10">
        <v>0</v>
      </c>
      <c r="M811" s="10">
        <v>481.7</v>
      </c>
      <c r="N811" s="10">
        <v>3035</v>
      </c>
      <c r="O811" s="10">
        <v>0</v>
      </c>
      <c r="P811" s="10" t="str">
        <f>INDEX(Mapping!$B$4:$B$70, MATCH(C811, Mapping!$C$4:$C$70, 0))</f>
        <v>East</v>
      </c>
    </row>
    <row r="812" spans="1:16" x14ac:dyDescent="0.25">
      <c r="A812" s="10">
        <v>2026</v>
      </c>
      <c r="B812" s="10" t="s">
        <v>24</v>
      </c>
      <c r="C812" s="10" t="s">
        <v>33</v>
      </c>
      <c r="D812" s="10">
        <v>0</v>
      </c>
      <c r="E812" s="10">
        <v>0</v>
      </c>
      <c r="F812" s="10">
        <v>0</v>
      </c>
      <c r="G812" s="10">
        <v>0</v>
      </c>
      <c r="H812" s="10">
        <v>0</v>
      </c>
      <c r="I812" s="10" t="s">
        <v>22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 t="str">
        <f>INDEX(Mapping!$B$4:$B$70, MATCH(C812, Mapping!$C$4:$C$70, 0))</f>
        <v>East</v>
      </c>
    </row>
    <row r="813" spans="1:16" x14ac:dyDescent="0.25">
      <c r="A813" s="10">
        <v>2026</v>
      </c>
      <c r="B813" s="10" t="s">
        <v>24</v>
      </c>
      <c r="C813" s="10" t="s">
        <v>34</v>
      </c>
      <c r="D813" s="10">
        <v>0</v>
      </c>
      <c r="E813" s="10">
        <v>0</v>
      </c>
      <c r="F813" s="10">
        <v>0</v>
      </c>
      <c r="G813" s="10">
        <v>0</v>
      </c>
      <c r="H813" s="10">
        <v>66.099999999999994</v>
      </c>
      <c r="I813" s="10" t="s">
        <v>22</v>
      </c>
      <c r="J813" s="10">
        <v>158.1</v>
      </c>
      <c r="K813" s="10">
        <v>0</v>
      </c>
      <c r="L813" s="10">
        <v>0</v>
      </c>
      <c r="M813" s="10">
        <v>0</v>
      </c>
      <c r="N813" s="10">
        <v>92</v>
      </c>
      <c r="O813" s="10">
        <v>0</v>
      </c>
      <c r="P813" s="10" t="str">
        <f>INDEX(Mapping!$B$4:$B$70, MATCH(C813, Mapping!$C$4:$C$70, 0))</f>
        <v>East</v>
      </c>
    </row>
    <row r="814" spans="1:16" x14ac:dyDescent="0.25">
      <c r="A814" s="10">
        <v>2026</v>
      </c>
      <c r="B814" s="10" t="s">
        <v>24</v>
      </c>
      <c r="C814" s="10" t="s">
        <v>35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 t="s">
        <v>22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 t="str">
        <f>INDEX(Mapping!$B$4:$B$70, MATCH(C814, Mapping!$C$4:$C$70, 0))</f>
        <v>East</v>
      </c>
    </row>
    <row r="815" spans="1:16" x14ac:dyDescent="0.25">
      <c r="A815" s="10">
        <v>2026</v>
      </c>
      <c r="B815" s="10" t="s">
        <v>24</v>
      </c>
      <c r="C815" s="10" t="s">
        <v>36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 t="s">
        <v>22</v>
      </c>
      <c r="J815" s="10">
        <v>151.6</v>
      </c>
      <c r="K815" s="10">
        <v>0</v>
      </c>
      <c r="L815" s="10">
        <v>0</v>
      </c>
      <c r="M815" s="10">
        <v>0</v>
      </c>
      <c r="N815" s="10">
        <v>151.6</v>
      </c>
      <c r="O815" s="10">
        <v>0</v>
      </c>
      <c r="P815" s="10" t="str">
        <f>INDEX(Mapping!$B$4:$B$70, MATCH(C815, Mapping!$C$4:$C$70, 0))</f>
        <v>West</v>
      </c>
    </row>
    <row r="816" spans="1:16" x14ac:dyDescent="0.25">
      <c r="A816" s="10">
        <v>2026</v>
      </c>
      <c r="B816" s="10" t="s">
        <v>24</v>
      </c>
      <c r="C816" s="10" t="s">
        <v>37</v>
      </c>
      <c r="D816" s="10">
        <v>0</v>
      </c>
      <c r="E816" s="10">
        <v>0</v>
      </c>
      <c r="F816" s="10">
        <v>0</v>
      </c>
      <c r="G816" s="10">
        <v>0</v>
      </c>
      <c r="H816" s="10">
        <v>0</v>
      </c>
      <c r="I816" s="10" t="s">
        <v>22</v>
      </c>
      <c r="J816" s="10">
        <v>199</v>
      </c>
      <c r="K816" s="10">
        <v>0</v>
      </c>
      <c r="L816" s="10">
        <v>0</v>
      </c>
      <c r="M816" s="10">
        <v>0</v>
      </c>
      <c r="N816" s="10">
        <v>199</v>
      </c>
      <c r="O816" s="10">
        <v>0</v>
      </c>
      <c r="P816" s="10" t="str">
        <f>INDEX(Mapping!$B$4:$B$70, MATCH(C816, Mapping!$C$4:$C$70, 0))</f>
        <v>West</v>
      </c>
    </row>
    <row r="817" spans="1:16" x14ac:dyDescent="0.25">
      <c r="A817" s="10">
        <v>2026</v>
      </c>
      <c r="B817" s="10" t="s">
        <v>24</v>
      </c>
      <c r="C817" s="10" t="s">
        <v>38</v>
      </c>
      <c r="D817" s="10">
        <v>573.79999999999995</v>
      </c>
      <c r="E817" s="10">
        <v>0</v>
      </c>
      <c r="F817" s="10">
        <v>-39.6</v>
      </c>
      <c r="G817" s="10">
        <v>69.5</v>
      </c>
      <c r="H817" s="10">
        <v>69.5</v>
      </c>
      <c r="I817" s="10">
        <v>13</v>
      </c>
      <c r="J817" s="10">
        <v>0</v>
      </c>
      <c r="K817" s="10">
        <v>0</v>
      </c>
      <c r="L817" s="10">
        <v>0</v>
      </c>
      <c r="M817" s="10">
        <v>603.79999999999995</v>
      </c>
      <c r="N817" s="10">
        <v>0</v>
      </c>
      <c r="O817" s="10">
        <v>0</v>
      </c>
      <c r="P817" s="10" t="str">
        <f>INDEX(Mapping!$B$4:$B$70, MATCH(C817, Mapping!$C$4:$C$70, 0))</f>
        <v>West</v>
      </c>
    </row>
    <row r="818" spans="1:16" x14ac:dyDescent="0.25">
      <c r="A818" s="10">
        <v>2026</v>
      </c>
      <c r="B818" s="10" t="s">
        <v>24</v>
      </c>
      <c r="C818" s="10" t="s">
        <v>39</v>
      </c>
      <c r="D818" s="10">
        <v>297.60000000000002</v>
      </c>
      <c r="E818" s="10">
        <v>0</v>
      </c>
      <c r="F818" s="10">
        <v>-15.7</v>
      </c>
      <c r="G818" s="10">
        <v>36.700000000000003</v>
      </c>
      <c r="H818" s="10">
        <v>36.700000000000003</v>
      </c>
      <c r="I818" s="10">
        <v>13</v>
      </c>
      <c r="J818" s="10">
        <v>75.3</v>
      </c>
      <c r="K818" s="10">
        <v>-2.6</v>
      </c>
      <c r="L818" s="10">
        <v>0</v>
      </c>
      <c r="M818" s="10">
        <v>365</v>
      </c>
      <c r="N818" s="10">
        <v>119.1</v>
      </c>
      <c r="O818" s="10">
        <v>0</v>
      </c>
      <c r="P818" s="10" t="str">
        <f>INDEX(Mapping!$B$4:$B$70, MATCH(C818, Mapping!$C$4:$C$70, 0))</f>
        <v>West</v>
      </c>
    </row>
    <row r="819" spans="1:16" x14ac:dyDescent="0.25">
      <c r="A819" s="10">
        <v>2026</v>
      </c>
      <c r="B819" s="10" t="s">
        <v>24</v>
      </c>
      <c r="C819" s="10" t="s">
        <v>42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 t="s">
        <v>22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 t="str">
        <f>INDEX(Mapping!$B$4:$B$70, MATCH(C819, Mapping!$C$4:$C$70, 0))</f>
        <v>East</v>
      </c>
    </row>
    <row r="820" spans="1:16" x14ac:dyDescent="0.25">
      <c r="A820" s="10">
        <v>2026</v>
      </c>
      <c r="B820" s="10" t="s">
        <v>24</v>
      </c>
      <c r="C820" s="10" t="s">
        <v>43</v>
      </c>
      <c r="D820" s="10">
        <v>0</v>
      </c>
      <c r="E820" s="10">
        <v>0</v>
      </c>
      <c r="F820" s="10">
        <v>0</v>
      </c>
      <c r="G820" s="10">
        <v>0</v>
      </c>
      <c r="H820" s="10">
        <v>0</v>
      </c>
      <c r="I820" s="10" t="s">
        <v>22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 t="str">
        <f>INDEX(Mapping!$B$4:$B$70, MATCH(C820, Mapping!$C$4:$C$70, 0))</f>
        <v>East</v>
      </c>
    </row>
    <row r="821" spans="1:16" x14ac:dyDescent="0.25">
      <c r="A821" s="10">
        <v>2026</v>
      </c>
      <c r="B821" s="10" t="s">
        <v>24</v>
      </c>
      <c r="C821" s="10" t="s">
        <v>45</v>
      </c>
      <c r="D821" s="10">
        <v>631.4</v>
      </c>
      <c r="E821" s="10">
        <v>0</v>
      </c>
      <c r="F821" s="10">
        <v>0</v>
      </c>
      <c r="G821" s="10">
        <v>82.1</v>
      </c>
      <c r="H821" s="10">
        <v>288.2</v>
      </c>
      <c r="I821" s="10">
        <v>45.6</v>
      </c>
      <c r="J821" s="10">
        <v>1504.2</v>
      </c>
      <c r="K821" s="10">
        <v>0</v>
      </c>
      <c r="L821" s="10">
        <v>2.9</v>
      </c>
      <c r="M821" s="10">
        <v>0</v>
      </c>
      <c r="N821" s="10">
        <v>587.4</v>
      </c>
      <c r="O821" s="10">
        <v>0</v>
      </c>
      <c r="P821" s="10" t="str">
        <f>INDEX(Mapping!$B$4:$B$70, MATCH(C821, Mapping!$C$4:$C$70, 0))</f>
        <v>East</v>
      </c>
    </row>
    <row r="822" spans="1:16" x14ac:dyDescent="0.25">
      <c r="A822" s="10">
        <v>2026</v>
      </c>
      <c r="B822" s="10" t="s">
        <v>24</v>
      </c>
      <c r="C822" s="10" t="s">
        <v>46</v>
      </c>
      <c r="D822" s="10">
        <v>451.1</v>
      </c>
      <c r="E822" s="10">
        <v>0</v>
      </c>
      <c r="F822" s="10">
        <v>-78</v>
      </c>
      <c r="G822" s="10">
        <v>48.5</v>
      </c>
      <c r="H822" s="10">
        <v>48.5</v>
      </c>
      <c r="I822" s="10">
        <v>13</v>
      </c>
      <c r="J822" s="10">
        <v>41.4</v>
      </c>
      <c r="K822" s="10">
        <v>0</v>
      </c>
      <c r="L822" s="10">
        <v>0</v>
      </c>
      <c r="M822" s="10">
        <v>380.2</v>
      </c>
      <c r="N822" s="10">
        <v>0</v>
      </c>
      <c r="O822" s="10">
        <v>0</v>
      </c>
      <c r="P822" s="10" t="str">
        <f>INDEX(Mapping!$B$4:$B$70, MATCH(C822, Mapping!$C$4:$C$70, 0))</f>
        <v>East</v>
      </c>
    </row>
    <row r="823" spans="1:16" x14ac:dyDescent="0.25">
      <c r="A823" s="10">
        <v>2026</v>
      </c>
      <c r="B823" s="10" t="s">
        <v>24</v>
      </c>
      <c r="C823" s="10" t="s">
        <v>1234</v>
      </c>
      <c r="D823" s="10">
        <v>0</v>
      </c>
      <c r="E823" s="10">
        <v>0</v>
      </c>
      <c r="F823" s="10">
        <v>0</v>
      </c>
      <c r="G823" s="10">
        <v>0</v>
      </c>
      <c r="H823" s="10">
        <v>0</v>
      </c>
      <c r="I823" s="10" t="s">
        <v>22</v>
      </c>
      <c r="J823" s="10">
        <v>0</v>
      </c>
      <c r="K823" s="10">
        <v>0</v>
      </c>
      <c r="L823" s="10">
        <v>0</v>
      </c>
      <c r="M823" s="10">
        <v>587.4</v>
      </c>
      <c r="N823" s="10">
        <v>587.4</v>
      </c>
      <c r="O823" s="10">
        <v>0</v>
      </c>
      <c r="P823" s="10" t="str">
        <f>INDEX(Mapping!$B$4:$B$70, MATCH(C823, Mapping!$C$4:$C$70, 0))</f>
        <v>East</v>
      </c>
    </row>
    <row r="824" spans="1:16" x14ac:dyDescent="0.25">
      <c r="A824" s="10">
        <v>2026</v>
      </c>
      <c r="B824" s="10" t="s">
        <v>24</v>
      </c>
      <c r="C824" s="10" t="s">
        <v>47</v>
      </c>
      <c r="D824" s="10">
        <v>0</v>
      </c>
      <c r="E824" s="10">
        <v>0</v>
      </c>
      <c r="F824" s="10">
        <v>0</v>
      </c>
      <c r="G824" s="10">
        <v>0</v>
      </c>
      <c r="H824" s="10">
        <v>0</v>
      </c>
      <c r="I824" s="10" t="s">
        <v>22</v>
      </c>
      <c r="J824" s="10">
        <v>412</v>
      </c>
      <c r="K824" s="10">
        <v>0</v>
      </c>
      <c r="L824" s="10">
        <v>0</v>
      </c>
      <c r="M824" s="10">
        <v>0</v>
      </c>
      <c r="N824" s="10">
        <v>412</v>
      </c>
      <c r="O824" s="10">
        <v>0</v>
      </c>
      <c r="P824" s="10" t="str">
        <f>INDEX(Mapping!$B$4:$B$70, MATCH(C824, Mapping!$C$4:$C$70, 0))</f>
        <v>West</v>
      </c>
    </row>
    <row r="825" spans="1:16" x14ac:dyDescent="0.25">
      <c r="A825" s="10">
        <v>2026</v>
      </c>
      <c r="B825" s="10" t="s">
        <v>24</v>
      </c>
      <c r="C825" s="10" t="s">
        <v>48</v>
      </c>
      <c r="D825" s="10">
        <v>1506</v>
      </c>
      <c r="E825" s="10">
        <v>0</v>
      </c>
      <c r="F825" s="10">
        <v>-115.3</v>
      </c>
      <c r="G825" s="10">
        <v>180.8</v>
      </c>
      <c r="H825" s="10">
        <v>180.8</v>
      </c>
      <c r="I825" s="10">
        <v>13</v>
      </c>
      <c r="J825" s="10">
        <v>587.4</v>
      </c>
      <c r="K825" s="10">
        <v>38.4</v>
      </c>
      <c r="L825" s="10">
        <v>0</v>
      </c>
      <c r="M825" s="10">
        <v>1362.1</v>
      </c>
      <c r="N825" s="10">
        <v>416.3</v>
      </c>
      <c r="O825" s="10">
        <v>0</v>
      </c>
      <c r="P825" s="10" t="str">
        <f>INDEX(Mapping!$B$4:$B$70, MATCH(C825, Mapping!$C$4:$C$70, 0))</f>
        <v>West</v>
      </c>
    </row>
    <row r="826" spans="1:16" x14ac:dyDescent="0.25">
      <c r="A826" s="10">
        <v>2026</v>
      </c>
      <c r="B826" s="10" t="s">
        <v>24</v>
      </c>
      <c r="C826" s="10" t="s">
        <v>49</v>
      </c>
      <c r="D826" s="10">
        <v>504.1</v>
      </c>
      <c r="E826" s="10">
        <v>0</v>
      </c>
      <c r="F826" s="10">
        <v>-32.700000000000003</v>
      </c>
      <c r="G826" s="10">
        <v>61.3</v>
      </c>
      <c r="H826" s="10">
        <v>61.3</v>
      </c>
      <c r="I826" s="10">
        <v>13</v>
      </c>
      <c r="J826" s="10">
        <v>534.20000000000005</v>
      </c>
      <c r="K826" s="10">
        <v>-78</v>
      </c>
      <c r="L826" s="10">
        <v>0</v>
      </c>
      <c r="M826" s="10">
        <v>76.5</v>
      </c>
      <c r="N826" s="10">
        <v>0</v>
      </c>
      <c r="O826" s="10">
        <v>0</v>
      </c>
      <c r="P826" s="10" t="str">
        <f>INDEX(Mapping!$B$4:$B$70, MATCH(C826, Mapping!$C$4:$C$70, 0))</f>
        <v>West</v>
      </c>
    </row>
    <row r="827" spans="1:16" x14ac:dyDescent="0.25">
      <c r="A827" s="10">
        <v>2026</v>
      </c>
      <c r="B827" s="10" t="s">
        <v>24</v>
      </c>
      <c r="C827" s="10" t="s">
        <v>50</v>
      </c>
      <c r="D827" s="10">
        <v>397.4</v>
      </c>
      <c r="E827" s="10">
        <v>0</v>
      </c>
      <c r="F827" s="10">
        <v>-11.7</v>
      </c>
      <c r="G827" s="10">
        <v>50.1</v>
      </c>
      <c r="H827" s="10">
        <v>50.1</v>
      </c>
      <c r="I827" s="10">
        <v>13</v>
      </c>
      <c r="J827" s="10">
        <v>0</v>
      </c>
      <c r="K827" s="10">
        <v>0</v>
      </c>
      <c r="L827" s="10">
        <v>0</v>
      </c>
      <c r="M827" s="10">
        <v>435.8</v>
      </c>
      <c r="N827" s="10">
        <v>0</v>
      </c>
      <c r="O827" s="10">
        <v>0</v>
      </c>
      <c r="P827" s="10" t="str">
        <f>INDEX(Mapping!$B$4:$B$70, MATCH(C827, Mapping!$C$4:$C$70, 0))</f>
        <v>West</v>
      </c>
    </row>
    <row r="828" spans="1:16" x14ac:dyDescent="0.25">
      <c r="A828" s="10">
        <v>2026</v>
      </c>
      <c r="B828" s="10" t="s">
        <v>24</v>
      </c>
      <c r="C828" s="10" t="s">
        <v>51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 t="s">
        <v>22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 t="str">
        <f>INDEX(Mapping!$B$4:$B$70, MATCH(C828, Mapping!$C$4:$C$70, 0))</f>
        <v>West</v>
      </c>
    </row>
    <row r="829" spans="1:16" x14ac:dyDescent="0.25">
      <c r="A829" s="10">
        <v>2026</v>
      </c>
      <c r="B829" s="10" t="s">
        <v>24</v>
      </c>
      <c r="C829" s="10" t="s">
        <v>52</v>
      </c>
      <c r="D829" s="10">
        <v>0</v>
      </c>
      <c r="E829" s="10">
        <v>0</v>
      </c>
      <c r="F829" s="10">
        <v>0</v>
      </c>
      <c r="G829" s="10">
        <v>0</v>
      </c>
      <c r="H829" s="10">
        <v>0</v>
      </c>
      <c r="I829" s="10" t="s">
        <v>22</v>
      </c>
      <c r="J829" s="10">
        <v>103</v>
      </c>
      <c r="K829" s="10">
        <v>0</v>
      </c>
      <c r="L829" s="10">
        <v>0</v>
      </c>
      <c r="M829" s="10">
        <v>0</v>
      </c>
      <c r="N829" s="10">
        <v>103</v>
      </c>
      <c r="O829" s="10">
        <v>0</v>
      </c>
      <c r="P829" s="10" t="str">
        <f>INDEX(Mapping!$B$4:$B$70, MATCH(C829, Mapping!$C$4:$C$70, 0))</f>
        <v>West</v>
      </c>
    </row>
    <row r="830" spans="1:16" x14ac:dyDescent="0.25">
      <c r="A830" s="10">
        <v>2026</v>
      </c>
      <c r="B830" s="10" t="s">
        <v>24</v>
      </c>
      <c r="C830" s="10" t="s">
        <v>1221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 t="s">
        <v>22</v>
      </c>
      <c r="J830" s="10">
        <v>1061.3</v>
      </c>
      <c r="K830" s="10">
        <v>0</v>
      </c>
      <c r="L830" s="10">
        <v>0</v>
      </c>
      <c r="M830" s="10">
        <v>207.1</v>
      </c>
      <c r="N830" s="10">
        <v>1268.4000000000001</v>
      </c>
      <c r="O830" s="10">
        <v>0</v>
      </c>
      <c r="P830" s="10" t="str">
        <f>INDEX(Mapping!$B$4:$B$70, MATCH(C830, Mapping!$C$4:$C$70, 0))</f>
        <v>West</v>
      </c>
    </row>
    <row r="831" spans="1:16" x14ac:dyDescent="0.25">
      <c r="A831" s="10">
        <v>2026</v>
      </c>
      <c r="B831" s="10" t="s">
        <v>24</v>
      </c>
      <c r="C831" s="10" t="s">
        <v>53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 t="s">
        <v>22</v>
      </c>
      <c r="J831" s="10">
        <v>0</v>
      </c>
      <c r="K831" s="10">
        <v>0</v>
      </c>
      <c r="L831" s="10">
        <v>0</v>
      </c>
      <c r="M831" s="10">
        <v>1005.8</v>
      </c>
      <c r="N831" s="10">
        <v>1005.8</v>
      </c>
      <c r="O831" s="10">
        <v>0</v>
      </c>
      <c r="P831" s="10" t="str">
        <f>INDEX(Mapping!$B$4:$B$70, MATCH(C831, Mapping!$C$4:$C$70, 0))</f>
        <v>West</v>
      </c>
    </row>
    <row r="832" spans="1:16" x14ac:dyDescent="0.25">
      <c r="A832" s="10">
        <v>2026</v>
      </c>
      <c r="B832" s="10" t="s">
        <v>24</v>
      </c>
      <c r="C832" s="10" t="s">
        <v>1189</v>
      </c>
      <c r="D832" s="10">
        <v>0</v>
      </c>
      <c r="E832" s="10">
        <v>0</v>
      </c>
      <c r="F832" s="10">
        <v>0</v>
      </c>
      <c r="G832" s="10">
        <v>0</v>
      </c>
      <c r="H832" s="10">
        <v>0</v>
      </c>
      <c r="I832" s="10" t="s">
        <v>22</v>
      </c>
      <c r="J832" s="10">
        <v>0</v>
      </c>
      <c r="K832" s="10">
        <v>0</v>
      </c>
      <c r="L832" s="10">
        <v>0</v>
      </c>
      <c r="M832" s="10">
        <v>509.9</v>
      </c>
      <c r="N832" s="10">
        <v>509.9</v>
      </c>
      <c r="O832" s="10">
        <v>0</v>
      </c>
      <c r="P832" s="10" t="str">
        <f>INDEX(Mapping!$B$4:$B$70, MATCH(C832, Mapping!$C$4:$C$70, 0))</f>
        <v>West</v>
      </c>
    </row>
    <row r="833" spans="1:16" x14ac:dyDescent="0.25">
      <c r="A833" s="10">
        <v>2026</v>
      </c>
      <c r="B833" s="10" t="s">
        <v>24</v>
      </c>
      <c r="C833" s="10" t="s">
        <v>23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 t="s">
        <v>22</v>
      </c>
      <c r="J833" s="10">
        <v>0</v>
      </c>
      <c r="K833" s="10">
        <v>0</v>
      </c>
      <c r="L833" s="10">
        <v>0</v>
      </c>
      <c r="M833" s="10">
        <v>67</v>
      </c>
      <c r="N833" s="10">
        <v>67</v>
      </c>
      <c r="O833" s="10">
        <v>0</v>
      </c>
      <c r="P833" s="10" t="str">
        <f>INDEX(Mapping!$B$4:$B$70, MATCH(C833, Mapping!$C$4:$C$70, 0))</f>
        <v>East</v>
      </c>
    </row>
    <row r="834" spans="1:16" x14ac:dyDescent="0.25">
      <c r="A834" s="10">
        <v>2026</v>
      </c>
      <c r="B834" s="10" t="s">
        <v>24</v>
      </c>
      <c r="C834" s="10" t="s">
        <v>1220</v>
      </c>
      <c r="D834" s="10">
        <v>273.89999999999998</v>
      </c>
      <c r="E834" s="10">
        <v>0</v>
      </c>
      <c r="F834" s="10">
        <v>-15.4</v>
      </c>
      <c r="G834" s="10">
        <v>33.6</v>
      </c>
      <c r="H834" s="10">
        <v>33.6</v>
      </c>
      <c r="I834" s="10">
        <v>13</v>
      </c>
      <c r="J834" s="10">
        <v>0</v>
      </c>
      <c r="K834" s="10">
        <v>0</v>
      </c>
      <c r="L834" s="10">
        <v>0</v>
      </c>
      <c r="M834" s="10">
        <v>292.10000000000002</v>
      </c>
      <c r="N834" s="10">
        <v>0</v>
      </c>
      <c r="O834" s="10">
        <v>0</v>
      </c>
      <c r="P834" s="10" t="str">
        <f>INDEX(Mapping!$B$4:$B$70, MATCH(C834, Mapping!$C$4:$C$70, 0))</f>
        <v>West</v>
      </c>
    </row>
    <row r="835" spans="1:16" x14ac:dyDescent="0.25">
      <c r="A835" s="10">
        <v>2026</v>
      </c>
      <c r="B835" s="10" t="s">
        <v>24</v>
      </c>
      <c r="C835" s="10" t="s">
        <v>1235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 t="s">
        <v>22</v>
      </c>
      <c r="J835" s="10">
        <v>67.2</v>
      </c>
      <c r="K835" s="10">
        <v>0</v>
      </c>
      <c r="L835" s="10">
        <v>0</v>
      </c>
      <c r="M835" s="10">
        <v>0</v>
      </c>
      <c r="N835" s="10">
        <v>67.2</v>
      </c>
      <c r="O835" s="10">
        <v>0</v>
      </c>
      <c r="P835" s="10" t="str">
        <f>INDEX(Mapping!$B$4:$B$70, MATCH(C835, Mapping!$C$4:$C$70, 0))</f>
        <v>East</v>
      </c>
    </row>
    <row r="836" spans="1:16" x14ac:dyDescent="0.25">
      <c r="A836" s="10">
        <v>2026</v>
      </c>
      <c r="B836" s="10" t="s">
        <v>24</v>
      </c>
      <c r="C836" s="10" t="s">
        <v>1236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 t="s">
        <v>22</v>
      </c>
      <c r="J836" s="10">
        <v>105.1</v>
      </c>
      <c r="K836" s="10">
        <v>0</v>
      </c>
      <c r="L836" s="10">
        <v>0</v>
      </c>
      <c r="M836" s="10">
        <v>0</v>
      </c>
      <c r="N836" s="10">
        <v>105.1</v>
      </c>
      <c r="O836" s="10">
        <v>0</v>
      </c>
      <c r="P836" s="10" t="str">
        <f>INDEX(Mapping!$B$4:$B$70, MATCH(C836, Mapping!$C$4:$C$70, 0))</f>
        <v>West</v>
      </c>
    </row>
    <row r="837" spans="1:16" x14ac:dyDescent="0.25">
      <c r="A837" s="10">
        <v>2026</v>
      </c>
      <c r="B837" s="10" t="s">
        <v>24</v>
      </c>
      <c r="C837" s="10" t="s">
        <v>1237</v>
      </c>
      <c r="D837" s="10">
        <v>0</v>
      </c>
      <c r="E837" s="10">
        <v>0</v>
      </c>
      <c r="F837" s="10">
        <v>0</v>
      </c>
      <c r="G837" s="10">
        <v>0</v>
      </c>
      <c r="H837" s="10">
        <v>0</v>
      </c>
      <c r="I837" s="10" t="s">
        <v>22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 t="str">
        <f>INDEX(Mapping!$B$4:$B$70, MATCH(C837, Mapping!$C$4:$C$70, 0))</f>
        <v>West</v>
      </c>
    </row>
    <row r="838" spans="1:16" x14ac:dyDescent="0.25">
      <c r="A838" s="10">
        <v>2026</v>
      </c>
      <c r="B838" s="10" t="s">
        <v>24</v>
      </c>
      <c r="C838" s="10" t="s">
        <v>1238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 t="s">
        <v>22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 t="str">
        <f>INDEX(Mapping!$B$4:$B$70, MATCH(C838, Mapping!$C$4:$C$70, 0))</f>
        <v>East</v>
      </c>
    </row>
    <row r="839" spans="1:16" x14ac:dyDescent="0.25">
      <c r="A839" s="10">
        <v>2026</v>
      </c>
      <c r="B839" s="10" t="s">
        <v>24</v>
      </c>
      <c r="C839" s="10" t="s">
        <v>1239</v>
      </c>
      <c r="D839" s="10">
        <v>0</v>
      </c>
      <c r="E839" s="10">
        <v>0</v>
      </c>
      <c r="F839" s="10">
        <v>0</v>
      </c>
      <c r="G839" s="10">
        <v>0</v>
      </c>
      <c r="H839" s="10">
        <v>0</v>
      </c>
      <c r="I839" s="10" t="s">
        <v>22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 t="str">
        <f>INDEX(Mapping!$B$4:$B$70, MATCH(C839, Mapping!$C$4:$C$70, 0))</f>
        <v>West</v>
      </c>
    </row>
    <row r="840" spans="1:16" x14ac:dyDescent="0.25">
      <c r="A840" s="10">
        <v>2026</v>
      </c>
      <c r="B840" s="10" t="s">
        <v>24</v>
      </c>
      <c r="C840" s="10" t="s">
        <v>1240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 t="s">
        <v>22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 t="str">
        <f>INDEX(Mapping!$B$4:$B$70, MATCH(C840, Mapping!$C$4:$C$70, 0))</f>
        <v>West</v>
      </c>
    </row>
    <row r="841" spans="1:16" x14ac:dyDescent="0.25">
      <c r="A841" s="10">
        <v>2026</v>
      </c>
      <c r="B841" s="10" t="s">
        <v>24</v>
      </c>
      <c r="C841" s="10" t="s">
        <v>1241</v>
      </c>
      <c r="D841" s="10">
        <v>0</v>
      </c>
      <c r="E841" s="10">
        <v>0</v>
      </c>
      <c r="F841" s="10">
        <v>0</v>
      </c>
      <c r="G841" s="10">
        <v>0</v>
      </c>
      <c r="H841" s="10">
        <v>0</v>
      </c>
      <c r="I841" s="10" t="s">
        <v>22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 t="str">
        <f>INDEX(Mapping!$B$4:$B$70, MATCH(C841, Mapping!$C$4:$C$70, 0))</f>
        <v>West</v>
      </c>
    </row>
    <row r="842" spans="1:16" x14ac:dyDescent="0.25">
      <c r="A842" s="10">
        <v>2026</v>
      </c>
      <c r="B842" s="10" t="s">
        <v>24</v>
      </c>
      <c r="C842" s="10" t="s">
        <v>1242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 t="s">
        <v>22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 t="str">
        <f>INDEX(Mapping!$B$4:$B$70, MATCH(C842, Mapping!$C$4:$C$70, 0))</f>
        <v>West</v>
      </c>
    </row>
    <row r="843" spans="1:16" x14ac:dyDescent="0.25">
      <c r="A843" s="10">
        <v>2026</v>
      </c>
      <c r="B843" s="10" t="s">
        <v>24</v>
      </c>
      <c r="C843" s="10" t="s">
        <v>1243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 t="s">
        <v>22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 t="str">
        <f>INDEX(Mapping!$B$4:$B$70, MATCH(C843, Mapping!$C$4:$C$70, 0))</f>
        <v>West</v>
      </c>
    </row>
    <row r="844" spans="1:16" x14ac:dyDescent="0.25">
      <c r="A844" s="10">
        <v>2026</v>
      </c>
      <c r="B844" s="10" t="s">
        <v>24</v>
      </c>
      <c r="C844" s="10" t="s">
        <v>1244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 t="s">
        <v>22</v>
      </c>
      <c r="J844" s="10">
        <v>322.60000000000002</v>
      </c>
      <c r="K844" s="10">
        <v>0</v>
      </c>
      <c r="L844" s="10">
        <v>0</v>
      </c>
      <c r="M844" s="10">
        <v>0</v>
      </c>
      <c r="N844" s="10">
        <v>322.60000000000002</v>
      </c>
      <c r="O844" s="10">
        <v>0</v>
      </c>
      <c r="P844" s="10" t="str">
        <f>INDEX(Mapping!$B$4:$B$70, MATCH(C844, Mapping!$C$4:$C$70, 0))</f>
        <v>East</v>
      </c>
    </row>
    <row r="845" spans="1:16" x14ac:dyDescent="0.25">
      <c r="A845" s="10">
        <v>2026</v>
      </c>
      <c r="B845" s="10" t="s">
        <v>24</v>
      </c>
      <c r="C845" s="10" t="s">
        <v>1245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 t="s">
        <v>22</v>
      </c>
      <c r="J845" s="10">
        <v>195</v>
      </c>
      <c r="K845" s="10">
        <v>0</v>
      </c>
      <c r="L845" s="10">
        <v>0</v>
      </c>
      <c r="M845" s="10">
        <v>0</v>
      </c>
      <c r="N845" s="10">
        <v>195</v>
      </c>
      <c r="O845" s="10">
        <v>0</v>
      </c>
      <c r="P845" s="10" t="str">
        <f>INDEX(Mapping!$B$4:$B$70, MATCH(C845, Mapping!$C$4:$C$70, 0))</f>
        <v>East</v>
      </c>
    </row>
    <row r="846" spans="1:16" x14ac:dyDescent="0.25">
      <c r="A846" s="10">
        <v>2026</v>
      </c>
      <c r="B846" s="10" t="s">
        <v>24</v>
      </c>
      <c r="C846" s="10" t="s">
        <v>1246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 t="s">
        <v>22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 t="str">
        <f>INDEX(Mapping!$B$4:$B$70, MATCH(C846, Mapping!$C$4:$C$70, 0))</f>
        <v>West</v>
      </c>
    </row>
    <row r="847" spans="1:16" x14ac:dyDescent="0.25">
      <c r="A847" s="10">
        <v>2026</v>
      </c>
      <c r="B847" s="10" t="s">
        <v>24</v>
      </c>
      <c r="C847" s="10" t="s">
        <v>1247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 t="s">
        <v>22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 t="str">
        <f>INDEX(Mapping!$B$4:$B$70, MATCH(C847, Mapping!$C$4:$C$70, 0))</f>
        <v>East</v>
      </c>
    </row>
    <row r="848" spans="1:16" x14ac:dyDescent="0.25">
      <c r="A848" s="10">
        <v>2026</v>
      </c>
      <c r="B848" s="10" t="s">
        <v>24</v>
      </c>
      <c r="C848" s="10" t="s">
        <v>1248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 t="s">
        <v>22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 t="str">
        <f>INDEX(Mapping!$B$4:$B$70, MATCH(C848, Mapping!$C$4:$C$70, 0))</f>
        <v>East</v>
      </c>
    </row>
    <row r="849" spans="1:16" x14ac:dyDescent="0.25">
      <c r="A849" s="10">
        <v>2026</v>
      </c>
      <c r="B849" s="10" t="s">
        <v>24</v>
      </c>
      <c r="C849" s="10" t="s">
        <v>1249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 t="s">
        <v>22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 t="str">
        <f>INDEX(Mapping!$B$4:$B$70, MATCH(C849, Mapping!$C$4:$C$70, 0))</f>
        <v>East</v>
      </c>
    </row>
    <row r="850" spans="1:16" x14ac:dyDescent="0.25">
      <c r="A850" s="10">
        <v>2026</v>
      </c>
      <c r="B850" s="10" t="s">
        <v>24</v>
      </c>
      <c r="C850" s="10" t="s">
        <v>1250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 t="s">
        <v>22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 t="str">
        <f>INDEX(Mapping!$B$4:$B$70, MATCH(C850, Mapping!$C$4:$C$70, 0))</f>
        <v>West</v>
      </c>
    </row>
    <row r="851" spans="1:16" x14ac:dyDescent="0.25">
      <c r="A851" s="10">
        <v>2026</v>
      </c>
      <c r="B851" s="10" t="s">
        <v>24</v>
      </c>
      <c r="C851" s="10" t="s">
        <v>1251</v>
      </c>
      <c r="D851" s="10">
        <v>0</v>
      </c>
      <c r="E851" s="10">
        <v>0</v>
      </c>
      <c r="F851" s="10">
        <v>0</v>
      </c>
      <c r="G851" s="10">
        <v>0</v>
      </c>
      <c r="H851" s="10">
        <v>0</v>
      </c>
      <c r="I851" s="10" t="s">
        <v>22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 t="str">
        <f>INDEX(Mapping!$B$4:$B$70, MATCH(C851, Mapping!$C$4:$C$70, 0))</f>
        <v>East</v>
      </c>
    </row>
    <row r="852" spans="1:16" x14ac:dyDescent="0.25">
      <c r="A852" s="10">
        <v>2026</v>
      </c>
      <c r="B852" s="10" t="s">
        <v>24</v>
      </c>
      <c r="C852" s="10" t="s">
        <v>1252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 t="s">
        <v>22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 t="str">
        <f>INDEX(Mapping!$B$4:$B$70, MATCH(C852, Mapping!$C$4:$C$70, 0))</f>
        <v>East</v>
      </c>
    </row>
    <row r="853" spans="1:16" x14ac:dyDescent="0.25">
      <c r="A853" s="10">
        <v>2026</v>
      </c>
      <c r="B853" s="10" t="s">
        <v>24</v>
      </c>
      <c r="C853" s="10" t="s">
        <v>1253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 t="s">
        <v>22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 t="str">
        <f>INDEX(Mapping!$B$4:$B$70, MATCH(C853, Mapping!$C$4:$C$70, 0))</f>
        <v>East</v>
      </c>
    </row>
    <row r="854" spans="1:16" x14ac:dyDescent="0.25">
      <c r="A854" s="10">
        <v>2026</v>
      </c>
      <c r="B854" s="10" t="s">
        <v>24</v>
      </c>
      <c r="C854" s="10" t="s">
        <v>1254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 t="s">
        <v>22</v>
      </c>
      <c r="J854" s="10">
        <v>90.3</v>
      </c>
      <c r="K854" s="10">
        <v>0</v>
      </c>
      <c r="L854" s="10">
        <v>0</v>
      </c>
      <c r="M854" s="10">
        <v>0</v>
      </c>
      <c r="N854" s="10">
        <v>90.3</v>
      </c>
      <c r="O854" s="10">
        <v>0</v>
      </c>
      <c r="P854" s="10" t="str">
        <f>INDEX(Mapping!$B$4:$B$70, MATCH(C854, Mapping!$C$4:$C$70, 0))</f>
        <v>West</v>
      </c>
    </row>
    <row r="855" spans="1:16" x14ac:dyDescent="0.25">
      <c r="A855" s="10">
        <v>2026</v>
      </c>
      <c r="B855" s="10" t="s">
        <v>24</v>
      </c>
      <c r="C855" s="10" t="s">
        <v>1255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 t="s">
        <v>22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 t="str">
        <f>INDEX(Mapping!$B$4:$B$70, MATCH(C855, Mapping!$C$4:$C$70, 0))</f>
        <v>West</v>
      </c>
    </row>
    <row r="856" spans="1:16" x14ac:dyDescent="0.25">
      <c r="A856" s="10">
        <v>2026</v>
      </c>
      <c r="B856" s="10" t="s">
        <v>24</v>
      </c>
      <c r="C856" s="10" t="s">
        <v>1256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 t="s">
        <v>22</v>
      </c>
      <c r="J856" s="10">
        <v>0</v>
      </c>
      <c r="K856" s="10">
        <v>0</v>
      </c>
      <c r="L856" s="10">
        <v>0</v>
      </c>
      <c r="M856" s="10">
        <v>322.5</v>
      </c>
      <c r="N856" s="10">
        <v>322.5</v>
      </c>
      <c r="O856" s="10">
        <v>0</v>
      </c>
      <c r="P856" s="10" t="str">
        <f>INDEX(Mapping!$B$4:$B$70, MATCH(C856, Mapping!$C$4:$C$70, 0))</f>
        <v>East</v>
      </c>
    </row>
    <row r="857" spans="1:16" x14ac:dyDescent="0.25">
      <c r="A857" s="10">
        <v>2026</v>
      </c>
      <c r="B857" s="10" t="s">
        <v>1222</v>
      </c>
      <c r="C857" s="10" t="s">
        <v>25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 t="s">
        <v>22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 t="str">
        <f>INDEX(Mapping!$B$4:$B$70, MATCH(C857, Mapping!$C$4:$C$70, 0))</f>
        <v>East</v>
      </c>
    </row>
    <row r="858" spans="1:16" x14ac:dyDescent="0.25">
      <c r="A858" s="10">
        <v>2026</v>
      </c>
      <c r="B858" s="10" t="s">
        <v>1222</v>
      </c>
      <c r="C858" s="10" t="s">
        <v>1182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 t="s">
        <v>22</v>
      </c>
      <c r="J858" s="10">
        <v>54.2</v>
      </c>
      <c r="K858" s="10">
        <v>0</v>
      </c>
      <c r="L858" s="10">
        <v>0</v>
      </c>
      <c r="M858" s="10">
        <v>0</v>
      </c>
      <c r="N858" s="10">
        <v>54.2</v>
      </c>
      <c r="O858" s="10">
        <v>0</v>
      </c>
      <c r="P858" s="10" t="str">
        <f>INDEX(Mapping!$B$4:$B$70, MATCH(C858, Mapping!$C$4:$C$70, 0))</f>
        <v>West</v>
      </c>
    </row>
    <row r="859" spans="1:16" x14ac:dyDescent="0.25">
      <c r="A859" s="10">
        <v>2026</v>
      </c>
      <c r="B859" s="10" t="s">
        <v>1222</v>
      </c>
      <c r="C859" s="10" t="s">
        <v>26</v>
      </c>
      <c r="D859" s="10">
        <v>283.3</v>
      </c>
      <c r="E859" s="10">
        <v>0</v>
      </c>
      <c r="F859" s="10">
        <v>-15.8</v>
      </c>
      <c r="G859" s="10">
        <v>34.799999999999997</v>
      </c>
      <c r="H859" s="10">
        <v>34.799999999999997</v>
      </c>
      <c r="I859" s="10">
        <v>13</v>
      </c>
      <c r="J859" s="10">
        <v>35.799999999999997</v>
      </c>
      <c r="K859" s="10">
        <v>0.3</v>
      </c>
      <c r="L859" s="10">
        <v>0</v>
      </c>
      <c r="M859" s="10">
        <v>266.2</v>
      </c>
      <c r="N859" s="10">
        <v>0</v>
      </c>
      <c r="O859" s="10">
        <v>0</v>
      </c>
      <c r="P859" s="10" t="str">
        <f>INDEX(Mapping!$B$4:$B$70, MATCH(C859, Mapping!$C$4:$C$70, 0))</f>
        <v>East</v>
      </c>
    </row>
    <row r="860" spans="1:16" x14ac:dyDescent="0.25">
      <c r="A860" s="10">
        <v>2026</v>
      </c>
      <c r="B860" s="10" t="s">
        <v>1222</v>
      </c>
      <c r="C860" s="10" t="s">
        <v>27</v>
      </c>
      <c r="D860" s="10">
        <v>0</v>
      </c>
      <c r="E860" s="10">
        <v>0</v>
      </c>
      <c r="F860" s="10">
        <v>0</v>
      </c>
      <c r="G860" s="10">
        <v>0</v>
      </c>
      <c r="H860" s="10">
        <v>0</v>
      </c>
      <c r="I860" s="10" t="s">
        <v>22</v>
      </c>
      <c r="J860" s="10">
        <v>0</v>
      </c>
      <c r="K860" s="10">
        <v>0</v>
      </c>
      <c r="L860" s="10">
        <v>0</v>
      </c>
      <c r="M860" s="10">
        <v>100</v>
      </c>
      <c r="N860" s="10">
        <v>100</v>
      </c>
      <c r="O860" s="10">
        <v>0</v>
      </c>
      <c r="P860" s="10" t="str">
        <f>INDEX(Mapping!$B$4:$B$70, MATCH(C860, Mapping!$C$4:$C$70, 0))</f>
        <v>East</v>
      </c>
    </row>
    <row r="861" spans="1:16" x14ac:dyDescent="0.25">
      <c r="A861" s="10">
        <v>2026</v>
      </c>
      <c r="B861" s="10" t="s">
        <v>1222</v>
      </c>
      <c r="C861" s="10" t="s">
        <v>1183</v>
      </c>
      <c r="D861" s="10">
        <v>0</v>
      </c>
      <c r="E861" s="10">
        <v>0</v>
      </c>
      <c r="F861" s="10">
        <v>0</v>
      </c>
      <c r="G861" s="10">
        <v>0</v>
      </c>
      <c r="H861" s="10">
        <v>0</v>
      </c>
      <c r="I861" s="10" t="s">
        <v>22</v>
      </c>
      <c r="J861" s="10">
        <v>0</v>
      </c>
      <c r="K861" s="10">
        <v>0</v>
      </c>
      <c r="L861" s="10">
        <v>0</v>
      </c>
      <c r="M861" s="10">
        <v>1449.1</v>
      </c>
      <c r="N861" s="10">
        <v>1449.1</v>
      </c>
      <c r="O861" s="10">
        <v>0</v>
      </c>
      <c r="P861" s="10" t="str">
        <f>INDEX(Mapping!$B$4:$B$70, MATCH(C861, Mapping!$C$4:$C$70, 0))</f>
        <v>West</v>
      </c>
    </row>
    <row r="862" spans="1:16" x14ac:dyDescent="0.25">
      <c r="A862" s="10">
        <v>2026</v>
      </c>
      <c r="B862" s="10" t="s">
        <v>1222</v>
      </c>
      <c r="C862" s="10" t="s">
        <v>1184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 t="s">
        <v>22</v>
      </c>
      <c r="J862" s="10">
        <v>0</v>
      </c>
      <c r="K862" s="10">
        <v>0</v>
      </c>
      <c r="L862" s="10">
        <v>0</v>
      </c>
      <c r="M862" s="10">
        <v>2098.9</v>
      </c>
      <c r="N862" s="10">
        <v>2098.9</v>
      </c>
      <c r="O862" s="10">
        <v>0</v>
      </c>
      <c r="P862" s="10" t="str">
        <f>INDEX(Mapping!$B$4:$B$70, MATCH(C862, Mapping!$C$4:$C$70, 0))</f>
        <v>West</v>
      </c>
    </row>
    <row r="863" spans="1:16" x14ac:dyDescent="0.25">
      <c r="A863" s="10">
        <v>2026</v>
      </c>
      <c r="B863" s="10" t="s">
        <v>1222</v>
      </c>
      <c r="C863" s="10" t="s">
        <v>28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 t="s">
        <v>22</v>
      </c>
      <c r="J863" s="10">
        <v>63.9</v>
      </c>
      <c r="K863" s="10">
        <v>0</v>
      </c>
      <c r="L863" s="10">
        <v>0</v>
      </c>
      <c r="M863" s="10">
        <v>341.1</v>
      </c>
      <c r="N863" s="10">
        <v>405</v>
      </c>
      <c r="O863" s="10">
        <v>0</v>
      </c>
      <c r="P863" s="10" t="str">
        <f>INDEX(Mapping!$B$4:$B$70, MATCH(C863, Mapping!$C$4:$C$70, 0))</f>
        <v>West</v>
      </c>
    </row>
    <row r="864" spans="1:16" x14ac:dyDescent="0.25">
      <c r="A864" s="10">
        <v>2026</v>
      </c>
      <c r="B864" s="10" t="s">
        <v>1222</v>
      </c>
      <c r="C864" s="10" t="s">
        <v>29</v>
      </c>
      <c r="D864" s="10">
        <v>0</v>
      </c>
      <c r="E864" s="10">
        <v>0</v>
      </c>
      <c r="F864" s="10">
        <v>0</v>
      </c>
      <c r="G864" s="10">
        <v>0</v>
      </c>
      <c r="H864" s="10">
        <v>25</v>
      </c>
      <c r="I864" s="10" t="s">
        <v>22</v>
      </c>
      <c r="J864" s="10">
        <v>0</v>
      </c>
      <c r="K864" s="10">
        <v>0</v>
      </c>
      <c r="L864" s="10">
        <v>0</v>
      </c>
      <c r="M864" s="10">
        <v>25</v>
      </c>
      <c r="N864" s="10">
        <v>0</v>
      </c>
      <c r="O864" s="10">
        <v>0</v>
      </c>
      <c r="P864" s="10" t="str">
        <f>INDEX(Mapping!$B$4:$B$70, MATCH(C864, Mapping!$C$4:$C$70, 0))</f>
        <v>East</v>
      </c>
    </row>
    <row r="865" spans="1:16" x14ac:dyDescent="0.25">
      <c r="A865" s="10">
        <v>2026</v>
      </c>
      <c r="B865" s="10" t="s">
        <v>1222</v>
      </c>
      <c r="C865" s="10" t="s">
        <v>30</v>
      </c>
      <c r="D865" s="10">
        <v>0</v>
      </c>
      <c r="E865" s="10">
        <v>0</v>
      </c>
      <c r="F865" s="10">
        <v>0</v>
      </c>
      <c r="G865" s="10">
        <v>0</v>
      </c>
      <c r="H865" s="10">
        <v>0</v>
      </c>
      <c r="I865" s="10" t="s">
        <v>22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 t="str">
        <f>INDEX(Mapping!$B$4:$B$70, MATCH(C865, Mapping!$C$4:$C$70, 0))</f>
        <v>East</v>
      </c>
    </row>
    <row r="866" spans="1:16" x14ac:dyDescent="0.25">
      <c r="A866" s="10">
        <v>2026</v>
      </c>
      <c r="B866" s="10" t="s">
        <v>1222</v>
      </c>
      <c r="C866" s="10" t="s">
        <v>31</v>
      </c>
      <c r="D866" s="10">
        <v>3982.4</v>
      </c>
      <c r="E866" s="10">
        <v>0</v>
      </c>
      <c r="F866" s="10">
        <v>-247.1</v>
      </c>
      <c r="G866" s="10">
        <v>677.2</v>
      </c>
      <c r="H866" s="10">
        <v>677.2</v>
      </c>
      <c r="I866" s="10">
        <v>18.100000000000001</v>
      </c>
      <c r="J866" s="10">
        <v>2565.5</v>
      </c>
      <c r="K866" s="10">
        <v>0.9</v>
      </c>
      <c r="L866" s="10">
        <v>0</v>
      </c>
      <c r="M866" s="10">
        <v>3144</v>
      </c>
      <c r="N866" s="10">
        <v>1298</v>
      </c>
      <c r="O866" s="10">
        <v>0</v>
      </c>
      <c r="P866" s="10" t="str">
        <f>INDEX(Mapping!$B$4:$B$70, MATCH(C866, Mapping!$C$4:$C$70, 0))</f>
        <v>East</v>
      </c>
    </row>
    <row r="867" spans="1:16" x14ac:dyDescent="0.25">
      <c r="A867" s="10">
        <v>2026</v>
      </c>
      <c r="B867" s="10" t="s">
        <v>1222</v>
      </c>
      <c r="C867" s="10" t="s">
        <v>1185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 t="s">
        <v>22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 t="str">
        <f>INDEX(Mapping!$B$4:$B$70, MATCH(C867, Mapping!$C$4:$C$70, 0))</f>
        <v>East</v>
      </c>
    </row>
    <row r="868" spans="1:16" x14ac:dyDescent="0.25">
      <c r="A868" s="10">
        <v>2026</v>
      </c>
      <c r="B868" s="10" t="s">
        <v>1222</v>
      </c>
      <c r="C868" s="10" t="s">
        <v>32</v>
      </c>
      <c r="D868" s="10">
        <v>475.6</v>
      </c>
      <c r="E868" s="10">
        <v>0</v>
      </c>
      <c r="F868" s="10">
        <v>0</v>
      </c>
      <c r="G868" s="10">
        <v>240.3</v>
      </c>
      <c r="H868" s="10">
        <v>240.3</v>
      </c>
      <c r="I868" s="10">
        <v>50.5</v>
      </c>
      <c r="J868" s="10">
        <v>3327</v>
      </c>
      <c r="K868" s="10">
        <v>-27.6</v>
      </c>
      <c r="L868" s="10">
        <v>0</v>
      </c>
      <c r="M868" s="10">
        <v>24.9</v>
      </c>
      <c r="N868" s="10">
        <v>2608.5</v>
      </c>
      <c r="O868" s="10">
        <v>0</v>
      </c>
      <c r="P868" s="10" t="str">
        <f>INDEX(Mapping!$B$4:$B$70, MATCH(C868, Mapping!$C$4:$C$70, 0))</f>
        <v>East</v>
      </c>
    </row>
    <row r="869" spans="1:16" x14ac:dyDescent="0.25">
      <c r="A869" s="10">
        <v>2026</v>
      </c>
      <c r="B869" s="10" t="s">
        <v>1222</v>
      </c>
      <c r="C869" s="10" t="s">
        <v>33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 t="s">
        <v>22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 t="str">
        <f>INDEX(Mapping!$B$4:$B$70, MATCH(C869, Mapping!$C$4:$C$70, 0))</f>
        <v>East</v>
      </c>
    </row>
    <row r="870" spans="1:16" x14ac:dyDescent="0.25">
      <c r="A870" s="10">
        <v>2026</v>
      </c>
      <c r="B870" s="10" t="s">
        <v>1222</v>
      </c>
      <c r="C870" s="10" t="s">
        <v>34</v>
      </c>
      <c r="D870" s="10">
        <v>0</v>
      </c>
      <c r="E870" s="10">
        <v>0</v>
      </c>
      <c r="F870" s="10">
        <v>0</v>
      </c>
      <c r="G870" s="10">
        <v>0</v>
      </c>
      <c r="H870" s="10">
        <v>66.099999999999994</v>
      </c>
      <c r="I870" s="10" t="s">
        <v>22</v>
      </c>
      <c r="J870" s="10">
        <v>158.1</v>
      </c>
      <c r="K870" s="10">
        <v>0</v>
      </c>
      <c r="L870" s="10">
        <v>0</v>
      </c>
      <c r="M870" s="10">
        <v>0</v>
      </c>
      <c r="N870" s="10">
        <v>92</v>
      </c>
      <c r="O870" s="10">
        <v>0</v>
      </c>
      <c r="P870" s="10" t="str">
        <f>INDEX(Mapping!$B$4:$B$70, MATCH(C870, Mapping!$C$4:$C$70, 0))</f>
        <v>East</v>
      </c>
    </row>
    <row r="871" spans="1:16" x14ac:dyDescent="0.25">
      <c r="A871" s="10">
        <v>2026</v>
      </c>
      <c r="B871" s="10" t="s">
        <v>1222</v>
      </c>
      <c r="C871" s="10" t="s">
        <v>35</v>
      </c>
      <c r="D871" s="10">
        <v>0</v>
      </c>
      <c r="E871" s="10">
        <v>0</v>
      </c>
      <c r="F871" s="10">
        <v>0</v>
      </c>
      <c r="G871" s="10">
        <v>0</v>
      </c>
      <c r="H871" s="10">
        <v>0</v>
      </c>
      <c r="I871" s="10" t="s">
        <v>22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 t="str">
        <f>INDEX(Mapping!$B$4:$B$70, MATCH(C871, Mapping!$C$4:$C$70, 0))</f>
        <v>East</v>
      </c>
    </row>
    <row r="872" spans="1:16" x14ac:dyDescent="0.25">
      <c r="A872" s="10">
        <v>2026</v>
      </c>
      <c r="B872" s="10" t="s">
        <v>1222</v>
      </c>
      <c r="C872" s="10" t="s">
        <v>36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 t="s">
        <v>22</v>
      </c>
      <c r="J872" s="10">
        <v>150.6</v>
      </c>
      <c r="K872" s="10">
        <v>0</v>
      </c>
      <c r="L872" s="10">
        <v>0</v>
      </c>
      <c r="M872" s="10">
        <v>0</v>
      </c>
      <c r="N872" s="10">
        <v>150.6</v>
      </c>
      <c r="O872" s="10">
        <v>0</v>
      </c>
      <c r="P872" s="10" t="str">
        <f>INDEX(Mapping!$B$4:$B$70, MATCH(C872, Mapping!$C$4:$C$70, 0))</f>
        <v>West</v>
      </c>
    </row>
    <row r="873" spans="1:16" x14ac:dyDescent="0.25">
      <c r="A873" s="10">
        <v>2026</v>
      </c>
      <c r="B873" s="10" t="s">
        <v>1222</v>
      </c>
      <c r="C873" s="10" t="s">
        <v>37</v>
      </c>
      <c r="D873" s="10">
        <v>0</v>
      </c>
      <c r="E873" s="10">
        <v>0</v>
      </c>
      <c r="F873" s="10">
        <v>0</v>
      </c>
      <c r="G873" s="10">
        <v>0</v>
      </c>
      <c r="H873" s="10">
        <v>0</v>
      </c>
      <c r="I873" s="10" t="s">
        <v>22</v>
      </c>
      <c r="J873" s="10">
        <v>240.1</v>
      </c>
      <c r="K873" s="10">
        <v>0</v>
      </c>
      <c r="L873" s="10">
        <v>0</v>
      </c>
      <c r="M873" s="10">
        <v>0</v>
      </c>
      <c r="N873" s="10">
        <v>240.1</v>
      </c>
      <c r="O873" s="10">
        <v>0</v>
      </c>
      <c r="P873" s="10" t="str">
        <f>INDEX(Mapping!$B$4:$B$70, MATCH(C873, Mapping!$C$4:$C$70, 0))</f>
        <v>West</v>
      </c>
    </row>
    <row r="874" spans="1:16" x14ac:dyDescent="0.25">
      <c r="A874" s="10">
        <v>2026</v>
      </c>
      <c r="B874" s="10" t="s">
        <v>1222</v>
      </c>
      <c r="C874" s="10" t="s">
        <v>38</v>
      </c>
      <c r="D874" s="10">
        <v>551.9</v>
      </c>
      <c r="E874" s="10">
        <v>0</v>
      </c>
      <c r="F874" s="10">
        <v>-33.9</v>
      </c>
      <c r="G874" s="10">
        <v>67.3</v>
      </c>
      <c r="H874" s="10">
        <v>67.3</v>
      </c>
      <c r="I874" s="10">
        <v>13</v>
      </c>
      <c r="J874" s="10">
        <v>0</v>
      </c>
      <c r="K874" s="10">
        <v>0</v>
      </c>
      <c r="L874" s="10">
        <v>0</v>
      </c>
      <c r="M874" s="10">
        <v>585.29999999999995</v>
      </c>
      <c r="N874" s="10">
        <v>0</v>
      </c>
      <c r="O874" s="10">
        <v>0</v>
      </c>
      <c r="P874" s="10" t="str">
        <f>INDEX(Mapping!$B$4:$B$70, MATCH(C874, Mapping!$C$4:$C$70, 0))</f>
        <v>West</v>
      </c>
    </row>
    <row r="875" spans="1:16" x14ac:dyDescent="0.25">
      <c r="A875" s="10">
        <v>2026</v>
      </c>
      <c r="B875" s="10" t="s">
        <v>1222</v>
      </c>
      <c r="C875" s="10" t="s">
        <v>39</v>
      </c>
      <c r="D875" s="10">
        <v>247.2</v>
      </c>
      <c r="E875" s="10">
        <v>0</v>
      </c>
      <c r="F875" s="10">
        <v>-13.3</v>
      </c>
      <c r="G875" s="10">
        <v>30.4</v>
      </c>
      <c r="H875" s="10">
        <v>30.4</v>
      </c>
      <c r="I875" s="10">
        <v>13</v>
      </c>
      <c r="J875" s="10">
        <v>75.3</v>
      </c>
      <c r="K875" s="10">
        <v>-2.6</v>
      </c>
      <c r="L875" s="10">
        <v>0</v>
      </c>
      <c r="M875" s="10">
        <v>365</v>
      </c>
      <c r="N875" s="10">
        <v>173.3</v>
      </c>
      <c r="O875" s="10">
        <v>0</v>
      </c>
      <c r="P875" s="10" t="str">
        <f>INDEX(Mapping!$B$4:$B$70, MATCH(C875, Mapping!$C$4:$C$70, 0))</f>
        <v>West</v>
      </c>
    </row>
    <row r="876" spans="1:16" x14ac:dyDescent="0.25">
      <c r="A876" s="10">
        <v>2026</v>
      </c>
      <c r="B876" s="10" t="s">
        <v>1222</v>
      </c>
      <c r="C876" s="10" t="s">
        <v>42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 t="s">
        <v>22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 t="str">
        <f>INDEX(Mapping!$B$4:$B$70, MATCH(C876, Mapping!$C$4:$C$70, 0))</f>
        <v>East</v>
      </c>
    </row>
    <row r="877" spans="1:16" x14ac:dyDescent="0.25">
      <c r="A877" s="10">
        <v>2026</v>
      </c>
      <c r="B877" s="10" t="s">
        <v>1222</v>
      </c>
      <c r="C877" s="10" t="s">
        <v>43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 t="s">
        <v>22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 t="str">
        <f>INDEX(Mapping!$B$4:$B$70, MATCH(C877, Mapping!$C$4:$C$70, 0))</f>
        <v>East</v>
      </c>
    </row>
    <row r="878" spans="1:16" x14ac:dyDescent="0.25">
      <c r="A878" s="10">
        <v>2026</v>
      </c>
      <c r="B878" s="10" t="s">
        <v>1222</v>
      </c>
      <c r="C878" s="10" t="s">
        <v>45</v>
      </c>
      <c r="D878" s="10">
        <v>631</v>
      </c>
      <c r="E878" s="10">
        <v>0</v>
      </c>
      <c r="F878" s="10">
        <v>0</v>
      </c>
      <c r="G878" s="10">
        <v>645.4</v>
      </c>
      <c r="H878" s="10">
        <v>645.4</v>
      </c>
      <c r="I878" s="10">
        <v>102.3</v>
      </c>
      <c r="J878" s="10">
        <v>1582.4</v>
      </c>
      <c r="K878" s="10">
        <v>0</v>
      </c>
      <c r="L878" s="10">
        <v>0</v>
      </c>
      <c r="M878" s="10">
        <v>0</v>
      </c>
      <c r="N878" s="10">
        <v>305.89999999999998</v>
      </c>
      <c r="O878" s="10">
        <v>0</v>
      </c>
      <c r="P878" s="10" t="str">
        <f>INDEX(Mapping!$B$4:$B$70, MATCH(C878, Mapping!$C$4:$C$70, 0))</f>
        <v>East</v>
      </c>
    </row>
    <row r="879" spans="1:16" x14ac:dyDescent="0.25">
      <c r="A879" s="10">
        <v>2026</v>
      </c>
      <c r="B879" s="10" t="s">
        <v>1222</v>
      </c>
      <c r="C879" s="10" t="s">
        <v>46</v>
      </c>
      <c r="D879" s="10">
        <v>471.6</v>
      </c>
      <c r="E879" s="10">
        <v>0</v>
      </c>
      <c r="F879" s="10">
        <v>-71.599999999999994</v>
      </c>
      <c r="G879" s="10">
        <v>52</v>
      </c>
      <c r="H879" s="10">
        <v>52</v>
      </c>
      <c r="I879" s="10">
        <v>13</v>
      </c>
      <c r="J879" s="10">
        <v>41.1</v>
      </c>
      <c r="K879" s="10">
        <v>0</v>
      </c>
      <c r="L879" s="10">
        <v>0</v>
      </c>
      <c r="M879" s="10">
        <v>705.8</v>
      </c>
      <c r="N879" s="10">
        <v>294.89999999999998</v>
      </c>
      <c r="O879" s="10">
        <v>0</v>
      </c>
      <c r="P879" s="10" t="str">
        <f>INDEX(Mapping!$B$4:$B$70, MATCH(C879, Mapping!$C$4:$C$70, 0))</f>
        <v>East</v>
      </c>
    </row>
    <row r="880" spans="1:16" x14ac:dyDescent="0.25">
      <c r="A880" s="10">
        <v>2026</v>
      </c>
      <c r="B880" s="10" t="s">
        <v>1222</v>
      </c>
      <c r="C880" s="10" t="s">
        <v>1234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 t="s">
        <v>22</v>
      </c>
      <c r="J880" s="10">
        <v>0</v>
      </c>
      <c r="K880" s="10">
        <v>0</v>
      </c>
      <c r="L880" s="10">
        <v>0</v>
      </c>
      <c r="M880" s="10">
        <v>305.89999999999998</v>
      </c>
      <c r="N880" s="10">
        <v>305.89999999999998</v>
      </c>
      <c r="O880" s="10">
        <v>0</v>
      </c>
      <c r="P880" s="10" t="str">
        <f>INDEX(Mapping!$B$4:$B$70, MATCH(C880, Mapping!$C$4:$C$70, 0))</f>
        <v>East</v>
      </c>
    </row>
    <row r="881" spans="1:16" x14ac:dyDescent="0.25">
      <c r="A881" s="10">
        <v>2026</v>
      </c>
      <c r="B881" s="10" t="s">
        <v>1222</v>
      </c>
      <c r="C881" s="10" t="s">
        <v>47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 t="s">
        <v>22</v>
      </c>
      <c r="J881" s="10">
        <v>512.20000000000005</v>
      </c>
      <c r="K881" s="10">
        <v>0</v>
      </c>
      <c r="L881" s="10">
        <v>0</v>
      </c>
      <c r="M881" s="10">
        <v>0</v>
      </c>
      <c r="N881" s="10">
        <v>512.20000000000005</v>
      </c>
      <c r="O881" s="10">
        <v>0</v>
      </c>
      <c r="P881" s="10" t="str">
        <f>INDEX(Mapping!$B$4:$B$70, MATCH(C881, Mapping!$C$4:$C$70, 0))</f>
        <v>West</v>
      </c>
    </row>
    <row r="882" spans="1:16" x14ac:dyDescent="0.25">
      <c r="A882" s="10">
        <v>2026</v>
      </c>
      <c r="B882" s="10" t="s">
        <v>1222</v>
      </c>
      <c r="C882" s="10" t="s">
        <v>48</v>
      </c>
      <c r="D882" s="10">
        <v>1503.2</v>
      </c>
      <c r="E882" s="10">
        <v>0</v>
      </c>
      <c r="F882" s="10">
        <v>-134.80000000000001</v>
      </c>
      <c r="G882" s="10">
        <v>177.9</v>
      </c>
      <c r="H882" s="10">
        <v>177.9</v>
      </c>
      <c r="I882" s="10">
        <v>13</v>
      </c>
      <c r="J882" s="10">
        <v>489.5</v>
      </c>
      <c r="K882" s="10">
        <v>25.9</v>
      </c>
      <c r="L882" s="10">
        <v>0</v>
      </c>
      <c r="M882" s="10">
        <v>1437.9</v>
      </c>
      <c r="N882" s="10">
        <v>407</v>
      </c>
      <c r="O882" s="10">
        <v>0</v>
      </c>
      <c r="P882" s="10" t="str">
        <f>INDEX(Mapping!$B$4:$B$70, MATCH(C882, Mapping!$C$4:$C$70, 0))</f>
        <v>West</v>
      </c>
    </row>
    <row r="883" spans="1:16" x14ac:dyDescent="0.25">
      <c r="A883" s="10">
        <v>2026</v>
      </c>
      <c r="B883" s="10" t="s">
        <v>1222</v>
      </c>
      <c r="C883" s="10" t="s">
        <v>49</v>
      </c>
      <c r="D883" s="10">
        <v>547.9</v>
      </c>
      <c r="E883" s="10">
        <v>0</v>
      </c>
      <c r="F883" s="10">
        <v>-30</v>
      </c>
      <c r="G883" s="10">
        <v>67.3</v>
      </c>
      <c r="H883" s="10">
        <v>67.3</v>
      </c>
      <c r="I883" s="10">
        <v>13</v>
      </c>
      <c r="J883" s="10">
        <v>597.5</v>
      </c>
      <c r="K883" s="10">
        <v>-78</v>
      </c>
      <c r="L883" s="10">
        <v>0</v>
      </c>
      <c r="M883" s="10">
        <v>100</v>
      </c>
      <c r="N883" s="10">
        <v>34.200000000000003</v>
      </c>
      <c r="O883" s="10">
        <v>0</v>
      </c>
      <c r="P883" s="10" t="str">
        <f>INDEX(Mapping!$B$4:$B$70, MATCH(C883, Mapping!$C$4:$C$70, 0))</f>
        <v>West</v>
      </c>
    </row>
    <row r="884" spans="1:16" x14ac:dyDescent="0.25">
      <c r="A884" s="10">
        <v>2026</v>
      </c>
      <c r="B884" s="10" t="s">
        <v>1222</v>
      </c>
      <c r="C884" s="10" t="s">
        <v>50</v>
      </c>
      <c r="D884" s="10">
        <v>418</v>
      </c>
      <c r="E884" s="10">
        <v>0</v>
      </c>
      <c r="F884" s="10">
        <v>-28.7</v>
      </c>
      <c r="G884" s="10">
        <v>50.6</v>
      </c>
      <c r="H884" s="10">
        <v>50.6</v>
      </c>
      <c r="I884" s="10">
        <v>13</v>
      </c>
      <c r="J884" s="10">
        <v>0</v>
      </c>
      <c r="K884" s="10">
        <v>0</v>
      </c>
      <c r="L884" s="10">
        <v>0</v>
      </c>
      <c r="M884" s="10">
        <v>448</v>
      </c>
      <c r="N884" s="10">
        <v>8</v>
      </c>
      <c r="O884" s="10">
        <v>0</v>
      </c>
      <c r="P884" s="10" t="str">
        <f>INDEX(Mapping!$B$4:$B$70, MATCH(C884, Mapping!$C$4:$C$70, 0))</f>
        <v>West</v>
      </c>
    </row>
    <row r="885" spans="1:16" x14ac:dyDescent="0.25">
      <c r="A885" s="10">
        <v>2026</v>
      </c>
      <c r="B885" s="10" t="s">
        <v>1222</v>
      </c>
      <c r="C885" s="10" t="s">
        <v>51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 t="s">
        <v>22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 t="str">
        <f>INDEX(Mapping!$B$4:$B$70, MATCH(C885, Mapping!$C$4:$C$70, 0))</f>
        <v>West</v>
      </c>
    </row>
    <row r="886" spans="1:16" x14ac:dyDescent="0.25">
      <c r="A886" s="10">
        <v>2026</v>
      </c>
      <c r="B886" s="10" t="s">
        <v>1222</v>
      </c>
      <c r="C886" s="10" t="s">
        <v>52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  <c r="I886" s="10" t="s">
        <v>22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 t="str">
        <f>INDEX(Mapping!$B$4:$B$70, MATCH(C886, Mapping!$C$4:$C$70, 0))</f>
        <v>West</v>
      </c>
    </row>
    <row r="887" spans="1:16" x14ac:dyDescent="0.25">
      <c r="A887" s="10">
        <v>2026</v>
      </c>
      <c r="B887" s="10" t="s">
        <v>1222</v>
      </c>
      <c r="C887" s="10" t="s">
        <v>1221</v>
      </c>
      <c r="D887" s="10">
        <v>0</v>
      </c>
      <c r="E887" s="10">
        <v>0</v>
      </c>
      <c r="F887" s="10">
        <v>0</v>
      </c>
      <c r="G887" s="10">
        <v>0</v>
      </c>
      <c r="H887" s="10">
        <v>0</v>
      </c>
      <c r="I887" s="10" t="s">
        <v>22</v>
      </c>
      <c r="J887" s="10">
        <v>1061.3</v>
      </c>
      <c r="K887" s="10">
        <v>0</v>
      </c>
      <c r="L887" s="10">
        <v>0</v>
      </c>
      <c r="M887" s="10">
        <v>294.8</v>
      </c>
      <c r="N887" s="10">
        <v>1356.1</v>
      </c>
      <c r="O887" s="10">
        <v>0</v>
      </c>
      <c r="P887" s="10" t="str">
        <f>INDEX(Mapping!$B$4:$B$70, MATCH(C887, Mapping!$C$4:$C$70, 0))</f>
        <v>West</v>
      </c>
    </row>
    <row r="888" spans="1:16" x14ac:dyDescent="0.25">
      <c r="A888" s="10">
        <v>2026</v>
      </c>
      <c r="B888" s="10" t="s">
        <v>1222</v>
      </c>
      <c r="C888" s="10" t="s">
        <v>53</v>
      </c>
      <c r="D888" s="10">
        <v>0</v>
      </c>
      <c r="E888" s="10">
        <v>0</v>
      </c>
      <c r="F888" s="10">
        <v>0</v>
      </c>
      <c r="G888" s="10">
        <v>0</v>
      </c>
      <c r="H888" s="10">
        <v>0</v>
      </c>
      <c r="I888" s="10" t="s">
        <v>22</v>
      </c>
      <c r="J888" s="10">
        <v>0</v>
      </c>
      <c r="K888" s="10">
        <v>0</v>
      </c>
      <c r="L888" s="10">
        <v>0</v>
      </c>
      <c r="M888" s="10">
        <v>1080.3</v>
      </c>
      <c r="N888" s="10">
        <v>1080.3</v>
      </c>
      <c r="O888" s="10">
        <v>0</v>
      </c>
      <c r="P888" s="10" t="str">
        <f>INDEX(Mapping!$B$4:$B$70, MATCH(C888, Mapping!$C$4:$C$70, 0))</f>
        <v>West</v>
      </c>
    </row>
    <row r="889" spans="1:16" x14ac:dyDescent="0.25">
      <c r="A889" s="10">
        <v>2026</v>
      </c>
      <c r="B889" s="10" t="s">
        <v>1222</v>
      </c>
      <c r="C889" s="10" t="s">
        <v>1189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 t="s">
        <v>22</v>
      </c>
      <c r="J889" s="10">
        <v>0</v>
      </c>
      <c r="K889" s="10">
        <v>0</v>
      </c>
      <c r="L889" s="10">
        <v>0</v>
      </c>
      <c r="M889" s="10">
        <v>489</v>
      </c>
      <c r="N889" s="10">
        <v>489</v>
      </c>
      <c r="O889" s="10">
        <v>0</v>
      </c>
      <c r="P889" s="10" t="str">
        <f>INDEX(Mapping!$B$4:$B$70, MATCH(C889, Mapping!$C$4:$C$70, 0))</f>
        <v>West</v>
      </c>
    </row>
    <row r="890" spans="1:16" x14ac:dyDescent="0.25">
      <c r="A890" s="10">
        <v>2026</v>
      </c>
      <c r="B890" s="10" t="s">
        <v>1222</v>
      </c>
      <c r="C890" s="10" t="s">
        <v>23</v>
      </c>
      <c r="D890" s="10">
        <v>0</v>
      </c>
      <c r="E890" s="10">
        <v>0</v>
      </c>
      <c r="F890" s="10">
        <v>0</v>
      </c>
      <c r="G890" s="10">
        <v>0</v>
      </c>
      <c r="H890" s="10">
        <v>42</v>
      </c>
      <c r="I890" s="10" t="s">
        <v>22</v>
      </c>
      <c r="J890" s="10">
        <v>0</v>
      </c>
      <c r="K890" s="10">
        <v>0</v>
      </c>
      <c r="L890" s="10">
        <v>0</v>
      </c>
      <c r="M890" s="10">
        <v>67</v>
      </c>
      <c r="N890" s="10">
        <v>24.9</v>
      </c>
      <c r="O890" s="10">
        <v>0</v>
      </c>
      <c r="P890" s="10" t="str">
        <f>INDEX(Mapping!$B$4:$B$70, MATCH(C890, Mapping!$C$4:$C$70, 0))</f>
        <v>East</v>
      </c>
    </row>
    <row r="891" spans="1:16" x14ac:dyDescent="0.25">
      <c r="A891" s="10">
        <v>2026</v>
      </c>
      <c r="B891" s="10" t="s">
        <v>1222</v>
      </c>
      <c r="C891" s="10" t="s">
        <v>1220</v>
      </c>
      <c r="D891" s="10">
        <v>335.5</v>
      </c>
      <c r="E891" s="10">
        <v>0</v>
      </c>
      <c r="F891" s="10">
        <v>-24</v>
      </c>
      <c r="G891" s="10">
        <v>40.5</v>
      </c>
      <c r="H891" s="10">
        <v>40.5</v>
      </c>
      <c r="I891" s="10">
        <v>13</v>
      </c>
      <c r="J891" s="10">
        <v>0</v>
      </c>
      <c r="K891" s="10">
        <v>0</v>
      </c>
      <c r="L891" s="10">
        <v>0</v>
      </c>
      <c r="M891" s="10">
        <v>352</v>
      </c>
      <c r="N891" s="10">
        <v>0</v>
      </c>
      <c r="O891" s="10">
        <v>0</v>
      </c>
      <c r="P891" s="10" t="str">
        <f>INDEX(Mapping!$B$4:$B$70, MATCH(C891, Mapping!$C$4:$C$70, 0))</f>
        <v>West</v>
      </c>
    </row>
    <row r="892" spans="1:16" x14ac:dyDescent="0.25">
      <c r="A892" s="10">
        <v>2026</v>
      </c>
      <c r="B892" s="10" t="s">
        <v>1222</v>
      </c>
      <c r="C892" s="10" t="s">
        <v>1235</v>
      </c>
      <c r="D892" s="10">
        <v>0</v>
      </c>
      <c r="E892" s="10">
        <v>0</v>
      </c>
      <c r="F892" s="10">
        <v>0</v>
      </c>
      <c r="G892" s="10">
        <v>0</v>
      </c>
      <c r="H892" s="10">
        <v>74.8</v>
      </c>
      <c r="I892" s="10" t="s">
        <v>22</v>
      </c>
      <c r="J892" s="10">
        <v>74.8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 t="str">
        <f>INDEX(Mapping!$B$4:$B$70, MATCH(C892, Mapping!$C$4:$C$70, 0))</f>
        <v>East</v>
      </c>
    </row>
    <row r="893" spans="1:16" x14ac:dyDescent="0.25">
      <c r="A893" s="10">
        <v>2026</v>
      </c>
      <c r="B893" s="10" t="s">
        <v>1222</v>
      </c>
      <c r="C893" s="10" t="s">
        <v>1236</v>
      </c>
      <c r="D893" s="10">
        <v>0</v>
      </c>
      <c r="E893" s="10">
        <v>0</v>
      </c>
      <c r="F893" s="10">
        <v>0</v>
      </c>
      <c r="G893" s="10">
        <v>0</v>
      </c>
      <c r="H893" s="10">
        <v>0</v>
      </c>
      <c r="I893" s="10" t="s">
        <v>22</v>
      </c>
      <c r="J893" s="10">
        <v>100.4</v>
      </c>
      <c r="K893" s="10">
        <v>0</v>
      </c>
      <c r="L893" s="10">
        <v>0</v>
      </c>
      <c r="M893" s="10">
        <v>0</v>
      </c>
      <c r="N893" s="10">
        <v>100.4</v>
      </c>
      <c r="O893" s="10">
        <v>0</v>
      </c>
      <c r="P893" s="10" t="str">
        <f>INDEX(Mapping!$B$4:$B$70, MATCH(C893, Mapping!$C$4:$C$70, 0))</f>
        <v>West</v>
      </c>
    </row>
    <row r="894" spans="1:16" x14ac:dyDescent="0.25">
      <c r="A894" s="10">
        <v>2026</v>
      </c>
      <c r="B894" s="10" t="s">
        <v>1222</v>
      </c>
      <c r="C894" s="10" t="s">
        <v>1237</v>
      </c>
      <c r="D894" s="10">
        <v>0</v>
      </c>
      <c r="E894" s="10">
        <v>0</v>
      </c>
      <c r="F894" s="10">
        <v>0</v>
      </c>
      <c r="G894" s="10">
        <v>0</v>
      </c>
      <c r="H894" s="10">
        <v>0</v>
      </c>
      <c r="I894" s="10" t="s">
        <v>22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 t="str">
        <f>INDEX(Mapping!$B$4:$B$70, MATCH(C894, Mapping!$C$4:$C$70, 0))</f>
        <v>West</v>
      </c>
    </row>
    <row r="895" spans="1:16" x14ac:dyDescent="0.25">
      <c r="A895" s="10">
        <v>2026</v>
      </c>
      <c r="B895" s="10" t="s">
        <v>1222</v>
      </c>
      <c r="C895" s="10" t="s">
        <v>1238</v>
      </c>
      <c r="D895" s="10">
        <v>0</v>
      </c>
      <c r="E895" s="10">
        <v>0</v>
      </c>
      <c r="F895" s="10">
        <v>0</v>
      </c>
      <c r="G895" s="10">
        <v>0</v>
      </c>
      <c r="H895" s="10">
        <v>0</v>
      </c>
      <c r="I895" s="10" t="s">
        <v>22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 t="str">
        <f>INDEX(Mapping!$B$4:$B$70, MATCH(C895, Mapping!$C$4:$C$70, 0))</f>
        <v>East</v>
      </c>
    </row>
    <row r="896" spans="1:16" x14ac:dyDescent="0.25">
      <c r="A896" s="10">
        <v>2026</v>
      </c>
      <c r="B896" s="10" t="s">
        <v>1222</v>
      </c>
      <c r="C896" s="10" t="s">
        <v>1239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 t="s">
        <v>22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 t="str">
        <f>INDEX(Mapping!$B$4:$B$70, MATCH(C896, Mapping!$C$4:$C$70, 0))</f>
        <v>West</v>
      </c>
    </row>
    <row r="897" spans="1:16" x14ac:dyDescent="0.25">
      <c r="A897" s="10">
        <v>2026</v>
      </c>
      <c r="B897" s="10" t="s">
        <v>1222</v>
      </c>
      <c r="C897" s="10" t="s">
        <v>1240</v>
      </c>
      <c r="D897" s="10">
        <v>0</v>
      </c>
      <c r="E897" s="10">
        <v>0</v>
      </c>
      <c r="F897" s="10">
        <v>0</v>
      </c>
      <c r="G897" s="10">
        <v>0</v>
      </c>
      <c r="H897" s="10">
        <v>0</v>
      </c>
      <c r="I897" s="10" t="s">
        <v>22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 t="str">
        <f>INDEX(Mapping!$B$4:$B$70, MATCH(C897, Mapping!$C$4:$C$70, 0))</f>
        <v>West</v>
      </c>
    </row>
    <row r="898" spans="1:16" x14ac:dyDescent="0.25">
      <c r="A898" s="10">
        <v>2026</v>
      </c>
      <c r="B898" s="10" t="s">
        <v>1222</v>
      </c>
      <c r="C898" s="10" t="s">
        <v>1241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 t="s">
        <v>22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 t="str">
        <f>INDEX(Mapping!$B$4:$B$70, MATCH(C898, Mapping!$C$4:$C$70, 0))</f>
        <v>West</v>
      </c>
    </row>
    <row r="899" spans="1:16" x14ac:dyDescent="0.25">
      <c r="A899" s="10">
        <v>2026</v>
      </c>
      <c r="B899" s="10" t="s">
        <v>1222</v>
      </c>
      <c r="C899" s="10" t="s">
        <v>1242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 t="s">
        <v>22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 t="str">
        <f>INDEX(Mapping!$B$4:$B$70, MATCH(C899, Mapping!$C$4:$C$70, 0))</f>
        <v>West</v>
      </c>
    </row>
    <row r="900" spans="1:16" x14ac:dyDescent="0.25">
      <c r="A900" s="10">
        <v>2026</v>
      </c>
      <c r="B900" s="10" t="s">
        <v>1222</v>
      </c>
      <c r="C900" s="10" t="s">
        <v>1243</v>
      </c>
      <c r="D900" s="10">
        <v>0</v>
      </c>
      <c r="E900" s="10">
        <v>0</v>
      </c>
      <c r="F900" s="10">
        <v>0</v>
      </c>
      <c r="G900" s="10">
        <v>0</v>
      </c>
      <c r="H900" s="10">
        <v>0</v>
      </c>
      <c r="I900" s="10" t="s">
        <v>22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 t="str">
        <f>INDEX(Mapping!$B$4:$B$70, MATCH(C900, Mapping!$C$4:$C$70, 0))</f>
        <v>West</v>
      </c>
    </row>
    <row r="901" spans="1:16" x14ac:dyDescent="0.25">
      <c r="A901" s="10">
        <v>2026</v>
      </c>
      <c r="B901" s="10" t="s">
        <v>1222</v>
      </c>
      <c r="C901" s="10" t="s">
        <v>1244</v>
      </c>
      <c r="D901" s="10">
        <v>0</v>
      </c>
      <c r="E901" s="10">
        <v>0</v>
      </c>
      <c r="F901" s="10">
        <v>0</v>
      </c>
      <c r="G901" s="10">
        <v>0</v>
      </c>
      <c r="H901" s="10">
        <v>739.2</v>
      </c>
      <c r="I901" s="10" t="s">
        <v>22</v>
      </c>
      <c r="J901" s="10">
        <v>739.2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 t="str">
        <f>INDEX(Mapping!$B$4:$B$70, MATCH(C901, Mapping!$C$4:$C$70, 0))</f>
        <v>East</v>
      </c>
    </row>
    <row r="902" spans="1:16" x14ac:dyDescent="0.25">
      <c r="A902" s="10">
        <v>2026</v>
      </c>
      <c r="B902" s="10" t="s">
        <v>1222</v>
      </c>
      <c r="C902" s="10" t="s">
        <v>1245</v>
      </c>
      <c r="D902" s="10">
        <v>0</v>
      </c>
      <c r="E902" s="10">
        <v>0</v>
      </c>
      <c r="F902" s="10">
        <v>0</v>
      </c>
      <c r="G902" s="10">
        <v>0</v>
      </c>
      <c r="H902" s="10">
        <v>192.3</v>
      </c>
      <c r="I902" s="10" t="s">
        <v>22</v>
      </c>
      <c r="J902" s="10">
        <v>192.3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 t="str">
        <f>INDEX(Mapping!$B$4:$B$70, MATCH(C902, Mapping!$C$4:$C$70, 0))</f>
        <v>East</v>
      </c>
    </row>
    <row r="903" spans="1:16" x14ac:dyDescent="0.25">
      <c r="A903" s="10">
        <v>2026</v>
      </c>
      <c r="B903" s="10" t="s">
        <v>1222</v>
      </c>
      <c r="C903" s="10" t="s">
        <v>1246</v>
      </c>
      <c r="D903" s="10">
        <v>0</v>
      </c>
      <c r="E903" s="10">
        <v>0</v>
      </c>
      <c r="F903" s="10">
        <v>0</v>
      </c>
      <c r="G903" s="10">
        <v>0</v>
      </c>
      <c r="H903" s="10">
        <v>0</v>
      </c>
      <c r="I903" s="10" t="s">
        <v>22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 t="str">
        <f>INDEX(Mapping!$B$4:$B$70, MATCH(C903, Mapping!$C$4:$C$70, 0))</f>
        <v>West</v>
      </c>
    </row>
    <row r="904" spans="1:16" x14ac:dyDescent="0.25">
      <c r="A904" s="10">
        <v>2026</v>
      </c>
      <c r="B904" s="10" t="s">
        <v>1222</v>
      </c>
      <c r="C904" s="10" t="s">
        <v>1247</v>
      </c>
      <c r="D904" s="10">
        <v>0</v>
      </c>
      <c r="E904" s="10">
        <v>0</v>
      </c>
      <c r="F904" s="10">
        <v>0</v>
      </c>
      <c r="G904" s="10">
        <v>0</v>
      </c>
      <c r="H904" s="10">
        <v>0</v>
      </c>
      <c r="I904" s="10" t="s">
        <v>22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 t="str">
        <f>INDEX(Mapping!$B$4:$B$70, MATCH(C904, Mapping!$C$4:$C$70, 0))</f>
        <v>East</v>
      </c>
    </row>
    <row r="905" spans="1:16" x14ac:dyDescent="0.25">
      <c r="A905" s="10">
        <v>2026</v>
      </c>
      <c r="B905" s="10" t="s">
        <v>1222</v>
      </c>
      <c r="C905" s="10" t="s">
        <v>1248</v>
      </c>
      <c r="D905" s="10">
        <v>0</v>
      </c>
      <c r="E905" s="10">
        <v>0</v>
      </c>
      <c r="F905" s="10">
        <v>0</v>
      </c>
      <c r="G905" s="10">
        <v>0</v>
      </c>
      <c r="H905" s="10">
        <v>0</v>
      </c>
      <c r="I905" s="10" t="s">
        <v>22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 t="str">
        <f>INDEX(Mapping!$B$4:$B$70, MATCH(C905, Mapping!$C$4:$C$70, 0))</f>
        <v>East</v>
      </c>
    </row>
    <row r="906" spans="1:16" x14ac:dyDescent="0.25">
      <c r="A906" s="10">
        <v>2026</v>
      </c>
      <c r="B906" s="10" t="s">
        <v>1222</v>
      </c>
      <c r="C906" s="10" t="s">
        <v>1249</v>
      </c>
      <c r="D906" s="10">
        <v>0</v>
      </c>
      <c r="E906" s="10">
        <v>0</v>
      </c>
      <c r="F906" s="10">
        <v>0</v>
      </c>
      <c r="G906" s="10">
        <v>0</v>
      </c>
      <c r="H906" s="10">
        <v>0</v>
      </c>
      <c r="I906" s="10" t="s">
        <v>22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 t="str">
        <f>INDEX(Mapping!$B$4:$B$70, MATCH(C906, Mapping!$C$4:$C$70, 0))</f>
        <v>East</v>
      </c>
    </row>
    <row r="907" spans="1:16" x14ac:dyDescent="0.25">
      <c r="A907" s="10">
        <v>2026</v>
      </c>
      <c r="B907" s="10" t="s">
        <v>1222</v>
      </c>
      <c r="C907" s="10" t="s">
        <v>1250</v>
      </c>
      <c r="D907" s="10">
        <v>0</v>
      </c>
      <c r="E907" s="10">
        <v>0</v>
      </c>
      <c r="F907" s="10">
        <v>0</v>
      </c>
      <c r="G907" s="10">
        <v>0</v>
      </c>
      <c r="H907" s="10">
        <v>0</v>
      </c>
      <c r="I907" s="10" t="s">
        <v>22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 t="str">
        <f>INDEX(Mapping!$B$4:$B$70, MATCH(C907, Mapping!$C$4:$C$70, 0))</f>
        <v>West</v>
      </c>
    </row>
    <row r="908" spans="1:16" x14ac:dyDescent="0.25">
      <c r="A908" s="10">
        <v>2026</v>
      </c>
      <c r="B908" s="10" t="s">
        <v>1222</v>
      </c>
      <c r="C908" s="10" t="s">
        <v>1251</v>
      </c>
      <c r="D908" s="10">
        <v>0</v>
      </c>
      <c r="E908" s="10">
        <v>0</v>
      </c>
      <c r="F908" s="10">
        <v>0</v>
      </c>
      <c r="G908" s="10">
        <v>0</v>
      </c>
      <c r="H908" s="10">
        <v>0</v>
      </c>
      <c r="I908" s="10" t="s">
        <v>22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 t="str">
        <f>INDEX(Mapping!$B$4:$B$70, MATCH(C908, Mapping!$C$4:$C$70, 0))</f>
        <v>East</v>
      </c>
    </row>
    <row r="909" spans="1:16" x14ac:dyDescent="0.25">
      <c r="A909" s="10">
        <v>2026</v>
      </c>
      <c r="B909" s="10" t="s">
        <v>1222</v>
      </c>
      <c r="C909" s="10" t="s">
        <v>1252</v>
      </c>
      <c r="D909" s="10">
        <v>0</v>
      </c>
      <c r="E909" s="10">
        <v>0</v>
      </c>
      <c r="F909" s="10">
        <v>0</v>
      </c>
      <c r="G909" s="10">
        <v>0</v>
      </c>
      <c r="H909" s="10">
        <v>0</v>
      </c>
      <c r="I909" s="10" t="s">
        <v>22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 t="str">
        <f>INDEX(Mapping!$B$4:$B$70, MATCH(C909, Mapping!$C$4:$C$70, 0))</f>
        <v>East</v>
      </c>
    </row>
    <row r="910" spans="1:16" x14ac:dyDescent="0.25">
      <c r="A910" s="10">
        <v>2026</v>
      </c>
      <c r="B910" s="10" t="s">
        <v>1222</v>
      </c>
      <c r="C910" s="10" t="s">
        <v>1253</v>
      </c>
      <c r="D910" s="10">
        <v>0</v>
      </c>
      <c r="E910" s="10">
        <v>0</v>
      </c>
      <c r="F910" s="10">
        <v>0</v>
      </c>
      <c r="G910" s="10">
        <v>0</v>
      </c>
      <c r="H910" s="10">
        <v>0</v>
      </c>
      <c r="I910" s="10" t="s">
        <v>22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 t="str">
        <f>INDEX(Mapping!$B$4:$B$70, MATCH(C910, Mapping!$C$4:$C$70, 0))</f>
        <v>East</v>
      </c>
    </row>
    <row r="911" spans="1:16" x14ac:dyDescent="0.25">
      <c r="A911" s="10">
        <v>2026</v>
      </c>
      <c r="B911" s="10" t="s">
        <v>1222</v>
      </c>
      <c r="C911" s="10" t="s">
        <v>1254</v>
      </c>
      <c r="D911" s="10">
        <v>0</v>
      </c>
      <c r="E911" s="10">
        <v>0</v>
      </c>
      <c r="F911" s="10">
        <v>0</v>
      </c>
      <c r="G911" s="10">
        <v>0</v>
      </c>
      <c r="H911" s="10">
        <v>0</v>
      </c>
      <c r="I911" s="10" t="s">
        <v>22</v>
      </c>
      <c r="J911" s="10">
        <v>93.1</v>
      </c>
      <c r="K911" s="10">
        <v>0</v>
      </c>
      <c r="L911" s="10">
        <v>0</v>
      </c>
      <c r="M911" s="10">
        <v>0</v>
      </c>
      <c r="N911" s="10">
        <v>93.1</v>
      </c>
      <c r="O911" s="10">
        <v>0</v>
      </c>
      <c r="P911" s="10" t="str">
        <f>INDEX(Mapping!$B$4:$B$70, MATCH(C911, Mapping!$C$4:$C$70, 0))</f>
        <v>West</v>
      </c>
    </row>
    <row r="912" spans="1:16" x14ac:dyDescent="0.25">
      <c r="A912" s="10">
        <v>2026</v>
      </c>
      <c r="B912" s="10" t="s">
        <v>1222</v>
      </c>
      <c r="C912" s="10" t="s">
        <v>1255</v>
      </c>
      <c r="D912" s="10">
        <v>0</v>
      </c>
      <c r="E912" s="10">
        <v>0</v>
      </c>
      <c r="F912" s="10">
        <v>0</v>
      </c>
      <c r="G912" s="10">
        <v>0</v>
      </c>
      <c r="H912" s="10">
        <v>0</v>
      </c>
      <c r="I912" s="10" t="s">
        <v>22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 t="str">
        <f>INDEX(Mapping!$B$4:$B$70, MATCH(C912, Mapping!$C$4:$C$70, 0))</f>
        <v>West</v>
      </c>
    </row>
    <row r="913" spans="1:16" x14ac:dyDescent="0.25">
      <c r="A913" s="10">
        <v>2026</v>
      </c>
      <c r="B913" s="10" t="s">
        <v>1222</v>
      </c>
      <c r="C913" s="10" t="s">
        <v>1256</v>
      </c>
      <c r="D913" s="10">
        <v>0</v>
      </c>
      <c r="E913" s="10">
        <v>0</v>
      </c>
      <c r="F913" s="10">
        <v>0</v>
      </c>
      <c r="G913" s="10">
        <v>0</v>
      </c>
      <c r="H913" s="10">
        <v>0</v>
      </c>
      <c r="I913" s="10" t="s">
        <v>22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 t="str">
        <f>INDEX(Mapping!$B$4:$B$70, MATCH(C913, Mapping!$C$4:$C$70, 0))</f>
        <v>East</v>
      </c>
    </row>
    <row r="914" spans="1:16" x14ac:dyDescent="0.25">
      <c r="A914" s="10">
        <v>2027</v>
      </c>
      <c r="B914" s="10" t="s">
        <v>24</v>
      </c>
      <c r="C914" s="10" t="s">
        <v>25</v>
      </c>
      <c r="D914" s="10">
        <v>0</v>
      </c>
      <c r="E914" s="10">
        <v>0</v>
      </c>
      <c r="F914" s="10">
        <v>0</v>
      </c>
      <c r="G914" s="10">
        <v>0</v>
      </c>
      <c r="H914" s="10">
        <v>0</v>
      </c>
      <c r="I914" s="10" t="s">
        <v>22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 t="str">
        <f>INDEX(Mapping!$B$4:$B$70, MATCH(C914, Mapping!$C$4:$C$70, 0))</f>
        <v>East</v>
      </c>
    </row>
    <row r="915" spans="1:16" x14ac:dyDescent="0.25">
      <c r="A915" s="10">
        <v>2027</v>
      </c>
      <c r="B915" s="10" t="s">
        <v>24</v>
      </c>
      <c r="C915" s="10" t="s">
        <v>1182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 t="s">
        <v>22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 t="str">
        <f>INDEX(Mapping!$B$4:$B$70, MATCH(C915, Mapping!$C$4:$C$70, 0))</f>
        <v>West</v>
      </c>
    </row>
    <row r="916" spans="1:16" x14ac:dyDescent="0.25">
      <c r="A916" s="10">
        <v>2027</v>
      </c>
      <c r="B916" s="10" t="s">
        <v>24</v>
      </c>
      <c r="C916" s="10" t="s">
        <v>26</v>
      </c>
      <c r="D916" s="10">
        <v>530.70000000000005</v>
      </c>
      <c r="E916" s="10">
        <v>0</v>
      </c>
      <c r="F916" s="10">
        <v>-38.200000000000003</v>
      </c>
      <c r="G916" s="10">
        <v>64</v>
      </c>
      <c r="H916" s="10">
        <v>64</v>
      </c>
      <c r="I916" s="10">
        <v>13</v>
      </c>
      <c r="J916" s="10">
        <v>35.799999999999997</v>
      </c>
      <c r="K916" s="10">
        <v>-1.2</v>
      </c>
      <c r="L916" s="10">
        <v>180.2</v>
      </c>
      <c r="M916" s="10">
        <v>483.8</v>
      </c>
      <c r="N916" s="10">
        <v>142</v>
      </c>
      <c r="O916" s="10">
        <v>0</v>
      </c>
      <c r="P916" s="10" t="str">
        <f>INDEX(Mapping!$B$4:$B$70, MATCH(C916, Mapping!$C$4:$C$70, 0))</f>
        <v>East</v>
      </c>
    </row>
    <row r="917" spans="1:16" x14ac:dyDescent="0.25">
      <c r="A917" s="10">
        <v>2027</v>
      </c>
      <c r="B917" s="10" t="s">
        <v>24</v>
      </c>
      <c r="C917" s="10" t="s">
        <v>27</v>
      </c>
      <c r="D917" s="10">
        <v>0</v>
      </c>
      <c r="E917" s="10">
        <v>0</v>
      </c>
      <c r="F917" s="10">
        <v>0</v>
      </c>
      <c r="G917" s="10">
        <v>0</v>
      </c>
      <c r="H917" s="10">
        <v>0</v>
      </c>
      <c r="I917" s="10" t="s">
        <v>22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 t="str">
        <f>INDEX(Mapping!$B$4:$B$70, MATCH(C917, Mapping!$C$4:$C$70, 0))</f>
        <v>East</v>
      </c>
    </row>
    <row r="918" spans="1:16" x14ac:dyDescent="0.25">
      <c r="A918" s="10">
        <v>2027</v>
      </c>
      <c r="B918" s="10" t="s">
        <v>24</v>
      </c>
      <c r="C918" s="10" t="s">
        <v>1183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 t="s">
        <v>22</v>
      </c>
      <c r="J918" s="10">
        <v>0</v>
      </c>
      <c r="K918" s="10">
        <v>0</v>
      </c>
      <c r="L918" s="10">
        <v>0</v>
      </c>
      <c r="M918" s="10">
        <v>1327.3</v>
      </c>
      <c r="N918" s="10">
        <v>1327.3</v>
      </c>
      <c r="O918" s="10">
        <v>0</v>
      </c>
      <c r="P918" s="10" t="str">
        <f>INDEX(Mapping!$B$4:$B$70, MATCH(C918, Mapping!$C$4:$C$70, 0))</f>
        <v>West</v>
      </c>
    </row>
    <row r="919" spans="1:16" x14ac:dyDescent="0.25">
      <c r="A919" s="10">
        <v>2027</v>
      </c>
      <c r="B919" s="10" t="s">
        <v>24</v>
      </c>
      <c r="C919" s="10" t="s">
        <v>1184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 t="s">
        <v>22</v>
      </c>
      <c r="J919" s="10">
        <v>0</v>
      </c>
      <c r="K919" s="10">
        <v>0</v>
      </c>
      <c r="L919" s="10">
        <v>0</v>
      </c>
      <c r="M919" s="10">
        <v>1778.7</v>
      </c>
      <c r="N919" s="10">
        <v>1778.7</v>
      </c>
      <c r="O919" s="10">
        <v>0</v>
      </c>
      <c r="P919" s="10" t="str">
        <f>INDEX(Mapping!$B$4:$B$70, MATCH(C919, Mapping!$C$4:$C$70, 0))</f>
        <v>West</v>
      </c>
    </row>
    <row r="920" spans="1:16" x14ac:dyDescent="0.25">
      <c r="A920" s="10">
        <v>2027</v>
      </c>
      <c r="B920" s="10" t="s">
        <v>24</v>
      </c>
      <c r="C920" s="10" t="s">
        <v>28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 t="s">
        <v>22</v>
      </c>
      <c r="J920" s="10">
        <v>232.1</v>
      </c>
      <c r="K920" s="10">
        <v>0</v>
      </c>
      <c r="L920" s="10">
        <v>0</v>
      </c>
      <c r="M920" s="10">
        <v>188.1</v>
      </c>
      <c r="N920" s="10">
        <v>420.2</v>
      </c>
      <c r="O920" s="10">
        <v>0</v>
      </c>
      <c r="P920" s="10" t="str">
        <f>INDEX(Mapping!$B$4:$B$70, MATCH(C920, Mapping!$C$4:$C$70, 0))</f>
        <v>West</v>
      </c>
    </row>
    <row r="921" spans="1:16" x14ac:dyDescent="0.25">
      <c r="A921" s="10">
        <v>2027</v>
      </c>
      <c r="B921" s="10" t="s">
        <v>24</v>
      </c>
      <c r="C921" s="10" t="s">
        <v>29</v>
      </c>
      <c r="D921" s="10">
        <v>0</v>
      </c>
      <c r="E921" s="10">
        <v>0</v>
      </c>
      <c r="F921" s="10">
        <v>0</v>
      </c>
      <c r="G921" s="10">
        <v>0</v>
      </c>
      <c r="H921" s="10">
        <v>0</v>
      </c>
      <c r="I921" s="10" t="s">
        <v>22</v>
      </c>
      <c r="J921" s="10">
        <v>0</v>
      </c>
      <c r="K921" s="10">
        <v>0</v>
      </c>
      <c r="L921" s="10">
        <v>0</v>
      </c>
      <c r="M921" s="10">
        <v>9.5</v>
      </c>
      <c r="N921" s="10">
        <v>9.5</v>
      </c>
      <c r="O921" s="10">
        <v>0</v>
      </c>
      <c r="P921" s="10" t="str">
        <f>INDEX(Mapping!$B$4:$B$70, MATCH(C921, Mapping!$C$4:$C$70, 0))</f>
        <v>East</v>
      </c>
    </row>
    <row r="922" spans="1:16" x14ac:dyDescent="0.25">
      <c r="A922" s="10">
        <v>2027</v>
      </c>
      <c r="B922" s="10" t="s">
        <v>24</v>
      </c>
      <c r="C922" s="10" t="s">
        <v>30</v>
      </c>
      <c r="D922" s="10">
        <v>0</v>
      </c>
      <c r="E922" s="10">
        <v>0</v>
      </c>
      <c r="F922" s="10">
        <v>0</v>
      </c>
      <c r="G922" s="10">
        <v>0</v>
      </c>
      <c r="H922" s="10">
        <v>0</v>
      </c>
      <c r="I922" s="10" t="s">
        <v>22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 t="str">
        <f>INDEX(Mapping!$B$4:$B$70, MATCH(C922, Mapping!$C$4:$C$70, 0))</f>
        <v>East</v>
      </c>
    </row>
    <row r="923" spans="1:16" x14ac:dyDescent="0.25">
      <c r="A923" s="10">
        <v>2027</v>
      </c>
      <c r="B923" s="10" t="s">
        <v>24</v>
      </c>
      <c r="C923" s="10" t="s">
        <v>31</v>
      </c>
      <c r="D923" s="10">
        <v>5087.8</v>
      </c>
      <c r="E923" s="10">
        <v>0</v>
      </c>
      <c r="F923" s="10">
        <v>-373.7</v>
      </c>
      <c r="G923" s="10">
        <v>612.79999999999995</v>
      </c>
      <c r="H923" s="10">
        <v>612.79999999999995</v>
      </c>
      <c r="I923" s="10">
        <v>13</v>
      </c>
      <c r="J923" s="10">
        <v>2375.4</v>
      </c>
      <c r="K923" s="10">
        <v>0.9</v>
      </c>
      <c r="L923" s="10">
        <v>175.6</v>
      </c>
      <c r="M923" s="10">
        <v>3374.6</v>
      </c>
      <c r="N923" s="10">
        <v>599.6</v>
      </c>
      <c r="O923" s="10">
        <v>0</v>
      </c>
      <c r="P923" s="10" t="str">
        <f>INDEX(Mapping!$B$4:$B$70, MATCH(C923, Mapping!$C$4:$C$70, 0))</f>
        <v>East</v>
      </c>
    </row>
    <row r="924" spans="1:16" x14ac:dyDescent="0.25">
      <c r="A924" s="10">
        <v>2027</v>
      </c>
      <c r="B924" s="10" t="s">
        <v>24</v>
      </c>
      <c r="C924" s="10" t="s">
        <v>1185</v>
      </c>
      <c r="D924" s="10">
        <v>0</v>
      </c>
      <c r="E924" s="10">
        <v>0</v>
      </c>
      <c r="F924" s="10">
        <v>0</v>
      </c>
      <c r="G924" s="10">
        <v>0</v>
      </c>
      <c r="H924" s="10">
        <v>0</v>
      </c>
      <c r="I924" s="10" t="s">
        <v>22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 t="str">
        <f>INDEX(Mapping!$B$4:$B$70, MATCH(C924, Mapping!$C$4:$C$70, 0))</f>
        <v>East</v>
      </c>
    </row>
    <row r="925" spans="1:16" x14ac:dyDescent="0.25">
      <c r="A925" s="10">
        <v>2027</v>
      </c>
      <c r="B925" s="10" t="s">
        <v>24</v>
      </c>
      <c r="C925" s="10" t="s">
        <v>32</v>
      </c>
      <c r="D925" s="10">
        <v>607.79999999999995</v>
      </c>
      <c r="E925" s="10">
        <v>0</v>
      </c>
      <c r="F925" s="10">
        <v>0</v>
      </c>
      <c r="G925" s="10">
        <v>79</v>
      </c>
      <c r="H925" s="10">
        <v>79</v>
      </c>
      <c r="I925" s="10">
        <v>13</v>
      </c>
      <c r="J925" s="10">
        <v>3258.2</v>
      </c>
      <c r="K925" s="10">
        <v>-27.6</v>
      </c>
      <c r="L925" s="10">
        <v>0</v>
      </c>
      <c r="M925" s="10">
        <v>466.3</v>
      </c>
      <c r="N925" s="10">
        <v>3010</v>
      </c>
      <c r="O925" s="10">
        <v>0</v>
      </c>
      <c r="P925" s="10" t="str">
        <f>INDEX(Mapping!$B$4:$B$70, MATCH(C925, Mapping!$C$4:$C$70, 0))</f>
        <v>East</v>
      </c>
    </row>
    <row r="926" spans="1:16" x14ac:dyDescent="0.25">
      <c r="A926" s="10">
        <v>2027</v>
      </c>
      <c r="B926" s="10" t="s">
        <v>24</v>
      </c>
      <c r="C926" s="10" t="s">
        <v>33</v>
      </c>
      <c r="D926" s="10">
        <v>0</v>
      </c>
      <c r="E926" s="10">
        <v>0</v>
      </c>
      <c r="F926" s="10">
        <v>0</v>
      </c>
      <c r="G926" s="10">
        <v>0</v>
      </c>
      <c r="H926" s="10">
        <v>0</v>
      </c>
      <c r="I926" s="10" t="s">
        <v>22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 t="str">
        <f>INDEX(Mapping!$B$4:$B$70, MATCH(C926, Mapping!$C$4:$C$70, 0))</f>
        <v>East</v>
      </c>
    </row>
    <row r="927" spans="1:16" x14ac:dyDescent="0.25">
      <c r="A927" s="10">
        <v>2027</v>
      </c>
      <c r="B927" s="10" t="s">
        <v>24</v>
      </c>
      <c r="C927" s="10" t="s">
        <v>34</v>
      </c>
      <c r="D927" s="10">
        <v>0</v>
      </c>
      <c r="E927" s="10">
        <v>0</v>
      </c>
      <c r="F927" s="10">
        <v>0</v>
      </c>
      <c r="G927" s="10">
        <v>0</v>
      </c>
      <c r="H927" s="10">
        <v>0</v>
      </c>
      <c r="I927" s="10" t="s">
        <v>22</v>
      </c>
      <c r="J927" s="10">
        <v>76.5</v>
      </c>
      <c r="K927" s="10">
        <v>0</v>
      </c>
      <c r="L927" s="10">
        <v>0</v>
      </c>
      <c r="M927" s="10">
        <v>0</v>
      </c>
      <c r="N927" s="10">
        <v>76.5</v>
      </c>
      <c r="O927" s="10">
        <v>0</v>
      </c>
      <c r="P927" s="10" t="str">
        <f>INDEX(Mapping!$B$4:$B$70, MATCH(C927, Mapping!$C$4:$C$70, 0))</f>
        <v>East</v>
      </c>
    </row>
    <row r="928" spans="1:16" x14ac:dyDescent="0.25">
      <c r="A928" s="10">
        <v>2027</v>
      </c>
      <c r="B928" s="10" t="s">
        <v>24</v>
      </c>
      <c r="C928" s="10" t="s">
        <v>35</v>
      </c>
      <c r="D928" s="10">
        <v>0</v>
      </c>
      <c r="E928" s="10">
        <v>0</v>
      </c>
      <c r="F928" s="10">
        <v>0</v>
      </c>
      <c r="G928" s="10">
        <v>0</v>
      </c>
      <c r="H928" s="10">
        <v>0</v>
      </c>
      <c r="I928" s="10" t="s">
        <v>22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 t="str">
        <f>INDEX(Mapping!$B$4:$B$70, MATCH(C928, Mapping!$C$4:$C$70, 0))</f>
        <v>East</v>
      </c>
    </row>
    <row r="929" spans="1:16" x14ac:dyDescent="0.25">
      <c r="A929" s="10">
        <v>2027</v>
      </c>
      <c r="B929" s="10" t="s">
        <v>24</v>
      </c>
      <c r="C929" s="10" t="s">
        <v>36</v>
      </c>
      <c r="D929" s="10">
        <v>0</v>
      </c>
      <c r="E929" s="10">
        <v>0</v>
      </c>
      <c r="F929" s="10">
        <v>0</v>
      </c>
      <c r="G929" s="10">
        <v>0</v>
      </c>
      <c r="H929" s="10">
        <v>0</v>
      </c>
      <c r="I929" s="10" t="s">
        <v>22</v>
      </c>
      <c r="J929" s="10">
        <v>151.6</v>
      </c>
      <c r="K929" s="10">
        <v>0</v>
      </c>
      <c r="L929" s="10">
        <v>0</v>
      </c>
      <c r="M929" s="10">
        <v>0</v>
      </c>
      <c r="N929" s="10">
        <v>151.6</v>
      </c>
      <c r="O929" s="10">
        <v>0</v>
      </c>
      <c r="P929" s="10" t="str">
        <f>INDEX(Mapping!$B$4:$B$70, MATCH(C929, Mapping!$C$4:$C$70, 0))</f>
        <v>West</v>
      </c>
    </row>
    <row r="930" spans="1:16" x14ac:dyDescent="0.25">
      <c r="A930" s="10">
        <v>2027</v>
      </c>
      <c r="B930" s="10" t="s">
        <v>24</v>
      </c>
      <c r="C930" s="10" t="s">
        <v>37</v>
      </c>
      <c r="D930" s="10">
        <v>0</v>
      </c>
      <c r="E930" s="10">
        <v>0</v>
      </c>
      <c r="F930" s="10">
        <v>0</v>
      </c>
      <c r="G930" s="10">
        <v>0</v>
      </c>
      <c r="H930" s="10">
        <v>0</v>
      </c>
      <c r="I930" s="10" t="s">
        <v>22</v>
      </c>
      <c r="J930" s="10">
        <v>199</v>
      </c>
      <c r="K930" s="10">
        <v>0</v>
      </c>
      <c r="L930" s="10">
        <v>0</v>
      </c>
      <c r="M930" s="10">
        <v>0</v>
      </c>
      <c r="N930" s="10">
        <v>199</v>
      </c>
      <c r="O930" s="10">
        <v>0</v>
      </c>
      <c r="P930" s="10" t="str">
        <f>INDEX(Mapping!$B$4:$B$70, MATCH(C930, Mapping!$C$4:$C$70, 0))</f>
        <v>West</v>
      </c>
    </row>
    <row r="931" spans="1:16" x14ac:dyDescent="0.25">
      <c r="A931" s="10">
        <v>2027</v>
      </c>
      <c r="B931" s="10" t="s">
        <v>24</v>
      </c>
      <c r="C931" s="10" t="s">
        <v>38</v>
      </c>
      <c r="D931" s="10">
        <v>579.29999999999995</v>
      </c>
      <c r="E931" s="10">
        <v>0</v>
      </c>
      <c r="F931" s="10">
        <v>-43.7</v>
      </c>
      <c r="G931" s="10">
        <v>69.599999999999994</v>
      </c>
      <c r="H931" s="10">
        <v>69.599999999999994</v>
      </c>
      <c r="I931" s="10">
        <v>13</v>
      </c>
      <c r="J931" s="10">
        <v>0</v>
      </c>
      <c r="K931" s="10">
        <v>0</v>
      </c>
      <c r="L931" s="10">
        <v>0</v>
      </c>
      <c r="M931" s="10">
        <v>605.29999999999995</v>
      </c>
      <c r="N931" s="10">
        <v>0</v>
      </c>
      <c r="O931" s="10">
        <v>0</v>
      </c>
      <c r="P931" s="10" t="str">
        <f>INDEX(Mapping!$B$4:$B$70, MATCH(C931, Mapping!$C$4:$C$70, 0))</f>
        <v>West</v>
      </c>
    </row>
    <row r="932" spans="1:16" x14ac:dyDescent="0.25">
      <c r="A932" s="10">
        <v>2027</v>
      </c>
      <c r="B932" s="10" t="s">
        <v>24</v>
      </c>
      <c r="C932" s="10" t="s">
        <v>39</v>
      </c>
      <c r="D932" s="10">
        <v>299.60000000000002</v>
      </c>
      <c r="E932" s="10">
        <v>0</v>
      </c>
      <c r="F932" s="10">
        <v>-17.5</v>
      </c>
      <c r="G932" s="10">
        <v>36.700000000000003</v>
      </c>
      <c r="H932" s="10">
        <v>36.700000000000003</v>
      </c>
      <c r="I932" s="10">
        <v>13</v>
      </c>
      <c r="J932" s="10">
        <v>75.3</v>
      </c>
      <c r="K932" s="10">
        <v>-2.6</v>
      </c>
      <c r="L932" s="10">
        <v>0</v>
      </c>
      <c r="M932" s="10">
        <v>439.9</v>
      </c>
      <c r="N932" s="10">
        <v>193.8</v>
      </c>
      <c r="O932" s="10">
        <v>0</v>
      </c>
      <c r="P932" s="10" t="str">
        <f>INDEX(Mapping!$B$4:$B$70, MATCH(C932, Mapping!$C$4:$C$70, 0))</f>
        <v>West</v>
      </c>
    </row>
    <row r="933" spans="1:16" x14ac:dyDescent="0.25">
      <c r="A933" s="10">
        <v>2027</v>
      </c>
      <c r="B933" s="10" t="s">
        <v>24</v>
      </c>
      <c r="C933" s="10" t="s">
        <v>42</v>
      </c>
      <c r="D933" s="10">
        <v>0</v>
      </c>
      <c r="E933" s="10">
        <v>0</v>
      </c>
      <c r="F933" s="10">
        <v>0</v>
      </c>
      <c r="G933" s="10">
        <v>0</v>
      </c>
      <c r="H933" s="10">
        <v>0</v>
      </c>
      <c r="I933" s="10" t="s">
        <v>22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 t="str">
        <f>INDEX(Mapping!$B$4:$B$70, MATCH(C933, Mapping!$C$4:$C$70, 0))</f>
        <v>East</v>
      </c>
    </row>
    <row r="934" spans="1:16" x14ac:dyDescent="0.25">
      <c r="A934" s="10">
        <v>2027</v>
      </c>
      <c r="B934" s="10" t="s">
        <v>24</v>
      </c>
      <c r="C934" s="10" t="s">
        <v>43</v>
      </c>
      <c r="D934" s="10">
        <v>0</v>
      </c>
      <c r="E934" s="10">
        <v>0</v>
      </c>
      <c r="F934" s="10">
        <v>0</v>
      </c>
      <c r="G934" s="10">
        <v>0</v>
      </c>
      <c r="H934" s="10">
        <v>0</v>
      </c>
      <c r="I934" s="10" t="s">
        <v>22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 t="str">
        <f>INDEX(Mapping!$B$4:$B$70, MATCH(C934, Mapping!$C$4:$C$70, 0))</f>
        <v>East</v>
      </c>
    </row>
    <row r="935" spans="1:16" x14ac:dyDescent="0.25">
      <c r="A935" s="10">
        <v>2027</v>
      </c>
      <c r="B935" s="10" t="s">
        <v>24</v>
      </c>
      <c r="C935" s="10" t="s">
        <v>45</v>
      </c>
      <c r="D935" s="10">
        <v>637.5</v>
      </c>
      <c r="E935" s="10">
        <v>0</v>
      </c>
      <c r="F935" s="10">
        <v>0</v>
      </c>
      <c r="G935" s="10">
        <v>82.9</v>
      </c>
      <c r="H935" s="10">
        <v>293.60000000000002</v>
      </c>
      <c r="I935" s="10">
        <v>46</v>
      </c>
      <c r="J935" s="10">
        <v>1504.2</v>
      </c>
      <c r="K935" s="10">
        <v>0</v>
      </c>
      <c r="L935" s="10">
        <v>2.9</v>
      </c>
      <c r="M935" s="10">
        <v>0</v>
      </c>
      <c r="N935" s="10">
        <v>576</v>
      </c>
      <c r="O935" s="10">
        <v>0</v>
      </c>
      <c r="P935" s="10" t="str">
        <f>INDEX(Mapping!$B$4:$B$70, MATCH(C935, Mapping!$C$4:$C$70, 0))</f>
        <v>East</v>
      </c>
    </row>
    <row r="936" spans="1:16" x14ac:dyDescent="0.25">
      <c r="A936" s="10">
        <v>2027</v>
      </c>
      <c r="B936" s="10" t="s">
        <v>24</v>
      </c>
      <c r="C936" s="10" t="s">
        <v>46</v>
      </c>
      <c r="D936" s="10">
        <v>454.8</v>
      </c>
      <c r="E936" s="10">
        <v>0</v>
      </c>
      <c r="F936" s="10">
        <v>-89.1</v>
      </c>
      <c r="G936" s="10">
        <v>47.5</v>
      </c>
      <c r="H936" s="10">
        <v>47.5</v>
      </c>
      <c r="I936" s="10">
        <v>13</v>
      </c>
      <c r="J936" s="10">
        <v>41.1</v>
      </c>
      <c r="K936" s="10">
        <v>0</v>
      </c>
      <c r="L936" s="10">
        <v>0</v>
      </c>
      <c r="M936" s="10">
        <v>400</v>
      </c>
      <c r="N936" s="10">
        <v>27.9</v>
      </c>
      <c r="O936" s="10">
        <v>0</v>
      </c>
      <c r="P936" s="10" t="str">
        <f>INDEX(Mapping!$B$4:$B$70, MATCH(C936, Mapping!$C$4:$C$70, 0))</f>
        <v>East</v>
      </c>
    </row>
    <row r="937" spans="1:16" x14ac:dyDescent="0.25">
      <c r="A937" s="10">
        <v>2027</v>
      </c>
      <c r="B937" s="10" t="s">
        <v>24</v>
      </c>
      <c r="C937" s="10" t="s">
        <v>1234</v>
      </c>
      <c r="D937" s="10">
        <v>0</v>
      </c>
      <c r="E937" s="10">
        <v>0</v>
      </c>
      <c r="F937" s="10">
        <v>0</v>
      </c>
      <c r="G937" s="10">
        <v>0</v>
      </c>
      <c r="H937" s="10">
        <v>0</v>
      </c>
      <c r="I937" s="10" t="s">
        <v>22</v>
      </c>
      <c r="J937" s="10">
        <v>0</v>
      </c>
      <c r="K937" s="10">
        <v>0</v>
      </c>
      <c r="L937" s="10">
        <v>0</v>
      </c>
      <c r="M937" s="10">
        <v>576</v>
      </c>
      <c r="N937" s="10">
        <v>576</v>
      </c>
      <c r="O937" s="10">
        <v>0</v>
      </c>
      <c r="P937" s="10" t="str">
        <f>INDEX(Mapping!$B$4:$B$70, MATCH(C937, Mapping!$C$4:$C$70, 0))</f>
        <v>East</v>
      </c>
    </row>
    <row r="938" spans="1:16" x14ac:dyDescent="0.25">
      <c r="A938" s="10">
        <v>2027</v>
      </c>
      <c r="B938" s="10" t="s">
        <v>24</v>
      </c>
      <c r="C938" s="10" t="s">
        <v>47</v>
      </c>
      <c r="D938" s="10">
        <v>0</v>
      </c>
      <c r="E938" s="10">
        <v>0</v>
      </c>
      <c r="F938" s="10">
        <v>0</v>
      </c>
      <c r="G938" s="10">
        <v>0</v>
      </c>
      <c r="H938" s="10">
        <v>0</v>
      </c>
      <c r="I938" s="10" t="s">
        <v>22</v>
      </c>
      <c r="J938" s="10">
        <v>412</v>
      </c>
      <c r="K938" s="10">
        <v>0</v>
      </c>
      <c r="L938" s="10">
        <v>0</v>
      </c>
      <c r="M938" s="10">
        <v>0</v>
      </c>
      <c r="N938" s="10">
        <v>412</v>
      </c>
      <c r="O938" s="10">
        <v>0</v>
      </c>
      <c r="P938" s="10" t="str">
        <f>INDEX(Mapping!$B$4:$B$70, MATCH(C938, Mapping!$C$4:$C$70, 0))</f>
        <v>West</v>
      </c>
    </row>
    <row r="939" spans="1:16" x14ac:dyDescent="0.25">
      <c r="A939" s="10">
        <v>2027</v>
      </c>
      <c r="B939" s="10" t="s">
        <v>24</v>
      </c>
      <c r="C939" s="10" t="s">
        <v>48</v>
      </c>
      <c r="D939" s="10">
        <v>1510.8</v>
      </c>
      <c r="E939" s="10">
        <v>0</v>
      </c>
      <c r="F939" s="10">
        <v>-124.2</v>
      </c>
      <c r="G939" s="10">
        <v>180.3</v>
      </c>
      <c r="H939" s="10">
        <v>180.3</v>
      </c>
      <c r="I939" s="10">
        <v>13</v>
      </c>
      <c r="J939" s="10">
        <v>572.79999999999995</v>
      </c>
      <c r="K939" s="10">
        <v>6.9</v>
      </c>
      <c r="L939" s="10">
        <v>0</v>
      </c>
      <c r="M939" s="10">
        <v>1267.5</v>
      </c>
      <c r="N939" s="10">
        <v>280.39999999999998</v>
      </c>
      <c r="O939" s="10">
        <v>0</v>
      </c>
      <c r="P939" s="10" t="str">
        <f>INDEX(Mapping!$B$4:$B$70, MATCH(C939, Mapping!$C$4:$C$70, 0))</f>
        <v>West</v>
      </c>
    </row>
    <row r="940" spans="1:16" x14ac:dyDescent="0.25">
      <c r="A940" s="10">
        <v>2027</v>
      </c>
      <c r="B940" s="10" t="s">
        <v>24</v>
      </c>
      <c r="C940" s="10" t="s">
        <v>49</v>
      </c>
      <c r="D940" s="10">
        <v>509.6</v>
      </c>
      <c r="E940" s="10">
        <v>0</v>
      </c>
      <c r="F940" s="10">
        <v>-36.9</v>
      </c>
      <c r="G940" s="10">
        <v>61.5</v>
      </c>
      <c r="H940" s="10">
        <v>61.5</v>
      </c>
      <c r="I940" s="10">
        <v>13</v>
      </c>
      <c r="J940" s="10">
        <v>535</v>
      </c>
      <c r="K940" s="10">
        <v>-78</v>
      </c>
      <c r="L940" s="10">
        <v>0</v>
      </c>
      <c r="M940" s="10">
        <v>100</v>
      </c>
      <c r="N940" s="10">
        <v>22.9</v>
      </c>
      <c r="O940" s="10">
        <v>0</v>
      </c>
      <c r="P940" s="10" t="str">
        <f>INDEX(Mapping!$B$4:$B$70, MATCH(C940, Mapping!$C$4:$C$70, 0))</f>
        <v>West</v>
      </c>
    </row>
    <row r="941" spans="1:16" x14ac:dyDescent="0.25">
      <c r="A941" s="10">
        <v>2027</v>
      </c>
      <c r="B941" s="10" t="s">
        <v>24</v>
      </c>
      <c r="C941" s="10" t="s">
        <v>50</v>
      </c>
      <c r="D941" s="10">
        <v>400.6</v>
      </c>
      <c r="E941" s="10">
        <v>0</v>
      </c>
      <c r="F941" s="10">
        <v>-13.8</v>
      </c>
      <c r="G941" s="10">
        <v>50.3</v>
      </c>
      <c r="H941" s="10">
        <v>50.3</v>
      </c>
      <c r="I941" s="10">
        <v>13</v>
      </c>
      <c r="J941" s="10">
        <v>0</v>
      </c>
      <c r="K941" s="10">
        <v>0</v>
      </c>
      <c r="L941" s="10">
        <v>0</v>
      </c>
      <c r="M941" s="10">
        <v>437.1</v>
      </c>
      <c r="N941" s="10">
        <v>0</v>
      </c>
      <c r="O941" s="10">
        <v>0</v>
      </c>
      <c r="P941" s="10" t="str">
        <f>INDEX(Mapping!$B$4:$B$70, MATCH(C941, Mapping!$C$4:$C$70, 0))</f>
        <v>West</v>
      </c>
    </row>
    <row r="942" spans="1:16" x14ac:dyDescent="0.25">
      <c r="A942" s="10">
        <v>2027</v>
      </c>
      <c r="B942" s="10" t="s">
        <v>24</v>
      </c>
      <c r="C942" s="10" t="s">
        <v>51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 t="s">
        <v>22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 t="str">
        <f>INDEX(Mapping!$B$4:$B$70, MATCH(C942, Mapping!$C$4:$C$70, 0))</f>
        <v>West</v>
      </c>
    </row>
    <row r="943" spans="1:16" x14ac:dyDescent="0.25">
      <c r="A943" s="10">
        <v>2027</v>
      </c>
      <c r="B943" s="10" t="s">
        <v>24</v>
      </c>
      <c r="C943" s="10" t="s">
        <v>52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 t="s">
        <v>22</v>
      </c>
      <c r="J943" s="10">
        <v>103</v>
      </c>
      <c r="K943" s="10">
        <v>0</v>
      </c>
      <c r="L943" s="10">
        <v>0</v>
      </c>
      <c r="M943" s="10">
        <v>0</v>
      </c>
      <c r="N943" s="10">
        <v>103</v>
      </c>
      <c r="O943" s="10">
        <v>0</v>
      </c>
      <c r="P943" s="10" t="str">
        <f>INDEX(Mapping!$B$4:$B$70, MATCH(C943, Mapping!$C$4:$C$70, 0))</f>
        <v>West</v>
      </c>
    </row>
    <row r="944" spans="1:16" x14ac:dyDescent="0.25">
      <c r="A944" s="10">
        <v>2027</v>
      </c>
      <c r="B944" s="10" t="s">
        <v>24</v>
      </c>
      <c r="C944" s="10" t="s">
        <v>1221</v>
      </c>
      <c r="D944" s="10">
        <v>0</v>
      </c>
      <c r="E944" s="10">
        <v>0</v>
      </c>
      <c r="F944" s="10">
        <v>0</v>
      </c>
      <c r="G944" s="10">
        <v>0</v>
      </c>
      <c r="H944" s="10">
        <v>0</v>
      </c>
      <c r="I944" s="10" t="s">
        <v>22</v>
      </c>
      <c r="J944" s="10">
        <v>1061.3</v>
      </c>
      <c r="K944" s="10">
        <v>0</v>
      </c>
      <c r="L944" s="10">
        <v>0</v>
      </c>
      <c r="M944" s="10">
        <v>575.9</v>
      </c>
      <c r="N944" s="10">
        <v>1637.2</v>
      </c>
      <c r="O944" s="10">
        <v>0</v>
      </c>
      <c r="P944" s="10" t="str">
        <f>INDEX(Mapping!$B$4:$B$70, MATCH(C944, Mapping!$C$4:$C$70, 0))</f>
        <v>West</v>
      </c>
    </row>
    <row r="945" spans="1:16" x14ac:dyDescent="0.25">
      <c r="A945" s="10">
        <v>2027</v>
      </c>
      <c r="B945" s="10" t="s">
        <v>24</v>
      </c>
      <c r="C945" s="10" t="s">
        <v>53</v>
      </c>
      <c r="D945" s="10">
        <v>0</v>
      </c>
      <c r="E945" s="10">
        <v>0</v>
      </c>
      <c r="F945" s="10">
        <v>0</v>
      </c>
      <c r="G945" s="10">
        <v>0</v>
      </c>
      <c r="H945" s="10">
        <v>0</v>
      </c>
      <c r="I945" s="10" t="s">
        <v>22</v>
      </c>
      <c r="J945" s="10">
        <v>0</v>
      </c>
      <c r="K945" s="10">
        <v>0</v>
      </c>
      <c r="L945" s="10">
        <v>0</v>
      </c>
      <c r="M945" s="10">
        <v>976.5</v>
      </c>
      <c r="N945" s="10">
        <v>976.5</v>
      </c>
      <c r="O945" s="10">
        <v>0</v>
      </c>
      <c r="P945" s="10" t="str">
        <f>INDEX(Mapping!$B$4:$B$70, MATCH(C945, Mapping!$C$4:$C$70, 0))</f>
        <v>West</v>
      </c>
    </row>
    <row r="946" spans="1:16" x14ac:dyDescent="0.25">
      <c r="A946" s="10">
        <v>2027</v>
      </c>
      <c r="B946" s="10" t="s">
        <v>24</v>
      </c>
      <c r="C946" s="10" t="s">
        <v>1189</v>
      </c>
      <c r="D946" s="10">
        <v>0</v>
      </c>
      <c r="E946" s="10">
        <v>0</v>
      </c>
      <c r="F946" s="10">
        <v>0</v>
      </c>
      <c r="G946" s="10">
        <v>0</v>
      </c>
      <c r="H946" s="10">
        <v>0</v>
      </c>
      <c r="I946" s="10" t="s">
        <v>22</v>
      </c>
      <c r="J946" s="10">
        <v>0</v>
      </c>
      <c r="K946" s="10">
        <v>0</v>
      </c>
      <c r="L946" s="10">
        <v>0</v>
      </c>
      <c r="M946" s="10">
        <v>509.9</v>
      </c>
      <c r="N946" s="10">
        <v>509.9</v>
      </c>
      <c r="O946" s="10">
        <v>0</v>
      </c>
      <c r="P946" s="10" t="str">
        <f>INDEX(Mapping!$B$4:$B$70, MATCH(C946, Mapping!$C$4:$C$70, 0))</f>
        <v>West</v>
      </c>
    </row>
    <row r="947" spans="1:16" x14ac:dyDescent="0.25">
      <c r="A947" s="10">
        <v>2027</v>
      </c>
      <c r="B947" s="10" t="s">
        <v>24</v>
      </c>
      <c r="C947" s="10" t="s">
        <v>23</v>
      </c>
      <c r="D947" s="10">
        <v>0</v>
      </c>
      <c r="E947" s="10">
        <v>0</v>
      </c>
      <c r="F947" s="10">
        <v>0</v>
      </c>
      <c r="G947" s="10">
        <v>0</v>
      </c>
      <c r="H947" s="10">
        <v>0</v>
      </c>
      <c r="I947" s="10" t="s">
        <v>22</v>
      </c>
      <c r="J947" s="10">
        <v>0</v>
      </c>
      <c r="K947" s="10">
        <v>0</v>
      </c>
      <c r="L947" s="10">
        <v>0</v>
      </c>
      <c r="M947" s="10">
        <v>67</v>
      </c>
      <c r="N947" s="10">
        <v>67</v>
      </c>
      <c r="O947" s="10">
        <v>0</v>
      </c>
      <c r="P947" s="10" t="str">
        <f>INDEX(Mapping!$B$4:$B$70, MATCH(C947, Mapping!$C$4:$C$70, 0))</f>
        <v>East</v>
      </c>
    </row>
    <row r="948" spans="1:16" x14ac:dyDescent="0.25">
      <c r="A948" s="10">
        <v>2027</v>
      </c>
      <c r="B948" s="10" t="s">
        <v>24</v>
      </c>
      <c r="C948" s="10" t="s">
        <v>1220</v>
      </c>
      <c r="D948" s="10">
        <v>275.89999999999998</v>
      </c>
      <c r="E948" s="10">
        <v>0</v>
      </c>
      <c r="F948" s="10">
        <v>-16.899999999999999</v>
      </c>
      <c r="G948" s="10">
        <v>33.700000000000003</v>
      </c>
      <c r="H948" s="10">
        <v>33.700000000000003</v>
      </c>
      <c r="I948" s="10">
        <v>13</v>
      </c>
      <c r="J948" s="10">
        <v>0</v>
      </c>
      <c r="K948" s="10">
        <v>0</v>
      </c>
      <c r="L948" s="10">
        <v>0</v>
      </c>
      <c r="M948" s="10">
        <v>292.60000000000002</v>
      </c>
      <c r="N948" s="10">
        <v>0</v>
      </c>
      <c r="O948" s="10">
        <v>0</v>
      </c>
      <c r="P948" s="10" t="str">
        <f>INDEX(Mapping!$B$4:$B$70, MATCH(C948, Mapping!$C$4:$C$70, 0))</f>
        <v>West</v>
      </c>
    </row>
    <row r="949" spans="1:16" x14ac:dyDescent="0.25">
      <c r="A949" s="10">
        <v>2027</v>
      </c>
      <c r="B949" s="10" t="s">
        <v>24</v>
      </c>
      <c r="C949" s="10" t="s">
        <v>1235</v>
      </c>
      <c r="D949" s="10">
        <v>0</v>
      </c>
      <c r="E949" s="10">
        <v>0</v>
      </c>
      <c r="F949" s="10">
        <v>0</v>
      </c>
      <c r="G949" s="10">
        <v>0</v>
      </c>
      <c r="H949" s="10">
        <v>0</v>
      </c>
      <c r="I949" s="10" t="s">
        <v>22</v>
      </c>
      <c r="J949" s="10">
        <v>67.2</v>
      </c>
      <c r="K949" s="10">
        <v>0</v>
      </c>
      <c r="L949" s="10">
        <v>0</v>
      </c>
      <c r="M949" s="10">
        <v>0</v>
      </c>
      <c r="N949" s="10">
        <v>67.2</v>
      </c>
      <c r="O949" s="10">
        <v>0</v>
      </c>
      <c r="P949" s="10" t="str">
        <f>INDEX(Mapping!$B$4:$B$70, MATCH(C949, Mapping!$C$4:$C$70, 0))</f>
        <v>East</v>
      </c>
    </row>
    <row r="950" spans="1:16" x14ac:dyDescent="0.25">
      <c r="A950" s="10">
        <v>2027</v>
      </c>
      <c r="B950" s="10" t="s">
        <v>24</v>
      </c>
      <c r="C950" s="10" t="s">
        <v>1236</v>
      </c>
      <c r="D950" s="10">
        <v>0</v>
      </c>
      <c r="E950" s="10">
        <v>0</v>
      </c>
      <c r="F950" s="10">
        <v>0</v>
      </c>
      <c r="G950" s="10">
        <v>0</v>
      </c>
      <c r="H950" s="10">
        <v>0</v>
      </c>
      <c r="I950" s="10" t="s">
        <v>22</v>
      </c>
      <c r="J950" s="10">
        <v>105.1</v>
      </c>
      <c r="K950" s="10">
        <v>0</v>
      </c>
      <c r="L950" s="10">
        <v>0</v>
      </c>
      <c r="M950" s="10">
        <v>0</v>
      </c>
      <c r="N950" s="10">
        <v>105.1</v>
      </c>
      <c r="O950" s="10">
        <v>0</v>
      </c>
      <c r="P950" s="10" t="str">
        <f>INDEX(Mapping!$B$4:$B$70, MATCH(C950, Mapping!$C$4:$C$70, 0))</f>
        <v>West</v>
      </c>
    </row>
    <row r="951" spans="1:16" x14ac:dyDescent="0.25">
      <c r="A951" s="10">
        <v>2027</v>
      </c>
      <c r="B951" s="10" t="s">
        <v>24</v>
      </c>
      <c r="C951" s="10" t="s">
        <v>1237</v>
      </c>
      <c r="D951" s="10">
        <v>0</v>
      </c>
      <c r="E951" s="10">
        <v>0</v>
      </c>
      <c r="F951" s="10">
        <v>0</v>
      </c>
      <c r="G951" s="10">
        <v>0</v>
      </c>
      <c r="H951" s="10">
        <v>0</v>
      </c>
      <c r="I951" s="10" t="s">
        <v>22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 t="str">
        <f>INDEX(Mapping!$B$4:$B$70, MATCH(C951, Mapping!$C$4:$C$70, 0))</f>
        <v>West</v>
      </c>
    </row>
    <row r="952" spans="1:16" x14ac:dyDescent="0.25">
      <c r="A952" s="10">
        <v>2027</v>
      </c>
      <c r="B952" s="10" t="s">
        <v>24</v>
      </c>
      <c r="C952" s="10" t="s">
        <v>1238</v>
      </c>
      <c r="D952" s="10">
        <v>0</v>
      </c>
      <c r="E952" s="10">
        <v>0</v>
      </c>
      <c r="F952" s="10">
        <v>0</v>
      </c>
      <c r="G952" s="10">
        <v>0</v>
      </c>
      <c r="H952" s="10">
        <v>0</v>
      </c>
      <c r="I952" s="10" t="s">
        <v>22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 t="str">
        <f>INDEX(Mapping!$B$4:$B$70, MATCH(C952, Mapping!$C$4:$C$70, 0))</f>
        <v>East</v>
      </c>
    </row>
    <row r="953" spans="1:16" x14ac:dyDescent="0.25">
      <c r="A953" s="10">
        <v>2027</v>
      </c>
      <c r="B953" s="10" t="s">
        <v>24</v>
      </c>
      <c r="C953" s="10" t="s">
        <v>1239</v>
      </c>
      <c r="D953" s="10">
        <v>0</v>
      </c>
      <c r="E953" s="10">
        <v>0</v>
      </c>
      <c r="F953" s="10">
        <v>0</v>
      </c>
      <c r="G953" s="10">
        <v>0</v>
      </c>
      <c r="H953" s="10">
        <v>0</v>
      </c>
      <c r="I953" s="10" t="s">
        <v>22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 t="str">
        <f>INDEX(Mapping!$B$4:$B$70, MATCH(C953, Mapping!$C$4:$C$70, 0))</f>
        <v>West</v>
      </c>
    </row>
    <row r="954" spans="1:16" x14ac:dyDescent="0.25">
      <c r="A954" s="10">
        <v>2027</v>
      </c>
      <c r="B954" s="10" t="s">
        <v>24</v>
      </c>
      <c r="C954" s="10" t="s">
        <v>1240</v>
      </c>
      <c r="D954" s="10">
        <v>0</v>
      </c>
      <c r="E954" s="10">
        <v>0</v>
      </c>
      <c r="F954" s="10">
        <v>0</v>
      </c>
      <c r="G954" s="10">
        <v>0</v>
      </c>
      <c r="H954" s="10">
        <v>0</v>
      </c>
      <c r="I954" s="10" t="s">
        <v>22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 t="str">
        <f>INDEX(Mapping!$B$4:$B$70, MATCH(C954, Mapping!$C$4:$C$70, 0))</f>
        <v>West</v>
      </c>
    </row>
    <row r="955" spans="1:16" x14ac:dyDescent="0.25">
      <c r="A955" s="10">
        <v>2027</v>
      </c>
      <c r="B955" s="10" t="s">
        <v>24</v>
      </c>
      <c r="C955" s="10" t="s">
        <v>1241</v>
      </c>
      <c r="D955" s="10">
        <v>0</v>
      </c>
      <c r="E955" s="10">
        <v>0</v>
      </c>
      <c r="F955" s="10">
        <v>0</v>
      </c>
      <c r="G955" s="10">
        <v>0</v>
      </c>
      <c r="H955" s="10">
        <v>0</v>
      </c>
      <c r="I955" s="10" t="s">
        <v>22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 t="str">
        <f>INDEX(Mapping!$B$4:$B$70, MATCH(C955, Mapping!$C$4:$C$70, 0))</f>
        <v>West</v>
      </c>
    </row>
    <row r="956" spans="1:16" x14ac:dyDescent="0.25">
      <c r="A956" s="10">
        <v>2027</v>
      </c>
      <c r="B956" s="10" t="s">
        <v>24</v>
      </c>
      <c r="C956" s="10" t="s">
        <v>1242</v>
      </c>
      <c r="D956" s="10">
        <v>0</v>
      </c>
      <c r="E956" s="10">
        <v>0</v>
      </c>
      <c r="F956" s="10">
        <v>0</v>
      </c>
      <c r="G956" s="10">
        <v>0</v>
      </c>
      <c r="H956" s="10">
        <v>0</v>
      </c>
      <c r="I956" s="10" t="s">
        <v>22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 t="str">
        <f>INDEX(Mapping!$B$4:$B$70, MATCH(C956, Mapping!$C$4:$C$70, 0))</f>
        <v>West</v>
      </c>
    </row>
    <row r="957" spans="1:16" x14ac:dyDescent="0.25">
      <c r="A957" s="10">
        <v>2027</v>
      </c>
      <c r="B957" s="10" t="s">
        <v>24</v>
      </c>
      <c r="C957" s="10" t="s">
        <v>1243</v>
      </c>
      <c r="D957" s="10">
        <v>0</v>
      </c>
      <c r="E957" s="10">
        <v>0</v>
      </c>
      <c r="F957" s="10">
        <v>0</v>
      </c>
      <c r="G957" s="10">
        <v>0</v>
      </c>
      <c r="H957" s="10">
        <v>0</v>
      </c>
      <c r="I957" s="10" t="s">
        <v>22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 t="str">
        <f>INDEX(Mapping!$B$4:$B$70, MATCH(C957, Mapping!$C$4:$C$70, 0))</f>
        <v>West</v>
      </c>
    </row>
    <row r="958" spans="1:16" x14ac:dyDescent="0.25">
      <c r="A958" s="10">
        <v>2027</v>
      </c>
      <c r="B958" s="10" t="s">
        <v>24</v>
      </c>
      <c r="C958" s="10" t="s">
        <v>1244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 t="s">
        <v>22</v>
      </c>
      <c r="J958" s="10">
        <v>322.60000000000002</v>
      </c>
      <c r="K958" s="10">
        <v>0</v>
      </c>
      <c r="L958" s="10">
        <v>0</v>
      </c>
      <c r="M958" s="10">
        <v>0</v>
      </c>
      <c r="N958" s="10">
        <v>322.60000000000002</v>
      </c>
      <c r="O958" s="10">
        <v>0</v>
      </c>
      <c r="P958" s="10" t="str">
        <f>INDEX(Mapping!$B$4:$B$70, MATCH(C958, Mapping!$C$4:$C$70, 0))</f>
        <v>East</v>
      </c>
    </row>
    <row r="959" spans="1:16" x14ac:dyDescent="0.25">
      <c r="A959" s="10">
        <v>2027</v>
      </c>
      <c r="B959" s="10" t="s">
        <v>24</v>
      </c>
      <c r="C959" s="10" t="s">
        <v>1245</v>
      </c>
      <c r="D959" s="10">
        <v>0</v>
      </c>
      <c r="E959" s="10">
        <v>0</v>
      </c>
      <c r="F959" s="10">
        <v>0</v>
      </c>
      <c r="G959" s="10">
        <v>0</v>
      </c>
      <c r="H959" s="10">
        <v>0</v>
      </c>
      <c r="I959" s="10" t="s">
        <v>22</v>
      </c>
      <c r="J959" s="10">
        <v>195</v>
      </c>
      <c r="K959" s="10">
        <v>0</v>
      </c>
      <c r="L959" s="10">
        <v>0</v>
      </c>
      <c r="M959" s="10">
        <v>0</v>
      </c>
      <c r="N959" s="10">
        <v>195</v>
      </c>
      <c r="O959" s="10">
        <v>0</v>
      </c>
      <c r="P959" s="10" t="str">
        <f>INDEX(Mapping!$B$4:$B$70, MATCH(C959, Mapping!$C$4:$C$70, 0))</f>
        <v>East</v>
      </c>
    </row>
    <row r="960" spans="1:16" x14ac:dyDescent="0.25">
      <c r="A960" s="10">
        <v>2027</v>
      </c>
      <c r="B960" s="10" t="s">
        <v>24</v>
      </c>
      <c r="C960" s="10" t="s">
        <v>1246</v>
      </c>
      <c r="D960" s="10">
        <v>0</v>
      </c>
      <c r="E960" s="10">
        <v>0</v>
      </c>
      <c r="F960" s="10">
        <v>0</v>
      </c>
      <c r="G960" s="10">
        <v>0</v>
      </c>
      <c r="H960" s="10">
        <v>0</v>
      </c>
      <c r="I960" s="10" t="s">
        <v>22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 t="str">
        <f>INDEX(Mapping!$B$4:$B$70, MATCH(C960, Mapping!$C$4:$C$70, 0))</f>
        <v>West</v>
      </c>
    </row>
    <row r="961" spans="1:16" x14ac:dyDescent="0.25">
      <c r="A961" s="10">
        <v>2027</v>
      </c>
      <c r="B961" s="10" t="s">
        <v>24</v>
      </c>
      <c r="C961" s="10" t="s">
        <v>1247</v>
      </c>
      <c r="D961" s="10">
        <v>0</v>
      </c>
      <c r="E961" s="10">
        <v>0</v>
      </c>
      <c r="F961" s="10">
        <v>0</v>
      </c>
      <c r="G961" s="10">
        <v>0</v>
      </c>
      <c r="H961" s="10">
        <v>0</v>
      </c>
      <c r="I961" s="10" t="s">
        <v>22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 t="str">
        <f>INDEX(Mapping!$B$4:$B$70, MATCH(C961, Mapping!$C$4:$C$70, 0))</f>
        <v>East</v>
      </c>
    </row>
    <row r="962" spans="1:16" x14ac:dyDescent="0.25">
      <c r="A962" s="10">
        <v>2027</v>
      </c>
      <c r="B962" s="10" t="s">
        <v>24</v>
      </c>
      <c r="C962" s="10" t="s">
        <v>1248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 t="s">
        <v>22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 t="str">
        <f>INDEX(Mapping!$B$4:$B$70, MATCH(C962, Mapping!$C$4:$C$70, 0))</f>
        <v>East</v>
      </c>
    </row>
    <row r="963" spans="1:16" x14ac:dyDescent="0.25">
      <c r="A963" s="10">
        <v>2027</v>
      </c>
      <c r="B963" s="10" t="s">
        <v>24</v>
      </c>
      <c r="C963" s="10" t="s">
        <v>1249</v>
      </c>
      <c r="D963" s="10">
        <v>0</v>
      </c>
      <c r="E963" s="10">
        <v>0</v>
      </c>
      <c r="F963" s="10">
        <v>0</v>
      </c>
      <c r="G963" s="10">
        <v>0</v>
      </c>
      <c r="H963" s="10">
        <v>0</v>
      </c>
      <c r="I963" s="10" t="s">
        <v>22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 t="str">
        <f>INDEX(Mapping!$B$4:$B$70, MATCH(C963, Mapping!$C$4:$C$70, 0))</f>
        <v>East</v>
      </c>
    </row>
    <row r="964" spans="1:16" x14ac:dyDescent="0.25">
      <c r="A964" s="10">
        <v>2027</v>
      </c>
      <c r="B964" s="10" t="s">
        <v>24</v>
      </c>
      <c r="C964" s="10" t="s">
        <v>1250</v>
      </c>
      <c r="D964" s="10">
        <v>0</v>
      </c>
      <c r="E964" s="10">
        <v>0</v>
      </c>
      <c r="F964" s="10">
        <v>0</v>
      </c>
      <c r="G964" s="10">
        <v>0</v>
      </c>
      <c r="H964" s="10">
        <v>0</v>
      </c>
      <c r="I964" s="10" t="s">
        <v>22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 t="str">
        <f>INDEX(Mapping!$B$4:$B$70, MATCH(C964, Mapping!$C$4:$C$70, 0))</f>
        <v>West</v>
      </c>
    </row>
    <row r="965" spans="1:16" x14ac:dyDescent="0.25">
      <c r="A965" s="10">
        <v>2027</v>
      </c>
      <c r="B965" s="10" t="s">
        <v>24</v>
      </c>
      <c r="C965" s="10" t="s">
        <v>1251</v>
      </c>
      <c r="D965" s="10">
        <v>0</v>
      </c>
      <c r="E965" s="10">
        <v>0</v>
      </c>
      <c r="F965" s="10">
        <v>0</v>
      </c>
      <c r="G965" s="10">
        <v>0</v>
      </c>
      <c r="H965" s="10">
        <v>0</v>
      </c>
      <c r="I965" s="10" t="s">
        <v>22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 t="str">
        <f>INDEX(Mapping!$B$4:$B$70, MATCH(C965, Mapping!$C$4:$C$70, 0))</f>
        <v>East</v>
      </c>
    </row>
    <row r="966" spans="1:16" x14ac:dyDescent="0.25">
      <c r="A966" s="10">
        <v>2027</v>
      </c>
      <c r="B966" s="10" t="s">
        <v>24</v>
      </c>
      <c r="C966" s="10" t="s">
        <v>1252</v>
      </c>
      <c r="D966" s="10">
        <v>0</v>
      </c>
      <c r="E966" s="10">
        <v>0</v>
      </c>
      <c r="F966" s="10">
        <v>0</v>
      </c>
      <c r="G966" s="10">
        <v>0</v>
      </c>
      <c r="H966" s="10">
        <v>0</v>
      </c>
      <c r="I966" s="10" t="s">
        <v>22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 t="str">
        <f>INDEX(Mapping!$B$4:$B$70, MATCH(C966, Mapping!$C$4:$C$70, 0))</f>
        <v>East</v>
      </c>
    </row>
    <row r="967" spans="1:16" x14ac:dyDescent="0.25">
      <c r="A967" s="10">
        <v>2027</v>
      </c>
      <c r="B967" s="10" t="s">
        <v>24</v>
      </c>
      <c r="C967" s="10" t="s">
        <v>1253</v>
      </c>
      <c r="D967" s="10">
        <v>0</v>
      </c>
      <c r="E967" s="10">
        <v>0</v>
      </c>
      <c r="F967" s="10">
        <v>0</v>
      </c>
      <c r="G967" s="10">
        <v>0</v>
      </c>
      <c r="H967" s="10">
        <v>0</v>
      </c>
      <c r="I967" s="10" t="s">
        <v>22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 t="str">
        <f>INDEX(Mapping!$B$4:$B$70, MATCH(C967, Mapping!$C$4:$C$70, 0))</f>
        <v>East</v>
      </c>
    </row>
    <row r="968" spans="1:16" x14ac:dyDescent="0.25">
      <c r="A968" s="10">
        <v>2027</v>
      </c>
      <c r="B968" s="10" t="s">
        <v>24</v>
      </c>
      <c r="C968" s="10" t="s">
        <v>1254</v>
      </c>
      <c r="D968" s="10">
        <v>0</v>
      </c>
      <c r="E968" s="10">
        <v>0</v>
      </c>
      <c r="F968" s="10">
        <v>0</v>
      </c>
      <c r="G968" s="10">
        <v>0</v>
      </c>
      <c r="H968" s="10">
        <v>0</v>
      </c>
      <c r="I968" s="10" t="s">
        <v>22</v>
      </c>
      <c r="J968" s="10">
        <v>90.3</v>
      </c>
      <c r="K968" s="10">
        <v>0</v>
      </c>
      <c r="L968" s="10">
        <v>0</v>
      </c>
      <c r="M968" s="10">
        <v>0</v>
      </c>
      <c r="N968" s="10">
        <v>90.3</v>
      </c>
      <c r="O968" s="10">
        <v>0</v>
      </c>
      <c r="P968" s="10" t="str">
        <f>INDEX(Mapping!$B$4:$B$70, MATCH(C968, Mapping!$C$4:$C$70, 0))</f>
        <v>West</v>
      </c>
    </row>
    <row r="969" spans="1:16" x14ac:dyDescent="0.25">
      <c r="A969" s="10">
        <v>2027</v>
      </c>
      <c r="B969" s="10" t="s">
        <v>24</v>
      </c>
      <c r="C969" s="10" t="s">
        <v>1255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 t="s">
        <v>22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 t="str">
        <f>INDEX(Mapping!$B$4:$B$70, MATCH(C969, Mapping!$C$4:$C$70, 0))</f>
        <v>West</v>
      </c>
    </row>
    <row r="970" spans="1:16" x14ac:dyDescent="0.25">
      <c r="A970" s="10">
        <v>2027</v>
      </c>
      <c r="B970" s="10" t="s">
        <v>24</v>
      </c>
      <c r="C970" s="10" t="s">
        <v>1256</v>
      </c>
      <c r="D970" s="10">
        <v>0</v>
      </c>
      <c r="E970" s="10">
        <v>0</v>
      </c>
      <c r="F970" s="10">
        <v>0</v>
      </c>
      <c r="G970" s="10">
        <v>0</v>
      </c>
      <c r="H970" s="10">
        <v>0</v>
      </c>
      <c r="I970" s="10" t="s">
        <v>22</v>
      </c>
      <c r="J970" s="10">
        <v>0</v>
      </c>
      <c r="K970" s="10">
        <v>0</v>
      </c>
      <c r="L970" s="10">
        <v>0</v>
      </c>
      <c r="M970" s="10">
        <v>322.5</v>
      </c>
      <c r="N970" s="10">
        <v>322.5</v>
      </c>
      <c r="O970" s="10">
        <v>0</v>
      </c>
      <c r="P970" s="10" t="str">
        <f>INDEX(Mapping!$B$4:$B$70, MATCH(C970, Mapping!$C$4:$C$70, 0))</f>
        <v>East</v>
      </c>
    </row>
    <row r="971" spans="1:16" x14ac:dyDescent="0.25">
      <c r="A971" s="10">
        <v>2027</v>
      </c>
      <c r="B971" s="10" t="s">
        <v>1222</v>
      </c>
      <c r="C971" s="10" t="s">
        <v>25</v>
      </c>
      <c r="D971" s="10">
        <v>0</v>
      </c>
      <c r="E971" s="10">
        <v>0</v>
      </c>
      <c r="F971" s="10">
        <v>0</v>
      </c>
      <c r="G971" s="10">
        <v>0</v>
      </c>
      <c r="H971" s="10">
        <v>0</v>
      </c>
      <c r="I971" s="10" t="s">
        <v>22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 t="str">
        <f>INDEX(Mapping!$B$4:$B$70, MATCH(C971, Mapping!$C$4:$C$70, 0))</f>
        <v>East</v>
      </c>
    </row>
    <row r="972" spans="1:16" x14ac:dyDescent="0.25">
      <c r="A972" s="10">
        <v>2027</v>
      </c>
      <c r="B972" s="10" t="s">
        <v>1222</v>
      </c>
      <c r="C972" s="10" t="s">
        <v>1182</v>
      </c>
      <c r="D972" s="10">
        <v>0</v>
      </c>
      <c r="E972" s="10">
        <v>0</v>
      </c>
      <c r="F972" s="10">
        <v>0</v>
      </c>
      <c r="G972" s="10">
        <v>0</v>
      </c>
      <c r="H972" s="10">
        <v>0</v>
      </c>
      <c r="I972" s="10" t="s">
        <v>22</v>
      </c>
      <c r="J972" s="10">
        <v>102.6</v>
      </c>
      <c r="K972" s="10">
        <v>0</v>
      </c>
      <c r="L972" s="10">
        <v>0</v>
      </c>
      <c r="M972" s="10">
        <v>0</v>
      </c>
      <c r="N972" s="10">
        <v>102.6</v>
      </c>
      <c r="O972" s="10">
        <v>0</v>
      </c>
      <c r="P972" s="10" t="str">
        <f>INDEX(Mapping!$B$4:$B$70, MATCH(C972, Mapping!$C$4:$C$70, 0))</f>
        <v>West</v>
      </c>
    </row>
    <row r="973" spans="1:16" x14ac:dyDescent="0.25">
      <c r="A973" s="10">
        <v>2027</v>
      </c>
      <c r="B973" s="10" t="s">
        <v>1222</v>
      </c>
      <c r="C973" s="10" t="s">
        <v>26</v>
      </c>
      <c r="D973" s="10">
        <v>285.10000000000002</v>
      </c>
      <c r="E973" s="10">
        <v>0</v>
      </c>
      <c r="F973" s="10">
        <v>-18</v>
      </c>
      <c r="G973" s="10">
        <v>34.700000000000003</v>
      </c>
      <c r="H973" s="10">
        <v>34.700000000000003</v>
      </c>
      <c r="I973" s="10">
        <v>13</v>
      </c>
      <c r="J973" s="10">
        <v>35.799999999999997</v>
      </c>
      <c r="K973" s="10">
        <v>0.3</v>
      </c>
      <c r="L973" s="10">
        <v>0</v>
      </c>
      <c r="M973" s="10">
        <v>265.89999999999998</v>
      </c>
      <c r="N973" s="10">
        <v>0</v>
      </c>
      <c r="O973" s="10">
        <v>0</v>
      </c>
      <c r="P973" s="10" t="str">
        <f>INDEX(Mapping!$B$4:$B$70, MATCH(C973, Mapping!$C$4:$C$70, 0))</f>
        <v>East</v>
      </c>
    </row>
    <row r="974" spans="1:16" x14ac:dyDescent="0.25">
      <c r="A974" s="10">
        <v>2027</v>
      </c>
      <c r="B974" s="10" t="s">
        <v>1222</v>
      </c>
      <c r="C974" s="10" t="s">
        <v>27</v>
      </c>
      <c r="D974" s="10">
        <v>0</v>
      </c>
      <c r="E974" s="10">
        <v>0</v>
      </c>
      <c r="F974" s="10">
        <v>0</v>
      </c>
      <c r="G974" s="10">
        <v>0</v>
      </c>
      <c r="H974" s="10">
        <v>0</v>
      </c>
      <c r="I974" s="10" t="s">
        <v>22</v>
      </c>
      <c r="J974" s="10">
        <v>0</v>
      </c>
      <c r="K974" s="10">
        <v>0</v>
      </c>
      <c r="L974" s="10">
        <v>0</v>
      </c>
      <c r="M974" s="10">
        <v>100</v>
      </c>
      <c r="N974" s="10">
        <v>100</v>
      </c>
      <c r="O974" s="10">
        <v>0</v>
      </c>
      <c r="P974" s="10" t="str">
        <f>INDEX(Mapping!$B$4:$B$70, MATCH(C974, Mapping!$C$4:$C$70, 0))</f>
        <v>East</v>
      </c>
    </row>
    <row r="975" spans="1:16" x14ac:dyDescent="0.25">
      <c r="A975" s="10">
        <v>2027</v>
      </c>
      <c r="B975" s="10" t="s">
        <v>1222</v>
      </c>
      <c r="C975" s="10" t="s">
        <v>1183</v>
      </c>
      <c r="D975" s="10">
        <v>0</v>
      </c>
      <c r="E975" s="10">
        <v>0</v>
      </c>
      <c r="F975" s="10">
        <v>0</v>
      </c>
      <c r="G975" s="10">
        <v>0</v>
      </c>
      <c r="H975" s="10">
        <v>0</v>
      </c>
      <c r="I975" s="10" t="s">
        <v>22</v>
      </c>
      <c r="J975" s="10">
        <v>0</v>
      </c>
      <c r="K975" s="10">
        <v>0</v>
      </c>
      <c r="L975" s="10">
        <v>0</v>
      </c>
      <c r="M975" s="10">
        <v>1011.7</v>
      </c>
      <c r="N975" s="10">
        <v>1011.7</v>
      </c>
      <c r="O975" s="10">
        <v>0</v>
      </c>
      <c r="P975" s="10" t="str">
        <f>INDEX(Mapping!$B$4:$B$70, MATCH(C975, Mapping!$C$4:$C$70, 0))</f>
        <v>West</v>
      </c>
    </row>
    <row r="976" spans="1:16" x14ac:dyDescent="0.25">
      <c r="A976" s="10">
        <v>2027</v>
      </c>
      <c r="B976" s="10" t="s">
        <v>1222</v>
      </c>
      <c r="C976" s="10" t="s">
        <v>1184</v>
      </c>
      <c r="D976" s="10">
        <v>0</v>
      </c>
      <c r="E976" s="10">
        <v>0</v>
      </c>
      <c r="F976" s="10">
        <v>0</v>
      </c>
      <c r="G976" s="10">
        <v>0</v>
      </c>
      <c r="H976" s="10">
        <v>0</v>
      </c>
      <c r="I976" s="10" t="s">
        <v>22</v>
      </c>
      <c r="J976" s="10">
        <v>0</v>
      </c>
      <c r="K976" s="10">
        <v>0</v>
      </c>
      <c r="L976" s="10">
        <v>0</v>
      </c>
      <c r="M976" s="10">
        <v>1661.6</v>
      </c>
      <c r="N976" s="10">
        <v>1661.6</v>
      </c>
      <c r="O976" s="10">
        <v>0</v>
      </c>
      <c r="P976" s="10" t="str">
        <f>INDEX(Mapping!$B$4:$B$70, MATCH(C976, Mapping!$C$4:$C$70, 0))</f>
        <v>West</v>
      </c>
    </row>
    <row r="977" spans="1:16" x14ac:dyDescent="0.25">
      <c r="A977" s="10">
        <v>2027</v>
      </c>
      <c r="B977" s="10" t="s">
        <v>1222</v>
      </c>
      <c r="C977" s="10" t="s">
        <v>28</v>
      </c>
      <c r="D977" s="10">
        <v>0</v>
      </c>
      <c r="E977" s="10">
        <v>0</v>
      </c>
      <c r="F977" s="10">
        <v>0</v>
      </c>
      <c r="G977" s="10">
        <v>0</v>
      </c>
      <c r="H977" s="10">
        <v>0</v>
      </c>
      <c r="I977" s="10" t="s">
        <v>22</v>
      </c>
      <c r="J977" s="10">
        <v>63.9</v>
      </c>
      <c r="K977" s="10">
        <v>0</v>
      </c>
      <c r="L977" s="10">
        <v>0</v>
      </c>
      <c r="M977" s="10">
        <v>342.2</v>
      </c>
      <c r="N977" s="10">
        <v>406.1</v>
      </c>
      <c r="O977" s="10">
        <v>0</v>
      </c>
      <c r="P977" s="10" t="str">
        <f>INDEX(Mapping!$B$4:$B$70, MATCH(C977, Mapping!$C$4:$C$70, 0))</f>
        <v>West</v>
      </c>
    </row>
    <row r="978" spans="1:16" x14ac:dyDescent="0.25">
      <c r="A978" s="10">
        <v>2027</v>
      </c>
      <c r="B978" s="10" t="s">
        <v>1222</v>
      </c>
      <c r="C978" s="10" t="s">
        <v>29</v>
      </c>
      <c r="D978" s="10">
        <v>0</v>
      </c>
      <c r="E978" s="10">
        <v>0</v>
      </c>
      <c r="F978" s="10">
        <v>0</v>
      </c>
      <c r="G978" s="10">
        <v>0</v>
      </c>
      <c r="H978" s="10">
        <v>0</v>
      </c>
      <c r="I978" s="10" t="s">
        <v>22</v>
      </c>
      <c r="J978" s="10">
        <v>0</v>
      </c>
      <c r="K978" s="10">
        <v>0</v>
      </c>
      <c r="L978" s="10">
        <v>0</v>
      </c>
      <c r="M978" s="10">
        <v>25</v>
      </c>
      <c r="N978" s="10">
        <v>25</v>
      </c>
      <c r="O978" s="10">
        <v>0</v>
      </c>
      <c r="P978" s="10" t="str">
        <f>INDEX(Mapping!$B$4:$B$70, MATCH(C978, Mapping!$C$4:$C$70, 0))</f>
        <v>East</v>
      </c>
    </row>
    <row r="979" spans="1:16" x14ac:dyDescent="0.25">
      <c r="A979" s="10">
        <v>2027</v>
      </c>
      <c r="B979" s="10" t="s">
        <v>1222</v>
      </c>
      <c r="C979" s="10" t="s">
        <v>30</v>
      </c>
      <c r="D979" s="10">
        <v>0</v>
      </c>
      <c r="E979" s="10">
        <v>0</v>
      </c>
      <c r="F979" s="10">
        <v>0</v>
      </c>
      <c r="G979" s="10">
        <v>0</v>
      </c>
      <c r="H979" s="10">
        <v>0</v>
      </c>
      <c r="I979" s="10" t="s">
        <v>22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 t="str">
        <f>INDEX(Mapping!$B$4:$B$70, MATCH(C979, Mapping!$C$4:$C$70, 0))</f>
        <v>East</v>
      </c>
    </row>
    <row r="980" spans="1:16" x14ac:dyDescent="0.25">
      <c r="A980" s="10">
        <v>2027</v>
      </c>
      <c r="B980" s="10" t="s">
        <v>1222</v>
      </c>
      <c r="C980" s="10" t="s">
        <v>31</v>
      </c>
      <c r="D980" s="10">
        <v>4008.6</v>
      </c>
      <c r="E980" s="10">
        <v>0</v>
      </c>
      <c r="F980" s="10">
        <v>-275.8</v>
      </c>
      <c r="G980" s="10">
        <v>676.8</v>
      </c>
      <c r="H980" s="10">
        <v>676.8</v>
      </c>
      <c r="I980" s="10">
        <v>18.100000000000001</v>
      </c>
      <c r="J980" s="10">
        <v>2565.5</v>
      </c>
      <c r="K980" s="10">
        <v>0.9</v>
      </c>
      <c r="L980" s="10">
        <v>0</v>
      </c>
      <c r="M980" s="10">
        <v>3004.8</v>
      </c>
      <c r="N980" s="10">
        <v>1161.5999999999999</v>
      </c>
      <c r="O980" s="10">
        <v>0</v>
      </c>
      <c r="P980" s="10" t="str">
        <f>INDEX(Mapping!$B$4:$B$70, MATCH(C980, Mapping!$C$4:$C$70, 0))</f>
        <v>East</v>
      </c>
    </row>
    <row r="981" spans="1:16" x14ac:dyDescent="0.25">
      <c r="A981" s="10">
        <v>2027</v>
      </c>
      <c r="B981" s="10" t="s">
        <v>1222</v>
      </c>
      <c r="C981" s="10" t="s">
        <v>1185</v>
      </c>
      <c r="D981" s="10">
        <v>0</v>
      </c>
      <c r="E981" s="10">
        <v>0</v>
      </c>
      <c r="F981" s="10">
        <v>0</v>
      </c>
      <c r="G981" s="10">
        <v>0</v>
      </c>
      <c r="H981" s="10">
        <v>0</v>
      </c>
      <c r="I981" s="10" t="s">
        <v>22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 t="str">
        <f>INDEX(Mapping!$B$4:$B$70, MATCH(C981, Mapping!$C$4:$C$70, 0))</f>
        <v>East</v>
      </c>
    </row>
    <row r="982" spans="1:16" x14ac:dyDescent="0.25">
      <c r="A982" s="10">
        <v>2027</v>
      </c>
      <c r="B982" s="10" t="s">
        <v>1222</v>
      </c>
      <c r="C982" s="10" t="s">
        <v>32</v>
      </c>
      <c r="D982" s="10">
        <v>476.6</v>
      </c>
      <c r="E982" s="10">
        <v>0</v>
      </c>
      <c r="F982" s="10">
        <v>0</v>
      </c>
      <c r="G982" s="10">
        <v>234.9</v>
      </c>
      <c r="H982" s="10">
        <v>234.9</v>
      </c>
      <c r="I982" s="10">
        <v>49.3</v>
      </c>
      <c r="J982" s="10">
        <v>3322.9</v>
      </c>
      <c r="K982" s="10">
        <v>-27.6</v>
      </c>
      <c r="L982" s="10">
        <v>0</v>
      </c>
      <c r="M982" s="10">
        <v>321.39999999999998</v>
      </c>
      <c r="N982" s="10">
        <v>2905.1</v>
      </c>
      <c r="O982" s="10">
        <v>0</v>
      </c>
      <c r="P982" s="10" t="str">
        <f>INDEX(Mapping!$B$4:$B$70, MATCH(C982, Mapping!$C$4:$C$70, 0))</f>
        <v>East</v>
      </c>
    </row>
    <row r="983" spans="1:16" x14ac:dyDescent="0.25">
      <c r="A983" s="10">
        <v>2027</v>
      </c>
      <c r="B983" s="10" t="s">
        <v>1222</v>
      </c>
      <c r="C983" s="10" t="s">
        <v>33</v>
      </c>
      <c r="D983" s="10">
        <v>0</v>
      </c>
      <c r="E983" s="10">
        <v>0</v>
      </c>
      <c r="F983" s="10">
        <v>0</v>
      </c>
      <c r="G983" s="10">
        <v>0</v>
      </c>
      <c r="H983" s="10">
        <v>0</v>
      </c>
      <c r="I983" s="10" t="s">
        <v>22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 t="str">
        <f>INDEX(Mapping!$B$4:$B$70, MATCH(C983, Mapping!$C$4:$C$70, 0))</f>
        <v>East</v>
      </c>
    </row>
    <row r="984" spans="1:16" x14ac:dyDescent="0.25">
      <c r="A984" s="10">
        <v>2027</v>
      </c>
      <c r="B984" s="10" t="s">
        <v>1222</v>
      </c>
      <c r="C984" s="10" t="s">
        <v>34</v>
      </c>
      <c r="D984" s="10">
        <v>0</v>
      </c>
      <c r="E984" s="10">
        <v>0</v>
      </c>
      <c r="F984" s="10">
        <v>0</v>
      </c>
      <c r="G984" s="10">
        <v>0</v>
      </c>
      <c r="H984" s="10">
        <v>51.5</v>
      </c>
      <c r="I984" s="10" t="s">
        <v>22</v>
      </c>
      <c r="J984" s="10">
        <v>76.5</v>
      </c>
      <c r="K984" s="10">
        <v>0</v>
      </c>
      <c r="L984" s="10">
        <v>0</v>
      </c>
      <c r="M984" s="10">
        <v>0</v>
      </c>
      <c r="N984" s="10">
        <v>25</v>
      </c>
      <c r="O984" s="10">
        <v>0</v>
      </c>
      <c r="P984" s="10" t="str">
        <f>INDEX(Mapping!$B$4:$B$70, MATCH(C984, Mapping!$C$4:$C$70, 0))</f>
        <v>East</v>
      </c>
    </row>
    <row r="985" spans="1:16" x14ac:dyDescent="0.25">
      <c r="A985" s="10">
        <v>2027</v>
      </c>
      <c r="B985" s="10" t="s">
        <v>1222</v>
      </c>
      <c r="C985" s="10" t="s">
        <v>35</v>
      </c>
      <c r="D985" s="10">
        <v>0</v>
      </c>
      <c r="E985" s="10">
        <v>0</v>
      </c>
      <c r="F985" s="10">
        <v>0</v>
      </c>
      <c r="G985" s="10">
        <v>0</v>
      </c>
      <c r="H985" s="10">
        <v>0</v>
      </c>
      <c r="I985" s="10" t="s">
        <v>22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 t="str">
        <f>INDEX(Mapping!$B$4:$B$70, MATCH(C985, Mapping!$C$4:$C$70, 0))</f>
        <v>East</v>
      </c>
    </row>
    <row r="986" spans="1:16" x14ac:dyDescent="0.25">
      <c r="A986" s="10">
        <v>2027</v>
      </c>
      <c r="B986" s="10" t="s">
        <v>1222</v>
      </c>
      <c r="C986" s="10" t="s">
        <v>36</v>
      </c>
      <c r="D986" s="10">
        <v>0</v>
      </c>
      <c r="E986" s="10">
        <v>0</v>
      </c>
      <c r="F986" s="10">
        <v>0</v>
      </c>
      <c r="G986" s="10">
        <v>0</v>
      </c>
      <c r="H986" s="10">
        <v>0</v>
      </c>
      <c r="I986" s="10" t="s">
        <v>22</v>
      </c>
      <c r="J986" s="10">
        <v>150.6</v>
      </c>
      <c r="K986" s="10">
        <v>0</v>
      </c>
      <c r="L986" s="10">
        <v>0</v>
      </c>
      <c r="M986" s="10">
        <v>0</v>
      </c>
      <c r="N986" s="10">
        <v>150.6</v>
      </c>
      <c r="O986" s="10">
        <v>0</v>
      </c>
      <c r="P986" s="10" t="str">
        <f>INDEX(Mapping!$B$4:$B$70, MATCH(C986, Mapping!$C$4:$C$70, 0))</f>
        <v>West</v>
      </c>
    </row>
    <row r="987" spans="1:16" x14ac:dyDescent="0.25">
      <c r="A987" s="10">
        <v>2027</v>
      </c>
      <c r="B987" s="10" t="s">
        <v>1222</v>
      </c>
      <c r="C987" s="10" t="s">
        <v>37</v>
      </c>
      <c r="D987" s="10">
        <v>0</v>
      </c>
      <c r="E987" s="10">
        <v>0</v>
      </c>
      <c r="F987" s="10">
        <v>0</v>
      </c>
      <c r="G987" s="10">
        <v>0</v>
      </c>
      <c r="H987" s="10">
        <v>0</v>
      </c>
      <c r="I987" s="10" t="s">
        <v>22</v>
      </c>
      <c r="J987" s="10">
        <v>240.1</v>
      </c>
      <c r="K987" s="10">
        <v>0</v>
      </c>
      <c r="L987" s="10">
        <v>0</v>
      </c>
      <c r="M987" s="10">
        <v>0</v>
      </c>
      <c r="N987" s="10">
        <v>240.1</v>
      </c>
      <c r="O987" s="10">
        <v>0</v>
      </c>
      <c r="P987" s="10" t="str">
        <f>INDEX(Mapping!$B$4:$B$70, MATCH(C987, Mapping!$C$4:$C$70, 0))</f>
        <v>West</v>
      </c>
    </row>
    <row r="988" spans="1:16" x14ac:dyDescent="0.25">
      <c r="A988" s="10">
        <v>2027</v>
      </c>
      <c r="B988" s="10" t="s">
        <v>1222</v>
      </c>
      <c r="C988" s="10" t="s">
        <v>38</v>
      </c>
      <c r="D988" s="10">
        <v>556.79999999999995</v>
      </c>
      <c r="E988" s="10">
        <v>0</v>
      </c>
      <c r="F988" s="10">
        <v>-37.9</v>
      </c>
      <c r="G988" s="10">
        <v>67.5</v>
      </c>
      <c r="H988" s="10">
        <v>67.5</v>
      </c>
      <c r="I988" s="10">
        <v>13</v>
      </c>
      <c r="J988" s="10">
        <v>0</v>
      </c>
      <c r="K988" s="10">
        <v>0</v>
      </c>
      <c r="L988" s="10">
        <v>0</v>
      </c>
      <c r="M988" s="10">
        <v>586.4</v>
      </c>
      <c r="N988" s="10">
        <v>0</v>
      </c>
      <c r="O988" s="10">
        <v>0</v>
      </c>
      <c r="P988" s="10" t="str">
        <f>INDEX(Mapping!$B$4:$B$70, MATCH(C988, Mapping!$C$4:$C$70, 0))</f>
        <v>West</v>
      </c>
    </row>
    <row r="989" spans="1:16" x14ac:dyDescent="0.25">
      <c r="A989" s="10">
        <v>2027</v>
      </c>
      <c r="B989" s="10" t="s">
        <v>1222</v>
      </c>
      <c r="C989" s="10" t="s">
        <v>39</v>
      </c>
      <c r="D989" s="10">
        <v>249.3</v>
      </c>
      <c r="E989" s="10">
        <v>0</v>
      </c>
      <c r="F989" s="10">
        <v>-14.8</v>
      </c>
      <c r="G989" s="10">
        <v>30.5</v>
      </c>
      <c r="H989" s="10">
        <v>30.5</v>
      </c>
      <c r="I989" s="10">
        <v>13</v>
      </c>
      <c r="J989" s="10">
        <v>75.3</v>
      </c>
      <c r="K989" s="10">
        <v>-2.6</v>
      </c>
      <c r="L989" s="10">
        <v>0</v>
      </c>
      <c r="M989" s="10">
        <v>352.3</v>
      </c>
      <c r="N989" s="10">
        <v>160</v>
      </c>
      <c r="O989" s="10">
        <v>0</v>
      </c>
      <c r="P989" s="10" t="str">
        <f>INDEX(Mapping!$B$4:$B$70, MATCH(C989, Mapping!$C$4:$C$70, 0))</f>
        <v>West</v>
      </c>
    </row>
    <row r="990" spans="1:16" x14ac:dyDescent="0.25">
      <c r="A990" s="10">
        <v>2027</v>
      </c>
      <c r="B990" s="10" t="s">
        <v>1222</v>
      </c>
      <c r="C990" s="10" t="s">
        <v>42</v>
      </c>
      <c r="D990" s="10">
        <v>0</v>
      </c>
      <c r="E990" s="10">
        <v>0</v>
      </c>
      <c r="F990" s="10">
        <v>0</v>
      </c>
      <c r="G990" s="10">
        <v>0</v>
      </c>
      <c r="H990" s="10">
        <v>0</v>
      </c>
      <c r="I990" s="10" t="s">
        <v>22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 t="str">
        <f>INDEX(Mapping!$B$4:$B$70, MATCH(C990, Mapping!$C$4:$C$70, 0))</f>
        <v>East</v>
      </c>
    </row>
    <row r="991" spans="1:16" x14ac:dyDescent="0.25">
      <c r="A991" s="10">
        <v>2027</v>
      </c>
      <c r="B991" s="10" t="s">
        <v>1222</v>
      </c>
      <c r="C991" s="10" t="s">
        <v>43</v>
      </c>
      <c r="D991" s="10">
        <v>0</v>
      </c>
      <c r="E991" s="10">
        <v>0</v>
      </c>
      <c r="F991" s="10">
        <v>0</v>
      </c>
      <c r="G991" s="10">
        <v>0</v>
      </c>
      <c r="H991" s="10">
        <v>0</v>
      </c>
      <c r="I991" s="10" t="s">
        <v>22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 t="str">
        <f>INDEX(Mapping!$B$4:$B$70, MATCH(C991, Mapping!$C$4:$C$70, 0))</f>
        <v>East</v>
      </c>
    </row>
    <row r="992" spans="1:16" x14ac:dyDescent="0.25">
      <c r="A992" s="10">
        <v>2027</v>
      </c>
      <c r="B992" s="10" t="s">
        <v>1222</v>
      </c>
      <c r="C992" s="10" t="s">
        <v>45</v>
      </c>
      <c r="D992" s="10">
        <v>637</v>
      </c>
      <c r="E992" s="10">
        <v>0</v>
      </c>
      <c r="F992" s="10">
        <v>0</v>
      </c>
      <c r="G992" s="10">
        <v>945.4</v>
      </c>
      <c r="H992" s="10">
        <v>945.4</v>
      </c>
      <c r="I992" s="10">
        <v>148.4</v>
      </c>
      <c r="J992" s="10">
        <v>1582.4</v>
      </c>
      <c r="K992" s="10">
        <v>0</v>
      </c>
      <c r="L992" s="10">
        <v>0</v>
      </c>
      <c r="M992" s="10">
        <v>0.1</v>
      </c>
      <c r="N992" s="10">
        <v>0</v>
      </c>
      <c r="O992" s="10">
        <v>0</v>
      </c>
      <c r="P992" s="10" t="str">
        <f>INDEX(Mapping!$B$4:$B$70, MATCH(C992, Mapping!$C$4:$C$70, 0))</f>
        <v>East</v>
      </c>
    </row>
    <row r="993" spans="1:16" x14ac:dyDescent="0.25">
      <c r="A993" s="10">
        <v>2027</v>
      </c>
      <c r="B993" s="10" t="s">
        <v>1222</v>
      </c>
      <c r="C993" s="10" t="s">
        <v>46</v>
      </c>
      <c r="D993" s="10">
        <v>477.6</v>
      </c>
      <c r="E993" s="10">
        <v>0</v>
      </c>
      <c r="F993" s="10">
        <v>-82.1</v>
      </c>
      <c r="G993" s="10">
        <v>51.4</v>
      </c>
      <c r="H993" s="10">
        <v>51.4</v>
      </c>
      <c r="I993" s="10">
        <v>13</v>
      </c>
      <c r="J993" s="10">
        <v>40.9</v>
      </c>
      <c r="K993" s="10">
        <v>0</v>
      </c>
      <c r="L993" s="10">
        <v>0</v>
      </c>
      <c r="M993" s="10">
        <v>406.1</v>
      </c>
      <c r="N993" s="10">
        <v>0.1</v>
      </c>
      <c r="O993" s="10">
        <v>0</v>
      </c>
      <c r="P993" s="10" t="str">
        <f>INDEX(Mapping!$B$4:$B$70, MATCH(C993, Mapping!$C$4:$C$70, 0))</f>
        <v>East</v>
      </c>
    </row>
    <row r="994" spans="1:16" x14ac:dyDescent="0.25">
      <c r="A994" s="10">
        <v>2027</v>
      </c>
      <c r="B994" s="10" t="s">
        <v>1222</v>
      </c>
      <c r="C994" s="10" t="s">
        <v>1234</v>
      </c>
      <c r="D994" s="10">
        <v>0</v>
      </c>
      <c r="E994" s="10">
        <v>0</v>
      </c>
      <c r="F994" s="10">
        <v>0</v>
      </c>
      <c r="G994" s="10">
        <v>0</v>
      </c>
      <c r="H994" s="10">
        <v>0</v>
      </c>
      <c r="I994" s="10" t="s">
        <v>22</v>
      </c>
      <c r="J994" s="10">
        <v>0</v>
      </c>
      <c r="K994" s="10">
        <v>0</v>
      </c>
      <c r="L994" s="10">
        <v>0</v>
      </c>
      <c r="M994" s="10">
        <v>0.1</v>
      </c>
      <c r="N994" s="10">
        <v>0.1</v>
      </c>
      <c r="O994" s="10">
        <v>0</v>
      </c>
      <c r="P994" s="10" t="str">
        <f>INDEX(Mapping!$B$4:$B$70, MATCH(C994, Mapping!$C$4:$C$70, 0))</f>
        <v>East</v>
      </c>
    </row>
    <row r="995" spans="1:16" x14ac:dyDescent="0.25">
      <c r="A995" s="10">
        <v>2027</v>
      </c>
      <c r="B995" s="10" t="s">
        <v>1222</v>
      </c>
      <c r="C995" s="10" t="s">
        <v>47</v>
      </c>
      <c r="D995" s="10">
        <v>0</v>
      </c>
      <c r="E995" s="10">
        <v>0</v>
      </c>
      <c r="F995" s="10">
        <v>0</v>
      </c>
      <c r="G995" s="10">
        <v>0</v>
      </c>
      <c r="H995" s="10">
        <v>0</v>
      </c>
      <c r="I995" s="10" t="s">
        <v>22</v>
      </c>
      <c r="J995" s="10">
        <v>512.20000000000005</v>
      </c>
      <c r="K995" s="10">
        <v>0</v>
      </c>
      <c r="L995" s="10">
        <v>0</v>
      </c>
      <c r="M995" s="10">
        <v>0</v>
      </c>
      <c r="N995" s="10">
        <v>512.20000000000005</v>
      </c>
      <c r="O995" s="10">
        <v>0</v>
      </c>
      <c r="P995" s="10" t="str">
        <f>INDEX(Mapping!$B$4:$B$70, MATCH(C995, Mapping!$C$4:$C$70, 0))</f>
        <v>West</v>
      </c>
    </row>
    <row r="996" spans="1:16" x14ac:dyDescent="0.25">
      <c r="A996" s="10">
        <v>2027</v>
      </c>
      <c r="B996" s="10" t="s">
        <v>1222</v>
      </c>
      <c r="C996" s="10" t="s">
        <v>48</v>
      </c>
      <c r="D996" s="10">
        <v>1514.9</v>
      </c>
      <c r="E996" s="10">
        <v>0</v>
      </c>
      <c r="F996" s="10">
        <v>-146.4</v>
      </c>
      <c r="G996" s="10">
        <v>177.9</v>
      </c>
      <c r="H996" s="10">
        <v>177.9</v>
      </c>
      <c r="I996" s="10">
        <v>13</v>
      </c>
      <c r="J996" s="10">
        <v>482.9</v>
      </c>
      <c r="K996" s="10">
        <v>-0.3</v>
      </c>
      <c r="L996" s="10">
        <v>0</v>
      </c>
      <c r="M996" s="10">
        <v>1483.7</v>
      </c>
      <c r="N996" s="10">
        <v>419.9</v>
      </c>
      <c r="O996" s="10">
        <v>0</v>
      </c>
      <c r="P996" s="10" t="str">
        <f>INDEX(Mapping!$B$4:$B$70, MATCH(C996, Mapping!$C$4:$C$70, 0))</f>
        <v>West</v>
      </c>
    </row>
    <row r="997" spans="1:16" x14ac:dyDescent="0.25">
      <c r="A997" s="10">
        <v>2027</v>
      </c>
      <c r="B997" s="10" t="s">
        <v>1222</v>
      </c>
      <c r="C997" s="10" t="s">
        <v>49</v>
      </c>
      <c r="D997" s="10">
        <v>556.20000000000005</v>
      </c>
      <c r="E997" s="10">
        <v>0</v>
      </c>
      <c r="F997" s="10">
        <v>-34</v>
      </c>
      <c r="G997" s="10">
        <v>67.900000000000006</v>
      </c>
      <c r="H997" s="10">
        <v>67.900000000000006</v>
      </c>
      <c r="I997" s="10">
        <v>13</v>
      </c>
      <c r="J997" s="10">
        <v>590.1</v>
      </c>
      <c r="K997" s="10">
        <v>-78</v>
      </c>
      <c r="L997" s="10">
        <v>0</v>
      </c>
      <c r="M997" s="10">
        <v>106.2</v>
      </c>
      <c r="N997" s="10">
        <v>28.2</v>
      </c>
      <c r="O997" s="10">
        <v>0</v>
      </c>
      <c r="P997" s="10" t="str">
        <f>INDEX(Mapping!$B$4:$B$70, MATCH(C997, Mapping!$C$4:$C$70, 0))</f>
        <v>West</v>
      </c>
    </row>
    <row r="998" spans="1:16" x14ac:dyDescent="0.25">
      <c r="A998" s="10">
        <v>2027</v>
      </c>
      <c r="B998" s="10" t="s">
        <v>1222</v>
      </c>
      <c r="C998" s="10" t="s">
        <v>50</v>
      </c>
      <c r="D998" s="10">
        <v>422.7</v>
      </c>
      <c r="E998" s="10">
        <v>0</v>
      </c>
      <c r="F998" s="10">
        <v>-33.6</v>
      </c>
      <c r="G998" s="10">
        <v>50.6</v>
      </c>
      <c r="H998" s="10">
        <v>50.6</v>
      </c>
      <c r="I998" s="10">
        <v>13</v>
      </c>
      <c r="J998" s="10">
        <v>0</v>
      </c>
      <c r="K998" s="10">
        <v>0</v>
      </c>
      <c r="L998" s="10">
        <v>0</v>
      </c>
      <c r="M998" s="10">
        <v>453.8</v>
      </c>
      <c r="N998" s="10">
        <v>14.2</v>
      </c>
      <c r="O998" s="10">
        <v>0</v>
      </c>
      <c r="P998" s="10" t="str">
        <f>INDEX(Mapping!$B$4:$B$70, MATCH(C998, Mapping!$C$4:$C$70, 0))</f>
        <v>West</v>
      </c>
    </row>
    <row r="999" spans="1:16" x14ac:dyDescent="0.25">
      <c r="A999" s="10">
        <v>2027</v>
      </c>
      <c r="B999" s="10" t="s">
        <v>1222</v>
      </c>
      <c r="C999" s="10" t="s">
        <v>51</v>
      </c>
      <c r="D999" s="10">
        <v>0</v>
      </c>
      <c r="E999" s="10">
        <v>0</v>
      </c>
      <c r="F999" s="10">
        <v>0</v>
      </c>
      <c r="G999" s="10">
        <v>0</v>
      </c>
      <c r="H999" s="10">
        <v>0</v>
      </c>
      <c r="I999" s="10" t="s">
        <v>22</v>
      </c>
      <c r="J999" s="10">
        <v>0</v>
      </c>
      <c r="K999" s="10">
        <v>0</v>
      </c>
      <c r="L999" s="10">
        <v>0</v>
      </c>
      <c r="M999" s="10">
        <v>6.2</v>
      </c>
      <c r="N999" s="10">
        <v>6.2</v>
      </c>
      <c r="O999" s="10">
        <v>0</v>
      </c>
      <c r="P999" s="10" t="str">
        <f>INDEX(Mapping!$B$4:$B$70, MATCH(C999, Mapping!$C$4:$C$70, 0))</f>
        <v>West</v>
      </c>
    </row>
    <row r="1000" spans="1:16" x14ac:dyDescent="0.25">
      <c r="A1000" s="10">
        <v>2027</v>
      </c>
      <c r="B1000" s="10" t="s">
        <v>1222</v>
      </c>
      <c r="C1000" s="10" t="s">
        <v>52</v>
      </c>
      <c r="D1000" s="10">
        <v>0</v>
      </c>
      <c r="E1000" s="10">
        <v>0</v>
      </c>
      <c r="F1000" s="10">
        <v>0</v>
      </c>
      <c r="G1000" s="10">
        <v>0</v>
      </c>
      <c r="H1000" s="10">
        <v>0</v>
      </c>
      <c r="I1000" s="10" t="s">
        <v>22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 t="str">
        <f>INDEX(Mapping!$B$4:$B$70, MATCH(C1000, Mapping!$C$4:$C$70, 0))</f>
        <v>West</v>
      </c>
    </row>
    <row r="1001" spans="1:16" x14ac:dyDescent="0.25">
      <c r="A1001" s="10">
        <v>2027</v>
      </c>
      <c r="B1001" s="10" t="s">
        <v>1222</v>
      </c>
      <c r="C1001" s="10" t="s">
        <v>1221</v>
      </c>
      <c r="D1001" s="10">
        <v>0</v>
      </c>
      <c r="E1001" s="10">
        <v>0</v>
      </c>
      <c r="F1001" s="10">
        <v>0</v>
      </c>
      <c r="G1001" s="10">
        <v>0</v>
      </c>
      <c r="H1001" s="10">
        <v>0</v>
      </c>
      <c r="I1001" s="10" t="s">
        <v>22</v>
      </c>
      <c r="J1001" s="10">
        <v>1061.3</v>
      </c>
      <c r="K1001" s="10">
        <v>0</v>
      </c>
      <c r="L1001" s="10">
        <v>0</v>
      </c>
      <c r="M1001" s="10">
        <v>0</v>
      </c>
      <c r="N1001" s="10">
        <v>1061.3</v>
      </c>
      <c r="O1001" s="10">
        <v>0</v>
      </c>
      <c r="P1001" s="10" t="str">
        <f>INDEX(Mapping!$B$4:$B$70, MATCH(C1001, Mapping!$C$4:$C$70, 0))</f>
        <v>West</v>
      </c>
    </row>
    <row r="1002" spans="1:16" x14ac:dyDescent="0.25">
      <c r="A1002" s="10">
        <v>2027</v>
      </c>
      <c r="B1002" s="10" t="s">
        <v>1222</v>
      </c>
      <c r="C1002" s="10" t="s">
        <v>53</v>
      </c>
      <c r="D1002" s="10">
        <v>0</v>
      </c>
      <c r="E1002" s="10">
        <v>0</v>
      </c>
      <c r="F1002" s="10">
        <v>0</v>
      </c>
      <c r="G1002" s="10">
        <v>0</v>
      </c>
      <c r="H1002" s="10">
        <v>0</v>
      </c>
      <c r="I1002" s="10" t="s">
        <v>22</v>
      </c>
      <c r="J1002" s="10">
        <v>0</v>
      </c>
      <c r="K1002" s="10">
        <v>0</v>
      </c>
      <c r="L1002" s="10">
        <v>0</v>
      </c>
      <c r="M1002" s="10">
        <v>1089.9000000000001</v>
      </c>
      <c r="N1002" s="10">
        <v>1089.9000000000001</v>
      </c>
      <c r="O1002" s="10">
        <v>0</v>
      </c>
      <c r="P1002" s="10" t="str">
        <f>INDEX(Mapping!$B$4:$B$70, MATCH(C1002, Mapping!$C$4:$C$70, 0))</f>
        <v>West</v>
      </c>
    </row>
    <row r="1003" spans="1:16" x14ac:dyDescent="0.25">
      <c r="A1003" s="10">
        <v>2027</v>
      </c>
      <c r="B1003" s="10" t="s">
        <v>1222</v>
      </c>
      <c r="C1003" s="10" t="s">
        <v>1189</v>
      </c>
      <c r="D1003" s="10">
        <v>0</v>
      </c>
      <c r="E1003" s="10">
        <v>0</v>
      </c>
      <c r="F1003" s="10">
        <v>0</v>
      </c>
      <c r="G1003" s="10">
        <v>0</v>
      </c>
      <c r="H1003" s="10">
        <v>0</v>
      </c>
      <c r="I1003" s="10" t="s">
        <v>22</v>
      </c>
      <c r="J1003" s="10">
        <v>0</v>
      </c>
      <c r="K1003" s="10">
        <v>0</v>
      </c>
      <c r="L1003" s="10">
        <v>0</v>
      </c>
      <c r="M1003" s="10">
        <v>478.3</v>
      </c>
      <c r="N1003" s="10">
        <v>478.3</v>
      </c>
      <c r="O1003" s="10">
        <v>0</v>
      </c>
      <c r="P1003" s="10" t="str">
        <f>INDEX(Mapping!$B$4:$B$70, MATCH(C1003, Mapping!$C$4:$C$70, 0))</f>
        <v>West</v>
      </c>
    </row>
    <row r="1004" spans="1:16" x14ac:dyDescent="0.25">
      <c r="A1004" s="10">
        <v>2027</v>
      </c>
      <c r="B1004" s="10" t="s">
        <v>1222</v>
      </c>
      <c r="C1004" s="10" t="s">
        <v>23</v>
      </c>
      <c r="D1004" s="10">
        <v>0</v>
      </c>
      <c r="E1004" s="10">
        <v>0</v>
      </c>
      <c r="F1004" s="10">
        <v>0</v>
      </c>
      <c r="G1004" s="10">
        <v>0</v>
      </c>
      <c r="H1004" s="10">
        <v>0</v>
      </c>
      <c r="I1004" s="10" t="s">
        <v>22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 t="str">
        <f>INDEX(Mapping!$B$4:$B$70, MATCH(C1004, Mapping!$C$4:$C$70, 0))</f>
        <v>East</v>
      </c>
    </row>
    <row r="1005" spans="1:16" x14ac:dyDescent="0.25">
      <c r="A1005" s="10">
        <v>2027</v>
      </c>
      <c r="B1005" s="10" t="s">
        <v>1222</v>
      </c>
      <c r="C1005" s="10" t="s">
        <v>1220</v>
      </c>
      <c r="D1005" s="10">
        <v>338.7</v>
      </c>
      <c r="E1005" s="10">
        <v>0</v>
      </c>
      <c r="F1005" s="10">
        <v>-26.4</v>
      </c>
      <c r="G1005" s="10">
        <v>40.6</v>
      </c>
      <c r="H1005" s="10">
        <v>40.6</v>
      </c>
      <c r="I1005" s="10">
        <v>13</v>
      </c>
      <c r="J1005" s="10">
        <v>0</v>
      </c>
      <c r="K1005" s="10">
        <v>0</v>
      </c>
      <c r="L1005" s="10">
        <v>0</v>
      </c>
      <c r="M1005" s="10">
        <v>352.9</v>
      </c>
      <c r="N1005" s="10">
        <v>0</v>
      </c>
      <c r="O1005" s="10">
        <v>0</v>
      </c>
      <c r="P1005" s="10" t="str">
        <f>INDEX(Mapping!$B$4:$B$70, MATCH(C1005, Mapping!$C$4:$C$70, 0))</f>
        <v>West</v>
      </c>
    </row>
    <row r="1006" spans="1:16" x14ac:dyDescent="0.25">
      <c r="A1006" s="10">
        <v>2027</v>
      </c>
      <c r="B1006" s="10" t="s">
        <v>1222</v>
      </c>
      <c r="C1006" s="10" t="s">
        <v>1235</v>
      </c>
      <c r="D1006" s="10">
        <v>0</v>
      </c>
      <c r="E1006" s="10">
        <v>0</v>
      </c>
      <c r="F1006" s="10">
        <v>0</v>
      </c>
      <c r="G1006" s="10">
        <v>0</v>
      </c>
      <c r="H1006" s="10">
        <v>0</v>
      </c>
      <c r="I1006" s="10" t="s">
        <v>22</v>
      </c>
      <c r="J1006" s="10">
        <v>74.8</v>
      </c>
      <c r="K1006" s="10">
        <v>0</v>
      </c>
      <c r="L1006" s="10">
        <v>0</v>
      </c>
      <c r="M1006" s="10">
        <v>0</v>
      </c>
      <c r="N1006" s="10">
        <v>74.8</v>
      </c>
      <c r="O1006" s="10">
        <v>0</v>
      </c>
      <c r="P1006" s="10" t="str">
        <f>INDEX(Mapping!$B$4:$B$70, MATCH(C1006, Mapping!$C$4:$C$70, 0))</f>
        <v>East</v>
      </c>
    </row>
    <row r="1007" spans="1:16" x14ac:dyDescent="0.25">
      <c r="A1007" s="10">
        <v>2027</v>
      </c>
      <c r="B1007" s="10" t="s">
        <v>1222</v>
      </c>
      <c r="C1007" s="10" t="s">
        <v>1236</v>
      </c>
      <c r="D1007" s="10">
        <v>0</v>
      </c>
      <c r="E1007" s="10">
        <v>0</v>
      </c>
      <c r="F1007" s="10">
        <v>0</v>
      </c>
      <c r="G1007" s="10">
        <v>0</v>
      </c>
      <c r="H1007" s="10">
        <v>0</v>
      </c>
      <c r="I1007" s="10" t="s">
        <v>22</v>
      </c>
      <c r="J1007" s="10">
        <v>100.4</v>
      </c>
      <c r="K1007" s="10">
        <v>0</v>
      </c>
      <c r="L1007" s="10">
        <v>0</v>
      </c>
      <c r="M1007" s="10">
        <v>0</v>
      </c>
      <c r="N1007" s="10">
        <v>100.4</v>
      </c>
      <c r="O1007" s="10">
        <v>0</v>
      </c>
      <c r="P1007" s="10" t="str">
        <f>INDEX(Mapping!$B$4:$B$70, MATCH(C1007, Mapping!$C$4:$C$70, 0))</f>
        <v>West</v>
      </c>
    </row>
    <row r="1008" spans="1:16" x14ac:dyDescent="0.25">
      <c r="A1008" s="10">
        <v>2027</v>
      </c>
      <c r="B1008" s="10" t="s">
        <v>1222</v>
      </c>
      <c r="C1008" s="10" t="s">
        <v>1237</v>
      </c>
      <c r="D1008" s="10">
        <v>0</v>
      </c>
      <c r="E1008" s="10">
        <v>0</v>
      </c>
      <c r="F1008" s="10">
        <v>0</v>
      </c>
      <c r="G1008" s="10">
        <v>0</v>
      </c>
      <c r="H1008" s="10">
        <v>0</v>
      </c>
      <c r="I1008" s="10" t="s">
        <v>22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 t="str">
        <f>INDEX(Mapping!$B$4:$B$70, MATCH(C1008, Mapping!$C$4:$C$70, 0))</f>
        <v>West</v>
      </c>
    </row>
    <row r="1009" spans="1:16" x14ac:dyDescent="0.25">
      <c r="A1009" s="10">
        <v>2027</v>
      </c>
      <c r="B1009" s="10" t="s">
        <v>1222</v>
      </c>
      <c r="C1009" s="10" t="s">
        <v>1238</v>
      </c>
      <c r="D1009" s="10">
        <v>0</v>
      </c>
      <c r="E1009" s="10">
        <v>0</v>
      </c>
      <c r="F1009" s="10">
        <v>0</v>
      </c>
      <c r="G1009" s="10">
        <v>0</v>
      </c>
      <c r="H1009" s="10">
        <v>0</v>
      </c>
      <c r="I1009" s="10" t="s">
        <v>22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 t="str">
        <f>INDEX(Mapping!$B$4:$B$70, MATCH(C1009, Mapping!$C$4:$C$70, 0))</f>
        <v>East</v>
      </c>
    </row>
    <row r="1010" spans="1:16" x14ac:dyDescent="0.25">
      <c r="A1010" s="10">
        <v>2027</v>
      </c>
      <c r="B1010" s="10" t="s">
        <v>1222</v>
      </c>
      <c r="C1010" s="10" t="s">
        <v>1239</v>
      </c>
      <c r="D1010" s="10">
        <v>0</v>
      </c>
      <c r="E1010" s="10">
        <v>0</v>
      </c>
      <c r="F1010" s="10">
        <v>0</v>
      </c>
      <c r="G1010" s="10">
        <v>0</v>
      </c>
      <c r="H1010" s="10">
        <v>0</v>
      </c>
      <c r="I1010" s="10" t="s">
        <v>22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 t="str">
        <f>INDEX(Mapping!$B$4:$B$70, MATCH(C1010, Mapping!$C$4:$C$70, 0))</f>
        <v>West</v>
      </c>
    </row>
    <row r="1011" spans="1:16" x14ac:dyDescent="0.25">
      <c r="A1011" s="10">
        <v>2027</v>
      </c>
      <c r="B1011" s="10" t="s">
        <v>1222</v>
      </c>
      <c r="C1011" s="10" t="s">
        <v>1240</v>
      </c>
      <c r="D1011" s="10">
        <v>0</v>
      </c>
      <c r="E1011" s="10">
        <v>0</v>
      </c>
      <c r="F1011" s="10">
        <v>0</v>
      </c>
      <c r="G1011" s="10">
        <v>0</v>
      </c>
      <c r="H1011" s="10">
        <v>0</v>
      </c>
      <c r="I1011" s="10" t="s">
        <v>22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 t="str">
        <f>INDEX(Mapping!$B$4:$B$70, MATCH(C1011, Mapping!$C$4:$C$70, 0))</f>
        <v>West</v>
      </c>
    </row>
    <row r="1012" spans="1:16" x14ac:dyDescent="0.25">
      <c r="A1012" s="10">
        <v>2027</v>
      </c>
      <c r="B1012" s="10" t="s">
        <v>1222</v>
      </c>
      <c r="C1012" s="10" t="s">
        <v>1241</v>
      </c>
      <c r="D1012" s="10">
        <v>0</v>
      </c>
      <c r="E1012" s="10">
        <v>0</v>
      </c>
      <c r="F1012" s="10">
        <v>0</v>
      </c>
      <c r="G1012" s="10">
        <v>0</v>
      </c>
      <c r="H1012" s="10">
        <v>0</v>
      </c>
      <c r="I1012" s="10" t="s">
        <v>22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 t="str">
        <f>INDEX(Mapping!$B$4:$B$70, MATCH(C1012, Mapping!$C$4:$C$70, 0))</f>
        <v>West</v>
      </c>
    </row>
    <row r="1013" spans="1:16" x14ac:dyDescent="0.25">
      <c r="A1013" s="10">
        <v>2027</v>
      </c>
      <c r="B1013" s="10" t="s">
        <v>1222</v>
      </c>
      <c r="C1013" s="10" t="s">
        <v>1242</v>
      </c>
      <c r="D1013" s="10">
        <v>0</v>
      </c>
      <c r="E1013" s="10">
        <v>0</v>
      </c>
      <c r="F1013" s="10">
        <v>0</v>
      </c>
      <c r="G1013" s="10">
        <v>0</v>
      </c>
      <c r="H1013" s="10">
        <v>0</v>
      </c>
      <c r="I1013" s="10" t="s">
        <v>22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 t="str">
        <f>INDEX(Mapping!$B$4:$B$70, MATCH(C1013, Mapping!$C$4:$C$70, 0))</f>
        <v>West</v>
      </c>
    </row>
    <row r="1014" spans="1:16" x14ac:dyDescent="0.25">
      <c r="A1014" s="10">
        <v>2027</v>
      </c>
      <c r="B1014" s="10" t="s">
        <v>1222</v>
      </c>
      <c r="C1014" s="10" t="s">
        <v>1243</v>
      </c>
      <c r="D1014" s="10">
        <v>0</v>
      </c>
      <c r="E1014" s="10">
        <v>0</v>
      </c>
      <c r="F1014" s="10">
        <v>0</v>
      </c>
      <c r="G1014" s="10">
        <v>0</v>
      </c>
      <c r="H1014" s="10">
        <v>0</v>
      </c>
      <c r="I1014" s="10" t="s">
        <v>22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 t="str">
        <f>INDEX(Mapping!$B$4:$B$70, MATCH(C1014, Mapping!$C$4:$C$70, 0))</f>
        <v>West</v>
      </c>
    </row>
    <row r="1015" spans="1:16" x14ac:dyDescent="0.25">
      <c r="A1015" s="10">
        <v>2027</v>
      </c>
      <c r="B1015" s="10" t="s">
        <v>1222</v>
      </c>
      <c r="C1015" s="10" t="s">
        <v>1244</v>
      </c>
      <c r="D1015" s="10">
        <v>0</v>
      </c>
      <c r="E1015" s="10">
        <v>0</v>
      </c>
      <c r="F1015" s="10">
        <v>0</v>
      </c>
      <c r="G1015" s="10">
        <v>0</v>
      </c>
      <c r="H1015" s="10">
        <v>517.6</v>
      </c>
      <c r="I1015" s="10" t="s">
        <v>22</v>
      </c>
      <c r="J1015" s="10">
        <v>739.2</v>
      </c>
      <c r="K1015" s="10">
        <v>0</v>
      </c>
      <c r="L1015" s="10">
        <v>0</v>
      </c>
      <c r="M1015" s="10">
        <v>0</v>
      </c>
      <c r="N1015" s="10">
        <v>221.6</v>
      </c>
      <c r="O1015" s="10">
        <v>0</v>
      </c>
      <c r="P1015" s="10" t="str">
        <f>INDEX(Mapping!$B$4:$B$70, MATCH(C1015, Mapping!$C$4:$C$70, 0))</f>
        <v>East</v>
      </c>
    </row>
    <row r="1016" spans="1:16" x14ac:dyDescent="0.25">
      <c r="A1016" s="10">
        <v>2027</v>
      </c>
      <c r="B1016" s="10" t="s">
        <v>1222</v>
      </c>
      <c r="C1016" s="10" t="s">
        <v>1245</v>
      </c>
      <c r="D1016" s="10">
        <v>0</v>
      </c>
      <c r="E1016" s="10">
        <v>0</v>
      </c>
      <c r="F1016" s="10">
        <v>0</v>
      </c>
      <c r="G1016" s="10">
        <v>0</v>
      </c>
      <c r="H1016" s="10">
        <v>192.3</v>
      </c>
      <c r="I1016" s="10" t="s">
        <v>22</v>
      </c>
      <c r="J1016" s="10">
        <v>192.3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 t="str">
        <f>INDEX(Mapping!$B$4:$B$70, MATCH(C1016, Mapping!$C$4:$C$70, 0))</f>
        <v>East</v>
      </c>
    </row>
    <row r="1017" spans="1:16" x14ac:dyDescent="0.25">
      <c r="A1017" s="10">
        <v>2027</v>
      </c>
      <c r="B1017" s="10" t="s">
        <v>1222</v>
      </c>
      <c r="C1017" s="10" t="s">
        <v>1246</v>
      </c>
      <c r="D1017" s="10">
        <v>0</v>
      </c>
      <c r="E1017" s="10">
        <v>0</v>
      </c>
      <c r="F1017" s="10">
        <v>0</v>
      </c>
      <c r="G1017" s="10">
        <v>0</v>
      </c>
      <c r="H1017" s="10">
        <v>0</v>
      </c>
      <c r="I1017" s="10" t="s">
        <v>22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 t="str">
        <f>INDEX(Mapping!$B$4:$B$70, MATCH(C1017, Mapping!$C$4:$C$70, 0))</f>
        <v>West</v>
      </c>
    </row>
    <row r="1018" spans="1:16" x14ac:dyDescent="0.25">
      <c r="A1018" s="10">
        <v>2027</v>
      </c>
      <c r="B1018" s="10" t="s">
        <v>1222</v>
      </c>
      <c r="C1018" s="10" t="s">
        <v>1247</v>
      </c>
      <c r="D1018" s="10">
        <v>0</v>
      </c>
      <c r="E1018" s="10">
        <v>0</v>
      </c>
      <c r="F1018" s="10">
        <v>0</v>
      </c>
      <c r="G1018" s="10">
        <v>0</v>
      </c>
      <c r="H1018" s="10">
        <v>0</v>
      </c>
      <c r="I1018" s="10" t="s">
        <v>22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 t="str">
        <f>INDEX(Mapping!$B$4:$B$70, MATCH(C1018, Mapping!$C$4:$C$70, 0))</f>
        <v>East</v>
      </c>
    </row>
    <row r="1019" spans="1:16" x14ac:dyDescent="0.25">
      <c r="A1019" s="10">
        <v>2027</v>
      </c>
      <c r="B1019" s="10" t="s">
        <v>1222</v>
      </c>
      <c r="C1019" s="10" t="s">
        <v>1248</v>
      </c>
      <c r="D1019" s="10">
        <v>0</v>
      </c>
      <c r="E1019" s="10">
        <v>0</v>
      </c>
      <c r="F1019" s="10">
        <v>0</v>
      </c>
      <c r="G1019" s="10">
        <v>0</v>
      </c>
      <c r="H1019" s="10">
        <v>0</v>
      </c>
      <c r="I1019" s="10" t="s">
        <v>22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 t="str">
        <f>INDEX(Mapping!$B$4:$B$70, MATCH(C1019, Mapping!$C$4:$C$70, 0))</f>
        <v>East</v>
      </c>
    </row>
    <row r="1020" spans="1:16" x14ac:dyDescent="0.25">
      <c r="A1020" s="10">
        <v>2027</v>
      </c>
      <c r="B1020" s="10" t="s">
        <v>1222</v>
      </c>
      <c r="C1020" s="10" t="s">
        <v>1249</v>
      </c>
      <c r="D1020" s="10">
        <v>0</v>
      </c>
      <c r="E1020" s="10">
        <v>0</v>
      </c>
      <c r="F1020" s="10">
        <v>0</v>
      </c>
      <c r="G1020" s="10">
        <v>0</v>
      </c>
      <c r="H1020" s="10">
        <v>0</v>
      </c>
      <c r="I1020" s="10" t="s">
        <v>22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 t="str">
        <f>INDEX(Mapping!$B$4:$B$70, MATCH(C1020, Mapping!$C$4:$C$70, 0))</f>
        <v>East</v>
      </c>
    </row>
    <row r="1021" spans="1:16" x14ac:dyDescent="0.25">
      <c r="A1021" s="10">
        <v>2027</v>
      </c>
      <c r="B1021" s="10" t="s">
        <v>1222</v>
      </c>
      <c r="C1021" s="10" t="s">
        <v>1250</v>
      </c>
      <c r="D1021" s="10">
        <v>0</v>
      </c>
      <c r="E1021" s="10">
        <v>0</v>
      </c>
      <c r="F1021" s="10">
        <v>0</v>
      </c>
      <c r="G1021" s="10">
        <v>0</v>
      </c>
      <c r="H1021" s="10">
        <v>0</v>
      </c>
      <c r="I1021" s="10" t="s">
        <v>22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 t="str">
        <f>INDEX(Mapping!$B$4:$B$70, MATCH(C1021, Mapping!$C$4:$C$70, 0))</f>
        <v>West</v>
      </c>
    </row>
    <row r="1022" spans="1:16" x14ac:dyDescent="0.25">
      <c r="A1022" s="10">
        <v>2027</v>
      </c>
      <c r="B1022" s="10" t="s">
        <v>1222</v>
      </c>
      <c r="C1022" s="10" t="s">
        <v>1251</v>
      </c>
      <c r="D1022" s="10">
        <v>0</v>
      </c>
      <c r="E1022" s="10">
        <v>0</v>
      </c>
      <c r="F1022" s="10">
        <v>0</v>
      </c>
      <c r="G1022" s="10">
        <v>0</v>
      </c>
      <c r="H1022" s="10">
        <v>0</v>
      </c>
      <c r="I1022" s="10" t="s">
        <v>22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 t="str">
        <f>INDEX(Mapping!$B$4:$B$70, MATCH(C1022, Mapping!$C$4:$C$70, 0))</f>
        <v>East</v>
      </c>
    </row>
    <row r="1023" spans="1:16" x14ac:dyDescent="0.25">
      <c r="A1023" s="10">
        <v>2027</v>
      </c>
      <c r="B1023" s="10" t="s">
        <v>1222</v>
      </c>
      <c r="C1023" s="10" t="s">
        <v>1252</v>
      </c>
      <c r="D1023" s="10">
        <v>0</v>
      </c>
      <c r="E1023" s="10">
        <v>0</v>
      </c>
      <c r="F1023" s="10">
        <v>0</v>
      </c>
      <c r="G1023" s="10">
        <v>0</v>
      </c>
      <c r="H1023" s="10">
        <v>0</v>
      </c>
      <c r="I1023" s="10" t="s">
        <v>22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 t="str">
        <f>INDEX(Mapping!$B$4:$B$70, MATCH(C1023, Mapping!$C$4:$C$70, 0))</f>
        <v>East</v>
      </c>
    </row>
    <row r="1024" spans="1:16" x14ac:dyDescent="0.25">
      <c r="A1024" s="10">
        <v>2027</v>
      </c>
      <c r="B1024" s="10" t="s">
        <v>1222</v>
      </c>
      <c r="C1024" s="10" t="s">
        <v>1253</v>
      </c>
      <c r="D1024" s="10">
        <v>0</v>
      </c>
      <c r="E1024" s="10">
        <v>0</v>
      </c>
      <c r="F1024" s="10">
        <v>0</v>
      </c>
      <c r="G1024" s="10">
        <v>0</v>
      </c>
      <c r="H1024" s="10">
        <v>0</v>
      </c>
      <c r="I1024" s="10" t="s">
        <v>22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 t="str">
        <f>INDEX(Mapping!$B$4:$B$70, MATCH(C1024, Mapping!$C$4:$C$70, 0))</f>
        <v>East</v>
      </c>
    </row>
    <row r="1025" spans="1:16" x14ac:dyDescent="0.25">
      <c r="A1025" s="10">
        <v>2027</v>
      </c>
      <c r="B1025" s="10" t="s">
        <v>1222</v>
      </c>
      <c r="C1025" s="10" t="s">
        <v>1254</v>
      </c>
      <c r="D1025" s="10">
        <v>0</v>
      </c>
      <c r="E1025" s="10">
        <v>0</v>
      </c>
      <c r="F1025" s="10">
        <v>0</v>
      </c>
      <c r="G1025" s="10">
        <v>0</v>
      </c>
      <c r="H1025" s="10">
        <v>0</v>
      </c>
      <c r="I1025" s="10" t="s">
        <v>22</v>
      </c>
      <c r="J1025" s="10">
        <v>93.1</v>
      </c>
      <c r="K1025" s="10">
        <v>0</v>
      </c>
      <c r="L1025" s="10">
        <v>0</v>
      </c>
      <c r="M1025" s="10">
        <v>0</v>
      </c>
      <c r="N1025" s="10">
        <v>93.1</v>
      </c>
      <c r="O1025" s="10">
        <v>0</v>
      </c>
      <c r="P1025" s="10" t="str">
        <f>INDEX(Mapping!$B$4:$B$70, MATCH(C1025, Mapping!$C$4:$C$70, 0))</f>
        <v>West</v>
      </c>
    </row>
    <row r="1026" spans="1:16" x14ac:dyDescent="0.25">
      <c r="A1026" s="10">
        <v>2027</v>
      </c>
      <c r="B1026" s="10" t="s">
        <v>1222</v>
      </c>
      <c r="C1026" s="10" t="s">
        <v>1255</v>
      </c>
      <c r="D1026" s="10">
        <v>0</v>
      </c>
      <c r="E1026" s="10">
        <v>0</v>
      </c>
      <c r="F1026" s="10">
        <v>0</v>
      </c>
      <c r="G1026" s="10">
        <v>0</v>
      </c>
      <c r="H1026" s="10">
        <v>0</v>
      </c>
      <c r="I1026" s="10" t="s">
        <v>22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 t="str">
        <f>INDEX(Mapping!$B$4:$B$70, MATCH(C1026, Mapping!$C$4:$C$70, 0))</f>
        <v>West</v>
      </c>
    </row>
    <row r="1027" spans="1:16" x14ac:dyDescent="0.25">
      <c r="A1027" s="10">
        <v>2027</v>
      </c>
      <c r="B1027" s="10" t="s">
        <v>1222</v>
      </c>
      <c r="C1027" s="10" t="s">
        <v>1256</v>
      </c>
      <c r="D1027" s="10">
        <v>0</v>
      </c>
      <c r="E1027" s="10">
        <v>0</v>
      </c>
      <c r="F1027" s="10">
        <v>0</v>
      </c>
      <c r="G1027" s="10">
        <v>0</v>
      </c>
      <c r="H1027" s="10">
        <v>0</v>
      </c>
      <c r="I1027" s="10" t="s">
        <v>22</v>
      </c>
      <c r="J1027" s="10">
        <v>0</v>
      </c>
      <c r="K1027" s="10">
        <v>0</v>
      </c>
      <c r="L1027" s="10">
        <v>0</v>
      </c>
      <c r="M1027" s="10">
        <v>221.6</v>
      </c>
      <c r="N1027" s="10">
        <v>221.6</v>
      </c>
      <c r="O1027" s="10">
        <v>0</v>
      </c>
      <c r="P1027" s="10" t="str">
        <f>INDEX(Mapping!$B$4:$B$70, MATCH(C1027, Mapping!$C$4:$C$70, 0))</f>
        <v>East</v>
      </c>
    </row>
    <row r="1028" spans="1:16" x14ac:dyDescent="0.25">
      <c r="A1028" s="10">
        <v>2028</v>
      </c>
      <c r="B1028" s="10" t="s">
        <v>24</v>
      </c>
      <c r="C1028" s="10" t="s">
        <v>25</v>
      </c>
      <c r="D1028" s="10">
        <v>0</v>
      </c>
      <c r="E1028" s="10">
        <v>0</v>
      </c>
      <c r="F1028" s="10">
        <v>0</v>
      </c>
      <c r="G1028" s="10">
        <v>0</v>
      </c>
      <c r="H1028" s="10">
        <v>0</v>
      </c>
      <c r="I1028" s="10" t="s">
        <v>22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 t="str">
        <f>INDEX(Mapping!$B$4:$B$70, MATCH(C1028, Mapping!$C$4:$C$70, 0))</f>
        <v>East</v>
      </c>
    </row>
    <row r="1029" spans="1:16" x14ac:dyDescent="0.25">
      <c r="A1029" s="10">
        <v>2028</v>
      </c>
      <c r="B1029" s="10" t="s">
        <v>24</v>
      </c>
      <c r="C1029" s="10" t="s">
        <v>1182</v>
      </c>
      <c r="D1029" s="10">
        <v>0</v>
      </c>
      <c r="E1029" s="10">
        <v>0</v>
      </c>
      <c r="F1029" s="10">
        <v>0</v>
      </c>
      <c r="G1029" s="10">
        <v>0</v>
      </c>
      <c r="H1029" s="10">
        <v>0</v>
      </c>
      <c r="I1029" s="10" t="s">
        <v>22</v>
      </c>
      <c r="J1029" s="10">
        <v>206</v>
      </c>
      <c r="K1029" s="10">
        <v>0</v>
      </c>
      <c r="L1029" s="10">
        <v>0</v>
      </c>
      <c r="M1029" s="10">
        <v>0</v>
      </c>
      <c r="N1029" s="10">
        <v>206</v>
      </c>
      <c r="O1029" s="10">
        <v>0</v>
      </c>
      <c r="P1029" s="10" t="str">
        <f>INDEX(Mapping!$B$4:$B$70, MATCH(C1029, Mapping!$C$4:$C$70, 0))</f>
        <v>West</v>
      </c>
    </row>
    <row r="1030" spans="1:16" x14ac:dyDescent="0.25">
      <c r="A1030" s="10">
        <v>2028</v>
      </c>
      <c r="B1030" s="10" t="s">
        <v>24</v>
      </c>
      <c r="C1030" s="10" t="s">
        <v>26</v>
      </c>
      <c r="D1030" s="10">
        <v>529.4</v>
      </c>
      <c r="E1030" s="10">
        <v>0</v>
      </c>
      <c r="F1030" s="10">
        <v>-42.1</v>
      </c>
      <c r="G1030" s="10">
        <v>63.3</v>
      </c>
      <c r="H1030" s="10">
        <v>63.3</v>
      </c>
      <c r="I1030" s="10">
        <v>13</v>
      </c>
      <c r="J1030" s="10">
        <v>35.799999999999997</v>
      </c>
      <c r="K1030" s="10">
        <v>-1.2</v>
      </c>
      <c r="L1030" s="10">
        <v>180.2</v>
      </c>
      <c r="M1030" s="10">
        <v>335.8</v>
      </c>
      <c r="N1030" s="10">
        <v>0</v>
      </c>
      <c r="O1030" s="10">
        <v>0</v>
      </c>
      <c r="P1030" s="10" t="str">
        <f>INDEX(Mapping!$B$4:$B$70, MATCH(C1030, Mapping!$C$4:$C$70, 0))</f>
        <v>East</v>
      </c>
    </row>
    <row r="1031" spans="1:16" x14ac:dyDescent="0.25">
      <c r="A1031" s="10">
        <v>2028</v>
      </c>
      <c r="B1031" s="10" t="s">
        <v>24</v>
      </c>
      <c r="C1031" s="10" t="s">
        <v>27</v>
      </c>
      <c r="D1031" s="10">
        <v>0</v>
      </c>
      <c r="E1031" s="10">
        <v>0</v>
      </c>
      <c r="F1031" s="10">
        <v>0</v>
      </c>
      <c r="G1031" s="10">
        <v>0</v>
      </c>
      <c r="H1031" s="10">
        <v>0</v>
      </c>
      <c r="I1031" s="10" t="s">
        <v>22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 t="str">
        <f>INDEX(Mapping!$B$4:$B$70, MATCH(C1031, Mapping!$C$4:$C$70, 0))</f>
        <v>East</v>
      </c>
    </row>
    <row r="1032" spans="1:16" x14ac:dyDescent="0.25">
      <c r="A1032" s="10">
        <v>2028</v>
      </c>
      <c r="B1032" s="10" t="s">
        <v>24</v>
      </c>
      <c r="C1032" s="10" t="s">
        <v>1183</v>
      </c>
      <c r="D1032" s="10">
        <v>0</v>
      </c>
      <c r="E1032" s="10">
        <v>0</v>
      </c>
      <c r="F1032" s="10">
        <v>0</v>
      </c>
      <c r="G1032" s="10">
        <v>0</v>
      </c>
      <c r="H1032" s="10">
        <v>0</v>
      </c>
      <c r="I1032" s="10" t="s">
        <v>22</v>
      </c>
      <c r="J1032" s="10">
        <v>0</v>
      </c>
      <c r="K1032" s="10">
        <v>0</v>
      </c>
      <c r="L1032" s="10">
        <v>0</v>
      </c>
      <c r="M1032" s="10">
        <v>941.5</v>
      </c>
      <c r="N1032" s="10">
        <v>941.5</v>
      </c>
      <c r="O1032" s="10">
        <v>0</v>
      </c>
      <c r="P1032" s="10" t="str">
        <f>INDEX(Mapping!$B$4:$B$70, MATCH(C1032, Mapping!$C$4:$C$70, 0))</f>
        <v>West</v>
      </c>
    </row>
    <row r="1033" spans="1:16" x14ac:dyDescent="0.25">
      <c r="A1033" s="10">
        <v>2028</v>
      </c>
      <c r="B1033" s="10" t="s">
        <v>24</v>
      </c>
      <c r="C1033" s="10" t="s">
        <v>1184</v>
      </c>
      <c r="D1033" s="10">
        <v>0</v>
      </c>
      <c r="E1033" s="10">
        <v>0</v>
      </c>
      <c r="F1033" s="10">
        <v>0</v>
      </c>
      <c r="G1033" s="10">
        <v>0</v>
      </c>
      <c r="H1033" s="10">
        <v>0</v>
      </c>
      <c r="I1033" s="10" t="s">
        <v>22</v>
      </c>
      <c r="J1033" s="10">
        <v>0</v>
      </c>
      <c r="K1033" s="10">
        <v>0</v>
      </c>
      <c r="L1033" s="10">
        <v>0</v>
      </c>
      <c r="M1033" s="10">
        <v>941.4</v>
      </c>
      <c r="N1033" s="10">
        <v>941.4</v>
      </c>
      <c r="O1033" s="10">
        <v>0</v>
      </c>
      <c r="P1033" s="10" t="str">
        <f>INDEX(Mapping!$B$4:$B$70, MATCH(C1033, Mapping!$C$4:$C$70, 0))</f>
        <v>West</v>
      </c>
    </row>
    <row r="1034" spans="1:16" x14ac:dyDescent="0.25">
      <c r="A1034" s="10">
        <v>2028</v>
      </c>
      <c r="B1034" s="10" t="s">
        <v>24</v>
      </c>
      <c r="C1034" s="10" t="s">
        <v>28</v>
      </c>
      <c r="D1034" s="10">
        <v>0</v>
      </c>
      <c r="E1034" s="10">
        <v>0</v>
      </c>
      <c r="F1034" s="10">
        <v>0</v>
      </c>
      <c r="G1034" s="10">
        <v>0</v>
      </c>
      <c r="H1034" s="10">
        <v>0</v>
      </c>
      <c r="I1034" s="10" t="s">
        <v>22</v>
      </c>
      <c r="J1034" s="10">
        <v>861.4</v>
      </c>
      <c r="K1034" s="10">
        <v>0</v>
      </c>
      <c r="L1034" s="10">
        <v>0</v>
      </c>
      <c r="M1034" s="10">
        <v>0</v>
      </c>
      <c r="N1034" s="10">
        <v>861.4</v>
      </c>
      <c r="O1034" s="10">
        <v>0</v>
      </c>
      <c r="P1034" s="10" t="str">
        <f>INDEX(Mapping!$B$4:$B$70, MATCH(C1034, Mapping!$C$4:$C$70, 0))</f>
        <v>West</v>
      </c>
    </row>
    <row r="1035" spans="1:16" x14ac:dyDescent="0.25">
      <c r="A1035" s="10">
        <v>2028</v>
      </c>
      <c r="B1035" s="10" t="s">
        <v>24</v>
      </c>
      <c r="C1035" s="10" t="s">
        <v>29</v>
      </c>
      <c r="D1035" s="10">
        <v>0</v>
      </c>
      <c r="E1035" s="10">
        <v>0</v>
      </c>
      <c r="F1035" s="10">
        <v>0</v>
      </c>
      <c r="G1035" s="10">
        <v>0</v>
      </c>
      <c r="H1035" s="10">
        <v>0</v>
      </c>
      <c r="I1035" s="10" t="s">
        <v>22</v>
      </c>
      <c r="J1035" s="10">
        <v>90.2</v>
      </c>
      <c r="K1035" s="10">
        <v>0</v>
      </c>
      <c r="L1035" s="10">
        <v>0</v>
      </c>
      <c r="M1035" s="10">
        <v>25</v>
      </c>
      <c r="N1035" s="10">
        <v>115.2</v>
      </c>
      <c r="O1035" s="10">
        <v>0</v>
      </c>
      <c r="P1035" s="10" t="str">
        <f>INDEX(Mapping!$B$4:$B$70, MATCH(C1035, Mapping!$C$4:$C$70, 0))</f>
        <v>East</v>
      </c>
    </row>
    <row r="1036" spans="1:16" x14ac:dyDescent="0.25">
      <c r="A1036" s="10">
        <v>2028</v>
      </c>
      <c r="B1036" s="10" t="s">
        <v>24</v>
      </c>
      <c r="C1036" s="10" t="s">
        <v>30</v>
      </c>
      <c r="D1036" s="10">
        <v>0</v>
      </c>
      <c r="E1036" s="10">
        <v>0</v>
      </c>
      <c r="F1036" s="10">
        <v>0</v>
      </c>
      <c r="G1036" s="10">
        <v>0</v>
      </c>
      <c r="H1036" s="10">
        <v>0</v>
      </c>
      <c r="I1036" s="10" t="s">
        <v>22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 t="str">
        <f>INDEX(Mapping!$B$4:$B$70, MATCH(C1036, Mapping!$C$4:$C$70, 0))</f>
        <v>East</v>
      </c>
    </row>
    <row r="1037" spans="1:16" x14ac:dyDescent="0.25">
      <c r="A1037" s="10">
        <v>2028</v>
      </c>
      <c r="B1037" s="10" t="s">
        <v>24</v>
      </c>
      <c r="C1037" s="10" t="s">
        <v>31</v>
      </c>
      <c r="D1037" s="10">
        <v>5143.8</v>
      </c>
      <c r="E1037" s="10">
        <v>0</v>
      </c>
      <c r="F1037" s="10">
        <v>-407.2</v>
      </c>
      <c r="G1037" s="10">
        <v>687.3</v>
      </c>
      <c r="H1037" s="10">
        <v>687.3</v>
      </c>
      <c r="I1037" s="10">
        <v>14.5</v>
      </c>
      <c r="J1037" s="10">
        <v>2375.4</v>
      </c>
      <c r="K1037" s="10">
        <v>0.9</v>
      </c>
      <c r="L1037" s="10">
        <v>175.6</v>
      </c>
      <c r="M1037" s="10">
        <v>3233.2</v>
      </c>
      <c r="N1037" s="10">
        <v>361.2</v>
      </c>
      <c r="O1037" s="10">
        <v>0</v>
      </c>
      <c r="P1037" s="10" t="str">
        <f>INDEX(Mapping!$B$4:$B$70, MATCH(C1037, Mapping!$C$4:$C$70, 0))</f>
        <v>East</v>
      </c>
    </row>
    <row r="1038" spans="1:16" x14ac:dyDescent="0.25">
      <c r="A1038" s="10">
        <v>2028</v>
      </c>
      <c r="B1038" s="10" t="s">
        <v>24</v>
      </c>
      <c r="C1038" s="10" t="s">
        <v>1185</v>
      </c>
      <c r="D1038" s="10">
        <v>0</v>
      </c>
      <c r="E1038" s="10">
        <v>0</v>
      </c>
      <c r="F1038" s="10">
        <v>0</v>
      </c>
      <c r="G1038" s="10">
        <v>0</v>
      </c>
      <c r="H1038" s="10">
        <v>0</v>
      </c>
      <c r="I1038" s="10" t="s">
        <v>22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 t="str">
        <f>INDEX(Mapping!$B$4:$B$70, MATCH(C1038, Mapping!$C$4:$C$70, 0))</f>
        <v>East</v>
      </c>
    </row>
    <row r="1039" spans="1:16" x14ac:dyDescent="0.25">
      <c r="A1039" s="10">
        <v>2028</v>
      </c>
      <c r="B1039" s="10" t="s">
        <v>24</v>
      </c>
      <c r="C1039" s="10" t="s">
        <v>32</v>
      </c>
      <c r="D1039" s="10">
        <v>616.29999999999995</v>
      </c>
      <c r="E1039" s="10">
        <v>0</v>
      </c>
      <c r="F1039" s="10">
        <v>0</v>
      </c>
      <c r="G1039" s="10">
        <v>80.099999999999994</v>
      </c>
      <c r="H1039" s="10">
        <v>80.099999999999994</v>
      </c>
      <c r="I1039" s="10">
        <v>13</v>
      </c>
      <c r="J1039" s="10">
        <v>3254</v>
      </c>
      <c r="K1039" s="10">
        <v>-27.6</v>
      </c>
      <c r="L1039" s="10">
        <v>0</v>
      </c>
      <c r="M1039" s="10">
        <v>556.4</v>
      </c>
      <c r="N1039" s="10">
        <v>3086.4</v>
      </c>
      <c r="O1039" s="10">
        <v>0</v>
      </c>
      <c r="P1039" s="10" t="str">
        <f>INDEX(Mapping!$B$4:$B$70, MATCH(C1039, Mapping!$C$4:$C$70, 0))</f>
        <v>East</v>
      </c>
    </row>
    <row r="1040" spans="1:16" x14ac:dyDescent="0.25">
      <c r="A1040" s="10">
        <v>2028</v>
      </c>
      <c r="B1040" s="10" t="s">
        <v>24</v>
      </c>
      <c r="C1040" s="10" t="s">
        <v>33</v>
      </c>
      <c r="D1040" s="10">
        <v>0</v>
      </c>
      <c r="E1040" s="10">
        <v>0</v>
      </c>
      <c r="F1040" s="10">
        <v>0</v>
      </c>
      <c r="G1040" s="10">
        <v>0</v>
      </c>
      <c r="H1040" s="10">
        <v>0</v>
      </c>
      <c r="I1040" s="10" t="s">
        <v>22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 t="str">
        <f>INDEX(Mapping!$B$4:$B$70, MATCH(C1040, Mapping!$C$4:$C$70, 0))</f>
        <v>East</v>
      </c>
    </row>
    <row r="1041" spans="1:16" x14ac:dyDescent="0.25">
      <c r="A1041" s="10">
        <v>2028</v>
      </c>
      <c r="B1041" s="10" t="s">
        <v>24</v>
      </c>
      <c r="C1041" s="10" t="s">
        <v>34</v>
      </c>
      <c r="D1041" s="10">
        <v>0</v>
      </c>
      <c r="E1041" s="10">
        <v>0</v>
      </c>
      <c r="F1041" s="10">
        <v>0</v>
      </c>
      <c r="G1041" s="10">
        <v>0</v>
      </c>
      <c r="H1041" s="10">
        <v>0</v>
      </c>
      <c r="I1041" s="10" t="s">
        <v>22</v>
      </c>
      <c r="J1041" s="10">
        <v>76.5</v>
      </c>
      <c r="K1041" s="10">
        <v>0</v>
      </c>
      <c r="L1041" s="10">
        <v>0</v>
      </c>
      <c r="M1041" s="10">
        <v>0</v>
      </c>
      <c r="N1041" s="10">
        <v>76.5</v>
      </c>
      <c r="O1041" s="10">
        <v>0</v>
      </c>
      <c r="P1041" s="10" t="str">
        <f>INDEX(Mapping!$B$4:$B$70, MATCH(C1041, Mapping!$C$4:$C$70, 0))</f>
        <v>East</v>
      </c>
    </row>
    <row r="1042" spans="1:16" x14ac:dyDescent="0.25">
      <c r="A1042" s="10">
        <v>2028</v>
      </c>
      <c r="B1042" s="10" t="s">
        <v>24</v>
      </c>
      <c r="C1042" s="10" t="s">
        <v>35</v>
      </c>
      <c r="D1042" s="10">
        <v>0</v>
      </c>
      <c r="E1042" s="10">
        <v>0</v>
      </c>
      <c r="F1042" s="10">
        <v>0</v>
      </c>
      <c r="G1042" s="10">
        <v>0</v>
      </c>
      <c r="H1042" s="10">
        <v>0</v>
      </c>
      <c r="I1042" s="10" t="s">
        <v>22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 t="str">
        <f>INDEX(Mapping!$B$4:$B$70, MATCH(C1042, Mapping!$C$4:$C$70, 0))</f>
        <v>East</v>
      </c>
    </row>
    <row r="1043" spans="1:16" x14ac:dyDescent="0.25">
      <c r="A1043" s="10">
        <v>2028</v>
      </c>
      <c r="B1043" s="10" t="s">
        <v>24</v>
      </c>
      <c r="C1043" s="10" t="s">
        <v>36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 t="s">
        <v>22</v>
      </c>
      <c r="J1043" s="10">
        <v>3.6</v>
      </c>
      <c r="K1043" s="10">
        <v>0</v>
      </c>
      <c r="L1043" s="10">
        <v>0</v>
      </c>
      <c r="M1043" s="10">
        <v>0</v>
      </c>
      <c r="N1043" s="10">
        <v>3.6</v>
      </c>
      <c r="O1043" s="10">
        <v>0</v>
      </c>
      <c r="P1043" s="10" t="str">
        <f>INDEX(Mapping!$B$4:$B$70, MATCH(C1043, Mapping!$C$4:$C$70, 0))</f>
        <v>West</v>
      </c>
    </row>
    <row r="1044" spans="1:16" x14ac:dyDescent="0.25">
      <c r="A1044" s="10">
        <v>2028</v>
      </c>
      <c r="B1044" s="10" t="s">
        <v>24</v>
      </c>
      <c r="C1044" s="10" t="s">
        <v>37</v>
      </c>
      <c r="D1044" s="10">
        <v>0</v>
      </c>
      <c r="E1044" s="10">
        <v>0</v>
      </c>
      <c r="F1044" s="10">
        <v>0</v>
      </c>
      <c r="G1044" s="10">
        <v>0</v>
      </c>
      <c r="H1044" s="10">
        <v>0</v>
      </c>
      <c r="I1044" s="10" t="s">
        <v>22</v>
      </c>
      <c r="J1044" s="10">
        <v>199</v>
      </c>
      <c r="K1044" s="10">
        <v>0</v>
      </c>
      <c r="L1044" s="10">
        <v>0</v>
      </c>
      <c r="M1044" s="10">
        <v>0</v>
      </c>
      <c r="N1044" s="10">
        <v>199</v>
      </c>
      <c r="O1044" s="10">
        <v>0</v>
      </c>
      <c r="P1044" s="10" t="str">
        <f>INDEX(Mapping!$B$4:$B$70, MATCH(C1044, Mapping!$C$4:$C$70, 0))</f>
        <v>West</v>
      </c>
    </row>
    <row r="1045" spans="1:16" x14ac:dyDescent="0.25">
      <c r="A1045" s="10">
        <v>2028</v>
      </c>
      <c r="B1045" s="10" t="s">
        <v>24</v>
      </c>
      <c r="C1045" s="10" t="s">
        <v>38</v>
      </c>
      <c r="D1045" s="10">
        <v>584.70000000000005</v>
      </c>
      <c r="E1045" s="10">
        <v>0</v>
      </c>
      <c r="F1045" s="10">
        <v>-47.7</v>
      </c>
      <c r="G1045" s="10">
        <v>69.8</v>
      </c>
      <c r="H1045" s="10">
        <v>69.8</v>
      </c>
      <c r="I1045" s="10">
        <v>13</v>
      </c>
      <c r="J1045" s="10">
        <v>95.2</v>
      </c>
      <c r="K1045" s="10">
        <v>0</v>
      </c>
      <c r="L1045" s="10">
        <v>0</v>
      </c>
      <c r="M1045" s="10">
        <v>511.7</v>
      </c>
      <c r="N1045" s="10">
        <v>0</v>
      </c>
      <c r="O1045" s="10">
        <v>0</v>
      </c>
      <c r="P1045" s="10" t="str">
        <f>INDEX(Mapping!$B$4:$B$70, MATCH(C1045, Mapping!$C$4:$C$70, 0))</f>
        <v>West</v>
      </c>
    </row>
    <row r="1046" spans="1:16" x14ac:dyDescent="0.25">
      <c r="A1046" s="10">
        <v>2028</v>
      </c>
      <c r="B1046" s="10" t="s">
        <v>24</v>
      </c>
      <c r="C1046" s="10" t="s">
        <v>39</v>
      </c>
      <c r="D1046" s="10">
        <v>301.5</v>
      </c>
      <c r="E1046" s="10">
        <v>0</v>
      </c>
      <c r="F1046" s="10">
        <v>-19.100000000000001</v>
      </c>
      <c r="G1046" s="10">
        <v>36.700000000000003</v>
      </c>
      <c r="H1046" s="10">
        <v>36.700000000000003</v>
      </c>
      <c r="I1046" s="10">
        <v>13</v>
      </c>
      <c r="J1046" s="10">
        <v>75.3</v>
      </c>
      <c r="K1046" s="10">
        <v>-2.6</v>
      </c>
      <c r="L1046" s="10">
        <v>0</v>
      </c>
      <c r="M1046" s="10">
        <v>246.3</v>
      </c>
      <c r="N1046" s="10">
        <v>0</v>
      </c>
      <c r="O1046" s="10">
        <v>0</v>
      </c>
      <c r="P1046" s="10" t="str">
        <f>INDEX(Mapping!$B$4:$B$70, MATCH(C1046, Mapping!$C$4:$C$70, 0))</f>
        <v>West</v>
      </c>
    </row>
    <row r="1047" spans="1:16" x14ac:dyDescent="0.25">
      <c r="A1047" s="10">
        <v>2028</v>
      </c>
      <c r="B1047" s="10" t="s">
        <v>24</v>
      </c>
      <c r="C1047" s="10" t="s">
        <v>42</v>
      </c>
      <c r="D1047" s="10">
        <v>0</v>
      </c>
      <c r="E1047" s="10">
        <v>0</v>
      </c>
      <c r="F1047" s="10">
        <v>0</v>
      </c>
      <c r="G1047" s="10">
        <v>0</v>
      </c>
      <c r="H1047" s="10">
        <v>0</v>
      </c>
      <c r="I1047" s="10" t="s">
        <v>22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 t="str">
        <f>INDEX(Mapping!$B$4:$B$70, MATCH(C1047, Mapping!$C$4:$C$70, 0))</f>
        <v>East</v>
      </c>
    </row>
    <row r="1048" spans="1:16" x14ac:dyDescent="0.25">
      <c r="A1048" s="10">
        <v>2028</v>
      </c>
      <c r="B1048" s="10" t="s">
        <v>24</v>
      </c>
      <c r="C1048" s="10" t="s">
        <v>43</v>
      </c>
      <c r="D1048" s="10">
        <v>0</v>
      </c>
      <c r="E1048" s="10">
        <v>0</v>
      </c>
      <c r="F1048" s="10">
        <v>0</v>
      </c>
      <c r="G1048" s="10">
        <v>0</v>
      </c>
      <c r="H1048" s="10">
        <v>0</v>
      </c>
      <c r="I1048" s="10" t="s">
        <v>22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 t="str">
        <f>INDEX(Mapping!$B$4:$B$70, MATCH(C1048, Mapping!$C$4:$C$70, 0))</f>
        <v>East</v>
      </c>
    </row>
    <row r="1049" spans="1:16" x14ac:dyDescent="0.25">
      <c r="A1049" s="10">
        <v>2028</v>
      </c>
      <c r="B1049" s="10" t="s">
        <v>24</v>
      </c>
      <c r="C1049" s="10" t="s">
        <v>45</v>
      </c>
      <c r="D1049" s="10">
        <v>640.29999999999995</v>
      </c>
      <c r="E1049" s="10">
        <v>0</v>
      </c>
      <c r="F1049" s="10">
        <v>0</v>
      </c>
      <c r="G1049" s="10">
        <v>83.2</v>
      </c>
      <c r="H1049" s="10">
        <v>83.2</v>
      </c>
      <c r="I1049" s="10">
        <v>13</v>
      </c>
      <c r="J1049" s="10">
        <v>749.2</v>
      </c>
      <c r="K1049" s="10">
        <v>0</v>
      </c>
      <c r="L1049" s="10">
        <v>2.9</v>
      </c>
      <c r="M1049" s="10">
        <v>0</v>
      </c>
      <c r="N1049" s="10">
        <v>28.6</v>
      </c>
      <c r="O1049" s="10">
        <v>0</v>
      </c>
      <c r="P1049" s="10" t="str">
        <f>INDEX(Mapping!$B$4:$B$70, MATCH(C1049, Mapping!$C$4:$C$70, 0))</f>
        <v>East</v>
      </c>
    </row>
    <row r="1050" spans="1:16" x14ac:dyDescent="0.25">
      <c r="A1050" s="10">
        <v>2028</v>
      </c>
      <c r="B1050" s="10" t="s">
        <v>24</v>
      </c>
      <c r="C1050" s="10" t="s">
        <v>46</v>
      </c>
      <c r="D1050" s="10">
        <v>456.1</v>
      </c>
      <c r="E1050" s="10">
        <v>0</v>
      </c>
      <c r="F1050" s="10">
        <v>-100.1</v>
      </c>
      <c r="G1050" s="10">
        <v>46.3</v>
      </c>
      <c r="H1050" s="10">
        <v>46.3</v>
      </c>
      <c r="I1050" s="10">
        <v>13</v>
      </c>
      <c r="J1050" s="10">
        <v>40.9</v>
      </c>
      <c r="K1050" s="10">
        <v>0</v>
      </c>
      <c r="L1050" s="10">
        <v>0</v>
      </c>
      <c r="M1050" s="10">
        <v>361.5</v>
      </c>
      <c r="N1050" s="10">
        <v>0</v>
      </c>
      <c r="O1050" s="10">
        <v>0</v>
      </c>
      <c r="P1050" s="10" t="str">
        <f>INDEX(Mapping!$B$4:$B$70, MATCH(C1050, Mapping!$C$4:$C$70, 0))</f>
        <v>East</v>
      </c>
    </row>
    <row r="1051" spans="1:16" x14ac:dyDescent="0.25">
      <c r="A1051" s="10">
        <v>2028</v>
      </c>
      <c r="B1051" s="10" t="s">
        <v>24</v>
      </c>
      <c r="C1051" s="10" t="s">
        <v>1234</v>
      </c>
      <c r="D1051" s="10">
        <v>0</v>
      </c>
      <c r="E1051" s="10">
        <v>0</v>
      </c>
      <c r="F1051" s="10">
        <v>0</v>
      </c>
      <c r="G1051" s="10">
        <v>0</v>
      </c>
      <c r="H1051" s="10">
        <v>0</v>
      </c>
      <c r="I1051" s="10" t="s">
        <v>22</v>
      </c>
      <c r="J1051" s="10">
        <v>0</v>
      </c>
      <c r="K1051" s="10">
        <v>0</v>
      </c>
      <c r="L1051" s="10">
        <v>0</v>
      </c>
      <c r="M1051" s="10">
        <v>28.6</v>
      </c>
      <c r="N1051" s="10">
        <v>28.6</v>
      </c>
      <c r="O1051" s="10">
        <v>0</v>
      </c>
      <c r="P1051" s="10" t="str">
        <f>INDEX(Mapping!$B$4:$B$70, MATCH(C1051, Mapping!$C$4:$C$70, 0))</f>
        <v>East</v>
      </c>
    </row>
    <row r="1052" spans="1:16" x14ac:dyDescent="0.25">
      <c r="A1052" s="10">
        <v>2028</v>
      </c>
      <c r="B1052" s="10" t="s">
        <v>24</v>
      </c>
      <c r="C1052" s="10" t="s">
        <v>47</v>
      </c>
      <c r="D1052" s="10">
        <v>0</v>
      </c>
      <c r="E1052" s="10">
        <v>0</v>
      </c>
      <c r="F1052" s="10">
        <v>0</v>
      </c>
      <c r="G1052" s="10">
        <v>0</v>
      </c>
      <c r="H1052" s="10">
        <v>0</v>
      </c>
      <c r="I1052" s="10" t="s">
        <v>22</v>
      </c>
      <c r="J1052" s="10">
        <v>412</v>
      </c>
      <c r="K1052" s="10">
        <v>0</v>
      </c>
      <c r="L1052" s="10">
        <v>0</v>
      </c>
      <c r="M1052" s="10">
        <v>0</v>
      </c>
      <c r="N1052" s="10">
        <v>412</v>
      </c>
      <c r="O1052" s="10">
        <v>0</v>
      </c>
      <c r="P1052" s="10" t="str">
        <f>INDEX(Mapping!$B$4:$B$70, MATCH(C1052, Mapping!$C$4:$C$70, 0))</f>
        <v>West</v>
      </c>
    </row>
    <row r="1053" spans="1:16" x14ac:dyDescent="0.25">
      <c r="A1053" s="10">
        <v>2028</v>
      </c>
      <c r="B1053" s="10" t="s">
        <v>24</v>
      </c>
      <c r="C1053" s="10" t="s">
        <v>48</v>
      </c>
      <c r="D1053" s="10">
        <v>1516.5</v>
      </c>
      <c r="E1053" s="10">
        <v>0</v>
      </c>
      <c r="F1053" s="10">
        <v>-132.6</v>
      </c>
      <c r="G1053" s="10">
        <v>347</v>
      </c>
      <c r="H1053" s="10">
        <v>347</v>
      </c>
      <c r="I1053" s="10">
        <v>25.1</v>
      </c>
      <c r="J1053" s="10">
        <v>580.6</v>
      </c>
      <c r="K1053" s="10">
        <v>6.5</v>
      </c>
      <c r="L1053" s="10">
        <v>0</v>
      </c>
      <c r="M1053" s="10">
        <v>1223</v>
      </c>
      <c r="N1053" s="10">
        <v>79.3</v>
      </c>
      <c r="O1053" s="10">
        <v>0</v>
      </c>
      <c r="P1053" s="10" t="str">
        <f>INDEX(Mapping!$B$4:$B$70, MATCH(C1053, Mapping!$C$4:$C$70, 0))</f>
        <v>West</v>
      </c>
    </row>
    <row r="1054" spans="1:16" x14ac:dyDescent="0.25">
      <c r="A1054" s="10">
        <v>2028</v>
      </c>
      <c r="B1054" s="10" t="s">
        <v>24</v>
      </c>
      <c r="C1054" s="10" t="s">
        <v>49</v>
      </c>
      <c r="D1054" s="10">
        <v>515</v>
      </c>
      <c r="E1054" s="10">
        <v>0</v>
      </c>
      <c r="F1054" s="10">
        <v>-41.3</v>
      </c>
      <c r="G1054" s="10">
        <v>61.6</v>
      </c>
      <c r="H1054" s="10">
        <v>61.6</v>
      </c>
      <c r="I1054" s="10">
        <v>13</v>
      </c>
      <c r="J1054" s="10">
        <v>535</v>
      </c>
      <c r="K1054" s="10">
        <v>-78</v>
      </c>
      <c r="L1054" s="10">
        <v>0</v>
      </c>
      <c r="M1054" s="10">
        <v>78.2</v>
      </c>
      <c r="N1054" s="10">
        <v>0</v>
      </c>
      <c r="O1054" s="10">
        <v>0</v>
      </c>
      <c r="P1054" s="10" t="str">
        <f>INDEX(Mapping!$B$4:$B$70, MATCH(C1054, Mapping!$C$4:$C$70, 0))</f>
        <v>West</v>
      </c>
    </row>
    <row r="1055" spans="1:16" x14ac:dyDescent="0.25">
      <c r="A1055" s="10">
        <v>2028</v>
      </c>
      <c r="B1055" s="10" t="s">
        <v>24</v>
      </c>
      <c r="C1055" s="10" t="s">
        <v>50</v>
      </c>
      <c r="D1055" s="10">
        <v>403.7</v>
      </c>
      <c r="E1055" s="10">
        <v>0</v>
      </c>
      <c r="F1055" s="10">
        <v>-15.8</v>
      </c>
      <c r="G1055" s="10">
        <v>50.4</v>
      </c>
      <c r="H1055" s="10">
        <v>50.4</v>
      </c>
      <c r="I1055" s="10">
        <v>13</v>
      </c>
      <c r="J1055" s="10">
        <v>68</v>
      </c>
      <c r="K1055" s="10">
        <v>0</v>
      </c>
      <c r="L1055" s="10">
        <v>0</v>
      </c>
      <c r="M1055" s="10">
        <v>370.3</v>
      </c>
      <c r="N1055" s="10">
        <v>0</v>
      </c>
      <c r="O1055" s="10">
        <v>0</v>
      </c>
      <c r="P1055" s="10" t="str">
        <f>INDEX(Mapping!$B$4:$B$70, MATCH(C1055, Mapping!$C$4:$C$70, 0))</f>
        <v>West</v>
      </c>
    </row>
    <row r="1056" spans="1:16" x14ac:dyDescent="0.25">
      <c r="A1056" s="10">
        <v>2028</v>
      </c>
      <c r="B1056" s="10" t="s">
        <v>24</v>
      </c>
      <c r="C1056" s="10" t="s">
        <v>51</v>
      </c>
      <c r="D1056" s="10">
        <v>0</v>
      </c>
      <c r="E1056" s="10">
        <v>0</v>
      </c>
      <c r="F1056" s="10">
        <v>0</v>
      </c>
      <c r="G1056" s="10">
        <v>0</v>
      </c>
      <c r="H1056" s="10">
        <v>0</v>
      </c>
      <c r="I1056" s="10" t="s">
        <v>22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 t="str">
        <f>INDEX(Mapping!$B$4:$B$70, MATCH(C1056, Mapping!$C$4:$C$70, 0))</f>
        <v>West</v>
      </c>
    </row>
    <row r="1057" spans="1:16" x14ac:dyDescent="0.25">
      <c r="A1057" s="10">
        <v>2028</v>
      </c>
      <c r="B1057" s="10" t="s">
        <v>24</v>
      </c>
      <c r="C1057" s="10" t="s">
        <v>52</v>
      </c>
      <c r="D1057" s="10">
        <v>0</v>
      </c>
      <c r="E1057" s="10">
        <v>0</v>
      </c>
      <c r="F1057" s="10">
        <v>0</v>
      </c>
      <c r="G1057" s="10">
        <v>0</v>
      </c>
      <c r="H1057" s="10">
        <v>0</v>
      </c>
      <c r="I1057" s="10" t="s">
        <v>22</v>
      </c>
      <c r="J1057" s="10">
        <v>103</v>
      </c>
      <c r="K1057" s="10">
        <v>0</v>
      </c>
      <c r="L1057" s="10">
        <v>0</v>
      </c>
      <c r="M1057" s="10">
        <v>0</v>
      </c>
      <c r="N1057" s="10">
        <v>103</v>
      </c>
      <c r="O1057" s="10">
        <v>0</v>
      </c>
      <c r="P1057" s="10" t="str">
        <f>INDEX(Mapping!$B$4:$B$70, MATCH(C1057, Mapping!$C$4:$C$70, 0))</f>
        <v>West</v>
      </c>
    </row>
    <row r="1058" spans="1:16" x14ac:dyDescent="0.25">
      <c r="A1058" s="10">
        <v>2028</v>
      </c>
      <c r="B1058" s="10" t="s">
        <v>24</v>
      </c>
      <c r="C1058" s="10" t="s">
        <v>1221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  <c r="I1058" s="10" t="s">
        <v>22</v>
      </c>
      <c r="J1058" s="10">
        <v>1061.3</v>
      </c>
      <c r="K1058" s="10">
        <v>0</v>
      </c>
      <c r="L1058" s="10">
        <v>0</v>
      </c>
      <c r="M1058" s="10">
        <v>0</v>
      </c>
      <c r="N1058" s="10">
        <v>1061.3</v>
      </c>
      <c r="O1058" s="10">
        <v>0</v>
      </c>
      <c r="P1058" s="10" t="str">
        <f>INDEX(Mapping!$B$4:$B$70, MATCH(C1058, Mapping!$C$4:$C$70, 0))</f>
        <v>West</v>
      </c>
    </row>
    <row r="1059" spans="1:16" x14ac:dyDescent="0.25">
      <c r="A1059" s="10">
        <v>2028</v>
      </c>
      <c r="B1059" s="10" t="s">
        <v>24</v>
      </c>
      <c r="C1059" s="10" t="s">
        <v>53</v>
      </c>
      <c r="D1059" s="10">
        <v>0</v>
      </c>
      <c r="E1059" s="10">
        <v>0</v>
      </c>
      <c r="F1059" s="10">
        <v>0</v>
      </c>
      <c r="G1059" s="10">
        <v>0</v>
      </c>
      <c r="H1059" s="10">
        <v>0</v>
      </c>
      <c r="I1059" s="10" t="s">
        <v>22</v>
      </c>
      <c r="J1059" s="10">
        <v>0</v>
      </c>
      <c r="K1059" s="10">
        <v>0</v>
      </c>
      <c r="L1059" s="10">
        <v>0</v>
      </c>
      <c r="M1059" s="10">
        <v>582.1</v>
      </c>
      <c r="N1059" s="10">
        <v>582.1</v>
      </c>
      <c r="O1059" s="10">
        <v>0</v>
      </c>
      <c r="P1059" s="10" t="str">
        <f>INDEX(Mapping!$B$4:$B$70, MATCH(C1059, Mapping!$C$4:$C$70, 0))</f>
        <v>West</v>
      </c>
    </row>
    <row r="1060" spans="1:16" x14ac:dyDescent="0.25">
      <c r="A1060" s="10">
        <v>2028</v>
      </c>
      <c r="B1060" s="10" t="s">
        <v>24</v>
      </c>
      <c r="C1060" s="10" t="s">
        <v>1189</v>
      </c>
      <c r="D1060" s="10">
        <v>0</v>
      </c>
      <c r="E1060" s="10">
        <v>0</v>
      </c>
      <c r="F1060" s="10">
        <v>0</v>
      </c>
      <c r="G1060" s="10">
        <v>0</v>
      </c>
      <c r="H1060" s="10">
        <v>0</v>
      </c>
      <c r="I1060" s="10" t="s">
        <v>22</v>
      </c>
      <c r="J1060" s="10">
        <v>0</v>
      </c>
      <c r="K1060" s="10">
        <v>0</v>
      </c>
      <c r="L1060" s="10">
        <v>0</v>
      </c>
      <c r="M1060" s="10">
        <v>171.3</v>
      </c>
      <c r="N1060" s="10">
        <v>171.3</v>
      </c>
      <c r="O1060" s="10">
        <v>0</v>
      </c>
      <c r="P1060" s="10" t="str">
        <f>INDEX(Mapping!$B$4:$B$70, MATCH(C1060, Mapping!$C$4:$C$70, 0))</f>
        <v>West</v>
      </c>
    </row>
    <row r="1061" spans="1:16" x14ac:dyDescent="0.25">
      <c r="A1061" s="10">
        <v>2028</v>
      </c>
      <c r="B1061" s="10" t="s">
        <v>24</v>
      </c>
      <c r="C1061" s="10" t="s">
        <v>23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 t="s">
        <v>22</v>
      </c>
      <c r="J1061" s="10">
        <v>0</v>
      </c>
      <c r="K1061" s="10">
        <v>0</v>
      </c>
      <c r="L1061" s="10">
        <v>0</v>
      </c>
      <c r="M1061" s="10">
        <v>51.5</v>
      </c>
      <c r="N1061" s="10">
        <v>51.5</v>
      </c>
      <c r="O1061" s="10">
        <v>0</v>
      </c>
      <c r="P1061" s="10" t="str">
        <f>INDEX(Mapping!$B$4:$B$70, MATCH(C1061, Mapping!$C$4:$C$70, 0))</f>
        <v>East</v>
      </c>
    </row>
    <row r="1062" spans="1:16" x14ac:dyDescent="0.25">
      <c r="A1062" s="10">
        <v>2028</v>
      </c>
      <c r="B1062" s="10" t="s">
        <v>24</v>
      </c>
      <c r="C1062" s="10" t="s">
        <v>1220</v>
      </c>
      <c r="D1062" s="10">
        <v>277.7</v>
      </c>
      <c r="E1062" s="10">
        <v>0</v>
      </c>
      <c r="F1062" s="10">
        <v>-18.3</v>
      </c>
      <c r="G1062" s="10">
        <v>33.700000000000003</v>
      </c>
      <c r="H1062" s="10">
        <v>33.700000000000003</v>
      </c>
      <c r="I1062" s="10">
        <v>13</v>
      </c>
      <c r="J1062" s="10">
        <v>0</v>
      </c>
      <c r="K1062" s="10">
        <v>0</v>
      </c>
      <c r="L1062" s="10">
        <v>0</v>
      </c>
      <c r="M1062" s="10">
        <v>293.10000000000002</v>
      </c>
      <c r="N1062" s="10">
        <v>0</v>
      </c>
      <c r="O1062" s="10">
        <v>0</v>
      </c>
      <c r="P1062" s="10" t="str">
        <f>INDEX(Mapping!$B$4:$B$70, MATCH(C1062, Mapping!$C$4:$C$70, 0))</f>
        <v>West</v>
      </c>
    </row>
    <row r="1063" spans="1:16" x14ac:dyDescent="0.25">
      <c r="A1063" s="10">
        <v>2028</v>
      </c>
      <c r="B1063" s="10" t="s">
        <v>24</v>
      </c>
      <c r="C1063" s="10" t="s">
        <v>1235</v>
      </c>
      <c r="D1063" s="10">
        <v>0</v>
      </c>
      <c r="E1063" s="10">
        <v>0</v>
      </c>
      <c r="F1063" s="10">
        <v>0</v>
      </c>
      <c r="G1063" s="10">
        <v>0</v>
      </c>
      <c r="H1063" s="10">
        <v>0</v>
      </c>
      <c r="I1063" s="10" t="s">
        <v>22</v>
      </c>
      <c r="J1063" s="10">
        <v>67.2</v>
      </c>
      <c r="K1063" s="10">
        <v>0</v>
      </c>
      <c r="L1063" s="10">
        <v>0</v>
      </c>
      <c r="M1063" s="10">
        <v>0</v>
      </c>
      <c r="N1063" s="10">
        <v>67.2</v>
      </c>
      <c r="O1063" s="10">
        <v>0</v>
      </c>
      <c r="P1063" s="10" t="str">
        <f>INDEX(Mapping!$B$4:$B$70, MATCH(C1063, Mapping!$C$4:$C$70, 0))</f>
        <v>East</v>
      </c>
    </row>
    <row r="1064" spans="1:16" x14ac:dyDescent="0.25">
      <c r="A1064" s="10">
        <v>2028</v>
      </c>
      <c r="B1064" s="10" t="s">
        <v>24</v>
      </c>
      <c r="C1064" s="10" t="s">
        <v>1236</v>
      </c>
      <c r="D1064" s="10">
        <v>0</v>
      </c>
      <c r="E1064" s="10">
        <v>0</v>
      </c>
      <c r="F1064" s="10">
        <v>0</v>
      </c>
      <c r="G1064" s="10">
        <v>0</v>
      </c>
      <c r="H1064" s="10">
        <v>0</v>
      </c>
      <c r="I1064" s="10" t="s">
        <v>22</v>
      </c>
      <c r="J1064" s="10">
        <v>105.1</v>
      </c>
      <c r="K1064" s="10">
        <v>0</v>
      </c>
      <c r="L1064" s="10">
        <v>0</v>
      </c>
      <c r="M1064" s="10">
        <v>0</v>
      </c>
      <c r="N1064" s="10">
        <v>105.1</v>
      </c>
      <c r="O1064" s="10">
        <v>0</v>
      </c>
      <c r="P1064" s="10" t="str">
        <f>INDEX(Mapping!$B$4:$B$70, MATCH(C1064, Mapping!$C$4:$C$70, 0))</f>
        <v>West</v>
      </c>
    </row>
    <row r="1065" spans="1:16" x14ac:dyDescent="0.25">
      <c r="A1065" s="10">
        <v>2028</v>
      </c>
      <c r="B1065" s="10" t="s">
        <v>24</v>
      </c>
      <c r="C1065" s="10" t="s">
        <v>1237</v>
      </c>
      <c r="D1065" s="10">
        <v>0</v>
      </c>
      <c r="E1065" s="10">
        <v>0</v>
      </c>
      <c r="F1065" s="10">
        <v>0</v>
      </c>
      <c r="G1065" s="10">
        <v>0</v>
      </c>
      <c r="H1065" s="10">
        <v>0</v>
      </c>
      <c r="I1065" s="10" t="s">
        <v>22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 t="str">
        <f>INDEX(Mapping!$B$4:$B$70, MATCH(C1065, Mapping!$C$4:$C$70, 0))</f>
        <v>West</v>
      </c>
    </row>
    <row r="1066" spans="1:16" x14ac:dyDescent="0.25">
      <c r="A1066" s="10">
        <v>2028</v>
      </c>
      <c r="B1066" s="10" t="s">
        <v>24</v>
      </c>
      <c r="C1066" s="10" t="s">
        <v>1238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 t="s">
        <v>22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 t="str">
        <f>INDEX(Mapping!$B$4:$B$70, MATCH(C1066, Mapping!$C$4:$C$70, 0))</f>
        <v>East</v>
      </c>
    </row>
    <row r="1067" spans="1:16" x14ac:dyDescent="0.25">
      <c r="A1067" s="10">
        <v>2028</v>
      </c>
      <c r="B1067" s="10" t="s">
        <v>24</v>
      </c>
      <c r="C1067" s="10" t="s">
        <v>1239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 t="s">
        <v>22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 t="str">
        <f>INDEX(Mapping!$B$4:$B$70, MATCH(C1067, Mapping!$C$4:$C$70, 0))</f>
        <v>West</v>
      </c>
    </row>
    <row r="1068" spans="1:16" x14ac:dyDescent="0.25">
      <c r="A1068" s="10">
        <v>2028</v>
      </c>
      <c r="B1068" s="10" t="s">
        <v>24</v>
      </c>
      <c r="C1068" s="10" t="s">
        <v>1240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 t="s">
        <v>22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 t="str">
        <f>INDEX(Mapping!$B$4:$B$70, MATCH(C1068, Mapping!$C$4:$C$70, 0))</f>
        <v>West</v>
      </c>
    </row>
    <row r="1069" spans="1:16" x14ac:dyDescent="0.25">
      <c r="A1069" s="10">
        <v>2028</v>
      </c>
      <c r="B1069" s="10" t="s">
        <v>24</v>
      </c>
      <c r="C1069" s="10" t="s">
        <v>1241</v>
      </c>
      <c r="D1069" s="10">
        <v>0</v>
      </c>
      <c r="E1069" s="10">
        <v>0</v>
      </c>
      <c r="F1069" s="10">
        <v>0</v>
      </c>
      <c r="G1069" s="10">
        <v>0</v>
      </c>
      <c r="H1069" s="10">
        <v>0</v>
      </c>
      <c r="I1069" s="10" t="s">
        <v>22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 t="str">
        <f>INDEX(Mapping!$B$4:$B$70, MATCH(C1069, Mapping!$C$4:$C$70, 0))</f>
        <v>West</v>
      </c>
    </row>
    <row r="1070" spans="1:16" x14ac:dyDescent="0.25">
      <c r="A1070" s="10">
        <v>2028</v>
      </c>
      <c r="B1070" s="10" t="s">
        <v>24</v>
      </c>
      <c r="C1070" s="10" t="s">
        <v>1242</v>
      </c>
      <c r="D1070" s="10">
        <v>0</v>
      </c>
      <c r="E1070" s="10">
        <v>0</v>
      </c>
      <c r="F1070" s="10">
        <v>0</v>
      </c>
      <c r="G1070" s="10">
        <v>0</v>
      </c>
      <c r="H1070" s="10">
        <v>0</v>
      </c>
      <c r="I1070" s="10" t="s">
        <v>22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 t="str">
        <f>INDEX(Mapping!$B$4:$B$70, MATCH(C1070, Mapping!$C$4:$C$70, 0))</f>
        <v>West</v>
      </c>
    </row>
    <row r="1071" spans="1:16" x14ac:dyDescent="0.25">
      <c r="A1071" s="10">
        <v>2028</v>
      </c>
      <c r="B1071" s="10" t="s">
        <v>24</v>
      </c>
      <c r="C1071" s="10" t="s">
        <v>1243</v>
      </c>
      <c r="D1071" s="10">
        <v>0</v>
      </c>
      <c r="E1071" s="10">
        <v>0</v>
      </c>
      <c r="F1071" s="10">
        <v>0</v>
      </c>
      <c r="G1071" s="10">
        <v>0</v>
      </c>
      <c r="H1071" s="10">
        <v>0</v>
      </c>
      <c r="I1071" s="10" t="s">
        <v>22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 t="str">
        <f>INDEX(Mapping!$B$4:$B$70, MATCH(C1071, Mapping!$C$4:$C$70, 0))</f>
        <v>West</v>
      </c>
    </row>
    <row r="1072" spans="1:16" x14ac:dyDescent="0.25">
      <c r="A1072" s="10">
        <v>2028</v>
      </c>
      <c r="B1072" s="10" t="s">
        <v>24</v>
      </c>
      <c r="C1072" s="10" t="s">
        <v>1244</v>
      </c>
      <c r="D1072" s="10">
        <v>0</v>
      </c>
      <c r="E1072" s="10">
        <v>0</v>
      </c>
      <c r="F1072" s="10">
        <v>0</v>
      </c>
      <c r="G1072" s="10">
        <v>0</v>
      </c>
      <c r="H1072" s="10">
        <v>0</v>
      </c>
      <c r="I1072" s="10" t="s">
        <v>22</v>
      </c>
      <c r="J1072" s="10">
        <v>322.60000000000002</v>
      </c>
      <c r="K1072" s="10">
        <v>0</v>
      </c>
      <c r="L1072" s="10">
        <v>0</v>
      </c>
      <c r="M1072" s="10">
        <v>0</v>
      </c>
      <c r="N1072" s="10">
        <v>322.60000000000002</v>
      </c>
      <c r="O1072" s="10">
        <v>0</v>
      </c>
      <c r="P1072" s="10" t="str">
        <f>INDEX(Mapping!$B$4:$B$70, MATCH(C1072, Mapping!$C$4:$C$70, 0))</f>
        <v>East</v>
      </c>
    </row>
    <row r="1073" spans="1:16" x14ac:dyDescent="0.25">
      <c r="A1073" s="10">
        <v>2028</v>
      </c>
      <c r="B1073" s="10" t="s">
        <v>24</v>
      </c>
      <c r="C1073" s="10" t="s">
        <v>1245</v>
      </c>
      <c r="D1073" s="10">
        <v>0</v>
      </c>
      <c r="E1073" s="10">
        <v>0</v>
      </c>
      <c r="F1073" s="10">
        <v>0</v>
      </c>
      <c r="G1073" s="10">
        <v>0</v>
      </c>
      <c r="H1073" s="10">
        <v>47.9</v>
      </c>
      <c r="I1073" s="10" t="s">
        <v>22</v>
      </c>
      <c r="J1073" s="10">
        <v>195</v>
      </c>
      <c r="K1073" s="10">
        <v>0</v>
      </c>
      <c r="L1073" s="10">
        <v>0</v>
      </c>
      <c r="M1073" s="10">
        <v>0</v>
      </c>
      <c r="N1073" s="10">
        <v>147.1</v>
      </c>
      <c r="O1073" s="10">
        <v>0</v>
      </c>
      <c r="P1073" s="10" t="str">
        <f>INDEX(Mapping!$B$4:$B$70, MATCH(C1073, Mapping!$C$4:$C$70, 0))</f>
        <v>East</v>
      </c>
    </row>
    <row r="1074" spans="1:16" x14ac:dyDescent="0.25">
      <c r="A1074" s="10">
        <v>2028</v>
      </c>
      <c r="B1074" s="10" t="s">
        <v>24</v>
      </c>
      <c r="C1074" s="10" t="s">
        <v>1246</v>
      </c>
      <c r="D1074" s="10">
        <v>0</v>
      </c>
      <c r="E1074" s="10">
        <v>0</v>
      </c>
      <c r="F1074" s="10">
        <v>0</v>
      </c>
      <c r="G1074" s="10">
        <v>0</v>
      </c>
      <c r="H1074" s="10">
        <v>0</v>
      </c>
      <c r="I1074" s="10" t="s">
        <v>22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 t="str">
        <f>INDEX(Mapping!$B$4:$B$70, MATCH(C1074, Mapping!$C$4:$C$70, 0))</f>
        <v>West</v>
      </c>
    </row>
    <row r="1075" spans="1:16" x14ac:dyDescent="0.25">
      <c r="A1075" s="10">
        <v>2028</v>
      </c>
      <c r="B1075" s="10" t="s">
        <v>24</v>
      </c>
      <c r="C1075" s="10" t="s">
        <v>1247</v>
      </c>
      <c r="D1075" s="10">
        <v>0</v>
      </c>
      <c r="E1075" s="10">
        <v>0</v>
      </c>
      <c r="F1075" s="10">
        <v>0</v>
      </c>
      <c r="G1075" s="10">
        <v>0</v>
      </c>
      <c r="H1075" s="10">
        <v>0</v>
      </c>
      <c r="I1075" s="10" t="s">
        <v>22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 t="str">
        <f>INDEX(Mapping!$B$4:$B$70, MATCH(C1075, Mapping!$C$4:$C$70, 0))</f>
        <v>East</v>
      </c>
    </row>
    <row r="1076" spans="1:16" x14ac:dyDescent="0.25">
      <c r="A1076" s="10">
        <v>2028</v>
      </c>
      <c r="B1076" s="10" t="s">
        <v>24</v>
      </c>
      <c r="C1076" s="10" t="s">
        <v>1248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 t="s">
        <v>22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 t="str">
        <f>INDEX(Mapping!$B$4:$B$70, MATCH(C1076, Mapping!$C$4:$C$70, 0))</f>
        <v>East</v>
      </c>
    </row>
    <row r="1077" spans="1:16" x14ac:dyDescent="0.25">
      <c r="A1077" s="10">
        <v>2028</v>
      </c>
      <c r="B1077" s="10" t="s">
        <v>24</v>
      </c>
      <c r="C1077" s="10" t="s">
        <v>1249</v>
      </c>
      <c r="D1077" s="10">
        <v>0</v>
      </c>
      <c r="E1077" s="10">
        <v>0</v>
      </c>
      <c r="F1077" s="10">
        <v>0</v>
      </c>
      <c r="G1077" s="10">
        <v>0</v>
      </c>
      <c r="H1077" s="10">
        <v>0</v>
      </c>
      <c r="I1077" s="10" t="s">
        <v>22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 t="str">
        <f>INDEX(Mapping!$B$4:$B$70, MATCH(C1077, Mapping!$C$4:$C$70, 0))</f>
        <v>East</v>
      </c>
    </row>
    <row r="1078" spans="1:16" x14ac:dyDescent="0.25">
      <c r="A1078" s="10">
        <v>2028</v>
      </c>
      <c r="B1078" s="10" t="s">
        <v>24</v>
      </c>
      <c r="C1078" s="10" t="s">
        <v>1250</v>
      </c>
      <c r="D1078" s="10">
        <v>0</v>
      </c>
      <c r="E1078" s="10">
        <v>0</v>
      </c>
      <c r="F1078" s="10">
        <v>0</v>
      </c>
      <c r="G1078" s="10">
        <v>0</v>
      </c>
      <c r="H1078" s="10">
        <v>0</v>
      </c>
      <c r="I1078" s="10" t="s">
        <v>22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 t="str">
        <f>INDEX(Mapping!$B$4:$B$70, MATCH(C1078, Mapping!$C$4:$C$70, 0))</f>
        <v>West</v>
      </c>
    </row>
    <row r="1079" spans="1:16" x14ac:dyDescent="0.25">
      <c r="A1079" s="10">
        <v>2028</v>
      </c>
      <c r="B1079" s="10" t="s">
        <v>24</v>
      </c>
      <c r="C1079" s="10" t="s">
        <v>1251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 t="s">
        <v>22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 t="str">
        <f>INDEX(Mapping!$B$4:$B$70, MATCH(C1079, Mapping!$C$4:$C$70, 0))</f>
        <v>East</v>
      </c>
    </row>
    <row r="1080" spans="1:16" x14ac:dyDescent="0.25">
      <c r="A1080" s="10">
        <v>2028</v>
      </c>
      <c r="B1080" s="10" t="s">
        <v>24</v>
      </c>
      <c r="C1080" s="10" t="s">
        <v>1252</v>
      </c>
      <c r="D1080" s="10">
        <v>0</v>
      </c>
      <c r="E1080" s="10">
        <v>0</v>
      </c>
      <c r="F1080" s="10">
        <v>0</v>
      </c>
      <c r="G1080" s="10">
        <v>0</v>
      </c>
      <c r="H1080" s="10">
        <v>0</v>
      </c>
      <c r="I1080" s="10" t="s">
        <v>22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 t="str">
        <f>INDEX(Mapping!$B$4:$B$70, MATCH(C1080, Mapping!$C$4:$C$70, 0))</f>
        <v>East</v>
      </c>
    </row>
    <row r="1081" spans="1:16" x14ac:dyDescent="0.25">
      <c r="A1081" s="10">
        <v>2028</v>
      </c>
      <c r="B1081" s="10" t="s">
        <v>24</v>
      </c>
      <c r="C1081" s="10" t="s">
        <v>1253</v>
      </c>
      <c r="D1081" s="10">
        <v>0</v>
      </c>
      <c r="E1081" s="10">
        <v>0</v>
      </c>
      <c r="F1081" s="10">
        <v>0</v>
      </c>
      <c r="G1081" s="10">
        <v>0</v>
      </c>
      <c r="H1081" s="10">
        <v>0</v>
      </c>
      <c r="I1081" s="10" t="s">
        <v>22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 t="str">
        <f>INDEX(Mapping!$B$4:$B$70, MATCH(C1081, Mapping!$C$4:$C$70, 0))</f>
        <v>East</v>
      </c>
    </row>
    <row r="1082" spans="1:16" x14ac:dyDescent="0.25">
      <c r="A1082" s="10">
        <v>2028</v>
      </c>
      <c r="B1082" s="10" t="s">
        <v>24</v>
      </c>
      <c r="C1082" s="10" t="s">
        <v>1254</v>
      </c>
      <c r="D1082" s="10">
        <v>0</v>
      </c>
      <c r="E1082" s="10">
        <v>0</v>
      </c>
      <c r="F1082" s="10">
        <v>0</v>
      </c>
      <c r="G1082" s="10">
        <v>0</v>
      </c>
      <c r="H1082" s="10">
        <v>90.3</v>
      </c>
      <c r="I1082" s="10" t="s">
        <v>22</v>
      </c>
      <c r="J1082" s="10">
        <v>90.3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 t="str">
        <f>INDEX(Mapping!$B$4:$B$70, MATCH(C1082, Mapping!$C$4:$C$70, 0))</f>
        <v>West</v>
      </c>
    </row>
    <row r="1083" spans="1:16" x14ac:dyDescent="0.25">
      <c r="A1083" s="10">
        <v>2028</v>
      </c>
      <c r="B1083" s="10" t="s">
        <v>24</v>
      </c>
      <c r="C1083" s="10" t="s">
        <v>1255</v>
      </c>
      <c r="D1083" s="10">
        <v>0</v>
      </c>
      <c r="E1083" s="10">
        <v>0</v>
      </c>
      <c r="F1083" s="10">
        <v>0</v>
      </c>
      <c r="G1083" s="10">
        <v>0</v>
      </c>
      <c r="H1083" s="10">
        <v>0</v>
      </c>
      <c r="I1083" s="10" t="s">
        <v>22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 t="str">
        <f>INDEX(Mapping!$B$4:$B$70, MATCH(C1083, Mapping!$C$4:$C$70, 0))</f>
        <v>West</v>
      </c>
    </row>
    <row r="1084" spans="1:16" x14ac:dyDescent="0.25">
      <c r="A1084" s="10">
        <v>2028</v>
      </c>
      <c r="B1084" s="10" t="s">
        <v>24</v>
      </c>
      <c r="C1084" s="10" t="s">
        <v>1256</v>
      </c>
      <c r="D1084" s="10">
        <v>0</v>
      </c>
      <c r="E1084" s="10">
        <v>0</v>
      </c>
      <c r="F1084" s="10">
        <v>0</v>
      </c>
      <c r="G1084" s="10">
        <v>0</v>
      </c>
      <c r="H1084" s="10">
        <v>0</v>
      </c>
      <c r="I1084" s="10" t="s">
        <v>22</v>
      </c>
      <c r="J1084" s="10">
        <v>0</v>
      </c>
      <c r="K1084" s="10">
        <v>0</v>
      </c>
      <c r="L1084" s="10">
        <v>0</v>
      </c>
      <c r="M1084" s="10">
        <v>322.5</v>
      </c>
      <c r="N1084" s="10">
        <v>322.5</v>
      </c>
      <c r="O1084" s="10">
        <v>0</v>
      </c>
      <c r="P1084" s="10" t="str">
        <f>INDEX(Mapping!$B$4:$B$70, MATCH(C1084, Mapping!$C$4:$C$70, 0))</f>
        <v>East</v>
      </c>
    </row>
    <row r="1085" spans="1:16" x14ac:dyDescent="0.25">
      <c r="A1085" s="10">
        <v>2028</v>
      </c>
      <c r="B1085" s="10" t="s">
        <v>1222</v>
      </c>
      <c r="C1085" s="10" t="s">
        <v>25</v>
      </c>
      <c r="D1085" s="10">
        <v>0</v>
      </c>
      <c r="E1085" s="10">
        <v>0</v>
      </c>
      <c r="F1085" s="10">
        <v>0</v>
      </c>
      <c r="G1085" s="10">
        <v>0</v>
      </c>
      <c r="H1085" s="10">
        <v>0</v>
      </c>
      <c r="I1085" s="10" t="s">
        <v>22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 t="str">
        <f>INDEX(Mapping!$B$4:$B$70, MATCH(C1085, Mapping!$C$4:$C$70, 0))</f>
        <v>East</v>
      </c>
    </row>
    <row r="1086" spans="1:16" x14ac:dyDescent="0.25">
      <c r="A1086" s="10">
        <v>2028</v>
      </c>
      <c r="B1086" s="10" t="s">
        <v>1222</v>
      </c>
      <c r="C1086" s="10" t="s">
        <v>1182</v>
      </c>
      <c r="D1086" s="10">
        <v>0</v>
      </c>
      <c r="E1086" s="10">
        <v>0</v>
      </c>
      <c r="F1086" s="10">
        <v>0</v>
      </c>
      <c r="G1086" s="10">
        <v>0</v>
      </c>
      <c r="H1086" s="10">
        <v>0</v>
      </c>
      <c r="I1086" s="10" t="s">
        <v>22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 t="str">
        <f>INDEX(Mapping!$B$4:$B$70, MATCH(C1086, Mapping!$C$4:$C$70, 0))</f>
        <v>West</v>
      </c>
    </row>
    <row r="1087" spans="1:16" x14ac:dyDescent="0.25">
      <c r="A1087" s="10">
        <v>2028</v>
      </c>
      <c r="B1087" s="10" t="s">
        <v>1222</v>
      </c>
      <c r="C1087" s="10" t="s">
        <v>26</v>
      </c>
      <c r="D1087" s="10">
        <v>287.5</v>
      </c>
      <c r="E1087" s="10">
        <v>0</v>
      </c>
      <c r="F1087" s="10">
        <v>-20.100000000000001</v>
      </c>
      <c r="G1087" s="10">
        <v>34.799999999999997</v>
      </c>
      <c r="H1087" s="10">
        <v>34.799999999999997</v>
      </c>
      <c r="I1087" s="10">
        <v>13</v>
      </c>
      <c r="J1087" s="10">
        <v>35.799999999999997</v>
      </c>
      <c r="K1087" s="10">
        <v>-0.5</v>
      </c>
      <c r="L1087" s="10">
        <v>0</v>
      </c>
      <c r="M1087" s="10">
        <v>266.89999999999998</v>
      </c>
      <c r="N1087" s="10">
        <v>0</v>
      </c>
      <c r="O1087" s="10">
        <v>0</v>
      </c>
      <c r="P1087" s="10" t="str">
        <f>INDEX(Mapping!$B$4:$B$70, MATCH(C1087, Mapping!$C$4:$C$70, 0))</f>
        <v>East</v>
      </c>
    </row>
    <row r="1088" spans="1:16" x14ac:dyDescent="0.25">
      <c r="A1088" s="10">
        <v>2028</v>
      </c>
      <c r="B1088" s="10" t="s">
        <v>1222</v>
      </c>
      <c r="C1088" s="10" t="s">
        <v>27</v>
      </c>
      <c r="D1088" s="10">
        <v>0</v>
      </c>
      <c r="E1088" s="10">
        <v>0</v>
      </c>
      <c r="F1088" s="10">
        <v>0</v>
      </c>
      <c r="G1088" s="10">
        <v>0</v>
      </c>
      <c r="H1088" s="10">
        <v>0</v>
      </c>
      <c r="I1088" s="10" t="s">
        <v>22</v>
      </c>
      <c r="J1088" s="10">
        <v>0</v>
      </c>
      <c r="K1088" s="10">
        <v>0</v>
      </c>
      <c r="L1088" s="10">
        <v>0</v>
      </c>
      <c r="M1088" s="10">
        <v>100</v>
      </c>
      <c r="N1088" s="10">
        <v>100</v>
      </c>
      <c r="O1088" s="10">
        <v>0</v>
      </c>
      <c r="P1088" s="10" t="str">
        <f>INDEX(Mapping!$B$4:$B$70, MATCH(C1088, Mapping!$C$4:$C$70, 0))</f>
        <v>East</v>
      </c>
    </row>
    <row r="1089" spans="1:16" x14ac:dyDescent="0.25">
      <c r="A1089" s="10">
        <v>2028</v>
      </c>
      <c r="B1089" s="10" t="s">
        <v>1222</v>
      </c>
      <c r="C1089" s="10" t="s">
        <v>1183</v>
      </c>
      <c r="D1089" s="10">
        <v>0</v>
      </c>
      <c r="E1089" s="10">
        <v>0</v>
      </c>
      <c r="F1089" s="10">
        <v>0</v>
      </c>
      <c r="G1089" s="10">
        <v>0</v>
      </c>
      <c r="H1089" s="10">
        <v>0</v>
      </c>
      <c r="I1089" s="10" t="s">
        <v>22</v>
      </c>
      <c r="J1089" s="10">
        <v>0</v>
      </c>
      <c r="K1089" s="10">
        <v>0</v>
      </c>
      <c r="L1089" s="10">
        <v>0</v>
      </c>
      <c r="M1089" s="10">
        <v>1062.4000000000001</v>
      </c>
      <c r="N1089" s="10">
        <v>1062.4000000000001</v>
      </c>
      <c r="O1089" s="10">
        <v>0</v>
      </c>
      <c r="P1089" s="10" t="str">
        <f>INDEX(Mapping!$B$4:$B$70, MATCH(C1089, Mapping!$C$4:$C$70, 0))</f>
        <v>West</v>
      </c>
    </row>
    <row r="1090" spans="1:16" x14ac:dyDescent="0.25">
      <c r="A1090" s="10">
        <v>2028</v>
      </c>
      <c r="B1090" s="10" t="s">
        <v>1222</v>
      </c>
      <c r="C1090" s="10" t="s">
        <v>1184</v>
      </c>
      <c r="D1090" s="10">
        <v>0</v>
      </c>
      <c r="E1090" s="10">
        <v>0</v>
      </c>
      <c r="F1090" s="10">
        <v>0</v>
      </c>
      <c r="G1090" s="10">
        <v>0</v>
      </c>
      <c r="H1090" s="10">
        <v>0</v>
      </c>
      <c r="I1090" s="10" t="s">
        <v>22</v>
      </c>
      <c r="J1090" s="10">
        <v>0</v>
      </c>
      <c r="K1090" s="10">
        <v>0</v>
      </c>
      <c r="L1090" s="10">
        <v>0</v>
      </c>
      <c r="M1090" s="10">
        <v>1712.2</v>
      </c>
      <c r="N1090" s="10">
        <v>1712.2</v>
      </c>
      <c r="O1090" s="10">
        <v>0</v>
      </c>
      <c r="P1090" s="10" t="str">
        <f>INDEX(Mapping!$B$4:$B$70, MATCH(C1090, Mapping!$C$4:$C$70, 0))</f>
        <v>West</v>
      </c>
    </row>
    <row r="1091" spans="1:16" x14ac:dyDescent="0.25">
      <c r="A1091" s="10">
        <v>2028</v>
      </c>
      <c r="B1091" s="10" t="s">
        <v>1222</v>
      </c>
      <c r="C1091" s="10" t="s">
        <v>28</v>
      </c>
      <c r="D1091" s="10">
        <v>0</v>
      </c>
      <c r="E1091" s="10">
        <v>0</v>
      </c>
      <c r="F1091" s="10">
        <v>0</v>
      </c>
      <c r="G1091" s="10">
        <v>0</v>
      </c>
      <c r="H1091" s="10">
        <v>0</v>
      </c>
      <c r="I1091" s="10" t="s">
        <v>22</v>
      </c>
      <c r="J1091" s="10">
        <v>302.39999999999998</v>
      </c>
      <c r="K1091" s="10">
        <v>0</v>
      </c>
      <c r="L1091" s="10">
        <v>0</v>
      </c>
      <c r="M1091" s="10">
        <v>187.6</v>
      </c>
      <c r="N1091" s="10">
        <v>489.9</v>
      </c>
      <c r="O1091" s="10">
        <v>0</v>
      </c>
      <c r="P1091" s="10" t="str">
        <f>INDEX(Mapping!$B$4:$B$70, MATCH(C1091, Mapping!$C$4:$C$70, 0))</f>
        <v>West</v>
      </c>
    </row>
    <row r="1092" spans="1:16" x14ac:dyDescent="0.25">
      <c r="A1092" s="10">
        <v>2028</v>
      </c>
      <c r="B1092" s="10" t="s">
        <v>1222</v>
      </c>
      <c r="C1092" s="10" t="s">
        <v>29</v>
      </c>
      <c r="D1092" s="10">
        <v>0</v>
      </c>
      <c r="E1092" s="10">
        <v>0</v>
      </c>
      <c r="F1092" s="10">
        <v>0</v>
      </c>
      <c r="G1092" s="10">
        <v>0</v>
      </c>
      <c r="H1092" s="10">
        <v>0</v>
      </c>
      <c r="I1092" s="10" t="s">
        <v>22</v>
      </c>
      <c r="J1092" s="10">
        <v>0</v>
      </c>
      <c r="K1092" s="10">
        <v>0</v>
      </c>
      <c r="L1092" s="10">
        <v>0</v>
      </c>
      <c r="M1092" s="10">
        <v>25</v>
      </c>
      <c r="N1092" s="10">
        <v>25</v>
      </c>
      <c r="O1092" s="10">
        <v>0</v>
      </c>
      <c r="P1092" s="10" t="str">
        <f>INDEX(Mapping!$B$4:$B$70, MATCH(C1092, Mapping!$C$4:$C$70, 0))</f>
        <v>East</v>
      </c>
    </row>
    <row r="1093" spans="1:16" x14ac:dyDescent="0.25">
      <c r="A1093" s="10">
        <v>2028</v>
      </c>
      <c r="B1093" s="10" t="s">
        <v>1222</v>
      </c>
      <c r="C1093" s="10" t="s">
        <v>30</v>
      </c>
      <c r="D1093" s="10">
        <v>0</v>
      </c>
      <c r="E1093" s="10">
        <v>0</v>
      </c>
      <c r="F1093" s="10">
        <v>0</v>
      </c>
      <c r="G1093" s="10">
        <v>0</v>
      </c>
      <c r="H1093" s="10">
        <v>0</v>
      </c>
      <c r="I1093" s="10" t="s">
        <v>22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 t="str">
        <f>INDEX(Mapping!$B$4:$B$70, MATCH(C1093, Mapping!$C$4:$C$70, 0))</f>
        <v>East</v>
      </c>
    </row>
    <row r="1094" spans="1:16" x14ac:dyDescent="0.25">
      <c r="A1094" s="10">
        <v>2028</v>
      </c>
      <c r="B1094" s="10" t="s">
        <v>1222</v>
      </c>
      <c r="C1094" s="10" t="s">
        <v>31</v>
      </c>
      <c r="D1094" s="10">
        <v>4048</v>
      </c>
      <c r="E1094" s="10">
        <v>0</v>
      </c>
      <c r="F1094" s="10">
        <v>-303.39999999999998</v>
      </c>
      <c r="G1094" s="10">
        <v>1508.4</v>
      </c>
      <c r="H1094" s="10">
        <v>1508.4</v>
      </c>
      <c r="I1094" s="10">
        <v>40.299999999999997</v>
      </c>
      <c r="J1094" s="10">
        <v>2531</v>
      </c>
      <c r="K1094" s="10">
        <v>0.9</v>
      </c>
      <c r="L1094" s="10">
        <v>0</v>
      </c>
      <c r="M1094" s="10">
        <v>3714</v>
      </c>
      <c r="N1094" s="10">
        <v>992.9</v>
      </c>
      <c r="O1094" s="10">
        <v>0</v>
      </c>
      <c r="P1094" s="10" t="str">
        <f>INDEX(Mapping!$B$4:$B$70, MATCH(C1094, Mapping!$C$4:$C$70, 0))</f>
        <v>East</v>
      </c>
    </row>
    <row r="1095" spans="1:16" x14ac:dyDescent="0.25">
      <c r="A1095" s="10">
        <v>2028</v>
      </c>
      <c r="B1095" s="10" t="s">
        <v>1222</v>
      </c>
      <c r="C1095" s="10" t="s">
        <v>1185</v>
      </c>
      <c r="D1095" s="10">
        <v>0</v>
      </c>
      <c r="E1095" s="10">
        <v>0</v>
      </c>
      <c r="F1095" s="10">
        <v>0</v>
      </c>
      <c r="G1095" s="10">
        <v>0</v>
      </c>
      <c r="H1095" s="10">
        <v>0</v>
      </c>
      <c r="I1095" s="10" t="s">
        <v>22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 t="str">
        <f>INDEX(Mapping!$B$4:$B$70, MATCH(C1095, Mapping!$C$4:$C$70, 0))</f>
        <v>East</v>
      </c>
    </row>
    <row r="1096" spans="1:16" x14ac:dyDescent="0.25">
      <c r="A1096" s="10">
        <v>2028</v>
      </c>
      <c r="B1096" s="10" t="s">
        <v>1222</v>
      </c>
      <c r="C1096" s="10" t="s">
        <v>32</v>
      </c>
      <c r="D1096" s="10">
        <v>482.2</v>
      </c>
      <c r="E1096" s="10">
        <v>0</v>
      </c>
      <c r="F1096" s="10">
        <v>0</v>
      </c>
      <c r="G1096" s="10">
        <v>62.7</v>
      </c>
      <c r="H1096" s="10">
        <v>62.7</v>
      </c>
      <c r="I1096" s="10">
        <v>13</v>
      </c>
      <c r="J1096" s="10">
        <v>3319</v>
      </c>
      <c r="K1096" s="10">
        <v>-27.6</v>
      </c>
      <c r="L1096" s="10">
        <v>0</v>
      </c>
      <c r="M1096" s="10">
        <v>675.4</v>
      </c>
      <c r="N1096" s="10">
        <v>3422</v>
      </c>
      <c r="O1096" s="10">
        <v>0</v>
      </c>
      <c r="P1096" s="10" t="str">
        <f>INDEX(Mapping!$B$4:$B$70, MATCH(C1096, Mapping!$C$4:$C$70, 0))</f>
        <v>East</v>
      </c>
    </row>
    <row r="1097" spans="1:16" x14ac:dyDescent="0.25">
      <c r="A1097" s="10">
        <v>2028</v>
      </c>
      <c r="B1097" s="10" t="s">
        <v>1222</v>
      </c>
      <c r="C1097" s="10" t="s">
        <v>33</v>
      </c>
      <c r="D1097" s="10">
        <v>0</v>
      </c>
      <c r="E1097" s="10">
        <v>0</v>
      </c>
      <c r="F1097" s="10">
        <v>0</v>
      </c>
      <c r="G1097" s="10">
        <v>0</v>
      </c>
      <c r="H1097" s="10">
        <v>0</v>
      </c>
      <c r="I1097" s="10" t="s">
        <v>22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 t="str">
        <f>INDEX(Mapping!$B$4:$B$70, MATCH(C1097, Mapping!$C$4:$C$70, 0))</f>
        <v>East</v>
      </c>
    </row>
    <row r="1098" spans="1:16" x14ac:dyDescent="0.25">
      <c r="A1098" s="10">
        <v>2028</v>
      </c>
      <c r="B1098" s="10" t="s">
        <v>1222</v>
      </c>
      <c r="C1098" s="10" t="s">
        <v>34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 t="s">
        <v>22</v>
      </c>
      <c r="J1098" s="10">
        <v>76.5</v>
      </c>
      <c r="K1098" s="10">
        <v>0</v>
      </c>
      <c r="L1098" s="10">
        <v>0</v>
      </c>
      <c r="M1098" s="10">
        <v>0</v>
      </c>
      <c r="N1098" s="10">
        <v>76.5</v>
      </c>
      <c r="O1098" s="10">
        <v>0</v>
      </c>
      <c r="P1098" s="10" t="str">
        <f>INDEX(Mapping!$B$4:$B$70, MATCH(C1098, Mapping!$C$4:$C$70, 0))</f>
        <v>East</v>
      </c>
    </row>
    <row r="1099" spans="1:16" x14ac:dyDescent="0.25">
      <c r="A1099" s="10">
        <v>2028</v>
      </c>
      <c r="B1099" s="10" t="s">
        <v>1222</v>
      </c>
      <c r="C1099" s="10" t="s">
        <v>35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 t="s">
        <v>22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 t="str">
        <f>INDEX(Mapping!$B$4:$B$70, MATCH(C1099, Mapping!$C$4:$C$70, 0))</f>
        <v>East</v>
      </c>
    </row>
    <row r="1100" spans="1:16" x14ac:dyDescent="0.25">
      <c r="A1100" s="10">
        <v>2028</v>
      </c>
      <c r="B1100" s="10" t="s">
        <v>1222</v>
      </c>
      <c r="C1100" s="10" t="s">
        <v>36</v>
      </c>
      <c r="D1100" s="10">
        <v>0</v>
      </c>
      <c r="E1100" s="10">
        <v>0</v>
      </c>
      <c r="F1100" s="10">
        <v>0</v>
      </c>
      <c r="G1100" s="10">
        <v>0</v>
      </c>
      <c r="H1100" s="10">
        <v>0</v>
      </c>
      <c r="I1100" s="10" t="s">
        <v>22</v>
      </c>
      <c r="J1100" s="10">
        <v>2.6</v>
      </c>
      <c r="K1100" s="10">
        <v>0</v>
      </c>
      <c r="L1100" s="10">
        <v>0</v>
      </c>
      <c r="M1100" s="10">
        <v>0</v>
      </c>
      <c r="N1100" s="10">
        <v>2.6</v>
      </c>
      <c r="O1100" s="10">
        <v>0</v>
      </c>
      <c r="P1100" s="10" t="str">
        <f>INDEX(Mapping!$B$4:$B$70, MATCH(C1100, Mapping!$C$4:$C$70, 0))</f>
        <v>West</v>
      </c>
    </row>
    <row r="1101" spans="1:16" x14ac:dyDescent="0.25">
      <c r="A1101" s="10">
        <v>2028</v>
      </c>
      <c r="B1101" s="10" t="s">
        <v>1222</v>
      </c>
      <c r="C1101" s="10" t="s">
        <v>37</v>
      </c>
      <c r="D1101" s="10">
        <v>0</v>
      </c>
      <c r="E1101" s="10">
        <v>0</v>
      </c>
      <c r="F1101" s="10">
        <v>0</v>
      </c>
      <c r="G1101" s="10">
        <v>0</v>
      </c>
      <c r="H1101" s="10">
        <v>0</v>
      </c>
      <c r="I1101" s="10" t="s">
        <v>22</v>
      </c>
      <c r="J1101" s="10">
        <v>240.1</v>
      </c>
      <c r="K1101" s="10">
        <v>0</v>
      </c>
      <c r="L1101" s="10">
        <v>0</v>
      </c>
      <c r="M1101" s="10">
        <v>0</v>
      </c>
      <c r="N1101" s="10">
        <v>240.1</v>
      </c>
      <c r="O1101" s="10">
        <v>0</v>
      </c>
      <c r="P1101" s="10" t="str">
        <f>INDEX(Mapping!$B$4:$B$70, MATCH(C1101, Mapping!$C$4:$C$70, 0))</f>
        <v>West</v>
      </c>
    </row>
    <row r="1102" spans="1:16" x14ac:dyDescent="0.25">
      <c r="A1102" s="10">
        <v>2028</v>
      </c>
      <c r="B1102" s="10" t="s">
        <v>1222</v>
      </c>
      <c r="C1102" s="10" t="s">
        <v>38</v>
      </c>
      <c r="D1102" s="10">
        <v>561</v>
      </c>
      <c r="E1102" s="10">
        <v>0</v>
      </c>
      <c r="F1102" s="10">
        <v>-41.7</v>
      </c>
      <c r="G1102" s="10">
        <v>67.5</v>
      </c>
      <c r="H1102" s="10">
        <v>67.5</v>
      </c>
      <c r="I1102" s="10">
        <v>13</v>
      </c>
      <c r="J1102" s="10">
        <v>104</v>
      </c>
      <c r="K1102" s="10">
        <v>0</v>
      </c>
      <c r="L1102" s="10">
        <v>0</v>
      </c>
      <c r="M1102" s="10">
        <v>482.9</v>
      </c>
      <c r="N1102" s="10">
        <v>0</v>
      </c>
      <c r="O1102" s="10">
        <v>0</v>
      </c>
      <c r="P1102" s="10" t="str">
        <f>INDEX(Mapping!$B$4:$B$70, MATCH(C1102, Mapping!$C$4:$C$70, 0))</f>
        <v>West</v>
      </c>
    </row>
    <row r="1103" spans="1:16" x14ac:dyDescent="0.25">
      <c r="A1103" s="10">
        <v>2028</v>
      </c>
      <c r="B1103" s="10" t="s">
        <v>1222</v>
      </c>
      <c r="C1103" s="10" t="s">
        <v>39</v>
      </c>
      <c r="D1103" s="10">
        <v>251.2</v>
      </c>
      <c r="E1103" s="10">
        <v>0</v>
      </c>
      <c r="F1103" s="10">
        <v>-16.5</v>
      </c>
      <c r="G1103" s="10">
        <v>30.5</v>
      </c>
      <c r="H1103" s="10">
        <v>30.5</v>
      </c>
      <c r="I1103" s="10">
        <v>13</v>
      </c>
      <c r="J1103" s="10">
        <v>75.3</v>
      </c>
      <c r="K1103" s="10">
        <v>-2.6</v>
      </c>
      <c r="L1103" s="10">
        <v>0</v>
      </c>
      <c r="M1103" s="10">
        <v>234.2</v>
      </c>
      <c r="N1103" s="10">
        <v>41.6</v>
      </c>
      <c r="O1103" s="10">
        <v>0</v>
      </c>
      <c r="P1103" s="10" t="str">
        <f>INDEX(Mapping!$B$4:$B$70, MATCH(C1103, Mapping!$C$4:$C$70, 0))</f>
        <v>West</v>
      </c>
    </row>
    <row r="1104" spans="1:16" x14ac:dyDescent="0.25">
      <c r="A1104" s="10">
        <v>2028</v>
      </c>
      <c r="B1104" s="10" t="s">
        <v>1222</v>
      </c>
      <c r="C1104" s="10" t="s">
        <v>42</v>
      </c>
      <c r="D1104" s="10">
        <v>0</v>
      </c>
      <c r="E1104" s="10">
        <v>0</v>
      </c>
      <c r="F1104" s="10">
        <v>0</v>
      </c>
      <c r="G1104" s="10">
        <v>0</v>
      </c>
      <c r="H1104" s="10">
        <v>0</v>
      </c>
      <c r="I1104" s="10" t="s">
        <v>22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 t="str">
        <f>INDEX(Mapping!$B$4:$B$70, MATCH(C1104, Mapping!$C$4:$C$70, 0))</f>
        <v>East</v>
      </c>
    </row>
    <row r="1105" spans="1:16" x14ac:dyDescent="0.25">
      <c r="A1105" s="10">
        <v>2028</v>
      </c>
      <c r="B1105" s="10" t="s">
        <v>1222</v>
      </c>
      <c r="C1105" s="10" t="s">
        <v>43</v>
      </c>
      <c r="D1105" s="10">
        <v>0</v>
      </c>
      <c r="E1105" s="10">
        <v>0</v>
      </c>
      <c r="F1105" s="10">
        <v>0</v>
      </c>
      <c r="G1105" s="10">
        <v>0</v>
      </c>
      <c r="H1105" s="10">
        <v>0</v>
      </c>
      <c r="I1105" s="10" t="s">
        <v>22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 t="str">
        <f>INDEX(Mapping!$B$4:$B$70, MATCH(C1105, Mapping!$C$4:$C$70, 0))</f>
        <v>East</v>
      </c>
    </row>
    <row r="1106" spans="1:16" x14ac:dyDescent="0.25">
      <c r="A1106" s="10">
        <v>2028</v>
      </c>
      <c r="B1106" s="10" t="s">
        <v>1222</v>
      </c>
      <c r="C1106" s="10" t="s">
        <v>45</v>
      </c>
      <c r="D1106" s="10">
        <v>637.5</v>
      </c>
      <c r="E1106" s="10">
        <v>0</v>
      </c>
      <c r="F1106" s="10">
        <v>0</v>
      </c>
      <c r="G1106" s="10">
        <v>82.9</v>
      </c>
      <c r="H1106" s="10">
        <v>82.9</v>
      </c>
      <c r="I1106" s="10">
        <v>13</v>
      </c>
      <c r="J1106" s="10">
        <v>827.4</v>
      </c>
      <c r="K1106" s="10">
        <v>0</v>
      </c>
      <c r="L1106" s="10">
        <v>0</v>
      </c>
      <c r="M1106" s="10">
        <v>0</v>
      </c>
      <c r="N1106" s="10">
        <v>107</v>
      </c>
      <c r="O1106" s="10">
        <v>0</v>
      </c>
      <c r="P1106" s="10" t="str">
        <f>INDEX(Mapping!$B$4:$B$70, MATCH(C1106, Mapping!$C$4:$C$70, 0))</f>
        <v>East</v>
      </c>
    </row>
    <row r="1107" spans="1:16" x14ac:dyDescent="0.25">
      <c r="A1107" s="10">
        <v>2028</v>
      </c>
      <c r="B1107" s="10" t="s">
        <v>1222</v>
      </c>
      <c r="C1107" s="10" t="s">
        <v>46</v>
      </c>
      <c r="D1107" s="10">
        <v>479.4</v>
      </c>
      <c r="E1107" s="10">
        <v>0</v>
      </c>
      <c r="F1107" s="10">
        <v>-92.4</v>
      </c>
      <c r="G1107" s="10">
        <v>50.3</v>
      </c>
      <c r="H1107" s="10">
        <v>50.3</v>
      </c>
      <c r="I1107" s="10">
        <v>13</v>
      </c>
      <c r="J1107" s="10">
        <v>40.6</v>
      </c>
      <c r="K1107" s="10">
        <v>0</v>
      </c>
      <c r="L1107" s="10">
        <v>0</v>
      </c>
      <c r="M1107" s="10">
        <v>396.8</v>
      </c>
      <c r="N1107" s="10">
        <v>0</v>
      </c>
      <c r="O1107" s="10">
        <v>0</v>
      </c>
      <c r="P1107" s="10" t="str">
        <f>INDEX(Mapping!$B$4:$B$70, MATCH(C1107, Mapping!$C$4:$C$70, 0))</f>
        <v>East</v>
      </c>
    </row>
    <row r="1108" spans="1:16" x14ac:dyDescent="0.25">
      <c r="A1108" s="10">
        <v>2028</v>
      </c>
      <c r="B1108" s="10" t="s">
        <v>1222</v>
      </c>
      <c r="C1108" s="10" t="s">
        <v>1234</v>
      </c>
      <c r="D1108" s="10">
        <v>0</v>
      </c>
      <c r="E1108" s="10">
        <v>0</v>
      </c>
      <c r="F1108" s="10">
        <v>0</v>
      </c>
      <c r="G1108" s="10">
        <v>0</v>
      </c>
      <c r="H1108" s="10">
        <v>0</v>
      </c>
      <c r="I1108" s="10" t="s">
        <v>22</v>
      </c>
      <c r="J1108" s="10">
        <v>0</v>
      </c>
      <c r="K1108" s="10">
        <v>0</v>
      </c>
      <c r="L1108" s="10">
        <v>0</v>
      </c>
      <c r="M1108" s="10">
        <v>210</v>
      </c>
      <c r="N1108" s="10">
        <v>210</v>
      </c>
      <c r="O1108" s="10">
        <v>0</v>
      </c>
      <c r="P1108" s="10" t="str">
        <f>INDEX(Mapping!$B$4:$B$70, MATCH(C1108, Mapping!$C$4:$C$70, 0))</f>
        <v>East</v>
      </c>
    </row>
    <row r="1109" spans="1:16" x14ac:dyDescent="0.25">
      <c r="A1109" s="10">
        <v>2028</v>
      </c>
      <c r="B1109" s="10" t="s">
        <v>1222</v>
      </c>
      <c r="C1109" s="10" t="s">
        <v>47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 t="s">
        <v>22</v>
      </c>
      <c r="J1109" s="10">
        <v>512.20000000000005</v>
      </c>
      <c r="K1109" s="10">
        <v>0</v>
      </c>
      <c r="L1109" s="10">
        <v>0</v>
      </c>
      <c r="M1109" s="10">
        <v>0</v>
      </c>
      <c r="N1109" s="10">
        <v>512.20000000000005</v>
      </c>
      <c r="O1109" s="10">
        <v>0</v>
      </c>
      <c r="P1109" s="10" t="str">
        <f>INDEX(Mapping!$B$4:$B$70, MATCH(C1109, Mapping!$C$4:$C$70, 0))</f>
        <v>West</v>
      </c>
    </row>
    <row r="1110" spans="1:16" x14ac:dyDescent="0.25">
      <c r="A1110" s="10">
        <v>2028</v>
      </c>
      <c r="B1110" s="10" t="s">
        <v>1222</v>
      </c>
      <c r="C1110" s="10" t="s">
        <v>48</v>
      </c>
      <c r="D1110" s="10">
        <v>1525.5</v>
      </c>
      <c r="E1110" s="10">
        <v>0</v>
      </c>
      <c r="F1110" s="10">
        <v>-157.19999999999999</v>
      </c>
      <c r="G1110" s="10">
        <v>382.1</v>
      </c>
      <c r="H1110" s="10">
        <v>382.1</v>
      </c>
      <c r="I1110" s="10">
        <v>27.9</v>
      </c>
      <c r="J1110" s="10">
        <v>477.2</v>
      </c>
      <c r="K1110" s="10">
        <v>-0.3</v>
      </c>
      <c r="L1110" s="10">
        <v>0</v>
      </c>
      <c r="M1110" s="10">
        <v>1453.2</v>
      </c>
      <c r="N1110" s="10">
        <v>179.7</v>
      </c>
      <c r="O1110" s="10">
        <v>0</v>
      </c>
      <c r="P1110" s="10" t="str">
        <f>INDEX(Mapping!$B$4:$B$70, MATCH(C1110, Mapping!$C$4:$C$70, 0))</f>
        <v>West</v>
      </c>
    </row>
    <row r="1111" spans="1:16" x14ac:dyDescent="0.25">
      <c r="A1111" s="10">
        <v>2028</v>
      </c>
      <c r="B1111" s="10" t="s">
        <v>1222</v>
      </c>
      <c r="C1111" s="10" t="s">
        <v>49</v>
      </c>
      <c r="D1111" s="10">
        <v>564.1</v>
      </c>
      <c r="E1111" s="10">
        <v>0</v>
      </c>
      <c r="F1111" s="10">
        <v>-38.1</v>
      </c>
      <c r="G1111" s="10">
        <v>68.400000000000006</v>
      </c>
      <c r="H1111" s="10">
        <v>68.400000000000006</v>
      </c>
      <c r="I1111" s="10">
        <v>13</v>
      </c>
      <c r="J1111" s="10">
        <v>590.1</v>
      </c>
      <c r="K1111" s="10">
        <v>-78</v>
      </c>
      <c r="L1111" s="10">
        <v>0</v>
      </c>
      <c r="M1111" s="10">
        <v>100</v>
      </c>
      <c r="N1111" s="10">
        <v>17.600000000000001</v>
      </c>
      <c r="O1111" s="10">
        <v>0</v>
      </c>
      <c r="P1111" s="10" t="str">
        <f>INDEX(Mapping!$B$4:$B$70, MATCH(C1111, Mapping!$C$4:$C$70, 0))</f>
        <v>West</v>
      </c>
    </row>
    <row r="1112" spans="1:16" x14ac:dyDescent="0.25">
      <c r="A1112" s="10">
        <v>2028</v>
      </c>
      <c r="B1112" s="10" t="s">
        <v>1222</v>
      </c>
      <c r="C1112" s="10" t="s">
        <v>50</v>
      </c>
      <c r="D1112" s="10">
        <v>427.2</v>
      </c>
      <c r="E1112" s="10">
        <v>0</v>
      </c>
      <c r="F1112" s="10">
        <v>-38.200000000000003</v>
      </c>
      <c r="G1112" s="10">
        <v>50.6</v>
      </c>
      <c r="H1112" s="10">
        <v>50.6</v>
      </c>
      <c r="I1112" s="10">
        <v>13</v>
      </c>
      <c r="J1112" s="10">
        <v>74.3</v>
      </c>
      <c r="K1112" s="10">
        <v>0</v>
      </c>
      <c r="L1112" s="10">
        <v>0</v>
      </c>
      <c r="M1112" s="10">
        <v>365.3</v>
      </c>
      <c r="N1112" s="10">
        <v>0</v>
      </c>
      <c r="O1112" s="10">
        <v>0</v>
      </c>
      <c r="P1112" s="10" t="str">
        <f>INDEX(Mapping!$B$4:$B$70, MATCH(C1112, Mapping!$C$4:$C$70, 0))</f>
        <v>West</v>
      </c>
    </row>
    <row r="1113" spans="1:16" x14ac:dyDescent="0.25">
      <c r="A1113" s="10">
        <v>2028</v>
      </c>
      <c r="B1113" s="10" t="s">
        <v>1222</v>
      </c>
      <c r="C1113" s="10" t="s">
        <v>51</v>
      </c>
      <c r="D1113" s="10">
        <v>0</v>
      </c>
      <c r="E1113" s="10">
        <v>0</v>
      </c>
      <c r="F1113" s="10">
        <v>0</v>
      </c>
      <c r="G1113" s="10">
        <v>0</v>
      </c>
      <c r="H1113" s="10">
        <v>0</v>
      </c>
      <c r="I1113" s="10" t="s">
        <v>22</v>
      </c>
      <c r="J1113" s="10">
        <v>0</v>
      </c>
      <c r="K1113" s="10">
        <v>0</v>
      </c>
      <c r="L1113" s="10">
        <v>0</v>
      </c>
      <c r="M1113" s="10">
        <v>17.600000000000001</v>
      </c>
      <c r="N1113" s="10">
        <v>17.600000000000001</v>
      </c>
      <c r="O1113" s="10">
        <v>0</v>
      </c>
      <c r="P1113" s="10" t="str">
        <f>INDEX(Mapping!$B$4:$B$70, MATCH(C1113, Mapping!$C$4:$C$70, 0))</f>
        <v>West</v>
      </c>
    </row>
    <row r="1114" spans="1:16" x14ac:dyDescent="0.25">
      <c r="A1114" s="10">
        <v>2028</v>
      </c>
      <c r="B1114" s="10" t="s">
        <v>1222</v>
      </c>
      <c r="C1114" s="10" t="s">
        <v>52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 t="s">
        <v>22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 t="str">
        <f>INDEX(Mapping!$B$4:$B$70, MATCH(C1114, Mapping!$C$4:$C$70, 0))</f>
        <v>West</v>
      </c>
    </row>
    <row r="1115" spans="1:16" x14ac:dyDescent="0.25">
      <c r="A1115" s="10">
        <v>2028</v>
      </c>
      <c r="B1115" s="10" t="s">
        <v>1222</v>
      </c>
      <c r="C1115" s="10" t="s">
        <v>1221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 t="s">
        <v>22</v>
      </c>
      <c r="J1115" s="10">
        <v>1061.3</v>
      </c>
      <c r="K1115" s="10">
        <v>0</v>
      </c>
      <c r="L1115" s="10">
        <v>0</v>
      </c>
      <c r="M1115" s="10">
        <v>210</v>
      </c>
      <c r="N1115" s="10">
        <v>1271.3</v>
      </c>
      <c r="O1115" s="10">
        <v>0</v>
      </c>
      <c r="P1115" s="10" t="str">
        <f>INDEX(Mapping!$B$4:$B$70, MATCH(C1115, Mapping!$C$4:$C$70, 0))</f>
        <v>West</v>
      </c>
    </row>
    <row r="1116" spans="1:16" x14ac:dyDescent="0.25">
      <c r="A1116" s="10">
        <v>2028</v>
      </c>
      <c r="B1116" s="10" t="s">
        <v>1222</v>
      </c>
      <c r="C1116" s="10" t="s">
        <v>53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 t="s">
        <v>22</v>
      </c>
      <c r="J1116" s="10">
        <v>0</v>
      </c>
      <c r="K1116" s="10">
        <v>0</v>
      </c>
      <c r="L1116" s="10">
        <v>0</v>
      </c>
      <c r="M1116" s="10">
        <v>1089.9000000000001</v>
      </c>
      <c r="N1116" s="10">
        <v>1089.9000000000001</v>
      </c>
      <c r="O1116" s="10">
        <v>0</v>
      </c>
      <c r="P1116" s="10" t="str">
        <f>INDEX(Mapping!$B$4:$B$70, MATCH(C1116, Mapping!$C$4:$C$70, 0))</f>
        <v>West</v>
      </c>
    </row>
    <row r="1117" spans="1:16" x14ac:dyDescent="0.25">
      <c r="A1117" s="10">
        <v>2028</v>
      </c>
      <c r="B1117" s="10" t="s">
        <v>1222</v>
      </c>
      <c r="C1117" s="10" t="s">
        <v>1189</v>
      </c>
      <c r="D1117" s="10">
        <v>0</v>
      </c>
      <c r="E1117" s="10">
        <v>0</v>
      </c>
      <c r="F1117" s="10">
        <v>0</v>
      </c>
      <c r="G1117" s="10">
        <v>0</v>
      </c>
      <c r="H1117" s="10">
        <v>0</v>
      </c>
      <c r="I1117" s="10" t="s">
        <v>22</v>
      </c>
      <c r="J1117" s="10">
        <v>0</v>
      </c>
      <c r="K1117" s="10">
        <v>0</v>
      </c>
      <c r="L1117" s="10">
        <v>0</v>
      </c>
      <c r="M1117" s="10">
        <v>503.2</v>
      </c>
      <c r="N1117" s="10">
        <v>503.2</v>
      </c>
      <c r="O1117" s="10">
        <v>0</v>
      </c>
      <c r="P1117" s="10" t="str">
        <f>INDEX(Mapping!$B$4:$B$70, MATCH(C1117, Mapping!$C$4:$C$70, 0))</f>
        <v>West</v>
      </c>
    </row>
    <row r="1118" spans="1:16" x14ac:dyDescent="0.25">
      <c r="A1118" s="10">
        <v>2028</v>
      </c>
      <c r="B1118" s="10" t="s">
        <v>1222</v>
      </c>
      <c r="C1118" s="10" t="s">
        <v>23</v>
      </c>
      <c r="D1118" s="10">
        <v>0</v>
      </c>
      <c r="E1118" s="10">
        <v>0</v>
      </c>
      <c r="F1118" s="10">
        <v>0</v>
      </c>
      <c r="G1118" s="10">
        <v>0</v>
      </c>
      <c r="H1118" s="10">
        <v>0</v>
      </c>
      <c r="I1118" s="10" t="s">
        <v>22</v>
      </c>
      <c r="J1118" s="10">
        <v>0</v>
      </c>
      <c r="K1118" s="10">
        <v>0</v>
      </c>
      <c r="L1118" s="10">
        <v>0</v>
      </c>
      <c r="M1118" s="10">
        <v>51.5</v>
      </c>
      <c r="N1118" s="10">
        <v>51.5</v>
      </c>
      <c r="O1118" s="10">
        <v>0</v>
      </c>
      <c r="P1118" s="10" t="str">
        <f>INDEX(Mapping!$B$4:$B$70, MATCH(C1118, Mapping!$C$4:$C$70, 0))</f>
        <v>East</v>
      </c>
    </row>
    <row r="1119" spans="1:16" x14ac:dyDescent="0.25">
      <c r="A1119" s="10">
        <v>2028</v>
      </c>
      <c r="B1119" s="10" t="s">
        <v>1222</v>
      </c>
      <c r="C1119" s="10" t="s">
        <v>1220</v>
      </c>
      <c r="D1119" s="10">
        <v>341.7</v>
      </c>
      <c r="E1119" s="10">
        <v>0</v>
      </c>
      <c r="F1119" s="10">
        <v>-28.6</v>
      </c>
      <c r="G1119" s="10">
        <v>40.700000000000003</v>
      </c>
      <c r="H1119" s="10">
        <v>40.700000000000003</v>
      </c>
      <c r="I1119" s="10">
        <v>13</v>
      </c>
      <c r="J1119" s="10">
        <v>0</v>
      </c>
      <c r="K1119" s="10">
        <v>0</v>
      </c>
      <c r="L1119" s="10">
        <v>0</v>
      </c>
      <c r="M1119" s="10">
        <v>353.8</v>
      </c>
      <c r="N1119" s="10">
        <v>0</v>
      </c>
      <c r="O1119" s="10">
        <v>0</v>
      </c>
      <c r="P1119" s="10" t="str">
        <f>INDEX(Mapping!$B$4:$B$70, MATCH(C1119, Mapping!$C$4:$C$70, 0))</f>
        <v>West</v>
      </c>
    </row>
    <row r="1120" spans="1:16" x14ac:dyDescent="0.25">
      <c r="A1120" s="10">
        <v>2028</v>
      </c>
      <c r="B1120" s="10" t="s">
        <v>1222</v>
      </c>
      <c r="C1120" s="10" t="s">
        <v>1235</v>
      </c>
      <c r="D1120" s="10">
        <v>0</v>
      </c>
      <c r="E1120" s="10">
        <v>0</v>
      </c>
      <c r="F1120" s="10">
        <v>0</v>
      </c>
      <c r="G1120" s="10">
        <v>0</v>
      </c>
      <c r="H1120" s="10">
        <v>0</v>
      </c>
      <c r="I1120" s="10" t="s">
        <v>22</v>
      </c>
      <c r="J1120" s="10">
        <v>74.8</v>
      </c>
      <c r="K1120" s="10">
        <v>0</v>
      </c>
      <c r="L1120" s="10">
        <v>0</v>
      </c>
      <c r="M1120" s="10">
        <v>0</v>
      </c>
      <c r="N1120" s="10">
        <v>74.8</v>
      </c>
      <c r="O1120" s="10">
        <v>0</v>
      </c>
      <c r="P1120" s="10" t="str">
        <f>INDEX(Mapping!$B$4:$B$70, MATCH(C1120, Mapping!$C$4:$C$70, 0))</f>
        <v>East</v>
      </c>
    </row>
    <row r="1121" spans="1:16" x14ac:dyDescent="0.25">
      <c r="A1121" s="10">
        <v>2028</v>
      </c>
      <c r="B1121" s="10" t="s">
        <v>1222</v>
      </c>
      <c r="C1121" s="10" t="s">
        <v>1236</v>
      </c>
      <c r="D1121" s="10">
        <v>0</v>
      </c>
      <c r="E1121" s="10">
        <v>0</v>
      </c>
      <c r="F1121" s="10">
        <v>0</v>
      </c>
      <c r="G1121" s="10">
        <v>0</v>
      </c>
      <c r="H1121" s="10">
        <v>0</v>
      </c>
      <c r="I1121" s="10" t="s">
        <v>22</v>
      </c>
      <c r="J1121" s="10">
        <v>100.4</v>
      </c>
      <c r="K1121" s="10">
        <v>0</v>
      </c>
      <c r="L1121" s="10">
        <v>0</v>
      </c>
      <c r="M1121" s="10">
        <v>0</v>
      </c>
      <c r="N1121" s="10">
        <v>100.4</v>
      </c>
      <c r="O1121" s="10">
        <v>0</v>
      </c>
      <c r="P1121" s="10" t="str">
        <f>INDEX(Mapping!$B$4:$B$70, MATCH(C1121, Mapping!$C$4:$C$70, 0))</f>
        <v>West</v>
      </c>
    </row>
    <row r="1122" spans="1:16" x14ac:dyDescent="0.25">
      <c r="A1122" s="10">
        <v>2028</v>
      </c>
      <c r="B1122" s="10" t="s">
        <v>1222</v>
      </c>
      <c r="C1122" s="10" t="s">
        <v>1237</v>
      </c>
      <c r="D1122" s="10">
        <v>0</v>
      </c>
      <c r="E1122" s="10">
        <v>0</v>
      </c>
      <c r="F1122" s="10">
        <v>0</v>
      </c>
      <c r="G1122" s="10">
        <v>0</v>
      </c>
      <c r="H1122" s="10">
        <v>0</v>
      </c>
      <c r="I1122" s="10" t="s">
        <v>22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 t="str">
        <f>INDEX(Mapping!$B$4:$B$70, MATCH(C1122, Mapping!$C$4:$C$70, 0))</f>
        <v>West</v>
      </c>
    </row>
    <row r="1123" spans="1:16" x14ac:dyDescent="0.25">
      <c r="A1123" s="10">
        <v>2028</v>
      </c>
      <c r="B1123" s="10" t="s">
        <v>1222</v>
      </c>
      <c r="C1123" s="10" t="s">
        <v>1238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 t="s">
        <v>22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 t="str">
        <f>INDEX(Mapping!$B$4:$B$70, MATCH(C1123, Mapping!$C$4:$C$70, 0))</f>
        <v>East</v>
      </c>
    </row>
    <row r="1124" spans="1:16" x14ac:dyDescent="0.25">
      <c r="A1124" s="10">
        <v>2028</v>
      </c>
      <c r="B1124" s="10" t="s">
        <v>1222</v>
      </c>
      <c r="C1124" s="10" t="s">
        <v>1239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 t="s">
        <v>22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 t="str">
        <f>INDEX(Mapping!$B$4:$B$70, MATCH(C1124, Mapping!$C$4:$C$70, 0))</f>
        <v>West</v>
      </c>
    </row>
    <row r="1125" spans="1:16" x14ac:dyDescent="0.25">
      <c r="A1125" s="10">
        <v>2028</v>
      </c>
      <c r="B1125" s="10" t="s">
        <v>1222</v>
      </c>
      <c r="C1125" s="10" t="s">
        <v>1240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 t="s">
        <v>22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 t="str">
        <f>INDEX(Mapping!$B$4:$B$70, MATCH(C1125, Mapping!$C$4:$C$70, 0))</f>
        <v>West</v>
      </c>
    </row>
    <row r="1126" spans="1:16" x14ac:dyDescent="0.25">
      <c r="A1126" s="10">
        <v>2028</v>
      </c>
      <c r="B1126" s="10" t="s">
        <v>1222</v>
      </c>
      <c r="C1126" s="10" t="s">
        <v>1241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 t="s">
        <v>22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 t="str">
        <f>INDEX(Mapping!$B$4:$B$70, MATCH(C1126, Mapping!$C$4:$C$70, 0))</f>
        <v>West</v>
      </c>
    </row>
    <row r="1127" spans="1:16" x14ac:dyDescent="0.25">
      <c r="A1127" s="10">
        <v>2028</v>
      </c>
      <c r="B1127" s="10" t="s">
        <v>1222</v>
      </c>
      <c r="C1127" s="10" t="s">
        <v>1242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 t="s">
        <v>22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 t="str">
        <f>INDEX(Mapping!$B$4:$B$70, MATCH(C1127, Mapping!$C$4:$C$70, 0))</f>
        <v>West</v>
      </c>
    </row>
    <row r="1128" spans="1:16" x14ac:dyDescent="0.25">
      <c r="A1128" s="10">
        <v>2028</v>
      </c>
      <c r="B1128" s="10" t="s">
        <v>1222</v>
      </c>
      <c r="C1128" s="10" t="s">
        <v>1243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 t="s">
        <v>22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 t="str">
        <f>INDEX(Mapping!$B$4:$B$70, MATCH(C1128, Mapping!$C$4:$C$70, 0))</f>
        <v>West</v>
      </c>
    </row>
    <row r="1129" spans="1:16" x14ac:dyDescent="0.25">
      <c r="A1129" s="10">
        <v>2028</v>
      </c>
      <c r="B1129" s="10" t="s">
        <v>1222</v>
      </c>
      <c r="C1129" s="10" t="s">
        <v>1244</v>
      </c>
      <c r="D1129" s="10">
        <v>0</v>
      </c>
      <c r="E1129" s="10">
        <v>0</v>
      </c>
      <c r="F1129" s="10">
        <v>0</v>
      </c>
      <c r="G1129" s="10">
        <v>0</v>
      </c>
      <c r="H1129" s="10">
        <v>111.8</v>
      </c>
      <c r="I1129" s="10" t="s">
        <v>22</v>
      </c>
      <c r="J1129" s="10">
        <v>739.2</v>
      </c>
      <c r="K1129" s="10">
        <v>0</v>
      </c>
      <c r="L1129" s="10">
        <v>0</v>
      </c>
      <c r="M1129" s="10">
        <v>0</v>
      </c>
      <c r="N1129" s="10">
        <v>627.4</v>
      </c>
      <c r="O1129" s="10">
        <v>0</v>
      </c>
      <c r="P1129" s="10" t="str">
        <f>INDEX(Mapping!$B$4:$B$70, MATCH(C1129, Mapping!$C$4:$C$70, 0))</f>
        <v>East</v>
      </c>
    </row>
    <row r="1130" spans="1:16" x14ac:dyDescent="0.25">
      <c r="A1130" s="10">
        <v>2028</v>
      </c>
      <c r="B1130" s="10" t="s">
        <v>1222</v>
      </c>
      <c r="C1130" s="10" t="s">
        <v>1245</v>
      </c>
      <c r="D1130" s="10">
        <v>0</v>
      </c>
      <c r="E1130" s="10">
        <v>0</v>
      </c>
      <c r="F1130" s="10">
        <v>0</v>
      </c>
      <c r="G1130" s="10">
        <v>0</v>
      </c>
      <c r="H1130" s="10">
        <v>0</v>
      </c>
      <c r="I1130" s="10" t="s">
        <v>22</v>
      </c>
      <c r="J1130" s="10">
        <v>192.3</v>
      </c>
      <c r="K1130" s="10">
        <v>0</v>
      </c>
      <c r="L1130" s="10">
        <v>0</v>
      </c>
      <c r="M1130" s="10">
        <v>0</v>
      </c>
      <c r="N1130" s="10">
        <v>192.3</v>
      </c>
      <c r="O1130" s="10">
        <v>0</v>
      </c>
      <c r="P1130" s="10" t="str">
        <f>INDEX(Mapping!$B$4:$B$70, MATCH(C1130, Mapping!$C$4:$C$70, 0))</f>
        <v>East</v>
      </c>
    </row>
    <row r="1131" spans="1:16" x14ac:dyDescent="0.25">
      <c r="A1131" s="10">
        <v>2028</v>
      </c>
      <c r="B1131" s="10" t="s">
        <v>1222</v>
      </c>
      <c r="C1131" s="10" t="s">
        <v>1246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 t="s">
        <v>22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 t="str">
        <f>INDEX(Mapping!$B$4:$B$70, MATCH(C1131, Mapping!$C$4:$C$70, 0))</f>
        <v>West</v>
      </c>
    </row>
    <row r="1132" spans="1:16" x14ac:dyDescent="0.25">
      <c r="A1132" s="10">
        <v>2028</v>
      </c>
      <c r="B1132" s="10" t="s">
        <v>1222</v>
      </c>
      <c r="C1132" s="10" t="s">
        <v>1247</v>
      </c>
      <c r="D1132" s="10">
        <v>0</v>
      </c>
      <c r="E1132" s="10">
        <v>0</v>
      </c>
      <c r="F1132" s="10">
        <v>0</v>
      </c>
      <c r="G1132" s="10">
        <v>0</v>
      </c>
      <c r="H1132" s="10">
        <v>0</v>
      </c>
      <c r="I1132" s="10" t="s">
        <v>22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 t="str">
        <f>INDEX(Mapping!$B$4:$B$70, MATCH(C1132, Mapping!$C$4:$C$70, 0))</f>
        <v>East</v>
      </c>
    </row>
    <row r="1133" spans="1:16" x14ac:dyDescent="0.25">
      <c r="A1133" s="10">
        <v>2028</v>
      </c>
      <c r="B1133" s="10" t="s">
        <v>1222</v>
      </c>
      <c r="C1133" s="10" t="s">
        <v>1248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 t="s">
        <v>22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 t="str">
        <f>INDEX(Mapping!$B$4:$B$70, MATCH(C1133, Mapping!$C$4:$C$70, 0))</f>
        <v>East</v>
      </c>
    </row>
    <row r="1134" spans="1:16" x14ac:dyDescent="0.25">
      <c r="A1134" s="10">
        <v>2028</v>
      </c>
      <c r="B1134" s="10" t="s">
        <v>1222</v>
      </c>
      <c r="C1134" s="10" t="s">
        <v>1249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 t="s">
        <v>22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 t="str">
        <f>INDEX(Mapping!$B$4:$B$70, MATCH(C1134, Mapping!$C$4:$C$70, 0))</f>
        <v>East</v>
      </c>
    </row>
    <row r="1135" spans="1:16" x14ac:dyDescent="0.25">
      <c r="A1135" s="10">
        <v>2028</v>
      </c>
      <c r="B1135" s="10" t="s">
        <v>1222</v>
      </c>
      <c r="C1135" s="10" t="s">
        <v>1250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 t="s">
        <v>22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 t="str">
        <f>INDEX(Mapping!$B$4:$B$70, MATCH(C1135, Mapping!$C$4:$C$70, 0))</f>
        <v>West</v>
      </c>
    </row>
    <row r="1136" spans="1:16" x14ac:dyDescent="0.25">
      <c r="A1136" s="10">
        <v>2028</v>
      </c>
      <c r="B1136" s="10" t="s">
        <v>1222</v>
      </c>
      <c r="C1136" s="10" t="s">
        <v>1251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 t="s">
        <v>22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 t="str">
        <f>INDEX(Mapping!$B$4:$B$70, MATCH(C1136, Mapping!$C$4:$C$70, 0))</f>
        <v>East</v>
      </c>
    </row>
    <row r="1137" spans="1:16" x14ac:dyDescent="0.25">
      <c r="A1137" s="10">
        <v>2028</v>
      </c>
      <c r="B1137" s="10" t="s">
        <v>1222</v>
      </c>
      <c r="C1137" s="10" t="s">
        <v>1252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 t="s">
        <v>22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 t="str">
        <f>INDEX(Mapping!$B$4:$B$70, MATCH(C1137, Mapping!$C$4:$C$70, 0))</f>
        <v>East</v>
      </c>
    </row>
    <row r="1138" spans="1:16" x14ac:dyDescent="0.25">
      <c r="A1138" s="10">
        <v>2028</v>
      </c>
      <c r="B1138" s="10" t="s">
        <v>1222</v>
      </c>
      <c r="C1138" s="10" t="s">
        <v>1253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 t="s">
        <v>22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 t="str">
        <f>INDEX(Mapping!$B$4:$B$70, MATCH(C1138, Mapping!$C$4:$C$70, 0))</f>
        <v>East</v>
      </c>
    </row>
    <row r="1139" spans="1:16" x14ac:dyDescent="0.25">
      <c r="A1139" s="10">
        <v>2028</v>
      </c>
      <c r="B1139" s="10" t="s">
        <v>1222</v>
      </c>
      <c r="C1139" s="10" t="s">
        <v>1254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 t="s">
        <v>22</v>
      </c>
      <c r="J1139" s="10">
        <v>93.1</v>
      </c>
      <c r="K1139" s="10">
        <v>0</v>
      </c>
      <c r="L1139" s="10">
        <v>0</v>
      </c>
      <c r="M1139" s="10">
        <v>0</v>
      </c>
      <c r="N1139" s="10">
        <v>93.1</v>
      </c>
      <c r="O1139" s="10">
        <v>0</v>
      </c>
      <c r="P1139" s="10" t="str">
        <f>INDEX(Mapping!$B$4:$B$70, MATCH(C1139, Mapping!$C$4:$C$70, 0))</f>
        <v>West</v>
      </c>
    </row>
    <row r="1140" spans="1:16" x14ac:dyDescent="0.25">
      <c r="A1140" s="10">
        <v>2028</v>
      </c>
      <c r="B1140" s="10" t="s">
        <v>1222</v>
      </c>
      <c r="C1140" s="10" t="s">
        <v>1255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 t="s">
        <v>22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 t="str">
        <f>INDEX(Mapping!$B$4:$B$70, MATCH(C1140, Mapping!$C$4:$C$70, 0))</f>
        <v>West</v>
      </c>
    </row>
    <row r="1141" spans="1:16" x14ac:dyDescent="0.25">
      <c r="A1141" s="10">
        <v>2028</v>
      </c>
      <c r="B1141" s="10" t="s">
        <v>1222</v>
      </c>
      <c r="C1141" s="10" t="s">
        <v>1256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 t="s">
        <v>22</v>
      </c>
      <c r="J1141" s="10">
        <v>0</v>
      </c>
      <c r="K1141" s="10">
        <v>0</v>
      </c>
      <c r="L1141" s="10">
        <v>0</v>
      </c>
      <c r="M1141" s="10">
        <v>627.29999999999995</v>
      </c>
      <c r="N1141" s="10">
        <v>627.29999999999995</v>
      </c>
      <c r="O1141" s="10">
        <v>0</v>
      </c>
      <c r="P1141" s="10" t="str">
        <f>INDEX(Mapping!$B$4:$B$70, MATCH(C1141, Mapping!$C$4:$C$70, 0))</f>
        <v>East</v>
      </c>
    </row>
    <row r="1142" spans="1:16" x14ac:dyDescent="0.25">
      <c r="A1142" s="10">
        <v>2029</v>
      </c>
      <c r="B1142" s="10" t="s">
        <v>24</v>
      </c>
      <c r="C1142" s="10" t="s">
        <v>25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 t="s">
        <v>22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 t="str">
        <f>INDEX(Mapping!$B$4:$B$70, MATCH(C1142, Mapping!$C$4:$C$70, 0))</f>
        <v>East</v>
      </c>
    </row>
    <row r="1143" spans="1:16" x14ac:dyDescent="0.25">
      <c r="A1143" s="10">
        <v>2029</v>
      </c>
      <c r="B1143" s="10" t="s">
        <v>24</v>
      </c>
      <c r="C1143" s="10" t="s">
        <v>1182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 t="s">
        <v>22</v>
      </c>
      <c r="J1143" s="10">
        <v>206</v>
      </c>
      <c r="K1143" s="10">
        <v>0</v>
      </c>
      <c r="L1143" s="10">
        <v>0</v>
      </c>
      <c r="M1143" s="10">
        <v>0</v>
      </c>
      <c r="N1143" s="10">
        <v>206</v>
      </c>
      <c r="O1143" s="10">
        <v>0</v>
      </c>
      <c r="P1143" s="10" t="str">
        <f>INDEX(Mapping!$B$4:$B$70, MATCH(C1143, Mapping!$C$4:$C$70, 0))</f>
        <v>West</v>
      </c>
    </row>
    <row r="1144" spans="1:16" x14ac:dyDescent="0.25">
      <c r="A1144" s="10">
        <v>2029</v>
      </c>
      <c r="B1144" s="10" t="s">
        <v>24</v>
      </c>
      <c r="C1144" s="10" t="s">
        <v>26</v>
      </c>
      <c r="D1144" s="10">
        <v>527.6</v>
      </c>
      <c r="E1144" s="10">
        <v>0</v>
      </c>
      <c r="F1144" s="10">
        <v>-45.9</v>
      </c>
      <c r="G1144" s="10">
        <v>62.6</v>
      </c>
      <c r="H1144" s="10">
        <v>62.6</v>
      </c>
      <c r="I1144" s="10">
        <v>13</v>
      </c>
      <c r="J1144" s="10">
        <v>35.799999999999997</v>
      </c>
      <c r="K1144" s="10">
        <v>-1.2</v>
      </c>
      <c r="L1144" s="10">
        <v>180.2</v>
      </c>
      <c r="M1144" s="10">
        <v>329.6</v>
      </c>
      <c r="N1144" s="10">
        <v>0</v>
      </c>
      <c r="O1144" s="10">
        <v>0</v>
      </c>
      <c r="P1144" s="10" t="str">
        <f>INDEX(Mapping!$B$4:$B$70, MATCH(C1144, Mapping!$C$4:$C$70, 0))</f>
        <v>East</v>
      </c>
    </row>
    <row r="1145" spans="1:16" x14ac:dyDescent="0.25">
      <c r="A1145" s="10">
        <v>2029</v>
      </c>
      <c r="B1145" s="10" t="s">
        <v>24</v>
      </c>
      <c r="C1145" s="10" t="s">
        <v>27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 t="s">
        <v>22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 t="str">
        <f>INDEX(Mapping!$B$4:$B$70, MATCH(C1145, Mapping!$C$4:$C$70, 0))</f>
        <v>East</v>
      </c>
    </row>
    <row r="1146" spans="1:16" x14ac:dyDescent="0.25">
      <c r="A1146" s="10">
        <v>2029</v>
      </c>
      <c r="B1146" s="10" t="s">
        <v>24</v>
      </c>
      <c r="C1146" s="10" t="s">
        <v>1183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 t="s">
        <v>22</v>
      </c>
      <c r="J1146" s="10">
        <v>0</v>
      </c>
      <c r="K1146" s="10">
        <v>0</v>
      </c>
      <c r="L1146" s="10">
        <v>0</v>
      </c>
      <c r="M1146" s="10">
        <v>764</v>
      </c>
      <c r="N1146" s="10">
        <v>764</v>
      </c>
      <c r="O1146" s="10">
        <v>0</v>
      </c>
      <c r="P1146" s="10" t="str">
        <f>INDEX(Mapping!$B$4:$B$70, MATCH(C1146, Mapping!$C$4:$C$70, 0))</f>
        <v>West</v>
      </c>
    </row>
    <row r="1147" spans="1:16" x14ac:dyDescent="0.25">
      <c r="A1147" s="10">
        <v>2029</v>
      </c>
      <c r="B1147" s="10" t="s">
        <v>24</v>
      </c>
      <c r="C1147" s="10" t="s">
        <v>1184</v>
      </c>
      <c r="D1147" s="10">
        <v>0</v>
      </c>
      <c r="E1147" s="10">
        <v>0</v>
      </c>
      <c r="F1147" s="10">
        <v>0</v>
      </c>
      <c r="G1147" s="10">
        <v>0</v>
      </c>
      <c r="H1147" s="10">
        <v>0</v>
      </c>
      <c r="I1147" s="10" t="s">
        <v>22</v>
      </c>
      <c r="J1147" s="10">
        <v>0</v>
      </c>
      <c r="K1147" s="10">
        <v>0</v>
      </c>
      <c r="L1147" s="10">
        <v>0</v>
      </c>
      <c r="M1147" s="10">
        <v>763.9</v>
      </c>
      <c r="N1147" s="10">
        <v>763.9</v>
      </c>
      <c r="O1147" s="10">
        <v>0</v>
      </c>
      <c r="P1147" s="10" t="str">
        <f>INDEX(Mapping!$B$4:$B$70, MATCH(C1147, Mapping!$C$4:$C$70, 0))</f>
        <v>West</v>
      </c>
    </row>
    <row r="1148" spans="1:16" x14ac:dyDescent="0.25">
      <c r="A1148" s="10">
        <v>2029</v>
      </c>
      <c r="B1148" s="10" t="s">
        <v>24</v>
      </c>
      <c r="C1148" s="10" t="s">
        <v>28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 t="s">
        <v>22</v>
      </c>
      <c r="J1148" s="10">
        <v>861.4</v>
      </c>
      <c r="K1148" s="10">
        <v>0</v>
      </c>
      <c r="L1148" s="10">
        <v>0</v>
      </c>
      <c r="M1148" s="10">
        <v>0</v>
      </c>
      <c r="N1148" s="10">
        <v>861.4</v>
      </c>
      <c r="O1148" s="10">
        <v>0</v>
      </c>
      <c r="P1148" s="10" t="str">
        <f>INDEX(Mapping!$B$4:$B$70, MATCH(C1148, Mapping!$C$4:$C$70, 0))</f>
        <v>West</v>
      </c>
    </row>
    <row r="1149" spans="1:16" x14ac:dyDescent="0.25">
      <c r="A1149" s="10">
        <v>2029</v>
      </c>
      <c r="B1149" s="10" t="s">
        <v>24</v>
      </c>
      <c r="C1149" s="10" t="s">
        <v>29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 t="s">
        <v>22</v>
      </c>
      <c r="J1149" s="10">
        <v>309</v>
      </c>
      <c r="K1149" s="10">
        <v>0</v>
      </c>
      <c r="L1149" s="10">
        <v>0</v>
      </c>
      <c r="M1149" s="10">
        <v>25</v>
      </c>
      <c r="N1149" s="10">
        <v>334</v>
      </c>
      <c r="O1149" s="10">
        <v>0</v>
      </c>
      <c r="P1149" s="10" t="str">
        <f>INDEX(Mapping!$B$4:$B$70, MATCH(C1149, Mapping!$C$4:$C$70, 0))</f>
        <v>East</v>
      </c>
    </row>
    <row r="1150" spans="1:16" x14ac:dyDescent="0.25">
      <c r="A1150" s="10">
        <v>2029</v>
      </c>
      <c r="B1150" s="10" t="s">
        <v>24</v>
      </c>
      <c r="C1150" s="10" t="s">
        <v>30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 t="s">
        <v>22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 t="str">
        <f>INDEX(Mapping!$B$4:$B$70, MATCH(C1150, Mapping!$C$4:$C$70, 0))</f>
        <v>East</v>
      </c>
    </row>
    <row r="1151" spans="1:16" x14ac:dyDescent="0.25">
      <c r="A1151" s="10">
        <v>2029</v>
      </c>
      <c r="B1151" s="10" t="s">
        <v>24</v>
      </c>
      <c r="C1151" s="10" t="s">
        <v>31</v>
      </c>
      <c r="D1151" s="10">
        <v>5191.1000000000004</v>
      </c>
      <c r="E1151" s="10">
        <v>0</v>
      </c>
      <c r="F1151" s="10">
        <v>-437.8</v>
      </c>
      <c r="G1151" s="10">
        <v>1072.3</v>
      </c>
      <c r="H1151" s="10">
        <v>1072.3</v>
      </c>
      <c r="I1151" s="10">
        <v>22.6</v>
      </c>
      <c r="J1151" s="10">
        <v>2370.9</v>
      </c>
      <c r="K1151" s="10">
        <v>0</v>
      </c>
      <c r="L1151" s="10">
        <v>260.7</v>
      </c>
      <c r="M1151" s="10">
        <v>3278.5</v>
      </c>
      <c r="N1151" s="10">
        <v>84.5</v>
      </c>
      <c r="O1151" s="10">
        <v>0</v>
      </c>
      <c r="P1151" s="10" t="str">
        <f>INDEX(Mapping!$B$4:$B$70, MATCH(C1151, Mapping!$C$4:$C$70, 0))</f>
        <v>East</v>
      </c>
    </row>
    <row r="1152" spans="1:16" x14ac:dyDescent="0.25">
      <c r="A1152" s="10">
        <v>2029</v>
      </c>
      <c r="B1152" s="10" t="s">
        <v>24</v>
      </c>
      <c r="C1152" s="10" t="s">
        <v>1185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 t="s">
        <v>22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 t="str">
        <f>INDEX(Mapping!$B$4:$B$70, MATCH(C1152, Mapping!$C$4:$C$70, 0))</f>
        <v>East</v>
      </c>
    </row>
    <row r="1153" spans="1:16" x14ac:dyDescent="0.25">
      <c r="A1153" s="10">
        <v>2029</v>
      </c>
      <c r="B1153" s="10" t="s">
        <v>24</v>
      </c>
      <c r="C1153" s="10" t="s">
        <v>32</v>
      </c>
      <c r="D1153" s="10">
        <v>625</v>
      </c>
      <c r="E1153" s="10">
        <v>0</v>
      </c>
      <c r="F1153" s="10">
        <v>0</v>
      </c>
      <c r="G1153" s="10">
        <v>81.2</v>
      </c>
      <c r="H1153" s="10">
        <v>81.2</v>
      </c>
      <c r="I1153" s="10">
        <v>13</v>
      </c>
      <c r="J1153" s="10">
        <v>3249.9</v>
      </c>
      <c r="K1153" s="10">
        <v>-27.6</v>
      </c>
      <c r="L1153" s="10">
        <v>0</v>
      </c>
      <c r="M1153" s="10">
        <v>567.79999999999995</v>
      </c>
      <c r="N1153" s="10">
        <v>3083.8</v>
      </c>
      <c r="O1153" s="10">
        <v>0</v>
      </c>
      <c r="P1153" s="10" t="str">
        <f>INDEX(Mapping!$B$4:$B$70, MATCH(C1153, Mapping!$C$4:$C$70, 0))</f>
        <v>East</v>
      </c>
    </row>
    <row r="1154" spans="1:16" x14ac:dyDescent="0.25">
      <c r="A1154" s="10">
        <v>2029</v>
      </c>
      <c r="B1154" s="10" t="s">
        <v>24</v>
      </c>
      <c r="C1154" s="10" t="s">
        <v>33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 t="s">
        <v>22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 t="str">
        <f>INDEX(Mapping!$B$4:$B$70, MATCH(C1154, Mapping!$C$4:$C$70, 0))</f>
        <v>East</v>
      </c>
    </row>
    <row r="1155" spans="1:16" x14ac:dyDescent="0.25">
      <c r="A1155" s="10">
        <v>2029</v>
      </c>
      <c r="B1155" s="10" t="s">
        <v>24</v>
      </c>
      <c r="C1155" s="10" t="s">
        <v>34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 t="s">
        <v>22</v>
      </c>
      <c r="J1155" s="10">
        <v>76.5</v>
      </c>
      <c r="K1155" s="10">
        <v>0</v>
      </c>
      <c r="L1155" s="10">
        <v>0</v>
      </c>
      <c r="M1155" s="10">
        <v>0</v>
      </c>
      <c r="N1155" s="10">
        <v>76.5</v>
      </c>
      <c r="O1155" s="10">
        <v>0</v>
      </c>
      <c r="P1155" s="10" t="str">
        <f>INDEX(Mapping!$B$4:$B$70, MATCH(C1155, Mapping!$C$4:$C$70, 0))</f>
        <v>East</v>
      </c>
    </row>
    <row r="1156" spans="1:16" x14ac:dyDescent="0.25">
      <c r="A1156" s="10">
        <v>2029</v>
      </c>
      <c r="B1156" s="10" t="s">
        <v>24</v>
      </c>
      <c r="C1156" s="10" t="s">
        <v>35</v>
      </c>
      <c r="D1156" s="10">
        <v>0</v>
      </c>
      <c r="E1156" s="10">
        <v>0</v>
      </c>
      <c r="F1156" s="10">
        <v>0</v>
      </c>
      <c r="G1156" s="10">
        <v>0</v>
      </c>
      <c r="H1156" s="10">
        <v>0</v>
      </c>
      <c r="I1156" s="10" t="s">
        <v>22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 t="str">
        <f>INDEX(Mapping!$B$4:$B$70, MATCH(C1156, Mapping!$C$4:$C$70, 0))</f>
        <v>East</v>
      </c>
    </row>
    <row r="1157" spans="1:16" x14ac:dyDescent="0.25">
      <c r="A1157" s="10">
        <v>2029</v>
      </c>
      <c r="B1157" s="10" t="s">
        <v>24</v>
      </c>
      <c r="C1157" s="10" t="s">
        <v>36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 t="s">
        <v>22</v>
      </c>
      <c r="J1157" s="10">
        <v>3.6</v>
      </c>
      <c r="K1157" s="10">
        <v>0</v>
      </c>
      <c r="L1157" s="10">
        <v>0</v>
      </c>
      <c r="M1157" s="10">
        <v>0</v>
      </c>
      <c r="N1157" s="10">
        <v>3.6</v>
      </c>
      <c r="O1157" s="10">
        <v>0</v>
      </c>
      <c r="P1157" s="10" t="str">
        <f>INDEX(Mapping!$B$4:$B$70, MATCH(C1157, Mapping!$C$4:$C$70, 0))</f>
        <v>West</v>
      </c>
    </row>
    <row r="1158" spans="1:16" x14ac:dyDescent="0.25">
      <c r="A1158" s="10">
        <v>2029</v>
      </c>
      <c r="B1158" s="10" t="s">
        <v>24</v>
      </c>
      <c r="C1158" s="10" t="s">
        <v>37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 t="s">
        <v>22</v>
      </c>
      <c r="J1158" s="10">
        <v>199</v>
      </c>
      <c r="K1158" s="10">
        <v>0</v>
      </c>
      <c r="L1158" s="10">
        <v>0</v>
      </c>
      <c r="M1158" s="10">
        <v>0</v>
      </c>
      <c r="N1158" s="10">
        <v>199</v>
      </c>
      <c r="O1158" s="10">
        <v>0</v>
      </c>
      <c r="P1158" s="10" t="str">
        <f>INDEX(Mapping!$B$4:$B$70, MATCH(C1158, Mapping!$C$4:$C$70, 0))</f>
        <v>West</v>
      </c>
    </row>
    <row r="1159" spans="1:16" x14ac:dyDescent="0.25">
      <c r="A1159" s="10">
        <v>2029</v>
      </c>
      <c r="B1159" s="10" t="s">
        <v>24</v>
      </c>
      <c r="C1159" s="10" t="s">
        <v>38</v>
      </c>
      <c r="D1159" s="10">
        <v>590.5</v>
      </c>
      <c r="E1159" s="10">
        <v>0</v>
      </c>
      <c r="F1159" s="10">
        <v>-51.2</v>
      </c>
      <c r="G1159" s="10">
        <v>70.099999999999994</v>
      </c>
      <c r="H1159" s="10">
        <v>70.099999999999994</v>
      </c>
      <c r="I1159" s="10">
        <v>13</v>
      </c>
      <c r="J1159" s="10">
        <v>95.2</v>
      </c>
      <c r="K1159" s="10">
        <v>0</v>
      </c>
      <c r="L1159" s="10">
        <v>1.8</v>
      </c>
      <c r="M1159" s="10">
        <v>512.4</v>
      </c>
      <c r="N1159" s="10">
        <v>0</v>
      </c>
      <c r="O1159" s="10">
        <v>0</v>
      </c>
      <c r="P1159" s="10" t="str">
        <f>INDEX(Mapping!$B$4:$B$70, MATCH(C1159, Mapping!$C$4:$C$70, 0))</f>
        <v>West</v>
      </c>
    </row>
    <row r="1160" spans="1:16" x14ac:dyDescent="0.25">
      <c r="A1160" s="10">
        <v>2029</v>
      </c>
      <c r="B1160" s="10" t="s">
        <v>24</v>
      </c>
      <c r="C1160" s="10" t="s">
        <v>39</v>
      </c>
      <c r="D1160" s="10">
        <v>303.39999999999998</v>
      </c>
      <c r="E1160" s="10">
        <v>0</v>
      </c>
      <c r="F1160" s="10">
        <v>-20.7</v>
      </c>
      <c r="G1160" s="10">
        <v>36.799999999999997</v>
      </c>
      <c r="H1160" s="10">
        <v>36.799999999999997</v>
      </c>
      <c r="I1160" s="10">
        <v>13</v>
      </c>
      <c r="J1160" s="10">
        <v>127.7</v>
      </c>
      <c r="K1160" s="10">
        <v>-2.6</v>
      </c>
      <c r="L1160" s="10">
        <v>0</v>
      </c>
      <c r="M1160" s="10">
        <v>194.4</v>
      </c>
      <c r="N1160" s="10">
        <v>0</v>
      </c>
      <c r="O1160" s="10">
        <v>0</v>
      </c>
      <c r="P1160" s="10" t="str">
        <f>INDEX(Mapping!$B$4:$B$70, MATCH(C1160, Mapping!$C$4:$C$70, 0))</f>
        <v>West</v>
      </c>
    </row>
    <row r="1161" spans="1:16" x14ac:dyDescent="0.25">
      <c r="A1161" s="10">
        <v>2029</v>
      </c>
      <c r="B1161" s="10" t="s">
        <v>24</v>
      </c>
      <c r="C1161" s="10" t="s">
        <v>42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 t="s">
        <v>22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 t="str">
        <f>INDEX(Mapping!$B$4:$B$70, MATCH(C1161, Mapping!$C$4:$C$70, 0))</f>
        <v>East</v>
      </c>
    </row>
    <row r="1162" spans="1:16" x14ac:dyDescent="0.25">
      <c r="A1162" s="10">
        <v>2029</v>
      </c>
      <c r="B1162" s="10" t="s">
        <v>24</v>
      </c>
      <c r="C1162" s="10" t="s">
        <v>43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 t="s">
        <v>22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 t="str">
        <f>INDEX(Mapping!$B$4:$B$70, MATCH(C1162, Mapping!$C$4:$C$70, 0))</f>
        <v>East</v>
      </c>
    </row>
    <row r="1163" spans="1:16" x14ac:dyDescent="0.25">
      <c r="A1163" s="10">
        <v>2029</v>
      </c>
      <c r="B1163" s="10" t="s">
        <v>24</v>
      </c>
      <c r="C1163" s="10" t="s">
        <v>45</v>
      </c>
      <c r="D1163" s="10">
        <v>643.5</v>
      </c>
      <c r="E1163" s="10">
        <v>0</v>
      </c>
      <c r="F1163" s="10">
        <v>0</v>
      </c>
      <c r="G1163" s="10">
        <v>83.7</v>
      </c>
      <c r="H1163" s="10">
        <v>83.7</v>
      </c>
      <c r="I1163" s="10">
        <v>13</v>
      </c>
      <c r="J1163" s="10">
        <v>749.2</v>
      </c>
      <c r="K1163" s="10">
        <v>0</v>
      </c>
      <c r="L1163" s="10">
        <v>2.9</v>
      </c>
      <c r="M1163" s="10">
        <v>0</v>
      </c>
      <c r="N1163" s="10">
        <v>25</v>
      </c>
      <c r="O1163" s="10">
        <v>0</v>
      </c>
      <c r="P1163" s="10" t="str">
        <f>INDEX(Mapping!$B$4:$B$70, MATCH(C1163, Mapping!$C$4:$C$70, 0))</f>
        <v>East</v>
      </c>
    </row>
    <row r="1164" spans="1:16" x14ac:dyDescent="0.25">
      <c r="A1164" s="10">
        <v>2029</v>
      </c>
      <c r="B1164" s="10" t="s">
        <v>24</v>
      </c>
      <c r="C1164" s="10" t="s">
        <v>46</v>
      </c>
      <c r="D1164" s="10">
        <v>457.8</v>
      </c>
      <c r="E1164" s="10">
        <v>0</v>
      </c>
      <c r="F1164" s="10">
        <v>-110.2</v>
      </c>
      <c r="G1164" s="10">
        <v>45.2</v>
      </c>
      <c r="H1164" s="10">
        <v>45.2</v>
      </c>
      <c r="I1164" s="10">
        <v>13</v>
      </c>
      <c r="J1164" s="10">
        <v>40.6</v>
      </c>
      <c r="K1164" s="10">
        <v>0</v>
      </c>
      <c r="L1164" s="10">
        <v>0</v>
      </c>
      <c r="M1164" s="10">
        <v>352.3</v>
      </c>
      <c r="N1164" s="10">
        <v>0</v>
      </c>
      <c r="O1164" s="10">
        <v>0</v>
      </c>
      <c r="P1164" s="10" t="str">
        <f>INDEX(Mapping!$B$4:$B$70, MATCH(C1164, Mapping!$C$4:$C$70, 0))</f>
        <v>East</v>
      </c>
    </row>
    <row r="1165" spans="1:16" x14ac:dyDescent="0.25">
      <c r="A1165" s="10">
        <v>2029</v>
      </c>
      <c r="B1165" s="10" t="s">
        <v>24</v>
      </c>
      <c r="C1165" s="10" t="s">
        <v>1234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 t="s">
        <v>22</v>
      </c>
      <c r="J1165" s="10">
        <v>0</v>
      </c>
      <c r="K1165" s="10">
        <v>0</v>
      </c>
      <c r="L1165" s="10">
        <v>0</v>
      </c>
      <c r="M1165" s="10">
        <v>232.5</v>
      </c>
      <c r="N1165" s="10">
        <v>232.5</v>
      </c>
      <c r="O1165" s="10">
        <v>0</v>
      </c>
      <c r="P1165" s="10" t="str">
        <f>INDEX(Mapping!$B$4:$B$70, MATCH(C1165, Mapping!$C$4:$C$70, 0))</f>
        <v>East</v>
      </c>
    </row>
    <row r="1166" spans="1:16" x14ac:dyDescent="0.25">
      <c r="A1166" s="10">
        <v>2029</v>
      </c>
      <c r="B1166" s="10" t="s">
        <v>24</v>
      </c>
      <c r="C1166" s="10" t="s">
        <v>47</v>
      </c>
      <c r="D1166" s="10">
        <v>0</v>
      </c>
      <c r="E1166" s="10">
        <v>0</v>
      </c>
      <c r="F1166" s="10">
        <v>0</v>
      </c>
      <c r="G1166" s="10">
        <v>0</v>
      </c>
      <c r="H1166" s="10">
        <v>0</v>
      </c>
      <c r="I1166" s="10" t="s">
        <v>22</v>
      </c>
      <c r="J1166" s="10">
        <v>412</v>
      </c>
      <c r="K1166" s="10">
        <v>0</v>
      </c>
      <c r="L1166" s="10">
        <v>0</v>
      </c>
      <c r="M1166" s="10">
        <v>0</v>
      </c>
      <c r="N1166" s="10">
        <v>412</v>
      </c>
      <c r="O1166" s="10">
        <v>0</v>
      </c>
      <c r="P1166" s="10" t="str">
        <f>INDEX(Mapping!$B$4:$B$70, MATCH(C1166, Mapping!$C$4:$C$70, 0))</f>
        <v>West</v>
      </c>
    </row>
    <row r="1167" spans="1:16" x14ac:dyDescent="0.25">
      <c r="A1167" s="10">
        <v>2029</v>
      </c>
      <c r="B1167" s="10" t="s">
        <v>24</v>
      </c>
      <c r="C1167" s="10" t="s">
        <v>48</v>
      </c>
      <c r="D1167" s="10">
        <v>1517.9</v>
      </c>
      <c r="E1167" s="10">
        <v>0</v>
      </c>
      <c r="F1167" s="10">
        <v>-140.30000000000001</v>
      </c>
      <c r="G1167" s="10">
        <v>499</v>
      </c>
      <c r="H1167" s="10">
        <v>499</v>
      </c>
      <c r="I1167" s="10">
        <v>36.200000000000003</v>
      </c>
      <c r="J1167" s="10">
        <v>764</v>
      </c>
      <c r="K1167" s="10">
        <v>7.1</v>
      </c>
      <c r="L1167" s="10">
        <v>0</v>
      </c>
      <c r="M1167" s="10">
        <v>1105.5</v>
      </c>
      <c r="N1167" s="10">
        <v>0</v>
      </c>
      <c r="O1167" s="10">
        <v>0</v>
      </c>
      <c r="P1167" s="10" t="str">
        <f>INDEX(Mapping!$B$4:$B$70, MATCH(C1167, Mapping!$C$4:$C$70, 0))</f>
        <v>West</v>
      </c>
    </row>
    <row r="1168" spans="1:16" x14ac:dyDescent="0.25">
      <c r="A1168" s="10">
        <v>2029</v>
      </c>
      <c r="B1168" s="10" t="s">
        <v>24</v>
      </c>
      <c r="C1168" s="10" t="s">
        <v>49</v>
      </c>
      <c r="D1168" s="10">
        <v>520</v>
      </c>
      <c r="E1168" s="10">
        <v>0</v>
      </c>
      <c r="F1168" s="10">
        <v>-45.2</v>
      </c>
      <c r="G1168" s="10">
        <v>61.7</v>
      </c>
      <c r="H1168" s="10">
        <v>61.7</v>
      </c>
      <c r="I1168" s="10">
        <v>13</v>
      </c>
      <c r="J1168" s="10">
        <v>629.9</v>
      </c>
      <c r="K1168" s="10">
        <v>-78</v>
      </c>
      <c r="L1168" s="10">
        <v>0</v>
      </c>
      <c r="M1168" s="10">
        <v>0</v>
      </c>
      <c r="N1168" s="10">
        <v>15.3</v>
      </c>
      <c r="O1168" s="10">
        <v>0</v>
      </c>
      <c r="P1168" s="10" t="str">
        <f>INDEX(Mapping!$B$4:$B$70, MATCH(C1168, Mapping!$C$4:$C$70, 0))</f>
        <v>West</v>
      </c>
    </row>
    <row r="1169" spans="1:16" x14ac:dyDescent="0.25">
      <c r="A1169" s="10">
        <v>2029</v>
      </c>
      <c r="B1169" s="10" t="s">
        <v>24</v>
      </c>
      <c r="C1169" s="10" t="s">
        <v>50</v>
      </c>
      <c r="D1169" s="10">
        <v>406.4</v>
      </c>
      <c r="E1169" s="10">
        <v>0</v>
      </c>
      <c r="F1169" s="10">
        <v>-17.5</v>
      </c>
      <c r="G1169" s="10">
        <v>50.6</v>
      </c>
      <c r="H1169" s="10">
        <v>50.6</v>
      </c>
      <c r="I1169" s="10">
        <v>13</v>
      </c>
      <c r="J1169" s="10">
        <v>108.8</v>
      </c>
      <c r="K1169" s="10">
        <v>0</v>
      </c>
      <c r="L1169" s="10">
        <v>7.3</v>
      </c>
      <c r="M1169" s="10">
        <v>323.3</v>
      </c>
      <c r="N1169" s="10">
        <v>0</v>
      </c>
      <c r="O1169" s="10">
        <v>0</v>
      </c>
      <c r="P1169" s="10" t="str">
        <f>INDEX(Mapping!$B$4:$B$70, MATCH(C1169, Mapping!$C$4:$C$70, 0))</f>
        <v>West</v>
      </c>
    </row>
    <row r="1170" spans="1:16" x14ac:dyDescent="0.25">
      <c r="A1170" s="10">
        <v>2029</v>
      </c>
      <c r="B1170" s="10" t="s">
        <v>24</v>
      </c>
      <c r="C1170" s="10" t="s">
        <v>51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 t="s">
        <v>22</v>
      </c>
      <c r="J1170" s="10">
        <v>0</v>
      </c>
      <c r="K1170" s="10">
        <v>0</v>
      </c>
      <c r="L1170" s="10">
        <v>0</v>
      </c>
      <c r="M1170" s="10">
        <v>3.7</v>
      </c>
      <c r="N1170" s="10">
        <v>3.7</v>
      </c>
      <c r="O1170" s="10">
        <v>0</v>
      </c>
      <c r="P1170" s="10" t="str">
        <f>INDEX(Mapping!$B$4:$B$70, MATCH(C1170, Mapping!$C$4:$C$70, 0))</f>
        <v>West</v>
      </c>
    </row>
    <row r="1171" spans="1:16" x14ac:dyDescent="0.25">
      <c r="A1171" s="10">
        <v>2029</v>
      </c>
      <c r="B1171" s="10" t="s">
        <v>24</v>
      </c>
      <c r="C1171" s="10" t="s">
        <v>52</v>
      </c>
      <c r="D1171" s="10">
        <v>0</v>
      </c>
      <c r="E1171" s="10">
        <v>0</v>
      </c>
      <c r="F1171" s="10">
        <v>0</v>
      </c>
      <c r="G1171" s="10">
        <v>0</v>
      </c>
      <c r="H1171" s="10">
        <v>0</v>
      </c>
      <c r="I1171" s="10" t="s">
        <v>22</v>
      </c>
      <c r="J1171" s="10">
        <v>103</v>
      </c>
      <c r="K1171" s="10">
        <v>0</v>
      </c>
      <c r="L1171" s="10">
        <v>0</v>
      </c>
      <c r="M1171" s="10">
        <v>0</v>
      </c>
      <c r="N1171" s="10">
        <v>103</v>
      </c>
      <c r="O1171" s="10">
        <v>0</v>
      </c>
      <c r="P1171" s="10" t="str">
        <f>INDEX(Mapping!$B$4:$B$70, MATCH(C1171, Mapping!$C$4:$C$70, 0))</f>
        <v>West</v>
      </c>
    </row>
    <row r="1172" spans="1:16" x14ac:dyDescent="0.25">
      <c r="A1172" s="10">
        <v>2029</v>
      </c>
      <c r="B1172" s="10" t="s">
        <v>24</v>
      </c>
      <c r="C1172" s="10" t="s">
        <v>1221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 t="s">
        <v>22</v>
      </c>
      <c r="J1172" s="10">
        <v>702</v>
      </c>
      <c r="K1172" s="10">
        <v>0</v>
      </c>
      <c r="L1172" s="10">
        <v>0</v>
      </c>
      <c r="M1172" s="10">
        <v>0</v>
      </c>
      <c r="N1172" s="10">
        <v>702</v>
      </c>
      <c r="O1172" s="10">
        <v>0</v>
      </c>
      <c r="P1172" s="10" t="str">
        <f>INDEX(Mapping!$B$4:$B$70, MATCH(C1172, Mapping!$C$4:$C$70, 0))</f>
        <v>West</v>
      </c>
    </row>
    <row r="1173" spans="1:16" x14ac:dyDescent="0.25">
      <c r="A1173" s="10">
        <v>2029</v>
      </c>
      <c r="B1173" s="10" t="s">
        <v>24</v>
      </c>
      <c r="C1173" s="10" t="s">
        <v>53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 t="s">
        <v>22</v>
      </c>
      <c r="J1173" s="10">
        <v>0</v>
      </c>
      <c r="K1173" s="10">
        <v>0</v>
      </c>
      <c r="L1173" s="10">
        <v>0</v>
      </c>
      <c r="M1173" s="10">
        <v>249.7</v>
      </c>
      <c r="N1173" s="10">
        <v>249.7</v>
      </c>
      <c r="O1173" s="10">
        <v>0</v>
      </c>
      <c r="P1173" s="10" t="str">
        <f>INDEX(Mapping!$B$4:$B$70, MATCH(C1173, Mapping!$C$4:$C$70, 0))</f>
        <v>West</v>
      </c>
    </row>
    <row r="1174" spans="1:16" x14ac:dyDescent="0.25">
      <c r="A1174" s="10">
        <v>2029</v>
      </c>
      <c r="B1174" s="10" t="s">
        <v>24</v>
      </c>
      <c r="C1174" s="10" t="s">
        <v>1189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 t="s">
        <v>22</v>
      </c>
      <c r="J1174" s="10">
        <v>0</v>
      </c>
      <c r="K1174" s="10">
        <v>0</v>
      </c>
      <c r="L1174" s="10">
        <v>0</v>
      </c>
      <c r="M1174" s="10">
        <v>269</v>
      </c>
      <c r="N1174" s="10">
        <v>269</v>
      </c>
      <c r="O1174" s="10">
        <v>0</v>
      </c>
      <c r="P1174" s="10" t="str">
        <f>INDEX(Mapping!$B$4:$B$70, MATCH(C1174, Mapping!$C$4:$C$70, 0))</f>
        <v>West</v>
      </c>
    </row>
    <row r="1175" spans="1:16" x14ac:dyDescent="0.25">
      <c r="A1175" s="10">
        <v>2029</v>
      </c>
      <c r="B1175" s="10" t="s">
        <v>24</v>
      </c>
      <c r="C1175" s="10" t="s">
        <v>23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 t="s">
        <v>22</v>
      </c>
      <c r="J1175" s="10">
        <v>0</v>
      </c>
      <c r="K1175" s="10">
        <v>0</v>
      </c>
      <c r="L1175" s="10">
        <v>0</v>
      </c>
      <c r="M1175" s="10">
        <v>51.5</v>
      </c>
      <c r="N1175" s="10">
        <v>51.5</v>
      </c>
      <c r="O1175" s="10">
        <v>0</v>
      </c>
      <c r="P1175" s="10" t="str">
        <f>INDEX(Mapping!$B$4:$B$70, MATCH(C1175, Mapping!$C$4:$C$70, 0))</f>
        <v>East</v>
      </c>
    </row>
    <row r="1176" spans="1:16" x14ac:dyDescent="0.25">
      <c r="A1176" s="10">
        <v>2029</v>
      </c>
      <c r="B1176" s="10" t="s">
        <v>24</v>
      </c>
      <c r="C1176" s="10" t="s">
        <v>1220</v>
      </c>
      <c r="D1176" s="10">
        <v>279.5</v>
      </c>
      <c r="E1176" s="10">
        <v>0</v>
      </c>
      <c r="F1176" s="10">
        <v>-19.5</v>
      </c>
      <c r="G1176" s="10">
        <v>33.799999999999997</v>
      </c>
      <c r="H1176" s="10">
        <v>33.799999999999997</v>
      </c>
      <c r="I1176" s="10">
        <v>13</v>
      </c>
      <c r="J1176" s="10">
        <v>0</v>
      </c>
      <c r="K1176" s="10">
        <v>0</v>
      </c>
      <c r="L1176" s="10">
        <v>0</v>
      </c>
      <c r="M1176" s="10">
        <v>293.8</v>
      </c>
      <c r="N1176" s="10">
        <v>0</v>
      </c>
      <c r="O1176" s="10">
        <v>0</v>
      </c>
      <c r="P1176" s="10" t="str">
        <f>INDEX(Mapping!$B$4:$B$70, MATCH(C1176, Mapping!$C$4:$C$70, 0))</f>
        <v>West</v>
      </c>
    </row>
    <row r="1177" spans="1:16" x14ac:dyDescent="0.25">
      <c r="A1177" s="10">
        <v>2029</v>
      </c>
      <c r="B1177" s="10" t="s">
        <v>24</v>
      </c>
      <c r="C1177" s="10" t="s">
        <v>1235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 t="s">
        <v>22</v>
      </c>
      <c r="J1177" s="10">
        <v>67.2</v>
      </c>
      <c r="K1177" s="10">
        <v>0</v>
      </c>
      <c r="L1177" s="10">
        <v>0</v>
      </c>
      <c r="M1177" s="10">
        <v>0</v>
      </c>
      <c r="N1177" s="10">
        <v>67.2</v>
      </c>
      <c r="O1177" s="10">
        <v>0</v>
      </c>
      <c r="P1177" s="10" t="str">
        <f>INDEX(Mapping!$B$4:$B$70, MATCH(C1177, Mapping!$C$4:$C$70, 0))</f>
        <v>East</v>
      </c>
    </row>
    <row r="1178" spans="1:16" x14ac:dyDescent="0.25">
      <c r="A1178" s="10">
        <v>2029</v>
      </c>
      <c r="B1178" s="10" t="s">
        <v>24</v>
      </c>
      <c r="C1178" s="10" t="s">
        <v>1236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 t="s">
        <v>22</v>
      </c>
      <c r="J1178" s="10">
        <v>110.5</v>
      </c>
      <c r="K1178" s="10">
        <v>0</v>
      </c>
      <c r="L1178" s="10">
        <v>0</v>
      </c>
      <c r="M1178" s="10">
        <v>0</v>
      </c>
      <c r="N1178" s="10">
        <v>110.5</v>
      </c>
      <c r="O1178" s="10">
        <v>0</v>
      </c>
      <c r="P1178" s="10" t="str">
        <f>INDEX(Mapping!$B$4:$B$70, MATCH(C1178, Mapping!$C$4:$C$70, 0))</f>
        <v>West</v>
      </c>
    </row>
    <row r="1179" spans="1:16" x14ac:dyDescent="0.25">
      <c r="A1179" s="10">
        <v>2029</v>
      </c>
      <c r="B1179" s="10" t="s">
        <v>24</v>
      </c>
      <c r="C1179" s="10" t="s">
        <v>1237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 t="s">
        <v>22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 t="str">
        <f>INDEX(Mapping!$B$4:$B$70, MATCH(C1179, Mapping!$C$4:$C$70, 0))</f>
        <v>West</v>
      </c>
    </row>
    <row r="1180" spans="1:16" x14ac:dyDescent="0.25">
      <c r="A1180" s="10">
        <v>2029</v>
      </c>
      <c r="B1180" s="10" t="s">
        <v>24</v>
      </c>
      <c r="C1180" s="10" t="s">
        <v>1238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 t="s">
        <v>22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 t="str">
        <f>INDEX(Mapping!$B$4:$B$70, MATCH(C1180, Mapping!$C$4:$C$70, 0))</f>
        <v>East</v>
      </c>
    </row>
    <row r="1181" spans="1:16" x14ac:dyDescent="0.25">
      <c r="A1181" s="10">
        <v>2029</v>
      </c>
      <c r="B1181" s="10" t="s">
        <v>24</v>
      </c>
      <c r="C1181" s="10" t="s">
        <v>1239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 t="s">
        <v>22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 t="str">
        <f>INDEX(Mapping!$B$4:$B$70, MATCH(C1181, Mapping!$C$4:$C$70, 0))</f>
        <v>West</v>
      </c>
    </row>
    <row r="1182" spans="1:16" x14ac:dyDescent="0.25">
      <c r="A1182" s="10">
        <v>2029</v>
      </c>
      <c r="B1182" s="10" t="s">
        <v>24</v>
      </c>
      <c r="C1182" s="10" t="s">
        <v>1240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 t="s">
        <v>22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 t="str">
        <f>INDEX(Mapping!$B$4:$B$70, MATCH(C1182, Mapping!$C$4:$C$70, 0))</f>
        <v>West</v>
      </c>
    </row>
    <row r="1183" spans="1:16" x14ac:dyDescent="0.25">
      <c r="A1183" s="10">
        <v>2029</v>
      </c>
      <c r="B1183" s="10" t="s">
        <v>24</v>
      </c>
      <c r="C1183" s="10" t="s">
        <v>1241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 t="s">
        <v>22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 t="str">
        <f>INDEX(Mapping!$B$4:$B$70, MATCH(C1183, Mapping!$C$4:$C$70, 0))</f>
        <v>West</v>
      </c>
    </row>
    <row r="1184" spans="1:16" x14ac:dyDescent="0.25">
      <c r="A1184" s="10">
        <v>2029</v>
      </c>
      <c r="B1184" s="10" t="s">
        <v>24</v>
      </c>
      <c r="C1184" s="10" t="s">
        <v>1242</v>
      </c>
      <c r="D1184" s="10">
        <v>0</v>
      </c>
      <c r="E1184" s="10">
        <v>0</v>
      </c>
      <c r="F1184" s="10">
        <v>0</v>
      </c>
      <c r="G1184" s="10">
        <v>0</v>
      </c>
      <c r="H1184" s="10">
        <v>0</v>
      </c>
      <c r="I1184" s="10" t="s">
        <v>22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 t="str">
        <f>INDEX(Mapping!$B$4:$B$70, MATCH(C1184, Mapping!$C$4:$C$70, 0))</f>
        <v>West</v>
      </c>
    </row>
    <row r="1185" spans="1:16" x14ac:dyDescent="0.25">
      <c r="A1185" s="10">
        <v>2029</v>
      </c>
      <c r="B1185" s="10" t="s">
        <v>24</v>
      </c>
      <c r="C1185" s="10" t="s">
        <v>1243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 t="s">
        <v>22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 t="str">
        <f>INDEX(Mapping!$B$4:$B$70, MATCH(C1185, Mapping!$C$4:$C$70, 0))</f>
        <v>West</v>
      </c>
    </row>
    <row r="1186" spans="1:16" x14ac:dyDescent="0.25">
      <c r="A1186" s="10">
        <v>2029</v>
      </c>
      <c r="B1186" s="10" t="s">
        <v>24</v>
      </c>
      <c r="C1186" s="10" t="s">
        <v>1244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 t="s">
        <v>22</v>
      </c>
      <c r="J1186" s="10">
        <v>322.60000000000002</v>
      </c>
      <c r="K1186" s="10">
        <v>0</v>
      </c>
      <c r="L1186" s="10">
        <v>0</v>
      </c>
      <c r="M1186" s="10">
        <v>0</v>
      </c>
      <c r="N1186" s="10">
        <v>322.60000000000002</v>
      </c>
      <c r="O1186" s="10">
        <v>0</v>
      </c>
      <c r="P1186" s="10" t="str">
        <f>INDEX(Mapping!$B$4:$B$70, MATCH(C1186, Mapping!$C$4:$C$70, 0))</f>
        <v>East</v>
      </c>
    </row>
    <row r="1187" spans="1:16" x14ac:dyDescent="0.25">
      <c r="A1187" s="10">
        <v>2029</v>
      </c>
      <c r="B1187" s="10" t="s">
        <v>24</v>
      </c>
      <c r="C1187" s="10" t="s">
        <v>1245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 t="s">
        <v>22</v>
      </c>
      <c r="J1187" s="10">
        <v>195</v>
      </c>
      <c r="K1187" s="10">
        <v>0</v>
      </c>
      <c r="L1187" s="10">
        <v>0</v>
      </c>
      <c r="M1187" s="10">
        <v>0</v>
      </c>
      <c r="N1187" s="10">
        <v>195</v>
      </c>
      <c r="O1187" s="10">
        <v>0</v>
      </c>
      <c r="P1187" s="10" t="str">
        <f>INDEX(Mapping!$B$4:$B$70, MATCH(C1187, Mapping!$C$4:$C$70, 0))</f>
        <v>East</v>
      </c>
    </row>
    <row r="1188" spans="1:16" x14ac:dyDescent="0.25">
      <c r="A1188" s="10">
        <v>2029</v>
      </c>
      <c r="B1188" s="10" t="s">
        <v>24</v>
      </c>
      <c r="C1188" s="10" t="s">
        <v>1246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 t="s">
        <v>22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 t="str">
        <f>INDEX(Mapping!$B$4:$B$70, MATCH(C1188, Mapping!$C$4:$C$70, 0))</f>
        <v>West</v>
      </c>
    </row>
    <row r="1189" spans="1:16" x14ac:dyDescent="0.25">
      <c r="A1189" s="10">
        <v>2029</v>
      </c>
      <c r="B1189" s="10" t="s">
        <v>24</v>
      </c>
      <c r="C1189" s="10" t="s">
        <v>1247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 t="s">
        <v>22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 t="str">
        <f>INDEX(Mapping!$B$4:$B$70, MATCH(C1189, Mapping!$C$4:$C$70, 0))</f>
        <v>East</v>
      </c>
    </row>
    <row r="1190" spans="1:16" x14ac:dyDescent="0.25">
      <c r="A1190" s="10">
        <v>2029</v>
      </c>
      <c r="B1190" s="10" t="s">
        <v>24</v>
      </c>
      <c r="C1190" s="10" t="s">
        <v>1248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 t="s">
        <v>22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 t="str">
        <f>INDEX(Mapping!$B$4:$B$70, MATCH(C1190, Mapping!$C$4:$C$70, 0))</f>
        <v>East</v>
      </c>
    </row>
    <row r="1191" spans="1:16" x14ac:dyDescent="0.25">
      <c r="A1191" s="10">
        <v>2029</v>
      </c>
      <c r="B1191" s="10" t="s">
        <v>24</v>
      </c>
      <c r="C1191" s="10" t="s">
        <v>1249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 t="s">
        <v>22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 t="str">
        <f>INDEX(Mapping!$B$4:$B$70, MATCH(C1191, Mapping!$C$4:$C$70, 0))</f>
        <v>East</v>
      </c>
    </row>
    <row r="1192" spans="1:16" x14ac:dyDescent="0.25">
      <c r="A1192" s="10">
        <v>2029</v>
      </c>
      <c r="B1192" s="10" t="s">
        <v>24</v>
      </c>
      <c r="C1192" s="10" t="s">
        <v>1250</v>
      </c>
      <c r="D1192" s="10">
        <v>0</v>
      </c>
      <c r="E1192" s="10">
        <v>0</v>
      </c>
      <c r="F1192" s="10">
        <v>0</v>
      </c>
      <c r="G1192" s="10">
        <v>0</v>
      </c>
      <c r="H1192" s="10">
        <v>0</v>
      </c>
      <c r="I1192" s="10" t="s">
        <v>22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 t="str">
        <f>INDEX(Mapping!$B$4:$B$70, MATCH(C1192, Mapping!$C$4:$C$70, 0))</f>
        <v>West</v>
      </c>
    </row>
    <row r="1193" spans="1:16" x14ac:dyDescent="0.25">
      <c r="A1193" s="10">
        <v>2029</v>
      </c>
      <c r="B1193" s="10" t="s">
        <v>24</v>
      </c>
      <c r="C1193" s="10" t="s">
        <v>1251</v>
      </c>
      <c r="D1193" s="10">
        <v>0</v>
      </c>
      <c r="E1193" s="10">
        <v>0</v>
      </c>
      <c r="F1193" s="10">
        <v>0</v>
      </c>
      <c r="G1193" s="10">
        <v>0</v>
      </c>
      <c r="H1193" s="10">
        <v>0</v>
      </c>
      <c r="I1193" s="10" t="s">
        <v>22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 t="str">
        <f>INDEX(Mapping!$B$4:$B$70, MATCH(C1193, Mapping!$C$4:$C$70, 0))</f>
        <v>East</v>
      </c>
    </row>
    <row r="1194" spans="1:16" x14ac:dyDescent="0.25">
      <c r="A1194" s="10">
        <v>2029</v>
      </c>
      <c r="B1194" s="10" t="s">
        <v>24</v>
      </c>
      <c r="C1194" s="10" t="s">
        <v>1252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 t="s">
        <v>22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 t="str">
        <f>INDEX(Mapping!$B$4:$B$70, MATCH(C1194, Mapping!$C$4:$C$70, 0))</f>
        <v>East</v>
      </c>
    </row>
    <row r="1195" spans="1:16" x14ac:dyDescent="0.25">
      <c r="A1195" s="10">
        <v>2029</v>
      </c>
      <c r="B1195" s="10" t="s">
        <v>24</v>
      </c>
      <c r="C1195" s="10" t="s">
        <v>1253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 t="s">
        <v>22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 t="str">
        <f>INDEX(Mapping!$B$4:$B$70, MATCH(C1195, Mapping!$C$4:$C$70, 0))</f>
        <v>East</v>
      </c>
    </row>
    <row r="1196" spans="1:16" x14ac:dyDescent="0.25">
      <c r="A1196" s="10">
        <v>2029</v>
      </c>
      <c r="B1196" s="10" t="s">
        <v>24</v>
      </c>
      <c r="C1196" s="10" t="s">
        <v>1254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 t="s">
        <v>22</v>
      </c>
      <c r="J1196" s="10">
        <v>181.9</v>
      </c>
      <c r="K1196" s="10">
        <v>0</v>
      </c>
      <c r="L1196" s="10">
        <v>0</v>
      </c>
      <c r="M1196" s="10">
        <v>0</v>
      </c>
      <c r="N1196" s="10">
        <v>181.9</v>
      </c>
      <c r="O1196" s="10">
        <v>0</v>
      </c>
      <c r="P1196" s="10" t="str">
        <f>INDEX(Mapping!$B$4:$B$70, MATCH(C1196, Mapping!$C$4:$C$70, 0))</f>
        <v>West</v>
      </c>
    </row>
    <row r="1197" spans="1:16" x14ac:dyDescent="0.25">
      <c r="A1197" s="10">
        <v>2029</v>
      </c>
      <c r="B1197" s="10" t="s">
        <v>24</v>
      </c>
      <c r="C1197" s="10" t="s">
        <v>1255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 t="s">
        <v>22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 t="str">
        <f>INDEX(Mapping!$B$4:$B$70, MATCH(C1197, Mapping!$C$4:$C$70, 0))</f>
        <v>West</v>
      </c>
    </row>
    <row r="1198" spans="1:16" x14ac:dyDescent="0.25">
      <c r="A1198" s="10">
        <v>2029</v>
      </c>
      <c r="B1198" s="10" t="s">
        <v>24</v>
      </c>
      <c r="C1198" s="10" t="s">
        <v>1256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 t="s">
        <v>22</v>
      </c>
      <c r="J1198" s="10">
        <v>0</v>
      </c>
      <c r="K1198" s="10">
        <v>0</v>
      </c>
      <c r="L1198" s="10">
        <v>0</v>
      </c>
      <c r="M1198" s="10">
        <v>322.5</v>
      </c>
      <c r="N1198" s="10">
        <v>322.5</v>
      </c>
      <c r="O1198" s="10">
        <v>0</v>
      </c>
      <c r="P1198" s="10" t="str">
        <f>INDEX(Mapping!$B$4:$B$70, MATCH(C1198, Mapping!$C$4:$C$70, 0))</f>
        <v>East</v>
      </c>
    </row>
    <row r="1199" spans="1:16" x14ac:dyDescent="0.25">
      <c r="A1199" s="10">
        <v>2029</v>
      </c>
      <c r="B1199" s="10" t="s">
        <v>1222</v>
      </c>
      <c r="C1199" s="10" t="s">
        <v>25</v>
      </c>
      <c r="D1199" s="10">
        <v>0</v>
      </c>
      <c r="E1199" s="10">
        <v>0</v>
      </c>
      <c r="F1199" s="10">
        <v>0</v>
      </c>
      <c r="G1199" s="10">
        <v>0</v>
      </c>
      <c r="H1199" s="10">
        <v>0</v>
      </c>
      <c r="I1199" s="10" t="s">
        <v>22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 t="str">
        <f>INDEX(Mapping!$B$4:$B$70, MATCH(C1199, Mapping!$C$4:$C$70, 0))</f>
        <v>East</v>
      </c>
    </row>
    <row r="1200" spans="1:16" x14ac:dyDescent="0.25">
      <c r="A1200" s="10">
        <v>2029</v>
      </c>
      <c r="B1200" s="10" t="s">
        <v>1222</v>
      </c>
      <c r="C1200" s="10" t="s">
        <v>1182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 t="s">
        <v>22</v>
      </c>
      <c r="J1200" s="10">
        <v>26.7</v>
      </c>
      <c r="K1200" s="10">
        <v>0</v>
      </c>
      <c r="L1200" s="10">
        <v>0</v>
      </c>
      <c r="M1200" s="10">
        <v>0</v>
      </c>
      <c r="N1200" s="10">
        <v>26.7</v>
      </c>
      <c r="O1200" s="10">
        <v>0</v>
      </c>
      <c r="P1200" s="10" t="str">
        <f>INDEX(Mapping!$B$4:$B$70, MATCH(C1200, Mapping!$C$4:$C$70, 0))</f>
        <v>West</v>
      </c>
    </row>
    <row r="1201" spans="1:16" x14ac:dyDescent="0.25">
      <c r="A1201" s="10">
        <v>2029</v>
      </c>
      <c r="B1201" s="10" t="s">
        <v>1222</v>
      </c>
      <c r="C1201" s="10" t="s">
        <v>26</v>
      </c>
      <c r="D1201" s="10">
        <v>289.5</v>
      </c>
      <c r="E1201" s="10">
        <v>0</v>
      </c>
      <c r="F1201" s="10">
        <v>-22.1</v>
      </c>
      <c r="G1201" s="10">
        <v>34.799999999999997</v>
      </c>
      <c r="H1201" s="10">
        <v>34.799999999999997</v>
      </c>
      <c r="I1201" s="10">
        <v>13</v>
      </c>
      <c r="J1201" s="10">
        <v>35.799999999999997</v>
      </c>
      <c r="K1201" s="10">
        <v>-0.5</v>
      </c>
      <c r="L1201" s="10">
        <v>0</v>
      </c>
      <c r="M1201" s="10">
        <v>408.9</v>
      </c>
      <c r="N1201" s="10">
        <v>142</v>
      </c>
      <c r="O1201" s="10">
        <v>0</v>
      </c>
      <c r="P1201" s="10" t="str">
        <f>INDEX(Mapping!$B$4:$B$70, MATCH(C1201, Mapping!$C$4:$C$70, 0))</f>
        <v>East</v>
      </c>
    </row>
    <row r="1202" spans="1:16" x14ac:dyDescent="0.25">
      <c r="A1202" s="10">
        <v>2029</v>
      </c>
      <c r="B1202" s="10" t="s">
        <v>1222</v>
      </c>
      <c r="C1202" s="10" t="s">
        <v>27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 t="s">
        <v>22</v>
      </c>
      <c r="J1202" s="10">
        <v>0</v>
      </c>
      <c r="K1202" s="10">
        <v>0</v>
      </c>
      <c r="L1202" s="10">
        <v>0</v>
      </c>
      <c r="M1202" s="10">
        <v>100</v>
      </c>
      <c r="N1202" s="10">
        <v>100</v>
      </c>
      <c r="O1202" s="10">
        <v>0</v>
      </c>
      <c r="P1202" s="10" t="str">
        <f>INDEX(Mapping!$B$4:$B$70, MATCH(C1202, Mapping!$C$4:$C$70, 0))</f>
        <v>East</v>
      </c>
    </row>
    <row r="1203" spans="1:16" x14ac:dyDescent="0.25">
      <c r="A1203" s="10">
        <v>2029</v>
      </c>
      <c r="B1203" s="10" t="s">
        <v>1222</v>
      </c>
      <c r="C1203" s="10" t="s">
        <v>1183</v>
      </c>
      <c r="D1203" s="10">
        <v>0</v>
      </c>
      <c r="E1203" s="10">
        <v>0</v>
      </c>
      <c r="F1203" s="10">
        <v>0</v>
      </c>
      <c r="G1203" s="10">
        <v>0</v>
      </c>
      <c r="H1203" s="10">
        <v>0</v>
      </c>
      <c r="I1203" s="10" t="s">
        <v>22</v>
      </c>
      <c r="J1203" s="10">
        <v>0</v>
      </c>
      <c r="K1203" s="10">
        <v>0</v>
      </c>
      <c r="L1203" s="10">
        <v>0</v>
      </c>
      <c r="M1203" s="10">
        <v>825</v>
      </c>
      <c r="N1203" s="10">
        <v>825</v>
      </c>
      <c r="O1203" s="10">
        <v>0</v>
      </c>
      <c r="P1203" s="10" t="str">
        <f>INDEX(Mapping!$B$4:$B$70, MATCH(C1203, Mapping!$C$4:$C$70, 0))</f>
        <v>West</v>
      </c>
    </row>
    <row r="1204" spans="1:16" x14ac:dyDescent="0.25">
      <c r="A1204" s="10">
        <v>2029</v>
      </c>
      <c r="B1204" s="10" t="s">
        <v>1222</v>
      </c>
      <c r="C1204" s="10" t="s">
        <v>1184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 t="s">
        <v>22</v>
      </c>
      <c r="J1204" s="10">
        <v>0</v>
      </c>
      <c r="K1204" s="10">
        <v>0</v>
      </c>
      <c r="L1204" s="10">
        <v>0</v>
      </c>
      <c r="M1204" s="10">
        <v>1474.9</v>
      </c>
      <c r="N1204" s="10">
        <v>1474.9</v>
      </c>
      <c r="O1204" s="10">
        <v>0</v>
      </c>
      <c r="P1204" s="10" t="str">
        <f>INDEX(Mapping!$B$4:$B$70, MATCH(C1204, Mapping!$C$4:$C$70, 0))</f>
        <v>West</v>
      </c>
    </row>
    <row r="1205" spans="1:16" x14ac:dyDescent="0.25">
      <c r="A1205" s="10">
        <v>2029</v>
      </c>
      <c r="B1205" s="10" t="s">
        <v>1222</v>
      </c>
      <c r="C1205" s="10" t="s">
        <v>28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 t="s">
        <v>22</v>
      </c>
      <c r="J1205" s="10">
        <v>292.7</v>
      </c>
      <c r="K1205" s="10">
        <v>0</v>
      </c>
      <c r="L1205" s="10">
        <v>0</v>
      </c>
      <c r="M1205" s="10">
        <v>7.1</v>
      </c>
      <c r="N1205" s="10">
        <v>299.89999999999998</v>
      </c>
      <c r="O1205" s="10">
        <v>0</v>
      </c>
      <c r="P1205" s="10" t="str">
        <f>INDEX(Mapping!$B$4:$B$70, MATCH(C1205, Mapping!$C$4:$C$70, 0))</f>
        <v>West</v>
      </c>
    </row>
    <row r="1206" spans="1:16" x14ac:dyDescent="0.25">
      <c r="A1206" s="10">
        <v>2029</v>
      </c>
      <c r="B1206" s="10" t="s">
        <v>1222</v>
      </c>
      <c r="C1206" s="10" t="s">
        <v>29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 t="s">
        <v>22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 t="str">
        <f>INDEX(Mapping!$B$4:$B$70, MATCH(C1206, Mapping!$C$4:$C$70, 0))</f>
        <v>East</v>
      </c>
    </row>
    <row r="1207" spans="1:16" x14ac:dyDescent="0.25">
      <c r="A1207" s="10">
        <v>2029</v>
      </c>
      <c r="B1207" s="10" t="s">
        <v>1222</v>
      </c>
      <c r="C1207" s="10" t="s">
        <v>30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 t="s">
        <v>22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 t="str">
        <f>INDEX(Mapping!$B$4:$B$70, MATCH(C1207, Mapping!$C$4:$C$70, 0))</f>
        <v>East</v>
      </c>
    </row>
    <row r="1208" spans="1:16" x14ac:dyDescent="0.25">
      <c r="A1208" s="10">
        <v>2029</v>
      </c>
      <c r="B1208" s="10" t="s">
        <v>1222</v>
      </c>
      <c r="C1208" s="10" t="s">
        <v>31</v>
      </c>
      <c r="D1208" s="10">
        <v>4085.3</v>
      </c>
      <c r="E1208" s="10">
        <v>0</v>
      </c>
      <c r="F1208" s="10">
        <v>-328.7</v>
      </c>
      <c r="G1208" s="10">
        <v>1244.5999999999999</v>
      </c>
      <c r="H1208" s="10">
        <v>1244.5999999999999</v>
      </c>
      <c r="I1208" s="10">
        <v>33.1</v>
      </c>
      <c r="J1208" s="10">
        <v>2551</v>
      </c>
      <c r="K1208" s="10">
        <v>0</v>
      </c>
      <c r="L1208" s="10">
        <v>0</v>
      </c>
      <c r="M1208" s="10">
        <v>3348.1</v>
      </c>
      <c r="N1208" s="10">
        <v>898</v>
      </c>
      <c r="O1208" s="10">
        <v>0</v>
      </c>
      <c r="P1208" s="10" t="str">
        <f>INDEX(Mapping!$B$4:$B$70, MATCH(C1208, Mapping!$C$4:$C$70, 0))</f>
        <v>East</v>
      </c>
    </row>
    <row r="1209" spans="1:16" x14ac:dyDescent="0.25">
      <c r="A1209" s="10">
        <v>2029</v>
      </c>
      <c r="B1209" s="10" t="s">
        <v>1222</v>
      </c>
      <c r="C1209" s="10" t="s">
        <v>1185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 t="s">
        <v>22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 t="str">
        <f>INDEX(Mapping!$B$4:$B$70, MATCH(C1209, Mapping!$C$4:$C$70, 0))</f>
        <v>East</v>
      </c>
    </row>
    <row r="1210" spans="1:16" x14ac:dyDescent="0.25">
      <c r="A1210" s="10">
        <v>2029</v>
      </c>
      <c r="B1210" s="10" t="s">
        <v>1222</v>
      </c>
      <c r="C1210" s="10" t="s">
        <v>32</v>
      </c>
      <c r="D1210" s="10">
        <v>488.3</v>
      </c>
      <c r="E1210" s="10">
        <v>0</v>
      </c>
      <c r="F1210" s="10">
        <v>0</v>
      </c>
      <c r="G1210" s="10">
        <v>138.30000000000001</v>
      </c>
      <c r="H1210" s="10">
        <v>138.30000000000001</v>
      </c>
      <c r="I1210" s="10">
        <v>28.3</v>
      </c>
      <c r="J1210" s="10">
        <v>3314.7</v>
      </c>
      <c r="K1210" s="10">
        <v>-27.6</v>
      </c>
      <c r="L1210" s="10">
        <v>0</v>
      </c>
      <c r="M1210" s="10">
        <v>253.6</v>
      </c>
      <c r="N1210" s="10">
        <v>2914.1</v>
      </c>
      <c r="O1210" s="10">
        <v>0</v>
      </c>
      <c r="P1210" s="10" t="str">
        <f>INDEX(Mapping!$B$4:$B$70, MATCH(C1210, Mapping!$C$4:$C$70, 0))</f>
        <v>East</v>
      </c>
    </row>
    <row r="1211" spans="1:16" x14ac:dyDescent="0.25">
      <c r="A1211" s="10">
        <v>2029</v>
      </c>
      <c r="B1211" s="10" t="s">
        <v>1222</v>
      </c>
      <c r="C1211" s="10" t="s">
        <v>33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 t="s">
        <v>22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 t="str">
        <f>INDEX(Mapping!$B$4:$B$70, MATCH(C1211, Mapping!$C$4:$C$70, 0))</f>
        <v>East</v>
      </c>
    </row>
    <row r="1212" spans="1:16" x14ac:dyDescent="0.25">
      <c r="A1212" s="10">
        <v>2029</v>
      </c>
      <c r="B1212" s="10" t="s">
        <v>1222</v>
      </c>
      <c r="C1212" s="10" t="s">
        <v>34</v>
      </c>
      <c r="D1212" s="10">
        <v>0</v>
      </c>
      <c r="E1212" s="10">
        <v>0</v>
      </c>
      <c r="F1212" s="10">
        <v>0</v>
      </c>
      <c r="G1212" s="10">
        <v>0</v>
      </c>
      <c r="H1212" s="10">
        <v>76.5</v>
      </c>
      <c r="I1212" s="10" t="s">
        <v>22</v>
      </c>
      <c r="J1212" s="10">
        <v>76.5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 t="str">
        <f>INDEX(Mapping!$B$4:$B$70, MATCH(C1212, Mapping!$C$4:$C$70, 0))</f>
        <v>East</v>
      </c>
    </row>
    <row r="1213" spans="1:16" x14ac:dyDescent="0.25">
      <c r="A1213" s="10">
        <v>2029</v>
      </c>
      <c r="B1213" s="10" t="s">
        <v>1222</v>
      </c>
      <c r="C1213" s="10" t="s">
        <v>35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 t="s">
        <v>22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 t="str">
        <f>INDEX(Mapping!$B$4:$B$70, MATCH(C1213, Mapping!$C$4:$C$70, 0))</f>
        <v>East</v>
      </c>
    </row>
    <row r="1214" spans="1:16" x14ac:dyDescent="0.25">
      <c r="A1214" s="10">
        <v>2029</v>
      </c>
      <c r="B1214" s="10" t="s">
        <v>1222</v>
      </c>
      <c r="C1214" s="10" t="s">
        <v>36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 t="s">
        <v>22</v>
      </c>
      <c r="J1214" s="10">
        <v>2.6</v>
      </c>
      <c r="K1214" s="10">
        <v>0</v>
      </c>
      <c r="L1214" s="10">
        <v>0</v>
      </c>
      <c r="M1214" s="10">
        <v>0</v>
      </c>
      <c r="N1214" s="10">
        <v>2.6</v>
      </c>
      <c r="O1214" s="10">
        <v>0</v>
      </c>
      <c r="P1214" s="10" t="str">
        <f>INDEX(Mapping!$B$4:$B$70, MATCH(C1214, Mapping!$C$4:$C$70, 0))</f>
        <v>West</v>
      </c>
    </row>
    <row r="1215" spans="1:16" x14ac:dyDescent="0.25">
      <c r="A1215" s="10">
        <v>2029</v>
      </c>
      <c r="B1215" s="10" t="s">
        <v>1222</v>
      </c>
      <c r="C1215" s="10" t="s">
        <v>37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 t="s">
        <v>22</v>
      </c>
      <c r="J1215" s="10">
        <v>240.1</v>
      </c>
      <c r="K1215" s="10">
        <v>0</v>
      </c>
      <c r="L1215" s="10">
        <v>0</v>
      </c>
      <c r="M1215" s="10">
        <v>0</v>
      </c>
      <c r="N1215" s="10">
        <v>240.1</v>
      </c>
      <c r="O1215" s="10">
        <v>0</v>
      </c>
      <c r="P1215" s="10" t="str">
        <f>INDEX(Mapping!$B$4:$B$70, MATCH(C1215, Mapping!$C$4:$C$70, 0))</f>
        <v>West</v>
      </c>
    </row>
    <row r="1216" spans="1:16" x14ac:dyDescent="0.25">
      <c r="A1216" s="10">
        <v>2029</v>
      </c>
      <c r="B1216" s="10" t="s">
        <v>1222</v>
      </c>
      <c r="C1216" s="10" t="s">
        <v>38</v>
      </c>
      <c r="D1216" s="10">
        <v>565.5</v>
      </c>
      <c r="E1216" s="10">
        <v>0</v>
      </c>
      <c r="F1216" s="10">
        <v>-45.1</v>
      </c>
      <c r="G1216" s="10">
        <v>67.599999999999994</v>
      </c>
      <c r="H1216" s="10">
        <v>67.599999999999994</v>
      </c>
      <c r="I1216" s="10">
        <v>13</v>
      </c>
      <c r="J1216" s="10">
        <v>104</v>
      </c>
      <c r="K1216" s="10">
        <v>0</v>
      </c>
      <c r="L1216" s="10">
        <v>0</v>
      </c>
      <c r="M1216" s="10">
        <v>484</v>
      </c>
      <c r="N1216" s="10">
        <v>0</v>
      </c>
      <c r="O1216" s="10">
        <v>0</v>
      </c>
      <c r="P1216" s="10" t="str">
        <f>INDEX(Mapping!$B$4:$B$70, MATCH(C1216, Mapping!$C$4:$C$70, 0))</f>
        <v>West</v>
      </c>
    </row>
    <row r="1217" spans="1:16" x14ac:dyDescent="0.25">
      <c r="A1217" s="10">
        <v>2029</v>
      </c>
      <c r="B1217" s="10" t="s">
        <v>1222</v>
      </c>
      <c r="C1217" s="10" t="s">
        <v>39</v>
      </c>
      <c r="D1217" s="10">
        <v>253.2</v>
      </c>
      <c r="E1217" s="10">
        <v>0</v>
      </c>
      <c r="F1217" s="10">
        <v>-17.899999999999999</v>
      </c>
      <c r="G1217" s="10">
        <v>30.6</v>
      </c>
      <c r="H1217" s="10">
        <v>30.6</v>
      </c>
      <c r="I1217" s="10">
        <v>13</v>
      </c>
      <c r="J1217" s="10">
        <v>133.9</v>
      </c>
      <c r="K1217" s="10">
        <v>-2.6</v>
      </c>
      <c r="L1217" s="10">
        <v>0</v>
      </c>
      <c r="M1217" s="10">
        <v>240.1</v>
      </c>
      <c r="N1217" s="10">
        <v>105.5</v>
      </c>
      <c r="O1217" s="10">
        <v>0</v>
      </c>
      <c r="P1217" s="10" t="str">
        <f>INDEX(Mapping!$B$4:$B$70, MATCH(C1217, Mapping!$C$4:$C$70, 0))</f>
        <v>West</v>
      </c>
    </row>
    <row r="1218" spans="1:16" x14ac:dyDescent="0.25">
      <c r="A1218" s="10">
        <v>2029</v>
      </c>
      <c r="B1218" s="10" t="s">
        <v>1222</v>
      </c>
      <c r="C1218" s="10" t="s">
        <v>42</v>
      </c>
      <c r="D1218" s="10">
        <v>0</v>
      </c>
      <c r="E1218" s="10">
        <v>0</v>
      </c>
      <c r="F1218" s="10">
        <v>0</v>
      </c>
      <c r="G1218" s="10">
        <v>0</v>
      </c>
      <c r="H1218" s="10">
        <v>0</v>
      </c>
      <c r="I1218" s="10" t="s">
        <v>22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 t="str">
        <f>INDEX(Mapping!$B$4:$B$70, MATCH(C1218, Mapping!$C$4:$C$70, 0))</f>
        <v>East</v>
      </c>
    </row>
    <row r="1219" spans="1:16" x14ac:dyDescent="0.25">
      <c r="A1219" s="10">
        <v>2029</v>
      </c>
      <c r="B1219" s="10" t="s">
        <v>1222</v>
      </c>
      <c r="C1219" s="10" t="s">
        <v>43</v>
      </c>
      <c r="D1219" s="10">
        <v>0</v>
      </c>
      <c r="E1219" s="10">
        <v>0</v>
      </c>
      <c r="F1219" s="10">
        <v>0</v>
      </c>
      <c r="G1219" s="10">
        <v>0</v>
      </c>
      <c r="H1219" s="10">
        <v>0</v>
      </c>
      <c r="I1219" s="10" t="s">
        <v>22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 t="str">
        <f>INDEX(Mapping!$B$4:$B$70, MATCH(C1219, Mapping!$C$4:$C$70, 0))</f>
        <v>East</v>
      </c>
    </row>
    <row r="1220" spans="1:16" x14ac:dyDescent="0.25">
      <c r="A1220" s="10">
        <v>2029</v>
      </c>
      <c r="B1220" s="10" t="s">
        <v>1222</v>
      </c>
      <c r="C1220" s="10" t="s">
        <v>45</v>
      </c>
      <c r="D1220" s="10">
        <v>640.79999999999995</v>
      </c>
      <c r="E1220" s="10">
        <v>0</v>
      </c>
      <c r="F1220" s="10">
        <v>0</v>
      </c>
      <c r="G1220" s="10">
        <v>83.3</v>
      </c>
      <c r="H1220" s="10">
        <v>83.3</v>
      </c>
      <c r="I1220" s="10">
        <v>13</v>
      </c>
      <c r="J1220" s="10">
        <v>804</v>
      </c>
      <c r="K1220" s="10">
        <v>0</v>
      </c>
      <c r="L1220" s="10">
        <v>0</v>
      </c>
      <c r="M1220" s="10">
        <v>0</v>
      </c>
      <c r="N1220" s="10">
        <v>79.900000000000006</v>
      </c>
      <c r="O1220" s="10">
        <v>0</v>
      </c>
      <c r="P1220" s="10" t="str">
        <f>INDEX(Mapping!$B$4:$B$70, MATCH(C1220, Mapping!$C$4:$C$70, 0))</f>
        <v>East</v>
      </c>
    </row>
    <row r="1221" spans="1:16" x14ac:dyDescent="0.25">
      <c r="A1221" s="10">
        <v>2029</v>
      </c>
      <c r="B1221" s="10" t="s">
        <v>1222</v>
      </c>
      <c r="C1221" s="10" t="s">
        <v>46</v>
      </c>
      <c r="D1221" s="10">
        <v>483.4</v>
      </c>
      <c r="E1221" s="10">
        <v>0</v>
      </c>
      <c r="F1221" s="10">
        <v>-101.8</v>
      </c>
      <c r="G1221" s="10">
        <v>49.6</v>
      </c>
      <c r="H1221" s="10">
        <v>49.6</v>
      </c>
      <c r="I1221" s="10">
        <v>13</v>
      </c>
      <c r="J1221" s="10">
        <v>40.299999999999997</v>
      </c>
      <c r="K1221" s="10">
        <v>0</v>
      </c>
      <c r="L1221" s="10">
        <v>0</v>
      </c>
      <c r="M1221" s="10">
        <v>391</v>
      </c>
      <c r="N1221" s="10">
        <v>0</v>
      </c>
      <c r="O1221" s="10">
        <v>0</v>
      </c>
      <c r="P1221" s="10" t="str">
        <f>INDEX(Mapping!$B$4:$B$70, MATCH(C1221, Mapping!$C$4:$C$70, 0))</f>
        <v>East</v>
      </c>
    </row>
    <row r="1222" spans="1:16" x14ac:dyDescent="0.25">
      <c r="A1222" s="10">
        <v>2029</v>
      </c>
      <c r="B1222" s="10" t="s">
        <v>1222</v>
      </c>
      <c r="C1222" s="10" t="s">
        <v>1234</v>
      </c>
      <c r="D1222" s="10">
        <v>0</v>
      </c>
      <c r="E1222" s="10">
        <v>0</v>
      </c>
      <c r="F1222" s="10">
        <v>0</v>
      </c>
      <c r="G1222" s="10">
        <v>0</v>
      </c>
      <c r="H1222" s="10">
        <v>0</v>
      </c>
      <c r="I1222" s="10" t="s">
        <v>22</v>
      </c>
      <c r="J1222" s="10">
        <v>0</v>
      </c>
      <c r="K1222" s="10">
        <v>0</v>
      </c>
      <c r="L1222" s="10">
        <v>0</v>
      </c>
      <c r="M1222" s="10">
        <v>326.5</v>
      </c>
      <c r="N1222" s="10">
        <v>326.5</v>
      </c>
      <c r="O1222" s="10">
        <v>0</v>
      </c>
      <c r="P1222" s="10" t="str">
        <f>INDEX(Mapping!$B$4:$B$70, MATCH(C1222, Mapping!$C$4:$C$70, 0))</f>
        <v>East</v>
      </c>
    </row>
    <row r="1223" spans="1:16" x14ac:dyDescent="0.25">
      <c r="A1223" s="10">
        <v>2029</v>
      </c>
      <c r="B1223" s="10" t="s">
        <v>1222</v>
      </c>
      <c r="C1223" s="10" t="s">
        <v>47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 t="s">
        <v>22</v>
      </c>
      <c r="J1223" s="10">
        <v>512.20000000000005</v>
      </c>
      <c r="K1223" s="10">
        <v>0</v>
      </c>
      <c r="L1223" s="10">
        <v>0</v>
      </c>
      <c r="M1223" s="10">
        <v>0</v>
      </c>
      <c r="N1223" s="10">
        <v>512.20000000000005</v>
      </c>
      <c r="O1223" s="10">
        <v>0</v>
      </c>
      <c r="P1223" s="10" t="str">
        <f>INDEX(Mapping!$B$4:$B$70, MATCH(C1223, Mapping!$C$4:$C$70, 0))</f>
        <v>West</v>
      </c>
    </row>
    <row r="1224" spans="1:16" x14ac:dyDescent="0.25">
      <c r="A1224" s="10">
        <v>2029</v>
      </c>
      <c r="B1224" s="10" t="s">
        <v>1222</v>
      </c>
      <c r="C1224" s="10" t="s">
        <v>48</v>
      </c>
      <c r="D1224" s="10">
        <v>1536.3</v>
      </c>
      <c r="E1224" s="10">
        <v>0</v>
      </c>
      <c r="F1224" s="10">
        <v>-167.3</v>
      </c>
      <c r="G1224" s="10">
        <v>434.8</v>
      </c>
      <c r="H1224" s="10">
        <v>434.8</v>
      </c>
      <c r="I1224" s="10">
        <v>31.8</v>
      </c>
      <c r="J1224" s="10">
        <v>684.5</v>
      </c>
      <c r="K1224" s="10">
        <v>2.9</v>
      </c>
      <c r="L1224" s="10">
        <v>0</v>
      </c>
      <c r="M1224" s="10">
        <v>1317.9</v>
      </c>
      <c r="N1224" s="10">
        <v>201.5</v>
      </c>
      <c r="O1224" s="10">
        <v>0</v>
      </c>
      <c r="P1224" s="10" t="str">
        <f>INDEX(Mapping!$B$4:$B$70, MATCH(C1224, Mapping!$C$4:$C$70, 0))</f>
        <v>West</v>
      </c>
    </row>
    <row r="1225" spans="1:16" x14ac:dyDescent="0.25">
      <c r="A1225" s="10">
        <v>2029</v>
      </c>
      <c r="B1225" s="10" t="s">
        <v>1222</v>
      </c>
      <c r="C1225" s="10" t="s">
        <v>49</v>
      </c>
      <c r="D1225" s="10">
        <v>572.20000000000005</v>
      </c>
      <c r="E1225" s="10">
        <v>0</v>
      </c>
      <c r="F1225" s="10">
        <v>-41.7</v>
      </c>
      <c r="G1225" s="10">
        <v>69</v>
      </c>
      <c r="H1225" s="10">
        <v>69</v>
      </c>
      <c r="I1225" s="10">
        <v>13</v>
      </c>
      <c r="J1225" s="10">
        <v>696.4</v>
      </c>
      <c r="K1225" s="10">
        <v>-78</v>
      </c>
      <c r="L1225" s="10">
        <v>0</v>
      </c>
      <c r="M1225" s="10">
        <v>12.2</v>
      </c>
      <c r="N1225" s="10">
        <v>31.2</v>
      </c>
      <c r="O1225" s="10">
        <v>0</v>
      </c>
      <c r="P1225" s="10" t="str">
        <f>INDEX(Mapping!$B$4:$B$70, MATCH(C1225, Mapping!$C$4:$C$70, 0))</f>
        <v>West</v>
      </c>
    </row>
    <row r="1226" spans="1:16" x14ac:dyDescent="0.25">
      <c r="A1226" s="10">
        <v>2029</v>
      </c>
      <c r="B1226" s="10" t="s">
        <v>1222</v>
      </c>
      <c r="C1226" s="10" t="s">
        <v>50</v>
      </c>
      <c r="D1226" s="10">
        <v>431.6</v>
      </c>
      <c r="E1226" s="10">
        <v>0</v>
      </c>
      <c r="F1226" s="10">
        <v>-42.5</v>
      </c>
      <c r="G1226" s="10">
        <v>50.6</v>
      </c>
      <c r="H1226" s="10">
        <v>50.6</v>
      </c>
      <c r="I1226" s="10">
        <v>13</v>
      </c>
      <c r="J1226" s="10">
        <v>118.8</v>
      </c>
      <c r="K1226" s="10">
        <v>0</v>
      </c>
      <c r="L1226" s="10">
        <v>0</v>
      </c>
      <c r="M1226" s="10">
        <v>321</v>
      </c>
      <c r="N1226" s="10">
        <v>0</v>
      </c>
      <c r="O1226" s="10">
        <v>0</v>
      </c>
      <c r="P1226" s="10" t="str">
        <f>INDEX(Mapping!$B$4:$B$70, MATCH(C1226, Mapping!$C$4:$C$70, 0))</f>
        <v>West</v>
      </c>
    </row>
    <row r="1227" spans="1:16" x14ac:dyDescent="0.25">
      <c r="A1227" s="10">
        <v>2029</v>
      </c>
      <c r="B1227" s="10" t="s">
        <v>1222</v>
      </c>
      <c r="C1227" s="10" t="s">
        <v>51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 t="s">
        <v>22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 t="str">
        <f>INDEX(Mapping!$B$4:$B$70, MATCH(C1227, Mapping!$C$4:$C$70, 0))</f>
        <v>West</v>
      </c>
    </row>
    <row r="1228" spans="1:16" x14ac:dyDescent="0.25">
      <c r="A1228" s="10">
        <v>2029</v>
      </c>
      <c r="B1228" s="10" t="s">
        <v>1222</v>
      </c>
      <c r="C1228" s="10" t="s">
        <v>52</v>
      </c>
      <c r="D1228" s="10">
        <v>0</v>
      </c>
      <c r="E1228" s="10">
        <v>0</v>
      </c>
      <c r="F1228" s="10">
        <v>0</v>
      </c>
      <c r="G1228" s="10">
        <v>0</v>
      </c>
      <c r="H1228" s="10">
        <v>0</v>
      </c>
      <c r="I1228" s="10" t="s">
        <v>22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 t="str">
        <f>INDEX(Mapping!$B$4:$B$70, MATCH(C1228, Mapping!$C$4:$C$70, 0))</f>
        <v>West</v>
      </c>
    </row>
    <row r="1229" spans="1:16" x14ac:dyDescent="0.25">
      <c r="A1229" s="10">
        <v>2029</v>
      </c>
      <c r="B1229" s="10" t="s">
        <v>1222</v>
      </c>
      <c r="C1229" s="10" t="s">
        <v>1221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 t="s">
        <v>22</v>
      </c>
      <c r="J1229" s="10">
        <v>702</v>
      </c>
      <c r="K1229" s="10">
        <v>0</v>
      </c>
      <c r="L1229" s="10">
        <v>0</v>
      </c>
      <c r="M1229" s="10">
        <v>0</v>
      </c>
      <c r="N1229" s="10">
        <v>702</v>
      </c>
      <c r="O1229" s="10">
        <v>0</v>
      </c>
      <c r="P1229" s="10" t="str">
        <f>INDEX(Mapping!$B$4:$B$70, MATCH(C1229, Mapping!$C$4:$C$70, 0))</f>
        <v>West</v>
      </c>
    </row>
    <row r="1230" spans="1:16" x14ac:dyDescent="0.25">
      <c r="A1230" s="10">
        <v>2029</v>
      </c>
      <c r="B1230" s="10" t="s">
        <v>1222</v>
      </c>
      <c r="C1230" s="10" t="s">
        <v>53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 t="s">
        <v>22</v>
      </c>
      <c r="J1230" s="10">
        <v>0</v>
      </c>
      <c r="K1230" s="10">
        <v>0</v>
      </c>
      <c r="L1230" s="10">
        <v>0</v>
      </c>
      <c r="M1230" s="10">
        <v>944.8</v>
      </c>
      <c r="N1230" s="10">
        <v>944.8</v>
      </c>
      <c r="O1230" s="10">
        <v>0</v>
      </c>
      <c r="P1230" s="10" t="str">
        <f>INDEX(Mapping!$B$4:$B$70, MATCH(C1230, Mapping!$C$4:$C$70, 0))</f>
        <v>West</v>
      </c>
    </row>
    <row r="1231" spans="1:16" x14ac:dyDescent="0.25">
      <c r="A1231" s="10">
        <v>2029</v>
      </c>
      <c r="B1231" s="10" t="s">
        <v>1222</v>
      </c>
      <c r="C1231" s="10" t="s">
        <v>1189</v>
      </c>
      <c r="D1231" s="10">
        <v>0</v>
      </c>
      <c r="E1231" s="10">
        <v>0</v>
      </c>
      <c r="F1231" s="10">
        <v>0</v>
      </c>
      <c r="G1231" s="10">
        <v>0</v>
      </c>
      <c r="H1231" s="10">
        <v>0</v>
      </c>
      <c r="I1231" s="10" t="s">
        <v>22</v>
      </c>
      <c r="J1231" s="10">
        <v>0</v>
      </c>
      <c r="K1231" s="10">
        <v>0</v>
      </c>
      <c r="L1231" s="10">
        <v>0</v>
      </c>
      <c r="M1231" s="10">
        <v>269</v>
      </c>
      <c r="N1231" s="10">
        <v>269</v>
      </c>
      <c r="O1231" s="10">
        <v>0</v>
      </c>
      <c r="P1231" s="10" t="str">
        <f>INDEX(Mapping!$B$4:$B$70, MATCH(C1231, Mapping!$C$4:$C$70, 0))</f>
        <v>West</v>
      </c>
    </row>
    <row r="1232" spans="1:16" x14ac:dyDescent="0.25">
      <c r="A1232" s="10">
        <v>2029</v>
      </c>
      <c r="B1232" s="10" t="s">
        <v>1222</v>
      </c>
      <c r="C1232" s="10" t="s">
        <v>23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 t="s">
        <v>22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 t="str">
        <f>INDEX(Mapping!$B$4:$B$70, MATCH(C1232, Mapping!$C$4:$C$70, 0))</f>
        <v>East</v>
      </c>
    </row>
    <row r="1233" spans="1:16" x14ac:dyDescent="0.25">
      <c r="A1233" s="10">
        <v>2029</v>
      </c>
      <c r="B1233" s="10" t="s">
        <v>1222</v>
      </c>
      <c r="C1233" s="10" t="s">
        <v>1220</v>
      </c>
      <c r="D1233" s="10">
        <v>344.7</v>
      </c>
      <c r="E1233" s="10">
        <v>0</v>
      </c>
      <c r="F1233" s="10">
        <v>-30.5</v>
      </c>
      <c r="G1233" s="10">
        <v>40.9</v>
      </c>
      <c r="H1233" s="10">
        <v>40.9</v>
      </c>
      <c r="I1233" s="10">
        <v>13</v>
      </c>
      <c r="J1233" s="10">
        <v>0</v>
      </c>
      <c r="K1233" s="10">
        <v>0</v>
      </c>
      <c r="L1233" s="10">
        <v>0</v>
      </c>
      <c r="M1233" s="10">
        <v>355.1</v>
      </c>
      <c r="N1233" s="10">
        <v>0</v>
      </c>
      <c r="O1233" s="10">
        <v>0</v>
      </c>
      <c r="P1233" s="10" t="str">
        <f>INDEX(Mapping!$B$4:$B$70, MATCH(C1233, Mapping!$C$4:$C$70, 0))</f>
        <v>West</v>
      </c>
    </row>
    <row r="1234" spans="1:16" x14ac:dyDescent="0.25">
      <c r="A1234" s="10">
        <v>2029</v>
      </c>
      <c r="B1234" s="10" t="s">
        <v>1222</v>
      </c>
      <c r="C1234" s="10" t="s">
        <v>1235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 t="s">
        <v>22</v>
      </c>
      <c r="J1234" s="10">
        <v>74.8</v>
      </c>
      <c r="K1234" s="10">
        <v>0</v>
      </c>
      <c r="L1234" s="10">
        <v>0</v>
      </c>
      <c r="M1234" s="10">
        <v>0</v>
      </c>
      <c r="N1234" s="10">
        <v>74.8</v>
      </c>
      <c r="O1234" s="10">
        <v>0</v>
      </c>
      <c r="P1234" s="10" t="str">
        <f>INDEX(Mapping!$B$4:$B$70, MATCH(C1234, Mapping!$C$4:$C$70, 0))</f>
        <v>East</v>
      </c>
    </row>
    <row r="1235" spans="1:16" x14ac:dyDescent="0.25">
      <c r="A1235" s="10">
        <v>2029</v>
      </c>
      <c r="B1235" s="10" t="s">
        <v>1222</v>
      </c>
      <c r="C1235" s="10" t="s">
        <v>1236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 t="s">
        <v>22</v>
      </c>
      <c r="J1235" s="10">
        <v>104.2</v>
      </c>
      <c r="K1235" s="10">
        <v>0</v>
      </c>
      <c r="L1235" s="10">
        <v>0</v>
      </c>
      <c r="M1235" s="10">
        <v>0</v>
      </c>
      <c r="N1235" s="10">
        <v>104.2</v>
      </c>
      <c r="O1235" s="10">
        <v>0</v>
      </c>
      <c r="P1235" s="10" t="str">
        <f>INDEX(Mapping!$B$4:$B$70, MATCH(C1235, Mapping!$C$4:$C$70, 0))</f>
        <v>West</v>
      </c>
    </row>
    <row r="1236" spans="1:16" x14ac:dyDescent="0.25">
      <c r="A1236" s="10">
        <v>2029</v>
      </c>
      <c r="B1236" s="10" t="s">
        <v>1222</v>
      </c>
      <c r="C1236" s="10" t="s">
        <v>1237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 t="s">
        <v>22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 t="str">
        <f>INDEX(Mapping!$B$4:$B$70, MATCH(C1236, Mapping!$C$4:$C$70, 0))</f>
        <v>West</v>
      </c>
    </row>
    <row r="1237" spans="1:16" x14ac:dyDescent="0.25">
      <c r="A1237" s="10">
        <v>2029</v>
      </c>
      <c r="B1237" s="10" t="s">
        <v>1222</v>
      </c>
      <c r="C1237" s="10" t="s">
        <v>1238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 t="s">
        <v>22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 t="str">
        <f>INDEX(Mapping!$B$4:$B$70, MATCH(C1237, Mapping!$C$4:$C$70, 0))</f>
        <v>East</v>
      </c>
    </row>
    <row r="1238" spans="1:16" x14ac:dyDescent="0.25">
      <c r="A1238" s="10">
        <v>2029</v>
      </c>
      <c r="B1238" s="10" t="s">
        <v>1222</v>
      </c>
      <c r="C1238" s="10" t="s">
        <v>1239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 t="s">
        <v>22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 t="str">
        <f>INDEX(Mapping!$B$4:$B$70, MATCH(C1238, Mapping!$C$4:$C$70, 0))</f>
        <v>West</v>
      </c>
    </row>
    <row r="1239" spans="1:16" x14ac:dyDescent="0.25">
      <c r="A1239" s="10">
        <v>2029</v>
      </c>
      <c r="B1239" s="10" t="s">
        <v>1222</v>
      </c>
      <c r="C1239" s="10" t="s">
        <v>1240</v>
      </c>
      <c r="D1239" s="10">
        <v>0</v>
      </c>
      <c r="E1239" s="10">
        <v>0</v>
      </c>
      <c r="F1239" s="10">
        <v>0</v>
      </c>
      <c r="G1239" s="10">
        <v>0</v>
      </c>
      <c r="H1239" s="10">
        <v>0</v>
      </c>
      <c r="I1239" s="10" t="s">
        <v>22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 t="str">
        <f>INDEX(Mapping!$B$4:$B$70, MATCH(C1239, Mapping!$C$4:$C$70, 0))</f>
        <v>West</v>
      </c>
    </row>
    <row r="1240" spans="1:16" x14ac:dyDescent="0.25">
      <c r="A1240" s="10">
        <v>2029</v>
      </c>
      <c r="B1240" s="10" t="s">
        <v>1222</v>
      </c>
      <c r="C1240" s="10" t="s">
        <v>1241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 t="s">
        <v>22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 t="str">
        <f>INDEX(Mapping!$B$4:$B$70, MATCH(C1240, Mapping!$C$4:$C$70, 0))</f>
        <v>West</v>
      </c>
    </row>
    <row r="1241" spans="1:16" x14ac:dyDescent="0.25">
      <c r="A1241" s="10">
        <v>2029</v>
      </c>
      <c r="B1241" s="10" t="s">
        <v>1222</v>
      </c>
      <c r="C1241" s="10" t="s">
        <v>1242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 t="s">
        <v>22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 t="str">
        <f>INDEX(Mapping!$B$4:$B$70, MATCH(C1241, Mapping!$C$4:$C$70, 0))</f>
        <v>West</v>
      </c>
    </row>
    <row r="1242" spans="1:16" x14ac:dyDescent="0.25">
      <c r="A1242" s="10">
        <v>2029</v>
      </c>
      <c r="B1242" s="10" t="s">
        <v>1222</v>
      </c>
      <c r="C1242" s="10" t="s">
        <v>1243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 t="s">
        <v>22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 t="str">
        <f>INDEX(Mapping!$B$4:$B$70, MATCH(C1242, Mapping!$C$4:$C$70, 0))</f>
        <v>West</v>
      </c>
    </row>
    <row r="1243" spans="1:16" x14ac:dyDescent="0.25">
      <c r="A1243" s="10">
        <v>2029</v>
      </c>
      <c r="B1243" s="10" t="s">
        <v>1222</v>
      </c>
      <c r="C1243" s="10" t="s">
        <v>1244</v>
      </c>
      <c r="D1243" s="10">
        <v>0</v>
      </c>
      <c r="E1243" s="10">
        <v>0</v>
      </c>
      <c r="F1243" s="10">
        <v>0</v>
      </c>
      <c r="G1243" s="10">
        <v>0</v>
      </c>
      <c r="H1243" s="10">
        <v>313.5</v>
      </c>
      <c r="I1243" s="10" t="s">
        <v>22</v>
      </c>
      <c r="J1243" s="10">
        <v>739.2</v>
      </c>
      <c r="K1243" s="10">
        <v>0</v>
      </c>
      <c r="L1243" s="10">
        <v>0</v>
      </c>
      <c r="M1243" s="10">
        <v>0</v>
      </c>
      <c r="N1243" s="10">
        <v>425.7</v>
      </c>
      <c r="O1243" s="10">
        <v>0</v>
      </c>
      <c r="P1243" s="10" t="str">
        <f>INDEX(Mapping!$B$4:$B$70, MATCH(C1243, Mapping!$C$4:$C$70, 0))</f>
        <v>East</v>
      </c>
    </row>
    <row r="1244" spans="1:16" x14ac:dyDescent="0.25">
      <c r="A1244" s="10">
        <v>2029</v>
      </c>
      <c r="B1244" s="10" t="s">
        <v>1222</v>
      </c>
      <c r="C1244" s="10" t="s">
        <v>1245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 t="s">
        <v>22</v>
      </c>
      <c r="J1244" s="10">
        <v>192.3</v>
      </c>
      <c r="K1244" s="10">
        <v>0</v>
      </c>
      <c r="L1244" s="10">
        <v>0</v>
      </c>
      <c r="M1244" s="10">
        <v>0</v>
      </c>
      <c r="N1244" s="10">
        <v>192.3</v>
      </c>
      <c r="O1244" s="10">
        <v>0</v>
      </c>
      <c r="P1244" s="10" t="str">
        <f>INDEX(Mapping!$B$4:$B$70, MATCH(C1244, Mapping!$C$4:$C$70, 0))</f>
        <v>East</v>
      </c>
    </row>
    <row r="1245" spans="1:16" x14ac:dyDescent="0.25">
      <c r="A1245" s="10">
        <v>2029</v>
      </c>
      <c r="B1245" s="10" t="s">
        <v>1222</v>
      </c>
      <c r="C1245" s="10" t="s">
        <v>1246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 t="s">
        <v>22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 t="str">
        <f>INDEX(Mapping!$B$4:$B$70, MATCH(C1245, Mapping!$C$4:$C$70, 0))</f>
        <v>West</v>
      </c>
    </row>
    <row r="1246" spans="1:16" x14ac:dyDescent="0.25">
      <c r="A1246" s="10">
        <v>2029</v>
      </c>
      <c r="B1246" s="10" t="s">
        <v>1222</v>
      </c>
      <c r="C1246" s="10" t="s">
        <v>1247</v>
      </c>
      <c r="D1246" s="10">
        <v>0</v>
      </c>
      <c r="E1246" s="10">
        <v>0</v>
      </c>
      <c r="F1246" s="10">
        <v>0</v>
      </c>
      <c r="G1246" s="10">
        <v>0</v>
      </c>
      <c r="H1246" s="10">
        <v>0</v>
      </c>
      <c r="I1246" s="10" t="s">
        <v>22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 t="str">
        <f>INDEX(Mapping!$B$4:$B$70, MATCH(C1246, Mapping!$C$4:$C$70, 0))</f>
        <v>East</v>
      </c>
    </row>
    <row r="1247" spans="1:16" x14ac:dyDescent="0.25">
      <c r="A1247" s="10">
        <v>2029</v>
      </c>
      <c r="B1247" s="10" t="s">
        <v>1222</v>
      </c>
      <c r="C1247" s="10" t="s">
        <v>1248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 t="s">
        <v>22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 t="str">
        <f>INDEX(Mapping!$B$4:$B$70, MATCH(C1247, Mapping!$C$4:$C$70, 0))</f>
        <v>East</v>
      </c>
    </row>
    <row r="1248" spans="1:16" x14ac:dyDescent="0.25">
      <c r="A1248" s="10">
        <v>2029</v>
      </c>
      <c r="B1248" s="10" t="s">
        <v>1222</v>
      </c>
      <c r="C1248" s="10" t="s">
        <v>1249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 t="s">
        <v>22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 t="str">
        <f>INDEX(Mapping!$B$4:$B$70, MATCH(C1248, Mapping!$C$4:$C$70, 0))</f>
        <v>East</v>
      </c>
    </row>
    <row r="1249" spans="1:16" x14ac:dyDescent="0.25">
      <c r="A1249" s="10">
        <v>2029</v>
      </c>
      <c r="B1249" s="10" t="s">
        <v>1222</v>
      </c>
      <c r="C1249" s="10" t="s">
        <v>1250</v>
      </c>
      <c r="D1249" s="10">
        <v>0</v>
      </c>
      <c r="E1249" s="10">
        <v>0</v>
      </c>
      <c r="F1249" s="10">
        <v>0</v>
      </c>
      <c r="G1249" s="10">
        <v>0</v>
      </c>
      <c r="H1249" s="10">
        <v>0</v>
      </c>
      <c r="I1249" s="10" t="s">
        <v>22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10" t="str">
        <f>INDEX(Mapping!$B$4:$B$70, MATCH(C1249, Mapping!$C$4:$C$70, 0))</f>
        <v>West</v>
      </c>
    </row>
    <row r="1250" spans="1:16" x14ac:dyDescent="0.25">
      <c r="A1250" s="10">
        <v>2029</v>
      </c>
      <c r="B1250" s="10" t="s">
        <v>1222</v>
      </c>
      <c r="C1250" s="10" t="s">
        <v>1251</v>
      </c>
      <c r="D1250" s="10">
        <v>0</v>
      </c>
      <c r="E1250" s="10">
        <v>0</v>
      </c>
      <c r="F1250" s="10">
        <v>0</v>
      </c>
      <c r="G1250" s="10">
        <v>0</v>
      </c>
      <c r="H1250" s="10">
        <v>0</v>
      </c>
      <c r="I1250" s="10" t="s">
        <v>22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 t="str">
        <f>INDEX(Mapping!$B$4:$B$70, MATCH(C1250, Mapping!$C$4:$C$70, 0))</f>
        <v>East</v>
      </c>
    </row>
    <row r="1251" spans="1:16" x14ac:dyDescent="0.25">
      <c r="A1251" s="10">
        <v>2029</v>
      </c>
      <c r="B1251" s="10" t="s">
        <v>1222</v>
      </c>
      <c r="C1251" s="10" t="s">
        <v>1252</v>
      </c>
      <c r="D1251" s="10">
        <v>0</v>
      </c>
      <c r="E1251" s="10">
        <v>0</v>
      </c>
      <c r="F1251" s="10">
        <v>0</v>
      </c>
      <c r="G1251" s="10">
        <v>0</v>
      </c>
      <c r="H1251" s="10">
        <v>0</v>
      </c>
      <c r="I1251" s="10" t="s">
        <v>22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 t="str">
        <f>INDEX(Mapping!$B$4:$B$70, MATCH(C1251, Mapping!$C$4:$C$70, 0))</f>
        <v>East</v>
      </c>
    </row>
    <row r="1252" spans="1:16" x14ac:dyDescent="0.25">
      <c r="A1252" s="10">
        <v>2029</v>
      </c>
      <c r="B1252" s="10" t="s">
        <v>1222</v>
      </c>
      <c r="C1252" s="10" t="s">
        <v>1253</v>
      </c>
      <c r="D1252" s="10">
        <v>0</v>
      </c>
      <c r="E1252" s="10">
        <v>0</v>
      </c>
      <c r="F1252" s="10">
        <v>0</v>
      </c>
      <c r="G1252" s="10">
        <v>0</v>
      </c>
      <c r="H1252" s="10">
        <v>0</v>
      </c>
      <c r="I1252" s="10" t="s">
        <v>22</v>
      </c>
      <c r="J1252" s="10">
        <v>0</v>
      </c>
      <c r="K1252" s="10">
        <v>0</v>
      </c>
      <c r="L1252" s="10">
        <v>0</v>
      </c>
      <c r="M1252" s="10">
        <v>0</v>
      </c>
      <c r="N1252" s="10">
        <v>0</v>
      </c>
      <c r="O1252" s="10">
        <v>0</v>
      </c>
      <c r="P1252" s="10" t="str">
        <f>INDEX(Mapping!$B$4:$B$70, MATCH(C1252, Mapping!$C$4:$C$70, 0))</f>
        <v>East</v>
      </c>
    </row>
    <row r="1253" spans="1:16" x14ac:dyDescent="0.25">
      <c r="A1253" s="10">
        <v>2029</v>
      </c>
      <c r="B1253" s="10" t="s">
        <v>1222</v>
      </c>
      <c r="C1253" s="10" t="s">
        <v>1254</v>
      </c>
      <c r="D1253" s="10">
        <v>0</v>
      </c>
      <c r="E1253" s="10">
        <v>0</v>
      </c>
      <c r="F1253" s="10">
        <v>0</v>
      </c>
      <c r="G1253" s="10">
        <v>0</v>
      </c>
      <c r="H1253" s="10">
        <v>0</v>
      </c>
      <c r="I1253" s="10" t="s">
        <v>22</v>
      </c>
      <c r="J1253" s="10">
        <v>187.6</v>
      </c>
      <c r="K1253" s="10">
        <v>0</v>
      </c>
      <c r="L1253" s="10">
        <v>0</v>
      </c>
      <c r="M1253" s="10">
        <v>0</v>
      </c>
      <c r="N1253" s="10">
        <v>187.6</v>
      </c>
      <c r="O1253" s="10">
        <v>0</v>
      </c>
      <c r="P1253" s="10" t="str">
        <f>INDEX(Mapping!$B$4:$B$70, MATCH(C1253, Mapping!$C$4:$C$70, 0))</f>
        <v>West</v>
      </c>
    </row>
    <row r="1254" spans="1:16" x14ac:dyDescent="0.25">
      <c r="A1254" s="10">
        <v>2029</v>
      </c>
      <c r="B1254" s="10" t="s">
        <v>1222</v>
      </c>
      <c r="C1254" s="10" t="s">
        <v>1255</v>
      </c>
      <c r="D1254" s="10">
        <v>0</v>
      </c>
      <c r="E1254" s="10">
        <v>0</v>
      </c>
      <c r="F1254" s="10">
        <v>0</v>
      </c>
      <c r="G1254" s="10">
        <v>0</v>
      </c>
      <c r="H1254" s="10">
        <v>0</v>
      </c>
      <c r="I1254" s="10" t="s">
        <v>22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 t="str">
        <f>INDEX(Mapping!$B$4:$B$70, MATCH(C1254, Mapping!$C$4:$C$70, 0))</f>
        <v>West</v>
      </c>
    </row>
    <row r="1255" spans="1:16" x14ac:dyDescent="0.25">
      <c r="A1255" s="10">
        <v>2029</v>
      </c>
      <c r="B1255" s="10" t="s">
        <v>1222</v>
      </c>
      <c r="C1255" s="10" t="s">
        <v>1256</v>
      </c>
      <c r="D1255" s="10">
        <v>0</v>
      </c>
      <c r="E1255" s="10">
        <v>0</v>
      </c>
      <c r="F1255" s="10">
        <v>0</v>
      </c>
      <c r="G1255" s="10">
        <v>0</v>
      </c>
      <c r="H1255" s="10">
        <v>0</v>
      </c>
      <c r="I1255" s="10" t="s">
        <v>22</v>
      </c>
      <c r="J1255" s="10">
        <v>0</v>
      </c>
      <c r="K1255" s="10">
        <v>0</v>
      </c>
      <c r="L1255" s="10">
        <v>0</v>
      </c>
      <c r="M1255" s="10">
        <v>425.6</v>
      </c>
      <c r="N1255" s="10">
        <v>425.6</v>
      </c>
      <c r="O1255" s="10">
        <v>0</v>
      </c>
      <c r="P1255" s="10" t="str">
        <f>INDEX(Mapping!$B$4:$B$70, MATCH(C1255, Mapping!$C$4:$C$70, 0))</f>
        <v>East</v>
      </c>
    </row>
    <row r="1256" spans="1:16" x14ac:dyDescent="0.25">
      <c r="A1256" s="10">
        <v>2030</v>
      </c>
      <c r="B1256" s="10" t="s">
        <v>24</v>
      </c>
      <c r="C1256" s="10" t="s">
        <v>25</v>
      </c>
      <c r="D1256" s="10">
        <v>0</v>
      </c>
      <c r="E1256" s="10">
        <v>0</v>
      </c>
      <c r="F1256" s="10">
        <v>0</v>
      </c>
      <c r="G1256" s="10">
        <v>0</v>
      </c>
      <c r="H1256" s="10">
        <v>0</v>
      </c>
      <c r="I1256" s="10" t="s">
        <v>22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 t="str">
        <f>INDEX(Mapping!$B$4:$B$70, MATCH(C1256, Mapping!$C$4:$C$70, 0))</f>
        <v>East</v>
      </c>
    </row>
    <row r="1257" spans="1:16" x14ac:dyDescent="0.25">
      <c r="A1257" s="10">
        <v>2030</v>
      </c>
      <c r="B1257" s="10" t="s">
        <v>24</v>
      </c>
      <c r="C1257" s="10" t="s">
        <v>1182</v>
      </c>
      <c r="D1257" s="10">
        <v>0</v>
      </c>
      <c r="E1257" s="10">
        <v>0</v>
      </c>
      <c r="F1257" s="10">
        <v>0</v>
      </c>
      <c r="G1257" s="10">
        <v>0</v>
      </c>
      <c r="H1257" s="10">
        <v>0</v>
      </c>
      <c r="I1257" s="10" t="s">
        <v>22</v>
      </c>
      <c r="J1257" s="10">
        <v>206</v>
      </c>
      <c r="K1257" s="10">
        <v>0</v>
      </c>
      <c r="L1257" s="10">
        <v>0</v>
      </c>
      <c r="M1257" s="10">
        <v>0</v>
      </c>
      <c r="N1257" s="10">
        <v>206</v>
      </c>
      <c r="O1257" s="10">
        <v>0</v>
      </c>
      <c r="P1257" s="10" t="str">
        <f>INDEX(Mapping!$B$4:$B$70, MATCH(C1257, Mapping!$C$4:$C$70, 0))</f>
        <v>West</v>
      </c>
    </row>
    <row r="1258" spans="1:16" x14ac:dyDescent="0.25">
      <c r="A1258" s="10">
        <v>2030</v>
      </c>
      <c r="B1258" s="10" t="s">
        <v>24</v>
      </c>
      <c r="C1258" s="10" t="s">
        <v>26</v>
      </c>
      <c r="D1258" s="10">
        <v>526.20000000000005</v>
      </c>
      <c r="E1258" s="10">
        <v>0</v>
      </c>
      <c r="F1258" s="10">
        <v>-49.4</v>
      </c>
      <c r="G1258" s="10">
        <v>62</v>
      </c>
      <c r="H1258" s="10">
        <v>62</v>
      </c>
      <c r="I1258" s="10">
        <v>13</v>
      </c>
      <c r="J1258" s="10">
        <v>35.799999999999997</v>
      </c>
      <c r="K1258" s="10">
        <v>-1.3</v>
      </c>
      <c r="L1258" s="10">
        <v>180.2</v>
      </c>
      <c r="M1258" s="10">
        <v>324.2</v>
      </c>
      <c r="N1258" s="10">
        <v>0</v>
      </c>
      <c r="O1258" s="10">
        <v>0</v>
      </c>
      <c r="P1258" s="10" t="str">
        <f>INDEX(Mapping!$B$4:$B$70, MATCH(C1258, Mapping!$C$4:$C$70, 0))</f>
        <v>East</v>
      </c>
    </row>
    <row r="1259" spans="1:16" x14ac:dyDescent="0.25">
      <c r="A1259" s="10">
        <v>2030</v>
      </c>
      <c r="B1259" s="10" t="s">
        <v>24</v>
      </c>
      <c r="C1259" s="10" t="s">
        <v>27</v>
      </c>
      <c r="D1259" s="10">
        <v>0</v>
      </c>
      <c r="E1259" s="10">
        <v>0</v>
      </c>
      <c r="F1259" s="10">
        <v>0</v>
      </c>
      <c r="G1259" s="10">
        <v>0</v>
      </c>
      <c r="H1259" s="10">
        <v>0</v>
      </c>
      <c r="I1259" s="10" t="s">
        <v>22</v>
      </c>
      <c r="J1259" s="10">
        <v>0</v>
      </c>
      <c r="K1259" s="10">
        <v>0</v>
      </c>
      <c r="L1259" s="10">
        <v>0</v>
      </c>
      <c r="M1259" s="10">
        <v>100</v>
      </c>
      <c r="N1259" s="10">
        <v>100</v>
      </c>
      <c r="O1259" s="10">
        <v>0</v>
      </c>
      <c r="P1259" s="10" t="str">
        <f>INDEX(Mapping!$B$4:$B$70, MATCH(C1259, Mapping!$C$4:$C$70, 0))</f>
        <v>East</v>
      </c>
    </row>
    <row r="1260" spans="1:16" x14ac:dyDescent="0.25">
      <c r="A1260" s="10">
        <v>2030</v>
      </c>
      <c r="B1260" s="10" t="s">
        <v>24</v>
      </c>
      <c r="C1260" s="10" t="s">
        <v>1183</v>
      </c>
      <c r="D1260" s="10">
        <v>0</v>
      </c>
      <c r="E1260" s="10">
        <v>0</v>
      </c>
      <c r="F1260" s="10">
        <v>0</v>
      </c>
      <c r="G1260" s="10">
        <v>0</v>
      </c>
      <c r="H1260" s="10">
        <v>0</v>
      </c>
      <c r="I1260" s="10" t="s">
        <v>22</v>
      </c>
      <c r="J1260" s="10">
        <v>0</v>
      </c>
      <c r="K1260" s="10">
        <v>0</v>
      </c>
      <c r="L1260" s="10">
        <v>0</v>
      </c>
      <c r="M1260" s="10">
        <v>333.2</v>
      </c>
      <c r="N1260" s="10">
        <v>333.2</v>
      </c>
      <c r="O1260" s="10">
        <v>0</v>
      </c>
      <c r="P1260" s="10" t="str">
        <f>INDEX(Mapping!$B$4:$B$70, MATCH(C1260, Mapping!$C$4:$C$70, 0))</f>
        <v>West</v>
      </c>
    </row>
    <row r="1261" spans="1:16" x14ac:dyDescent="0.25">
      <c r="A1261" s="10">
        <v>2030</v>
      </c>
      <c r="B1261" s="10" t="s">
        <v>24</v>
      </c>
      <c r="C1261" s="10" t="s">
        <v>1184</v>
      </c>
      <c r="D1261" s="10">
        <v>0</v>
      </c>
      <c r="E1261" s="10">
        <v>0</v>
      </c>
      <c r="F1261" s="10">
        <v>0</v>
      </c>
      <c r="G1261" s="10">
        <v>0</v>
      </c>
      <c r="H1261" s="10">
        <v>0</v>
      </c>
      <c r="I1261" s="10" t="s">
        <v>22</v>
      </c>
      <c r="J1261" s="10">
        <v>0</v>
      </c>
      <c r="K1261" s="10">
        <v>0</v>
      </c>
      <c r="L1261" s="10">
        <v>0</v>
      </c>
      <c r="M1261" s="10">
        <v>724.9</v>
      </c>
      <c r="N1261" s="10">
        <v>724.9</v>
      </c>
      <c r="O1261" s="10">
        <v>0</v>
      </c>
      <c r="P1261" s="10" t="str">
        <f>INDEX(Mapping!$B$4:$B$70, MATCH(C1261, Mapping!$C$4:$C$70, 0))</f>
        <v>West</v>
      </c>
    </row>
    <row r="1262" spans="1:16" x14ac:dyDescent="0.25">
      <c r="A1262" s="10">
        <v>2030</v>
      </c>
      <c r="B1262" s="10" t="s">
        <v>24</v>
      </c>
      <c r="C1262" s="10" t="s">
        <v>28</v>
      </c>
      <c r="D1262" s="10">
        <v>0</v>
      </c>
      <c r="E1262" s="10">
        <v>0</v>
      </c>
      <c r="F1262" s="10">
        <v>0</v>
      </c>
      <c r="G1262" s="10">
        <v>0</v>
      </c>
      <c r="H1262" s="10">
        <v>0</v>
      </c>
      <c r="I1262" s="10" t="s">
        <v>22</v>
      </c>
      <c r="J1262" s="10">
        <v>861.4</v>
      </c>
      <c r="K1262" s="10">
        <v>0</v>
      </c>
      <c r="L1262" s="10">
        <v>0</v>
      </c>
      <c r="M1262" s="10">
        <v>0</v>
      </c>
      <c r="N1262" s="10">
        <v>861.4</v>
      </c>
      <c r="O1262" s="10">
        <v>0</v>
      </c>
      <c r="P1262" s="10" t="str">
        <f>INDEX(Mapping!$B$4:$B$70, MATCH(C1262, Mapping!$C$4:$C$70, 0))</f>
        <v>West</v>
      </c>
    </row>
    <row r="1263" spans="1:16" x14ac:dyDescent="0.25">
      <c r="A1263" s="10">
        <v>2030</v>
      </c>
      <c r="B1263" s="10" t="s">
        <v>24</v>
      </c>
      <c r="C1263" s="10" t="s">
        <v>29</v>
      </c>
      <c r="D1263" s="10">
        <v>0</v>
      </c>
      <c r="E1263" s="10">
        <v>0</v>
      </c>
      <c r="F1263" s="10">
        <v>0</v>
      </c>
      <c r="G1263" s="10">
        <v>0</v>
      </c>
      <c r="H1263" s="10">
        <v>0</v>
      </c>
      <c r="I1263" s="10" t="s">
        <v>22</v>
      </c>
      <c r="J1263" s="10">
        <v>204.6</v>
      </c>
      <c r="K1263" s="10">
        <v>0</v>
      </c>
      <c r="L1263" s="10">
        <v>0</v>
      </c>
      <c r="M1263" s="10">
        <v>25</v>
      </c>
      <c r="N1263" s="10">
        <v>229.6</v>
      </c>
      <c r="O1263" s="10">
        <v>0</v>
      </c>
      <c r="P1263" s="10" t="str">
        <f>INDEX(Mapping!$B$4:$B$70, MATCH(C1263, Mapping!$C$4:$C$70, 0))</f>
        <v>East</v>
      </c>
    </row>
    <row r="1264" spans="1:16" x14ac:dyDescent="0.25">
      <c r="A1264" s="10">
        <v>2030</v>
      </c>
      <c r="B1264" s="10" t="s">
        <v>24</v>
      </c>
      <c r="C1264" s="10" t="s">
        <v>30</v>
      </c>
      <c r="D1264" s="10">
        <v>0</v>
      </c>
      <c r="E1264" s="10">
        <v>0</v>
      </c>
      <c r="F1264" s="10">
        <v>0</v>
      </c>
      <c r="G1264" s="10">
        <v>0</v>
      </c>
      <c r="H1264" s="10">
        <v>0</v>
      </c>
      <c r="I1264" s="10" t="s">
        <v>22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10" t="str">
        <f>INDEX(Mapping!$B$4:$B$70, MATCH(C1264, Mapping!$C$4:$C$70, 0))</f>
        <v>East</v>
      </c>
    </row>
    <row r="1265" spans="1:16" x14ac:dyDescent="0.25">
      <c r="A1265" s="10">
        <v>2030</v>
      </c>
      <c r="B1265" s="10" t="s">
        <v>24</v>
      </c>
      <c r="C1265" s="10" t="s">
        <v>31</v>
      </c>
      <c r="D1265" s="10">
        <v>5240.6000000000004</v>
      </c>
      <c r="E1265" s="10">
        <v>0</v>
      </c>
      <c r="F1265" s="10">
        <v>-467.7</v>
      </c>
      <c r="G1265" s="10">
        <v>1074.9000000000001</v>
      </c>
      <c r="H1265" s="10">
        <v>1074.9000000000001</v>
      </c>
      <c r="I1265" s="10">
        <v>22.5</v>
      </c>
      <c r="J1265" s="10">
        <v>2457.3000000000002</v>
      </c>
      <c r="K1265" s="10">
        <v>0</v>
      </c>
      <c r="L1265" s="10">
        <v>266.39999999999998</v>
      </c>
      <c r="M1265" s="10">
        <v>3888.3</v>
      </c>
      <c r="N1265" s="10">
        <v>764.2</v>
      </c>
      <c r="O1265" s="10">
        <v>0</v>
      </c>
      <c r="P1265" s="10" t="str">
        <f>INDEX(Mapping!$B$4:$B$70, MATCH(C1265, Mapping!$C$4:$C$70, 0))</f>
        <v>East</v>
      </c>
    </row>
    <row r="1266" spans="1:16" x14ac:dyDescent="0.25">
      <c r="A1266" s="10">
        <v>2030</v>
      </c>
      <c r="B1266" s="10" t="s">
        <v>24</v>
      </c>
      <c r="C1266" s="10" t="s">
        <v>1185</v>
      </c>
      <c r="D1266" s="10">
        <v>0</v>
      </c>
      <c r="E1266" s="10">
        <v>0</v>
      </c>
      <c r="F1266" s="10">
        <v>0</v>
      </c>
      <c r="G1266" s="10">
        <v>0</v>
      </c>
      <c r="H1266" s="10">
        <v>0</v>
      </c>
      <c r="I1266" s="10" t="s">
        <v>22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 t="str">
        <f>INDEX(Mapping!$B$4:$B$70, MATCH(C1266, Mapping!$C$4:$C$70, 0))</f>
        <v>East</v>
      </c>
    </row>
    <row r="1267" spans="1:16" x14ac:dyDescent="0.25">
      <c r="A1267" s="10">
        <v>2030</v>
      </c>
      <c r="B1267" s="10" t="s">
        <v>24</v>
      </c>
      <c r="C1267" s="10" t="s">
        <v>32</v>
      </c>
      <c r="D1267" s="10">
        <v>633.9</v>
      </c>
      <c r="E1267" s="10">
        <v>0</v>
      </c>
      <c r="F1267" s="10">
        <v>0</v>
      </c>
      <c r="G1267" s="10">
        <v>82.4</v>
      </c>
      <c r="H1267" s="10">
        <v>82.4</v>
      </c>
      <c r="I1267" s="10">
        <v>13</v>
      </c>
      <c r="J1267" s="10">
        <v>3245.8</v>
      </c>
      <c r="K1267" s="10">
        <v>-27.6</v>
      </c>
      <c r="L1267" s="10">
        <v>0</v>
      </c>
      <c r="M1267" s="10">
        <v>920.2</v>
      </c>
      <c r="N1267" s="10">
        <v>3422</v>
      </c>
      <c r="O1267" s="10">
        <v>0</v>
      </c>
      <c r="P1267" s="10" t="str">
        <f>INDEX(Mapping!$B$4:$B$70, MATCH(C1267, Mapping!$C$4:$C$70, 0))</f>
        <v>East</v>
      </c>
    </row>
    <row r="1268" spans="1:16" x14ac:dyDescent="0.25">
      <c r="A1268" s="10">
        <v>2030</v>
      </c>
      <c r="B1268" s="10" t="s">
        <v>24</v>
      </c>
      <c r="C1268" s="10" t="s">
        <v>33</v>
      </c>
      <c r="D1268" s="10">
        <v>0</v>
      </c>
      <c r="E1268" s="10">
        <v>0</v>
      </c>
      <c r="F1268" s="10">
        <v>0</v>
      </c>
      <c r="G1268" s="10">
        <v>0</v>
      </c>
      <c r="H1268" s="10">
        <v>0</v>
      </c>
      <c r="I1268" s="10" t="s">
        <v>22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 t="str">
        <f>INDEX(Mapping!$B$4:$B$70, MATCH(C1268, Mapping!$C$4:$C$70, 0))</f>
        <v>East</v>
      </c>
    </row>
    <row r="1269" spans="1:16" x14ac:dyDescent="0.25">
      <c r="A1269" s="10">
        <v>2030</v>
      </c>
      <c r="B1269" s="10" t="s">
        <v>24</v>
      </c>
      <c r="C1269" s="10" t="s">
        <v>34</v>
      </c>
      <c r="D1269" s="10">
        <v>0</v>
      </c>
      <c r="E1269" s="10">
        <v>0</v>
      </c>
      <c r="F1269" s="10">
        <v>0</v>
      </c>
      <c r="G1269" s="10">
        <v>0</v>
      </c>
      <c r="H1269" s="10">
        <v>0</v>
      </c>
      <c r="I1269" s="10" t="s">
        <v>22</v>
      </c>
      <c r="J1269" s="10">
        <v>76.5</v>
      </c>
      <c r="K1269" s="10">
        <v>0</v>
      </c>
      <c r="L1269" s="10">
        <v>0</v>
      </c>
      <c r="M1269" s="10">
        <v>0</v>
      </c>
      <c r="N1269" s="10">
        <v>76.5</v>
      </c>
      <c r="O1269" s="10">
        <v>0</v>
      </c>
      <c r="P1269" s="10" t="str">
        <f>INDEX(Mapping!$B$4:$B$70, MATCH(C1269, Mapping!$C$4:$C$70, 0))</f>
        <v>East</v>
      </c>
    </row>
    <row r="1270" spans="1:16" x14ac:dyDescent="0.25">
      <c r="A1270" s="10">
        <v>2030</v>
      </c>
      <c r="B1270" s="10" t="s">
        <v>24</v>
      </c>
      <c r="C1270" s="10" t="s">
        <v>35</v>
      </c>
      <c r="D1270" s="10">
        <v>0</v>
      </c>
      <c r="E1270" s="10">
        <v>0</v>
      </c>
      <c r="F1270" s="10">
        <v>0</v>
      </c>
      <c r="G1270" s="10">
        <v>0</v>
      </c>
      <c r="H1270" s="10">
        <v>0</v>
      </c>
      <c r="I1270" s="10" t="s">
        <v>22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 t="str">
        <f>INDEX(Mapping!$B$4:$B$70, MATCH(C1270, Mapping!$C$4:$C$70, 0))</f>
        <v>East</v>
      </c>
    </row>
    <row r="1271" spans="1:16" x14ac:dyDescent="0.25">
      <c r="A1271" s="10">
        <v>2030</v>
      </c>
      <c r="B1271" s="10" t="s">
        <v>24</v>
      </c>
      <c r="C1271" s="10" t="s">
        <v>36</v>
      </c>
      <c r="D1271" s="10">
        <v>0</v>
      </c>
      <c r="E1271" s="10">
        <v>0</v>
      </c>
      <c r="F1271" s="10">
        <v>0</v>
      </c>
      <c r="G1271" s="10">
        <v>0</v>
      </c>
      <c r="H1271" s="10">
        <v>0</v>
      </c>
      <c r="I1271" s="10" t="s">
        <v>22</v>
      </c>
      <c r="J1271" s="10">
        <v>3.6</v>
      </c>
      <c r="K1271" s="10">
        <v>0</v>
      </c>
      <c r="L1271" s="10">
        <v>0</v>
      </c>
      <c r="M1271" s="10">
        <v>0</v>
      </c>
      <c r="N1271" s="10">
        <v>3.6</v>
      </c>
      <c r="O1271" s="10">
        <v>0</v>
      </c>
      <c r="P1271" s="10" t="str">
        <f>INDEX(Mapping!$B$4:$B$70, MATCH(C1271, Mapping!$C$4:$C$70, 0))</f>
        <v>West</v>
      </c>
    </row>
    <row r="1272" spans="1:16" x14ac:dyDescent="0.25">
      <c r="A1272" s="10">
        <v>2030</v>
      </c>
      <c r="B1272" s="10" t="s">
        <v>24</v>
      </c>
      <c r="C1272" s="10" t="s">
        <v>37</v>
      </c>
      <c r="D1272" s="10">
        <v>0</v>
      </c>
      <c r="E1272" s="10">
        <v>0</v>
      </c>
      <c r="F1272" s="10">
        <v>0</v>
      </c>
      <c r="G1272" s="10">
        <v>0</v>
      </c>
      <c r="H1272" s="10">
        <v>0</v>
      </c>
      <c r="I1272" s="10" t="s">
        <v>22</v>
      </c>
      <c r="J1272" s="10">
        <v>199</v>
      </c>
      <c r="K1272" s="10">
        <v>0</v>
      </c>
      <c r="L1272" s="10">
        <v>0</v>
      </c>
      <c r="M1272" s="10">
        <v>0</v>
      </c>
      <c r="N1272" s="10">
        <v>199</v>
      </c>
      <c r="O1272" s="10">
        <v>0</v>
      </c>
      <c r="P1272" s="10" t="str">
        <f>INDEX(Mapping!$B$4:$B$70, MATCH(C1272, Mapping!$C$4:$C$70, 0))</f>
        <v>West</v>
      </c>
    </row>
    <row r="1273" spans="1:16" x14ac:dyDescent="0.25">
      <c r="A1273" s="10">
        <v>2030</v>
      </c>
      <c r="B1273" s="10" t="s">
        <v>24</v>
      </c>
      <c r="C1273" s="10" t="s">
        <v>38</v>
      </c>
      <c r="D1273" s="10">
        <v>595.1</v>
      </c>
      <c r="E1273" s="10">
        <v>0</v>
      </c>
      <c r="F1273" s="10">
        <v>-54.7</v>
      </c>
      <c r="G1273" s="10">
        <v>70.3</v>
      </c>
      <c r="H1273" s="10">
        <v>70.3</v>
      </c>
      <c r="I1273" s="10">
        <v>13</v>
      </c>
      <c r="J1273" s="10">
        <v>95.2</v>
      </c>
      <c r="K1273" s="10">
        <v>0</v>
      </c>
      <c r="L1273" s="10">
        <v>1.8</v>
      </c>
      <c r="M1273" s="10">
        <v>513.70000000000005</v>
      </c>
      <c r="N1273" s="10">
        <v>0</v>
      </c>
      <c r="O1273" s="10">
        <v>0</v>
      </c>
      <c r="P1273" s="10" t="str">
        <f>INDEX(Mapping!$B$4:$B$70, MATCH(C1273, Mapping!$C$4:$C$70, 0))</f>
        <v>West</v>
      </c>
    </row>
    <row r="1274" spans="1:16" x14ac:dyDescent="0.25">
      <c r="A1274" s="10">
        <v>2030</v>
      </c>
      <c r="B1274" s="10" t="s">
        <v>24</v>
      </c>
      <c r="C1274" s="10" t="s">
        <v>39</v>
      </c>
      <c r="D1274" s="10">
        <v>304.60000000000002</v>
      </c>
      <c r="E1274" s="10">
        <v>0</v>
      </c>
      <c r="F1274" s="10">
        <v>-22.1</v>
      </c>
      <c r="G1274" s="10">
        <v>36.700000000000003</v>
      </c>
      <c r="H1274" s="10">
        <v>36.700000000000003</v>
      </c>
      <c r="I1274" s="10">
        <v>13</v>
      </c>
      <c r="J1274" s="10">
        <v>127.7</v>
      </c>
      <c r="K1274" s="10">
        <v>-2.6</v>
      </c>
      <c r="L1274" s="10">
        <v>0</v>
      </c>
      <c r="M1274" s="10">
        <v>194.1</v>
      </c>
      <c r="N1274" s="10">
        <v>0</v>
      </c>
      <c r="O1274" s="10">
        <v>0</v>
      </c>
      <c r="P1274" s="10" t="str">
        <f>INDEX(Mapping!$B$4:$B$70, MATCH(C1274, Mapping!$C$4:$C$70, 0))</f>
        <v>West</v>
      </c>
    </row>
    <row r="1275" spans="1:16" x14ac:dyDescent="0.25">
      <c r="A1275" s="10">
        <v>2030</v>
      </c>
      <c r="B1275" s="10" t="s">
        <v>24</v>
      </c>
      <c r="C1275" s="10" t="s">
        <v>42</v>
      </c>
      <c r="D1275" s="10">
        <v>0</v>
      </c>
      <c r="E1275" s="10">
        <v>0</v>
      </c>
      <c r="F1275" s="10">
        <v>0</v>
      </c>
      <c r="G1275" s="10">
        <v>0</v>
      </c>
      <c r="H1275" s="10">
        <v>0</v>
      </c>
      <c r="I1275" s="10" t="s">
        <v>22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 t="str">
        <f>INDEX(Mapping!$B$4:$B$70, MATCH(C1275, Mapping!$C$4:$C$70, 0))</f>
        <v>East</v>
      </c>
    </row>
    <row r="1276" spans="1:16" x14ac:dyDescent="0.25">
      <c r="A1276" s="10">
        <v>2030</v>
      </c>
      <c r="B1276" s="10" t="s">
        <v>24</v>
      </c>
      <c r="C1276" s="10" t="s">
        <v>43</v>
      </c>
      <c r="D1276" s="10">
        <v>0</v>
      </c>
      <c r="E1276" s="10">
        <v>0</v>
      </c>
      <c r="F1276" s="10">
        <v>0</v>
      </c>
      <c r="G1276" s="10">
        <v>0</v>
      </c>
      <c r="H1276" s="10">
        <v>0</v>
      </c>
      <c r="I1276" s="10" t="s">
        <v>22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10" t="str">
        <f>INDEX(Mapping!$B$4:$B$70, MATCH(C1276, Mapping!$C$4:$C$70, 0))</f>
        <v>East</v>
      </c>
    </row>
    <row r="1277" spans="1:16" x14ac:dyDescent="0.25">
      <c r="A1277" s="10">
        <v>2030</v>
      </c>
      <c r="B1277" s="10" t="s">
        <v>24</v>
      </c>
      <c r="C1277" s="10" t="s">
        <v>45</v>
      </c>
      <c r="D1277" s="10">
        <v>649.29999999999995</v>
      </c>
      <c r="E1277" s="10">
        <v>0</v>
      </c>
      <c r="F1277" s="10">
        <v>0</v>
      </c>
      <c r="G1277" s="10">
        <v>84.4</v>
      </c>
      <c r="H1277" s="10">
        <v>84.4</v>
      </c>
      <c r="I1277" s="10">
        <v>13</v>
      </c>
      <c r="J1277" s="10">
        <v>716.4</v>
      </c>
      <c r="K1277" s="10">
        <v>0</v>
      </c>
      <c r="L1277" s="10">
        <v>2.9</v>
      </c>
      <c r="M1277" s="10">
        <v>14.4</v>
      </c>
      <c r="N1277" s="10">
        <v>0</v>
      </c>
      <c r="O1277" s="10">
        <v>0</v>
      </c>
      <c r="P1277" s="10" t="str">
        <f>INDEX(Mapping!$B$4:$B$70, MATCH(C1277, Mapping!$C$4:$C$70, 0))</f>
        <v>East</v>
      </c>
    </row>
    <row r="1278" spans="1:16" x14ac:dyDescent="0.25">
      <c r="A1278" s="10">
        <v>2030</v>
      </c>
      <c r="B1278" s="10" t="s">
        <v>24</v>
      </c>
      <c r="C1278" s="10" t="s">
        <v>46</v>
      </c>
      <c r="D1278" s="10">
        <v>461.3</v>
      </c>
      <c r="E1278" s="10">
        <v>0</v>
      </c>
      <c r="F1278" s="10">
        <v>-119.4</v>
      </c>
      <c r="G1278" s="10">
        <v>44.4</v>
      </c>
      <c r="H1278" s="10">
        <v>44.4</v>
      </c>
      <c r="I1278" s="10">
        <v>13</v>
      </c>
      <c r="J1278" s="10">
        <v>40.299999999999997</v>
      </c>
      <c r="K1278" s="10">
        <v>0</v>
      </c>
      <c r="L1278" s="10">
        <v>0</v>
      </c>
      <c r="M1278" s="10">
        <v>400</v>
      </c>
      <c r="N1278" s="10">
        <v>54</v>
      </c>
      <c r="O1278" s="10">
        <v>0</v>
      </c>
      <c r="P1278" s="10" t="str">
        <f>INDEX(Mapping!$B$4:$B$70, MATCH(C1278, Mapping!$C$4:$C$70, 0))</f>
        <v>East</v>
      </c>
    </row>
    <row r="1279" spans="1:16" x14ac:dyDescent="0.25">
      <c r="A1279" s="10">
        <v>2030</v>
      </c>
      <c r="B1279" s="10" t="s">
        <v>24</v>
      </c>
      <c r="C1279" s="10" t="s">
        <v>1234</v>
      </c>
      <c r="D1279" s="10">
        <v>0</v>
      </c>
      <c r="E1279" s="10">
        <v>0</v>
      </c>
      <c r="F1279" s="10">
        <v>0</v>
      </c>
      <c r="G1279" s="10">
        <v>0</v>
      </c>
      <c r="H1279" s="10">
        <v>0</v>
      </c>
      <c r="I1279" s="10" t="s">
        <v>22</v>
      </c>
      <c r="J1279" s="10">
        <v>0</v>
      </c>
      <c r="K1279" s="10">
        <v>0</v>
      </c>
      <c r="L1279" s="10">
        <v>0</v>
      </c>
      <c r="M1279" s="10">
        <v>14.4</v>
      </c>
      <c r="N1279" s="10">
        <v>14.4</v>
      </c>
      <c r="O1279" s="10">
        <v>0</v>
      </c>
      <c r="P1279" s="10" t="str">
        <f>INDEX(Mapping!$B$4:$B$70, MATCH(C1279, Mapping!$C$4:$C$70, 0))</f>
        <v>East</v>
      </c>
    </row>
    <row r="1280" spans="1:16" x14ac:dyDescent="0.25">
      <c r="A1280" s="10">
        <v>2030</v>
      </c>
      <c r="B1280" s="10" t="s">
        <v>24</v>
      </c>
      <c r="C1280" s="10" t="s">
        <v>47</v>
      </c>
      <c r="D1280" s="10">
        <v>0</v>
      </c>
      <c r="E1280" s="10">
        <v>0</v>
      </c>
      <c r="F1280" s="10">
        <v>0</v>
      </c>
      <c r="G1280" s="10">
        <v>0</v>
      </c>
      <c r="H1280" s="10">
        <v>0</v>
      </c>
      <c r="I1280" s="10" t="s">
        <v>22</v>
      </c>
      <c r="J1280" s="10">
        <v>412</v>
      </c>
      <c r="K1280" s="10">
        <v>0</v>
      </c>
      <c r="L1280" s="10">
        <v>0</v>
      </c>
      <c r="M1280" s="10">
        <v>0</v>
      </c>
      <c r="N1280" s="10">
        <v>412</v>
      </c>
      <c r="O1280" s="10">
        <v>0</v>
      </c>
      <c r="P1280" s="10" t="str">
        <f>INDEX(Mapping!$B$4:$B$70, MATCH(C1280, Mapping!$C$4:$C$70, 0))</f>
        <v>West</v>
      </c>
    </row>
    <row r="1281" spans="1:16" x14ac:dyDescent="0.25">
      <c r="A1281" s="10">
        <v>2030</v>
      </c>
      <c r="B1281" s="10" t="s">
        <v>24</v>
      </c>
      <c r="C1281" s="10" t="s">
        <v>48</v>
      </c>
      <c r="D1281" s="10">
        <v>1517.5</v>
      </c>
      <c r="E1281" s="10">
        <v>0</v>
      </c>
      <c r="F1281" s="10">
        <v>-147.4</v>
      </c>
      <c r="G1281" s="10">
        <v>530.79999999999995</v>
      </c>
      <c r="H1281" s="10">
        <v>530.79999999999995</v>
      </c>
      <c r="I1281" s="10">
        <v>38.700000000000003</v>
      </c>
      <c r="J1281" s="10">
        <v>763.2</v>
      </c>
      <c r="K1281" s="10">
        <v>3.1</v>
      </c>
      <c r="L1281" s="10">
        <v>0</v>
      </c>
      <c r="M1281" s="10">
        <v>1165.9000000000001</v>
      </c>
      <c r="N1281" s="10">
        <v>31.3</v>
      </c>
      <c r="O1281" s="10">
        <v>0</v>
      </c>
      <c r="P1281" s="10" t="str">
        <f>INDEX(Mapping!$B$4:$B$70, MATCH(C1281, Mapping!$C$4:$C$70, 0))</f>
        <v>West</v>
      </c>
    </row>
    <row r="1282" spans="1:16" x14ac:dyDescent="0.25">
      <c r="A1282" s="10">
        <v>2030</v>
      </c>
      <c r="B1282" s="10" t="s">
        <v>24</v>
      </c>
      <c r="C1282" s="10" t="s">
        <v>49</v>
      </c>
      <c r="D1282" s="10">
        <v>523.70000000000005</v>
      </c>
      <c r="E1282" s="10">
        <v>0</v>
      </c>
      <c r="F1282" s="10">
        <v>-49.1</v>
      </c>
      <c r="G1282" s="10">
        <v>61.7</v>
      </c>
      <c r="H1282" s="10">
        <v>61.7</v>
      </c>
      <c r="I1282" s="10">
        <v>13</v>
      </c>
      <c r="J1282" s="10">
        <v>629.79999999999995</v>
      </c>
      <c r="K1282" s="10">
        <v>-78</v>
      </c>
      <c r="L1282" s="10">
        <v>0</v>
      </c>
      <c r="M1282" s="10">
        <v>0</v>
      </c>
      <c r="N1282" s="10">
        <v>15.5</v>
      </c>
      <c r="O1282" s="10">
        <v>0</v>
      </c>
      <c r="P1282" s="10" t="str">
        <f>INDEX(Mapping!$B$4:$B$70, MATCH(C1282, Mapping!$C$4:$C$70, 0))</f>
        <v>West</v>
      </c>
    </row>
    <row r="1283" spans="1:16" x14ac:dyDescent="0.25">
      <c r="A1283" s="10">
        <v>2030</v>
      </c>
      <c r="B1283" s="10" t="s">
        <v>24</v>
      </c>
      <c r="C1283" s="10" t="s">
        <v>50</v>
      </c>
      <c r="D1283" s="10">
        <v>408.1</v>
      </c>
      <c r="E1283" s="10">
        <v>0</v>
      </c>
      <c r="F1283" s="10">
        <v>-19.2</v>
      </c>
      <c r="G1283" s="10">
        <v>50.6</v>
      </c>
      <c r="H1283" s="10">
        <v>50.6</v>
      </c>
      <c r="I1283" s="10">
        <v>13</v>
      </c>
      <c r="J1283" s="10">
        <v>108.8</v>
      </c>
      <c r="K1283" s="10">
        <v>0</v>
      </c>
      <c r="L1283" s="10">
        <v>7.3</v>
      </c>
      <c r="M1283" s="10">
        <v>323.3</v>
      </c>
      <c r="N1283" s="10">
        <v>0</v>
      </c>
      <c r="O1283" s="10">
        <v>0</v>
      </c>
      <c r="P1283" s="10" t="str">
        <f>INDEX(Mapping!$B$4:$B$70, MATCH(C1283, Mapping!$C$4:$C$70, 0))</f>
        <v>West</v>
      </c>
    </row>
    <row r="1284" spans="1:16" x14ac:dyDescent="0.25">
      <c r="A1284" s="10">
        <v>2030</v>
      </c>
      <c r="B1284" s="10" t="s">
        <v>24</v>
      </c>
      <c r="C1284" s="10" t="s">
        <v>51</v>
      </c>
      <c r="D1284" s="10">
        <v>0</v>
      </c>
      <c r="E1284" s="10">
        <v>0</v>
      </c>
      <c r="F1284" s="10">
        <v>0</v>
      </c>
      <c r="G1284" s="10">
        <v>0</v>
      </c>
      <c r="H1284" s="10">
        <v>0</v>
      </c>
      <c r="I1284" s="10" t="s">
        <v>22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 t="str">
        <f>INDEX(Mapping!$B$4:$B$70, MATCH(C1284, Mapping!$C$4:$C$70, 0))</f>
        <v>West</v>
      </c>
    </row>
    <row r="1285" spans="1:16" x14ac:dyDescent="0.25">
      <c r="A1285" s="10">
        <v>2030</v>
      </c>
      <c r="B1285" s="10" t="s">
        <v>24</v>
      </c>
      <c r="C1285" s="10" t="s">
        <v>52</v>
      </c>
      <c r="D1285" s="10">
        <v>0</v>
      </c>
      <c r="E1285" s="10">
        <v>0</v>
      </c>
      <c r="F1285" s="10">
        <v>0</v>
      </c>
      <c r="G1285" s="10">
        <v>0</v>
      </c>
      <c r="H1285" s="10">
        <v>0</v>
      </c>
      <c r="I1285" s="10" t="s">
        <v>22</v>
      </c>
      <c r="J1285" s="10">
        <v>103</v>
      </c>
      <c r="K1285" s="10">
        <v>0</v>
      </c>
      <c r="L1285" s="10">
        <v>0</v>
      </c>
      <c r="M1285" s="10">
        <v>0</v>
      </c>
      <c r="N1285" s="10">
        <v>103</v>
      </c>
      <c r="O1285" s="10">
        <v>0</v>
      </c>
      <c r="P1285" s="10" t="str">
        <f>INDEX(Mapping!$B$4:$B$70, MATCH(C1285, Mapping!$C$4:$C$70, 0))</f>
        <v>West</v>
      </c>
    </row>
    <row r="1286" spans="1:16" x14ac:dyDescent="0.25">
      <c r="A1286" s="10">
        <v>2030</v>
      </c>
      <c r="B1286" s="10" t="s">
        <v>24</v>
      </c>
      <c r="C1286" s="10" t="s">
        <v>1221</v>
      </c>
      <c r="D1286" s="10">
        <v>0</v>
      </c>
      <c r="E1286" s="10">
        <v>0</v>
      </c>
      <c r="F1286" s="10">
        <v>0</v>
      </c>
      <c r="G1286" s="10">
        <v>0</v>
      </c>
      <c r="H1286" s="10">
        <v>136.19999999999999</v>
      </c>
      <c r="I1286" s="10" t="s">
        <v>22</v>
      </c>
      <c r="J1286" s="10">
        <v>702</v>
      </c>
      <c r="K1286" s="10">
        <v>0</v>
      </c>
      <c r="L1286" s="10">
        <v>0</v>
      </c>
      <c r="M1286" s="10">
        <v>0</v>
      </c>
      <c r="N1286" s="10">
        <v>565.70000000000005</v>
      </c>
      <c r="O1286" s="10">
        <v>0</v>
      </c>
      <c r="P1286" s="10" t="str">
        <f>INDEX(Mapping!$B$4:$B$70, MATCH(C1286, Mapping!$C$4:$C$70, 0))</f>
        <v>West</v>
      </c>
    </row>
    <row r="1287" spans="1:16" x14ac:dyDescent="0.25">
      <c r="A1287" s="10">
        <v>2030</v>
      </c>
      <c r="B1287" s="10" t="s">
        <v>24</v>
      </c>
      <c r="C1287" s="10" t="s">
        <v>53</v>
      </c>
      <c r="D1287" s="10">
        <v>0</v>
      </c>
      <c r="E1287" s="10">
        <v>0</v>
      </c>
      <c r="F1287" s="10">
        <v>0</v>
      </c>
      <c r="G1287" s="10">
        <v>0</v>
      </c>
      <c r="H1287" s="10">
        <v>0</v>
      </c>
      <c r="I1287" s="10" t="s">
        <v>22</v>
      </c>
      <c r="J1287" s="10">
        <v>0</v>
      </c>
      <c r="K1287" s="10">
        <v>0</v>
      </c>
      <c r="L1287" s="10">
        <v>0</v>
      </c>
      <c r="M1287" s="10">
        <v>424.7</v>
      </c>
      <c r="N1287" s="10">
        <v>424.7</v>
      </c>
      <c r="O1287" s="10">
        <v>0</v>
      </c>
      <c r="P1287" s="10" t="str">
        <f>INDEX(Mapping!$B$4:$B$70, MATCH(C1287, Mapping!$C$4:$C$70, 0))</f>
        <v>West</v>
      </c>
    </row>
    <row r="1288" spans="1:16" x14ac:dyDescent="0.25">
      <c r="A1288" s="10">
        <v>2030</v>
      </c>
      <c r="B1288" s="10" t="s">
        <v>24</v>
      </c>
      <c r="C1288" s="10" t="s">
        <v>1189</v>
      </c>
      <c r="D1288" s="10">
        <v>0</v>
      </c>
      <c r="E1288" s="10">
        <v>0</v>
      </c>
      <c r="F1288" s="10">
        <v>0</v>
      </c>
      <c r="G1288" s="10">
        <v>0</v>
      </c>
      <c r="H1288" s="10">
        <v>0</v>
      </c>
      <c r="I1288" s="10" t="s">
        <v>22</v>
      </c>
      <c r="J1288" s="10">
        <v>0</v>
      </c>
      <c r="K1288" s="10">
        <v>0</v>
      </c>
      <c r="L1288" s="10">
        <v>0</v>
      </c>
      <c r="M1288" s="10">
        <v>124</v>
      </c>
      <c r="N1288" s="10">
        <v>124</v>
      </c>
      <c r="O1288" s="10">
        <v>0</v>
      </c>
      <c r="P1288" s="10" t="str">
        <f>INDEX(Mapping!$B$4:$B$70, MATCH(C1288, Mapping!$C$4:$C$70, 0))</f>
        <v>West</v>
      </c>
    </row>
    <row r="1289" spans="1:16" x14ac:dyDescent="0.25">
      <c r="A1289" s="10">
        <v>2030</v>
      </c>
      <c r="B1289" s="10" t="s">
        <v>24</v>
      </c>
      <c r="C1289" s="10" t="s">
        <v>23</v>
      </c>
      <c r="D1289" s="10">
        <v>0</v>
      </c>
      <c r="E1289" s="10">
        <v>0</v>
      </c>
      <c r="F1289" s="10">
        <v>0</v>
      </c>
      <c r="G1289" s="10">
        <v>0</v>
      </c>
      <c r="H1289" s="10">
        <v>0</v>
      </c>
      <c r="I1289" s="10" t="s">
        <v>22</v>
      </c>
      <c r="J1289" s="10">
        <v>0</v>
      </c>
      <c r="K1289" s="10">
        <v>0</v>
      </c>
      <c r="L1289" s="10">
        <v>0</v>
      </c>
      <c r="M1289" s="10">
        <v>51.5</v>
      </c>
      <c r="N1289" s="10">
        <v>51.5</v>
      </c>
      <c r="O1289" s="10">
        <v>0</v>
      </c>
      <c r="P1289" s="10" t="str">
        <f>INDEX(Mapping!$B$4:$B$70, MATCH(C1289, Mapping!$C$4:$C$70, 0))</f>
        <v>East</v>
      </c>
    </row>
    <row r="1290" spans="1:16" x14ac:dyDescent="0.25">
      <c r="A1290" s="10">
        <v>2030</v>
      </c>
      <c r="B1290" s="10" t="s">
        <v>24</v>
      </c>
      <c r="C1290" s="10" t="s">
        <v>1220</v>
      </c>
      <c r="D1290" s="10">
        <v>280.5</v>
      </c>
      <c r="E1290" s="10">
        <v>0</v>
      </c>
      <c r="F1290" s="10">
        <v>-20.5</v>
      </c>
      <c r="G1290" s="10">
        <v>33.799999999999997</v>
      </c>
      <c r="H1290" s="10">
        <v>33.799999999999997</v>
      </c>
      <c r="I1290" s="10">
        <v>13</v>
      </c>
      <c r="J1290" s="10">
        <v>0</v>
      </c>
      <c r="K1290" s="10">
        <v>0</v>
      </c>
      <c r="L1290" s="10">
        <v>0</v>
      </c>
      <c r="M1290" s="10">
        <v>293.8</v>
      </c>
      <c r="N1290" s="10">
        <v>0</v>
      </c>
      <c r="O1290" s="10">
        <v>0</v>
      </c>
      <c r="P1290" s="10" t="str">
        <f>INDEX(Mapping!$B$4:$B$70, MATCH(C1290, Mapping!$C$4:$C$70, 0))</f>
        <v>West</v>
      </c>
    </row>
    <row r="1291" spans="1:16" x14ac:dyDescent="0.25">
      <c r="A1291" s="10">
        <v>2030</v>
      </c>
      <c r="B1291" s="10" t="s">
        <v>24</v>
      </c>
      <c r="C1291" s="10" t="s">
        <v>1235</v>
      </c>
      <c r="D1291" s="10">
        <v>0</v>
      </c>
      <c r="E1291" s="10">
        <v>0</v>
      </c>
      <c r="F1291" s="10">
        <v>0</v>
      </c>
      <c r="G1291" s="10">
        <v>0</v>
      </c>
      <c r="H1291" s="10">
        <v>0</v>
      </c>
      <c r="I1291" s="10" t="s">
        <v>22</v>
      </c>
      <c r="J1291" s="10">
        <v>67.2</v>
      </c>
      <c r="K1291" s="10">
        <v>0</v>
      </c>
      <c r="L1291" s="10">
        <v>0</v>
      </c>
      <c r="M1291" s="10">
        <v>0</v>
      </c>
      <c r="N1291" s="10">
        <v>67.2</v>
      </c>
      <c r="O1291" s="10">
        <v>0</v>
      </c>
      <c r="P1291" s="10" t="str">
        <f>INDEX(Mapping!$B$4:$B$70, MATCH(C1291, Mapping!$C$4:$C$70, 0))</f>
        <v>East</v>
      </c>
    </row>
    <row r="1292" spans="1:16" x14ac:dyDescent="0.25">
      <c r="A1292" s="10">
        <v>2030</v>
      </c>
      <c r="B1292" s="10" t="s">
        <v>24</v>
      </c>
      <c r="C1292" s="10" t="s">
        <v>1236</v>
      </c>
      <c r="D1292" s="10">
        <v>0</v>
      </c>
      <c r="E1292" s="10">
        <v>0</v>
      </c>
      <c r="F1292" s="10">
        <v>0</v>
      </c>
      <c r="G1292" s="10">
        <v>0</v>
      </c>
      <c r="H1292" s="10">
        <v>0</v>
      </c>
      <c r="I1292" s="10" t="s">
        <v>22</v>
      </c>
      <c r="J1292" s="10">
        <v>110.5</v>
      </c>
      <c r="K1292" s="10">
        <v>0</v>
      </c>
      <c r="L1292" s="10">
        <v>0</v>
      </c>
      <c r="M1292" s="10">
        <v>0</v>
      </c>
      <c r="N1292" s="10">
        <v>110.5</v>
      </c>
      <c r="O1292" s="10">
        <v>0</v>
      </c>
      <c r="P1292" s="10" t="str">
        <f>INDEX(Mapping!$B$4:$B$70, MATCH(C1292, Mapping!$C$4:$C$70, 0))</f>
        <v>West</v>
      </c>
    </row>
    <row r="1293" spans="1:16" x14ac:dyDescent="0.25">
      <c r="A1293" s="10">
        <v>2030</v>
      </c>
      <c r="B1293" s="10" t="s">
        <v>24</v>
      </c>
      <c r="C1293" s="10" t="s">
        <v>1237</v>
      </c>
      <c r="D1293" s="10">
        <v>0</v>
      </c>
      <c r="E1293" s="10">
        <v>0</v>
      </c>
      <c r="F1293" s="10">
        <v>0</v>
      </c>
      <c r="G1293" s="10">
        <v>0</v>
      </c>
      <c r="H1293" s="10">
        <v>0</v>
      </c>
      <c r="I1293" s="10" t="s">
        <v>22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 t="str">
        <f>INDEX(Mapping!$B$4:$B$70, MATCH(C1293, Mapping!$C$4:$C$70, 0))</f>
        <v>West</v>
      </c>
    </row>
    <row r="1294" spans="1:16" x14ac:dyDescent="0.25">
      <c r="A1294" s="10">
        <v>2030</v>
      </c>
      <c r="B1294" s="10" t="s">
        <v>24</v>
      </c>
      <c r="C1294" s="10" t="s">
        <v>1238</v>
      </c>
      <c r="D1294" s="10">
        <v>0</v>
      </c>
      <c r="E1294" s="10">
        <v>0</v>
      </c>
      <c r="F1294" s="10">
        <v>0</v>
      </c>
      <c r="G1294" s="10">
        <v>0</v>
      </c>
      <c r="H1294" s="10">
        <v>0</v>
      </c>
      <c r="I1294" s="10" t="s">
        <v>22</v>
      </c>
      <c r="J1294" s="10">
        <v>117.8</v>
      </c>
      <c r="K1294" s="10">
        <v>0</v>
      </c>
      <c r="L1294" s="10">
        <v>0</v>
      </c>
      <c r="M1294" s="10">
        <v>0</v>
      </c>
      <c r="N1294" s="10">
        <v>117.8</v>
      </c>
      <c r="O1294" s="10">
        <v>0</v>
      </c>
      <c r="P1294" s="10" t="str">
        <f>INDEX(Mapping!$B$4:$B$70, MATCH(C1294, Mapping!$C$4:$C$70, 0))</f>
        <v>East</v>
      </c>
    </row>
    <row r="1295" spans="1:16" x14ac:dyDescent="0.25">
      <c r="A1295" s="10">
        <v>2030</v>
      </c>
      <c r="B1295" s="10" t="s">
        <v>24</v>
      </c>
      <c r="C1295" s="10" t="s">
        <v>1239</v>
      </c>
      <c r="D1295" s="10">
        <v>0</v>
      </c>
      <c r="E1295" s="10">
        <v>0</v>
      </c>
      <c r="F1295" s="10">
        <v>0</v>
      </c>
      <c r="G1295" s="10">
        <v>0</v>
      </c>
      <c r="H1295" s="10">
        <v>0</v>
      </c>
      <c r="I1295" s="10" t="s">
        <v>22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 t="str">
        <f>INDEX(Mapping!$B$4:$B$70, MATCH(C1295, Mapping!$C$4:$C$70, 0))</f>
        <v>West</v>
      </c>
    </row>
    <row r="1296" spans="1:16" x14ac:dyDescent="0.25">
      <c r="A1296" s="10">
        <v>2030</v>
      </c>
      <c r="B1296" s="10" t="s">
        <v>24</v>
      </c>
      <c r="C1296" s="10" t="s">
        <v>1240</v>
      </c>
      <c r="D1296" s="10">
        <v>0</v>
      </c>
      <c r="E1296" s="10">
        <v>0</v>
      </c>
      <c r="F1296" s="10">
        <v>0</v>
      </c>
      <c r="G1296" s="10">
        <v>0</v>
      </c>
      <c r="H1296" s="10">
        <v>0</v>
      </c>
      <c r="I1296" s="10" t="s">
        <v>22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 t="str">
        <f>INDEX(Mapping!$B$4:$B$70, MATCH(C1296, Mapping!$C$4:$C$70, 0))</f>
        <v>West</v>
      </c>
    </row>
    <row r="1297" spans="1:16" x14ac:dyDescent="0.25">
      <c r="A1297" s="10">
        <v>2030</v>
      </c>
      <c r="B1297" s="10" t="s">
        <v>24</v>
      </c>
      <c r="C1297" s="10" t="s">
        <v>1241</v>
      </c>
      <c r="D1297" s="10">
        <v>0</v>
      </c>
      <c r="E1297" s="10">
        <v>0</v>
      </c>
      <c r="F1297" s="10">
        <v>0</v>
      </c>
      <c r="G1297" s="10">
        <v>0</v>
      </c>
      <c r="H1297" s="10">
        <v>0</v>
      </c>
      <c r="I1297" s="10" t="s">
        <v>22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 t="str">
        <f>INDEX(Mapping!$B$4:$B$70, MATCH(C1297, Mapping!$C$4:$C$70, 0))</f>
        <v>West</v>
      </c>
    </row>
    <row r="1298" spans="1:16" x14ac:dyDescent="0.25">
      <c r="A1298" s="10">
        <v>2030</v>
      </c>
      <c r="B1298" s="10" t="s">
        <v>24</v>
      </c>
      <c r="C1298" s="10" t="s">
        <v>1242</v>
      </c>
      <c r="D1298" s="10">
        <v>0</v>
      </c>
      <c r="E1298" s="10">
        <v>0</v>
      </c>
      <c r="F1298" s="10">
        <v>0</v>
      </c>
      <c r="G1298" s="10">
        <v>0</v>
      </c>
      <c r="H1298" s="10">
        <v>0</v>
      </c>
      <c r="I1298" s="10" t="s">
        <v>22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0</v>
      </c>
      <c r="P1298" s="10" t="str">
        <f>INDEX(Mapping!$B$4:$B$70, MATCH(C1298, Mapping!$C$4:$C$70, 0))</f>
        <v>West</v>
      </c>
    </row>
    <row r="1299" spans="1:16" x14ac:dyDescent="0.25">
      <c r="A1299" s="10">
        <v>2030</v>
      </c>
      <c r="B1299" s="10" t="s">
        <v>24</v>
      </c>
      <c r="C1299" s="10" t="s">
        <v>1243</v>
      </c>
      <c r="D1299" s="10">
        <v>0</v>
      </c>
      <c r="E1299" s="10">
        <v>0</v>
      </c>
      <c r="F1299" s="10">
        <v>0</v>
      </c>
      <c r="G1299" s="10">
        <v>0</v>
      </c>
      <c r="H1299" s="10">
        <v>0</v>
      </c>
      <c r="I1299" s="10" t="s">
        <v>22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 t="str">
        <f>INDEX(Mapping!$B$4:$B$70, MATCH(C1299, Mapping!$C$4:$C$70, 0))</f>
        <v>West</v>
      </c>
    </row>
    <row r="1300" spans="1:16" x14ac:dyDescent="0.25">
      <c r="A1300" s="10">
        <v>2030</v>
      </c>
      <c r="B1300" s="10" t="s">
        <v>24</v>
      </c>
      <c r="C1300" s="10" t="s">
        <v>1244</v>
      </c>
      <c r="D1300" s="10">
        <v>0</v>
      </c>
      <c r="E1300" s="10">
        <v>0</v>
      </c>
      <c r="F1300" s="10">
        <v>0</v>
      </c>
      <c r="G1300" s="10">
        <v>0</v>
      </c>
      <c r="H1300" s="10">
        <v>0</v>
      </c>
      <c r="I1300" s="10" t="s">
        <v>22</v>
      </c>
      <c r="J1300" s="10">
        <v>322.60000000000002</v>
      </c>
      <c r="K1300" s="10">
        <v>0</v>
      </c>
      <c r="L1300" s="10">
        <v>0</v>
      </c>
      <c r="M1300" s="10">
        <v>0</v>
      </c>
      <c r="N1300" s="10">
        <v>322.60000000000002</v>
      </c>
      <c r="O1300" s="10">
        <v>0</v>
      </c>
      <c r="P1300" s="10" t="str">
        <f>INDEX(Mapping!$B$4:$B$70, MATCH(C1300, Mapping!$C$4:$C$70, 0))</f>
        <v>East</v>
      </c>
    </row>
    <row r="1301" spans="1:16" x14ac:dyDescent="0.25">
      <c r="A1301" s="10">
        <v>2030</v>
      </c>
      <c r="B1301" s="10" t="s">
        <v>24</v>
      </c>
      <c r="C1301" s="10" t="s">
        <v>1245</v>
      </c>
      <c r="D1301" s="10">
        <v>0</v>
      </c>
      <c r="E1301" s="10">
        <v>0</v>
      </c>
      <c r="F1301" s="10">
        <v>0</v>
      </c>
      <c r="G1301" s="10">
        <v>0</v>
      </c>
      <c r="H1301" s="10">
        <v>0</v>
      </c>
      <c r="I1301" s="10" t="s">
        <v>22</v>
      </c>
      <c r="J1301" s="10">
        <v>195</v>
      </c>
      <c r="K1301" s="10">
        <v>0</v>
      </c>
      <c r="L1301" s="10">
        <v>0</v>
      </c>
      <c r="M1301" s="10">
        <v>0</v>
      </c>
      <c r="N1301" s="10">
        <v>195</v>
      </c>
      <c r="O1301" s="10">
        <v>0</v>
      </c>
      <c r="P1301" s="10" t="str">
        <f>INDEX(Mapping!$B$4:$B$70, MATCH(C1301, Mapping!$C$4:$C$70, 0))</f>
        <v>East</v>
      </c>
    </row>
    <row r="1302" spans="1:16" x14ac:dyDescent="0.25">
      <c r="A1302" s="10">
        <v>2030</v>
      </c>
      <c r="B1302" s="10" t="s">
        <v>24</v>
      </c>
      <c r="C1302" s="10" t="s">
        <v>1246</v>
      </c>
      <c r="D1302" s="10">
        <v>0</v>
      </c>
      <c r="E1302" s="10">
        <v>0</v>
      </c>
      <c r="F1302" s="10">
        <v>0</v>
      </c>
      <c r="G1302" s="10">
        <v>0</v>
      </c>
      <c r="H1302" s="10">
        <v>0</v>
      </c>
      <c r="I1302" s="10" t="s">
        <v>22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 t="str">
        <f>INDEX(Mapping!$B$4:$B$70, MATCH(C1302, Mapping!$C$4:$C$70, 0))</f>
        <v>West</v>
      </c>
    </row>
    <row r="1303" spans="1:16" x14ac:dyDescent="0.25">
      <c r="A1303" s="10">
        <v>2030</v>
      </c>
      <c r="B1303" s="10" t="s">
        <v>24</v>
      </c>
      <c r="C1303" s="10" t="s">
        <v>1247</v>
      </c>
      <c r="D1303" s="10">
        <v>0</v>
      </c>
      <c r="E1303" s="10">
        <v>0</v>
      </c>
      <c r="F1303" s="10">
        <v>0</v>
      </c>
      <c r="G1303" s="10">
        <v>0</v>
      </c>
      <c r="H1303" s="10">
        <v>0</v>
      </c>
      <c r="I1303" s="10" t="s">
        <v>22</v>
      </c>
      <c r="J1303" s="10">
        <v>0</v>
      </c>
      <c r="K1303" s="10">
        <v>0</v>
      </c>
      <c r="L1303" s="10">
        <v>0</v>
      </c>
      <c r="M1303" s="10">
        <v>0</v>
      </c>
      <c r="N1303" s="10">
        <v>0</v>
      </c>
      <c r="O1303" s="10">
        <v>0</v>
      </c>
      <c r="P1303" s="10" t="str">
        <f>INDEX(Mapping!$B$4:$B$70, MATCH(C1303, Mapping!$C$4:$C$70, 0))</f>
        <v>East</v>
      </c>
    </row>
    <row r="1304" spans="1:16" x14ac:dyDescent="0.25">
      <c r="A1304" s="10">
        <v>2030</v>
      </c>
      <c r="B1304" s="10" t="s">
        <v>24</v>
      </c>
      <c r="C1304" s="10" t="s">
        <v>1248</v>
      </c>
      <c r="D1304" s="10">
        <v>0</v>
      </c>
      <c r="E1304" s="10">
        <v>0</v>
      </c>
      <c r="F1304" s="10">
        <v>0</v>
      </c>
      <c r="G1304" s="10">
        <v>0</v>
      </c>
      <c r="H1304" s="10">
        <v>0</v>
      </c>
      <c r="I1304" s="10" t="s">
        <v>22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 t="str">
        <f>INDEX(Mapping!$B$4:$B$70, MATCH(C1304, Mapping!$C$4:$C$70, 0))</f>
        <v>East</v>
      </c>
    </row>
    <row r="1305" spans="1:16" x14ac:dyDescent="0.25">
      <c r="A1305" s="10">
        <v>2030</v>
      </c>
      <c r="B1305" s="10" t="s">
        <v>24</v>
      </c>
      <c r="C1305" s="10" t="s">
        <v>1249</v>
      </c>
      <c r="D1305" s="10">
        <v>0</v>
      </c>
      <c r="E1305" s="10">
        <v>0</v>
      </c>
      <c r="F1305" s="10">
        <v>0</v>
      </c>
      <c r="G1305" s="10">
        <v>0</v>
      </c>
      <c r="H1305" s="10">
        <v>0</v>
      </c>
      <c r="I1305" s="10" t="s">
        <v>22</v>
      </c>
      <c r="J1305" s="10">
        <v>125</v>
      </c>
      <c r="K1305" s="10">
        <v>0</v>
      </c>
      <c r="L1305" s="10">
        <v>0</v>
      </c>
      <c r="M1305" s="10">
        <v>0</v>
      </c>
      <c r="N1305" s="10">
        <v>125</v>
      </c>
      <c r="O1305" s="10">
        <v>0</v>
      </c>
      <c r="P1305" s="10" t="str">
        <f>INDEX(Mapping!$B$4:$B$70, MATCH(C1305, Mapping!$C$4:$C$70, 0))</f>
        <v>East</v>
      </c>
    </row>
    <row r="1306" spans="1:16" x14ac:dyDescent="0.25">
      <c r="A1306" s="10">
        <v>2030</v>
      </c>
      <c r="B1306" s="10" t="s">
        <v>24</v>
      </c>
      <c r="C1306" s="10" t="s">
        <v>1250</v>
      </c>
      <c r="D1306" s="10">
        <v>0</v>
      </c>
      <c r="E1306" s="10">
        <v>0</v>
      </c>
      <c r="F1306" s="10">
        <v>0</v>
      </c>
      <c r="G1306" s="10">
        <v>0</v>
      </c>
      <c r="H1306" s="10">
        <v>0</v>
      </c>
      <c r="I1306" s="10" t="s">
        <v>22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 t="str">
        <f>INDEX(Mapping!$B$4:$B$70, MATCH(C1306, Mapping!$C$4:$C$70, 0))</f>
        <v>West</v>
      </c>
    </row>
    <row r="1307" spans="1:16" x14ac:dyDescent="0.25">
      <c r="A1307" s="10">
        <v>2030</v>
      </c>
      <c r="B1307" s="10" t="s">
        <v>24</v>
      </c>
      <c r="C1307" s="10" t="s">
        <v>1251</v>
      </c>
      <c r="D1307" s="10">
        <v>0</v>
      </c>
      <c r="E1307" s="10">
        <v>0</v>
      </c>
      <c r="F1307" s="10">
        <v>0</v>
      </c>
      <c r="G1307" s="10">
        <v>0</v>
      </c>
      <c r="H1307" s="10">
        <v>0</v>
      </c>
      <c r="I1307" s="10" t="s">
        <v>22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 t="str">
        <f>INDEX(Mapping!$B$4:$B$70, MATCH(C1307, Mapping!$C$4:$C$70, 0))</f>
        <v>East</v>
      </c>
    </row>
    <row r="1308" spans="1:16" x14ac:dyDescent="0.25">
      <c r="A1308" s="10">
        <v>2030</v>
      </c>
      <c r="B1308" s="10" t="s">
        <v>24</v>
      </c>
      <c r="C1308" s="10" t="s">
        <v>1252</v>
      </c>
      <c r="D1308" s="10">
        <v>0</v>
      </c>
      <c r="E1308" s="10">
        <v>0</v>
      </c>
      <c r="F1308" s="10">
        <v>0</v>
      </c>
      <c r="G1308" s="10">
        <v>0</v>
      </c>
      <c r="H1308" s="10">
        <v>0</v>
      </c>
      <c r="I1308" s="10" t="s">
        <v>22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 t="str">
        <f>INDEX(Mapping!$B$4:$B$70, MATCH(C1308, Mapping!$C$4:$C$70, 0))</f>
        <v>East</v>
      </c>
    </row>
    <row r="1309" spans="1:16" x14ac:dyDescent="0.25">
      <c r="A1309" s="10">
        <v>2030</v>
      </c>
      <c r="B1309" s="10" t="s">
        <v>24</v>
      </c>
      <c r="C1309" s="10" t="s">
        <v>1253</v>
      </c>
      <c r="D1309" s="10">
        <v>0</v>
      </c>
      <c r="E1309" s="10">
        <v>0</v>
      </c>
      <c r="F1309" s="10">
        <v>0</v>
      </c>
      <c r="G1309" s="10">
        <v>0</v>
      </c>
      <c r="H1309" s="10">
        <v>0</v>
      </c>
      <c r="I1309" s="10" t="s">
        <v>22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10" t="str">
        <f>INDEX(Mapping!$B$4:$B$70, MATCH(C1309, Mapping!$C$4:$C$70, 0))</f>
        <v>East</v>
      </c>
    </row>
    <row r="1310" spans="1:16" x14ac:dyDescent="0.25">
      <c r="A1310" s="10">
        <v>2030</v>
      </c>
      <c r="B1310" s="10" t="s">
        <v>24</v>
      </c>
      <c r="C1310" s="10" t="s">
        <v>1254</v>
      </c>
      <c r="D1310" s="10">
        <v>0</v>
      </c>
      <c r="E1310" s="10">
        <v>0</v>
      </c>
      <c r="F1310" s="10">
        <v>0</v>
      </c>
      <c r="G1310" s="10">
        <v>0</v>
      </c>
      <c r="H1310" s="10">
        <v>0</v>
      </c>
      <c r="I1310" s="10" t="s">
        <v>22</v>
      </c>
      <c r="J1310" s="10">
        <v>181.9</v>
      </c>
      <c r="K1310" s="10">
        <v>0</v>
      </c>
      <c r="L1310" s="10">
        <v>0</v>
      </c>
      <c r="M1310" s="10">
        <v>0</v>
      </c>
      <c r="N1310" s="10">
        <v>181.9</v>
      </c>
      <c r="O1310" s="10">
        <v>0</v>
      </c>
      <c r="P1310" s="10" t="str">
        <f>INDEX(Mapping!$B$4:$B$70, MATCH(C1310, Mapping!$C$4:$C$70, 0))</f>
        <v>West</v>
      </c>
    </row>
    <row r="1311" spans="1:16" x14ac:dyDescent="0.25">
      <c r="A1311" s="10">
        <v>2030</v>
      </c>
      <c r="B1311" s="10" t="s">
        <v>24</v>
      </c>
      <c r="C1311" s="10" t="s">
        <v>1255</v>
      </c>
      <c r="D1311" s="10">
        <v>0</v>
      </c>
      <c r="E1311" s="10">
        <v>0</v>
      </c>
      <c r="F1311" s="10">
        <v>0</v>
      </c>
      <c r="G1311" s="10">
        <v>0</v>
      </c>
      <c r="H1311" s="10">
        <v>0</v>
      </c>
      <c r="I1311" s="10" t="s">
        <v>22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 t="str">
        <f>INDEX(Mapping!$B$4:$B$70, MATCH(C1311, Mapping!$C$4:$C$70, 0))</f>
        <v>West</v>
      </c>
    </row>
    <row r="1312" spans="1:16" x14ac:dyDescent="0.25">
      <c r="A1312" s="10">
        <v>2030</v>
      </c>
      <c r="B1312" s="10" t="s">
        <v>24</v>
      </c>
      <c r="C1312" s="10" t="s">
        <v>1256</v>
      </c>
      <c r="D1312" s="10">
        <v>0</v>
      </c>
      <c r="E1312" s="10">
        <v>0</v>
      </c>
      <c r="F1312" s="10">
        <v>0</v>
      </c>
      <c r="G1312" s="10">
        <v>0</v>
      </c>
      <c r="H1312" s="10">
        <v>0</v>
      </c>
      <c r="I1312" s="10" t="s">
        <v>22</v>
      </c>
      <c r="J1312" s="10">
        <v>0</v>
      </c>
      <c r="K1312" s="10">
        <v>0</v>
      </c>
      <c r="L1312" s="10">
        <v>0</v>
      </c>
      <c r="M1312" s="10">
        <v>322.5</v>
      </c>
      <c r="N1312" s="10">
        <v>322.5</v>
      </c>
      <c r="O1312" s="10">
        <v>0</v>
      </c>
      <c r="P1312" s="10" t="str">
        <f>INDEX(Mapping!$B$4:$B$70, MATCH(C1312, Mapping!$C$4:$C$70, 0))</f>
        <v>East</v>
      </c>
    </row>
    <row r="1313" spans="1:16" x14ac:dyDescent="0.25">
      <c r="A1313" s="10">
        <v>2030</v>
      </c>
      <c r="B1313" s="10" t="s">
        <v>1222</v>
      </c>
      <c r="C1313" s="10" t="s">
        <v>25</v>
      </c>
      <c r="D1313" s="10">
        <v>0</v>
      </c>
      <c r="E1313" s="10">
        <v>0</v>
      </c>
      <c r="F1313" s="10">
        <v>0</v>
      </c>
      <c r="G1313" s="10">
        <v>0</v>
      </c>
      <c r="H1313" s="10">
        <v>0</v>
      </c>
      <c r="I1313" s="10" t="s">
        <v>22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10" t="str">
        <f>INDEX(Mapping!$B$4:$B$70, MATCH(C1313, Mapping!$C$4:$C$70, 0))</f>
        <v>East</v>
      </c>
    </row>
    <row r="1314" spans="1:16" x14ac:dyDescent="0.25">
      <c r="A1314" s="10">
        <v>2030</v>
      </c>
      <c r="B1314" s="10" t="s">
        <v>1222</v>
      </c>
      <c r="C1314" s="10" t="s">
        <v>1182</v>
      </c>
      <c r="D1314" s="10">
        <v>0</v>
      </c>
      <c r="E1314" s="10">
        <v>0</v>
      </c>
      <c r="F1314" s="10">
        <v>0</v>
      </c>
      <c r="G1314" s="10">
        <v>0</v>
      </c>
      <c r="H1314" s="10">
        <v>0</v>
      </c>
      <c r="I1314" s="10" t="s">
        <v>22</v>
      </c>
      <c r="J1314" s="10">
        <v>218.8</v>
      </c>
      <c r="K1314" s="10">
        <v>0</v>
      </c>
      <c r="L1314" s="10">
        <v>0</v>
      </c>
      <c r="M1314" s="10">
        <v>0</v>
      </c>
      <c r="N1314" s="10">
        <v>218.8</v>
      </c>
      <c r="O1314" s="10">
        <v>0</v>
      </c>
      <c r="P1314" s="10" t="str">
        <f>INDEX(Mapping!$B$4:$B$70, MATCH(C1314, Mapping!$C$4:$C$70, 0))</f>
        <v>West</v>
      </c>
    </row>
    <row r="1315" spans="1:16" x14ac:dyDescent="0.25">
      <c r="A1315" s="10">
        <v>2030</v>
      </c>
      <c r="B1315" s="10" t="s">
        <v>1222</v>
      </c>
      <c r="C1315" s="10" t="s">
        <v>26</v>
      </c>
      <c r="D1315" s="10">
        <v>289.89999999999998</v>
      </c>
      <c r="E1315" s="10">
        <v>0</v>
      </c>
      <c r="F1315" s="10">
        <v>-24</v>
      </c>
      <c r="G1315" s="10">
        <v>34.6</v>
      </c>
      <c r="H1315" s="10">
        <v>34.6</v>
      </c>
      <c r="I1315" s="10">
        <v>13</v>
      </c>
      <c r="J1315" s="10">
        <v>35.799999999999997</v>
      </c>
      <c r="K1315" s="10">
        <v>-0.6</v>
      </c>
      <c r="L1315" s="10">
        <v>0</v>
      </c>
      <c r="M1315" s="10">
        <v>265.2</v>
      </c>
      <c r="N1315" s="10">
        <v>0</v>
      </c>
      <c r="O1315" s="10">
        <v>0</v>
      </c>
      <c r="P1315" s="10" t="str">
        <f>INDEX(Mapping!$B$4:$B$70, MATCH(C1315, Mapping!$C$4:$C$70, 0))</f>
        <v>East</v>
      </c>
    </row>
    <row r="1316" spans="1:16" x14ac:dyDescent="0.25">
      <c r="A1316" s="10">
        <v>2030</v>
      </c>
      <c r="B1316" s="10" t="s">
        <v>1222</v>
      </c>
      <c r="C1316" s="10" t="s">
        <v>27</v>
      </c>
      <c r="D1316" s="10">
        <v>0</v>
      </c>
      <c r="E1316" s="10">
        <v>0</v>
      </c>
      <c r="F1316" s="10">
        <v>0</v>
      </c>
      <c r="G1316" s="10">
        <v>0</v>
      </c>
      <c r="H1316" s="10">
        <v>0</v>
      </c>
      <c r="I1316" s="10" t="s">
        <v>22</v>
      </c>
      <c r="J1316" s="10">
        <v>0</v>
      </c>
      <c r="K1316" s="10">
        <v>0</v>
      </c>
      <c r="L1316" s="10">
        <v>0</v>
      </c>
      <c r="M1316" s="10">
        <v>100</v>
      </c>
      <c r="N1316" s="10">
        <v>100</v>
      </c>
      <c r="O1316" s="10">
        <v>0</v>
      </c>
      <c r="P1316" s="10" t="str">
        <f>INDEX(Mapping!$B$4:$B$70, MATCH(C1316, Mapping!$C$4:$C$70, 0))</f>
        <v>East</v>
      </c>
    </row>
    <row r="1317" spans="1:16" x14ac:dyDescent="0.25">
      <c r="A1317" s="10">
        <v>2030</v>
      </c>
      <c r="B1317" s="10" t="s">
        <v>1222</v>
      </c>
      <c r="C1317" s="10" t="s">
        <v>1183</v>
      </c>
      <c r="D1317" s="10">
        <v>0</v>
      </c>
      <c r="E1317" s="10">
        <v>0</v>
      </c>
      <c r="F1317" s="10">
        <v>0</v>
      </c>
      <c r="G1317" s="10">
        <v>0</v>
      </c>
      <c r="H1317" s="10">
        <v>0</v>
      </c>
      <c r="I1317" s="10" t="s">
        <v>22</v>
      </c>
      <c r="J1317" s="10">
        <v>0</v>
      </c>
      <c r="K1317" s="10">
        <v>0</v>
      </c>
      <c r="L1317" s="10">
        <v>0</v>
      </c>
      <c r="M1317" s="10">
        <v>967.3</v>
      </c>
      <c r="N1317" s="10">
        <v>967.3</v>
      </c>
      <c r="O1317" s="10">
        <v>0</v>
      </c>
      <c r="P1317" s="10" t="str">
        <f>INDEX(Mapping!$B$4:$B$70, MATCH(C1317, Mapping!$C$4:$C$70, 0))</f>
        <v>West</v>
      </c>
    </row>
    <row r="1318" spans="1:16" x14ac:dyDescent="0.25">
      <c r="A1318" s="10">
        <v>2030</v>
      </c>
      <c r="B1318" s="10" t="s">
        <v>1222</v>
      </c>
      <c r="C1318" s="10" t="s">
        <v>1184</v>
      </c>
      <c r="D1318" s="10">
        <v>0</v>
      </c>
      <c r="E1318" s="10">
        <v>0</v>
      </c>
      <c r="F1318" s="10">
        <v>0</v>
      </c>
      <c r="G1318" s="10">
        <v>0</v>
      </c>
      <c r="H1318" s="10">
        <v>0</v>
      </c>
      <c r="I1318" s="10" t="s">
        <v>22</v>
      </c>
      <c r="J1318" s="10">
        <v>0</v>
      </c>
      <c r="K1318" s="10">
        <v>0</v>
      </c>
      <c r="L1318" s="10">
        <v>0</v>
      </c>
      <c r="M1318" s="10">
        <v>1401.4</v>
      </c>
      <c r="N1318" s="10">
        <v>1401.4</v>
      </c>
      <c r="O1318" s="10">
        <v>0</v>
      </c>
      <c r="P1318" s="10" t="str">
        <f>INDEX(Mapping!$B$4:$B$70, MATCH(C1318, Mapping!$C$4:$C$70, 0))</f>
        <v>West</v>
      </c>
    </row>
    <row r="1319" spans="1:16" x14ac:dyDescent="0.25">
      <c r="A1319" s="10">
        <v>2030</v>
      </c>
      <c r="B1319" s="10" t="s">
        <v>1222</v>
      </c>
      <c r="C1319" s="10" t="s">
        <v>28</v>
      </c>
      <c r="D1319" s="10">
        <v>0</v>
      </c>
      <c r="E1319" s="10">
        <v>0</v>
      </c>
      <c r="F1319" s="10">
        <v>0</v>
      </c>
      <c r="G1319" s="10">
        <v>0</v>
      </c>
      <c r="H1319" s="10">
        <v>0</v>
      </c>
      <c r="I1319" s="10" t="s">
        <v>22</v>
      </c>
      <c r="J1319" s="10">
        <v>99.8</v>
      </c>
      <c r="K1319" s="10">
        <v>0</v>
      </c>
      <c r="L1319" s="10">
        <v>0</v>
      </c>
      <c r="M1319" s="10">
        <v>200.3</v>
      </c>
      <c r="N1319" s="10">
        <v>300.10000000000002</v>
      </c>
      <c r="O1319" s="10">
        <v>0</v>
      </c>
      <c r="P1319" s="10" t="str">
        <f>INDEX(Mapping!$B$4:$B$70, MATCH(C1319, Mapping!$C$4:$C$70, 0))</f>
        <v>West</v>
      </c>
    </row>
    <row r="1320" spans="1:16" x14ac:dyDescent="0.25">
      <c r="A1320" s="10">
        <v>2030</v>
      </c>
      <c r="B1320" s="10" t="s">
        <v>1222</v>
      </c>
      <c r="C1320" s="10" t="s">
        <v>29</v>
      </c>
      <c r="D1320" s="10">
        <v>0</v>
      </c>
      <c r="E1320" s="10">
        <v>0</v>
      </c>
      <c r="F1320" s="10">
        <v>0</v>
      </c>
      <c r="G1320" s="10">
        <v>0</v>
      </c>
      <c r="H1320" s="10">
        <v>0</v>
      </c>
      <c r="I1320" s="10" t="s">
        <v>22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 t="str">
        <f>INDEX(Mapping!$B$4:$B$70, MATCH(C1320, Mapping!$C$4:$C$70, 0))</f>
        <v>East</v>
      </c>
    </row>
    <row r="1321" spans="1:16" x14ac:dyDescent="0.25">
      <c r="A1321" s="10">
        <v>2030</v>
      </c>
      <c r="B1321" s="10" t="s">
        <v>1222</v>
      </c>
      <c r="C1321" s="10" t="s">
        <v>30</v>
      </c>
      <c r="D1321" s="10">
        <v>0</v>
      </c>
      <c r="E1321" s="10">
        <v>0</v>
      </c>
      <c r="F1321" s="10">
        <v>0</v>
      </c>
      <c r="G1321" s="10">
        <v>0</v>
      </c>
      <c r="H1321" s="10">
        <v>0</v>
      </c>
      <c r="I1321" s="10" t="s">
        <v>22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0</v>
      </c>
      <c r="P1321" s="10" t="str">
        <f>INDEX(Mapping!$B$4:$B$70, MATCH(C1321, Mapping!$C$4:$C$70, 0))</f>
        <v>East</v>
      </c>
    </row>
    <row r="1322" spans="1:16" x14ac:dyDescent="0.25">
      <c r="A1322" s="10">
        <v>2030</v>
      </c>
      <c r="B1322" s="10" t="s">
        <v>1222</v>
      </c>
      <c r="C1322" s="10" t="s">
        <v>31</v>
      </c>
      <c r="D1322" s="10">
        <v>4099.3999999999996</v>
      </c>
      <c r="E1322" s="10">
        <v>0</v>
      </c>
      <c r="F1322" s="10">
        <v>-353.7</v>
      </c>
      <c r="G1322" s="10">
        <v>1353.7</v>
      </c>
      <c r="H1322" s="10">
        <v>1353.7</v>
      </c>
      <c r="I1322" s="10">
        <v>36.1</v>
      </c>
      <c r="J1322" s="10">
        <v>2688.4</v>
      </c>
      <c r="K1322" s="10">
        <v>0</v>
      </c>
      <c r="L1322" s="10">
        <v>0</v>
      </c>
      <c r="M1322" s="10">
        <v>3093.3</v>
      </c>
      <c r="N1322" s="10">
        <v>682.3</v>
      </c>
      <c r="O1322" s="10">
        <v>0</v>
      </c>
      <c r="P1322" s="10" t="str">
        <f>INDEX(Mapping!$B$4:$B$70, MATCH(C1322, Mapping!$C$4:$C$70, 0))</f>
        <v>East</v>
      </c>
    </row>
    <row r="1323" spans="1:16" x14ac:dyDescent="0.25">
      <c r="A1323" s="10">
        <v>2030</v>
      </c>
      <c r="B1323" s="10" t="s">
        <v>1222</v>
      </c>
      <c r="C1323" s="10" t="s">
        <v>1185</v>
      </c>
      <c r="D1323" s="10">
        <v>0</v>
      </c>
      <c r="E1323" s="10">
        <v>0</v>
      </c>
      <c r="F1323" s="10">
        <v>0</v>
      </c>
      <c r="G1323" s="10">
        <v>0</v>
      </c>
      <c r="H1323" s="10">
        <v>0</v>
      </c>
      <c r="I1323" s="10" t="s">
        <v>22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 t="str">
        <f>INDEX(Mapping!$B$4:$B$70, MATCH(C1323, Mapping!$C$4:$C$70, 0))</f>
        <v>East</v>
      </c>
    </row>
    <row r="1324" spans="1:16" x14ac:dyDescent="0.25">
      <c r="A1324" s="10">
        <v>2030</v>
      </c>
      <c r="B1324" s="10" t="s">
        <v>1222</v>
      </c>
      <c r="C1324" s="10" t="s">
        <v>32</v>
      </c>
      <c r="D1324" s="10">
        <v>492.4</v>
      </c>
      <c r="E1324" s="10">
        <v>0</v>
      </c>
      <c r="F1324" s="10">
        <v>0</v>
      </c>
      <c r="G1324" s="10">
        <v>272.3</v>
      </c>
      <c r="H1324" s="10">
        <v>272.3</v>
      </c>
      <c r="I1324" s="10">
        <v>55.3</v>
      </c>
      <c r="J1324" s="10">
        <v>3310.6</v>
      </c>
      <c r="K1324" s="10">
        <v>-27.6</v>
      </c>
      <c r="L1324" s="10">
        <v>0</v>
      </c>
      <c r="M1324" s="10">
        <v>133.5</v>
      </c>
      <c r="N1324" s="10">
        <v>2651.7</v>
      </c>
      <c r="O1324" s="10">
        <v>0</v>
      </c>
      <c r="P1324" s="10" t="str">
        <f>INDEX(Mapping!$B$4:$B$70, MATCH(C1324, Mapping!$C$4:$C$70, 0))</f>
        <v>East</v>
      </c>
    </row>
    <row r="1325" spans="1:16" x14ac:dyDescent="0.25">
      <c r="A1325" s="10">
        <v>2030</v>
      </c>
      <c r="B1325" s="10" t="s">
        <v>1222</v>
      </c>
      <c r="C1325" s="10" t="s">
        <v>33</v>
      </c>
      <c r="D1325" s="10">
        <v>0</v>
      </c>
      <c r="E1325" s="10">
        <v>0</v>
      </c>
      <c r="F1325" s="10">
        <v>0</v>
      </c>
      <c r="G1325" s="10">
        <v>0</v>
      </c>
      <c r="H1325" s="10">
        <v>0</v>
      </c>
      <c r="I1325" s="10" t="s">
        <v>22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 t="str">
        <f>INDEX(Mapping!$B$4:$B$70, MATCH(C1325, Mapping!$C$4:$C$70, 0))</f>
        <v>East</v>
      </c>
    </row>
    <row r="1326" spans="1:16" x14ac:dyDescent="0.25">
      <c r="A1326" s="10">
        <v>2030</v>
      </c>
      <c r="B1326" s="10" t="s">
        <v>1222</v>
      </c>
      <c r="C1326" s="10" t="s">
        <v>34</v>
      </c>
      <c r="D1326" s="10">
        <v>0</v>
      </c>
      <c r="E1326" s="10">
        <v>0</v>
      </c>
      <c r="F1326" s="10">
        <v>0</v>
      </c>
      <c r="G1326" s="10">
        <v>0</v>
      </c>
      <c r="H1326" s="10">
        <v>76.5</v>
      </c>
      <c r="I1326" s="10" t="s">
        <v>22</v>
      </c>
      <c r="J1326" s="10">
        <v>76.5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 t="str">
        <f>INDEX(Mapping!$B$4:$B$70, MATCH(C1326, Mapping!$C$4:$C$70, 0))</f>
        <v>East</v>
      </c>
    </row>
    <row r="1327" spans="1:16" x14ac:dyDescent="0.25">
      <c r="A1327" s="10">
        <v>2030</v>
      </c>
      <c r="B1327" s="10" t="s">
        <v>1222</v>
      </c>
      <c r="C1327" s="10" t="s">
        <v>35</v>
      </c>
      <c r="D1327" s="10">
        <v>0</v>
      </c>
      <c r="E1327" s="10">
        <v>0</v>
      </c>
      <c r="F1327" s="10">
        <v>0</v>
      </c>
      <c r="G1327" s="10">
        <v>0</v>
      </c>
      <c r="H1327" s="10">
        <v>0</v>
      </c>
      <c r="I1327" s="10" t="s">
        <v>22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10" t="str">
        <f>INDEX(Mapping!$B$4:$B$70, MATCH(C1327, Mapping!$C$4:$C$70, 0))</f>
        <v>East</v>
      </c>
    </row>
    <row r="1328" spans="1:16" x14ac:dyDescent="0.25">
      <c r="A1328" s="10">
        <v>2030</v>
      </c>
      <c r="B1328" s="10" t="s">
        <v>1222</v>
      </c>
      <c r="C1328" s="10" t="s">
        <v>36</v>
      </c>
      <c r="D1328" s="10">
        <v>0</v>
      </c>
      <c r="E1328" s="10">
        <v>0</v>
      </c>
      <c r="F1328" s="10">
        <v>0</v>
      </c>
      <c r="G1328" s="10">
        <v>0</v>
      </c>
      <c r="H1328" s="10">
        <v>0</v>
      </c>
      <c r="I1328" s="10" t="s">
        <v>22</v>
      </c>
      <c r="J1328" s="10">
        <v>2.6</v>
      </c>
      <c r="K1328" s="10">
        <v>0</v>
      </c>
      <c r="L1328" s="10">
        <v>0</v>
      </c>
      <c r="M1328" s="10">
        <v>0</v>
      </c>
      <c r="N1328" s="10">
        <v>2.6</v>
      </c>
      <c r="O1328" s="10">
        <v>0</v>
      </c>
      <c r="P1328" s="10" t="str">
        <f>INDEX(Mapping!$B$4:$B$70, MATCH(C1328, Mapping!$C$4:$C$70, 0))</f>
        <v>West</v>
      </c>
    </row>
    <row r="1329" spans="1:16" x14ac:dyDescent="0.25">
      <c r="A1329" s="10">
        <v>2030</v>
      </c>
      <c r="B1329" s="10" t="s">
        <v>1222</v>
      </c>
      <c r="C1329" s="10" t="s">
        <v>37</v>
      </c>
      <c r="D1329" s="10">
        <v>0</v>
      </c>
      <c r="E1329" s="10">
        <v>0</v>
      </c>
      <c r="F1329" s="10">
        <v>0</v>
      </c>
      <c r="G1329" s="10">
        <v>0</v>
      </c>
      <c r="H1329" s="10">
        <v>0</v>
      </c>
      <c r="I1329" s="10" t="s">
        <v>22</v>
      </c>
      <c r="J1329" s="10">
        <v>240.1</v>
      </c>
      <c r="K1329" s="10">
        <v>0</v>
      </c>
      <c r="L1329" s="10">
        <v>0</v>
      </c>
      <c r="M1329" s="10">
        <v>0</v>
      </c>
      <c r="N1329" s="10">
        <v>240.1</v>
      </c>
      <c r="O1329" s="10">
        <v>0</v>
      </c>
      <c r="P1329" s="10" t="str">
        <f>INDEX(Mapping!$B$4:$B$70, MATCH(C1329, Mapping!$C$4:$C$70, 0))</f>
        <v>West</v>
      </c>
    </row>
    <row r="1330" spans="1:16" x14ac:dyDescent="0.25">
      <c r="A1330" s="10">
        <v>2030</v>
      </c>
      <c r="B1330" s="10" t="s">
        <v>1222</v>
      </c>
      <c r="C1330" s="10" t="s">
        <v>38</v>
      </c>
      <c r="D1330" s="10">
        <v>569.1</v>
      </c>
      <c r="E1330" s="10">
        <v>0</v>
      </c>
      <c r="F1330" s="10">
        <v>-48.5</v>
      </c>
      <c r="G1330" s="10">
        <v>67.7</v>
      </c>
      <c r="H1330" s="10">
        <v>67.7</v>
      </c>
      <c r="I1330" s="10">
        <v>13</v>
      </c>
      <c r="J1330" s="10">
        <v>104</v>
      </c>
      <c r="K1330" s="10">
        <v>0</v>
      </c>
      <c r="L1330" s="10">
        <v>0</v>
      </c>
      <c r="M1330" s="10">
        <v>484.3</v>
      </c>
      <c r="N1330" s="10">
        <v>0</v>
      </c>
      <c r="O1330" s="10">
        <v>0</v>
      </c>
      <c r="P1330" s="10" t="str">
        <f>INDEX(Mapping!$B$4:$B$70, MATCH(C1330, Mapping!$C$4:$C$70, 0))</f>
        <v>West</v>
      </c>
    </row>
    <row r="1331" spans="1:16" x14ac:dyDescent="0.25">
      <c r="A1331" s="10">
        <v>2030</v>
      </c>
      <c r="B1331" s="10" t="s">
        <v>1222</v>
      </c>
      <c r="C1331" s="10" t="s">
        <v>39</v>
      </c>
      <c r="D1331" s="10">
        <v>254.7</v>
      </c>
      <c r="E1331" s="10">
        <v>0</v>
      </c>
      <c r="F1331" s="10">
        <v>-19.399999999999999</v>
      </c>
      <c r="G1331" s="10">
        <v>30.6</v>
      </c>
      <c r="H1331" s="10">
        <v>30.6</v>
      </c>
      <c r="I1331" s="10">
        <v>13</v>
      </c>
      <c r="J1331" s="10">
        <v>133.9</v>
      </c>
      <c r="K1331" s="10">
        <v>-2.6</v>
      </c>
      <c r="L1331" s="10">
        <v>0</v>
      </c>
      <c r="M1331" s="10">
        <v>134.6</v>
      </c>
      <c r="N1331" s="10">
        <v>0</v>
      </c>
      <c r="O1331" s="10">
        <v>0</v>
      </c>
      <c r="P1331" s="10" t="str">
        <f>INDEX(Mapping!$B$4:$B$70, MATCH(C1331, Mapping!$C$4:$C$70, 0))</f>
        <v>West</v>
      </c>
    </row>
    <row r="1332" spans="1:16" x14ac:dyDescent="0.25">
      <c r="A1332" s="10">
        <v>2030</v>
      </c>
      <c r="B1332" s="10" t="s">
        <v>1222</v>
      </c>
      <c r="C1332" s="10" t="s">
        <v>42</v>
      </c>
      <c r="D1332" s="10">
        <v>0</v>
      </c>
      <c r="E1332" s="10">
        <v>0</v>
      </c>
      <c r="F1332" s="10">
        <v>0</v>
      </c>
      <c r="G1332" s="10">
        <v>0</v>
      </c>
      <c r="H1332" s="10">
        <v>0</v>
      </c>
      <c r="I1332" s="10" t="s">
        <v>22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 t="str">
        <f>INDEX(Mapping!$B$4:$B$70, MATCH(C1332, Mapping!$C$4:$C$70, 0))</f>
        <v>East</v>
      </c>
    </row>
    <row r="1333" spans="1:16" x14ac:dyDescent="0.25">
      <c r="A1333" s="10">
        <v>2030</v>
      </c>
      <c r="B1333" s="10" t="s">
        <v>1222</v>
      </c>
      <c r="C1333" s="10" t="s">
        <v>43</v>
      </c>
      <c r="D1333" s="10">
        <v>0</v>
      </c>
      <c r="E1333" s="10">
        <v>0</v>
      </c>
      <c r="F1333" s="10">
        <v>0</v>
      </c>
      <c r="G1333" s="10">
        <v>0</v>
      </c>
      <c r="H1333" s="10">
        <v>0</v>
      </c>
      <c r="I1333" s="10" t="s">
        <v>22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 t="str">
        <f>INDEX(Mapping!$B$4:$B$70, MATCH(C1333, Mapping!$C$4:$C$70, 0))</f>
        <v>East</v>
      </c>
    </row>
    <row r="1334" spans="1:16" x14ac:dyDescent="0.25">
      <c r="A1334" s="10">
        <v>2030</v>
      </c>
      <c r="B1334" s="10" t="s">
        <v>1222</v>
      </c>
      <c r="C1334" s="10" t="s">
        <v>45</v>
      </c>
      <c r="D1334" s="10">
        <v>646.1</v>
      </c>
      <c r="E1334" s="10">
        <v>0</v>
      </c>
      <c r="F1334" s="10">
        <v>0</v>
      </c>
      <c r="G1334" s="10">
        <v>84</v>
      </c>
      <c r="H1334" s="10">
        <v>84</v>
      </c>
      <c r="I1334" s="10">
        <v>13</v>
      </c>
      <c r="J1334" s="10">
        <v>747.3</v>
      </c>
      <c r="K1334" s="10">
        <v>0</v>
      </c>
      <c r="L1334" s="10">
        <v>0</v>
      </c>
      <c r="M1334" s="10">
        <v>0</v>
      </c>
      <c r="N1334" s="10">
        <v>17.2</v>
      </c>
      <c r="O1334" s="10">
        <v>0</v>
      </c>
      <c r="P1334" s="10" t="str">
        <f>INDEX(Mapping!$B$4:$B$70, MATCH(C1334, Mapping!$C$4:$C$70, 0))</f>
        <v>East</v>
      </c>
    </row>
    <row r="1335" spans="1:16" x14ac:dyDescent="0.25">
      <c r="A1335" s="10">
        <v>2030</v>
      </c>
      <c r="B1335" s="10" t="s">
        <v>1222</v>
      </c>
      <c r="C1335" s="10" t="s">
        <v>46</v>
      </c>
      <c r="D1335" s="10">
        <v>489</v>
      </c>
      <c r="E1335" s="10">
        <v>0</v>
      </c>
      <c r="F1335" s="10">
        <v>-110.5</v>
      </c>
      <c r="G1335" s="10">
        <v>49.2</v>
      </c>
      <c r="H1335" s="10">
        <v>49.2</v>
      </c>
      <c r="I1335" s="10">
        <v>13</v>
      </c>
      <c r="J1335" s="10">
        <v>40</v>
      </c>
      <c r="K1335" s="10">
        <v>0</v>
      </c>
      <c r="L1335" s="10">
        <v>0</v>
      </c>
      <c r="M1335" s="10">
        <v>387.7</v>
      </c>
      <c r="N1335" s="10">
        <v>0</v>
      </c>
      <c r="O1335" s="10">
        <v>0</v>
      </c>
      <c r="P1335" s="10" t="str">
        <f>INDEX(Mapping!$B$4:$B$70, MATCH(C1335, Mapping!$C$4:$C$70, 0))</f>
        <v>East</v>
      </c>
    </row>
    <row r="1336" spans="1:16" x14ac:dyDescent="0.25">
      <c r="A1336" s="10">
        <v>2030</v>
      </c>
      <c r="B1336" s="10" t="s">
        <v>1222</v>
      </c>
      <c r="C1336" s="10" t="s">
        <v>1234</v>
      </c>
      <c r="D1336" s="10">
        <v>0</v>
      </c>
      <c r="E1336" s="10">
        <v>0</v>
      </c>
      <c r="F1336" s="10">
        <v>0</v>
      </c>
      <c r="G1336" s="10">
        <v>0</v>
      </c>
      <c r="H1336" s="10">
        <v>0</v>
      </c>
      <c r="I1336" s="10" t="s">
        <v>22</v>
      </c>
      <c r="J1336" s="10">
        <v>0</v>
      </c>
      <c r="K1336" s="10">
        <v>0</v>
      </c>
      <c r="L1336" s="10">
        <v>0</v>
      </c>
      <c r="M1336" s="10">
        <v>465.5</v>
      </c>
      <c r="N1336" s="10">
        <v>465.5</v>
      </c>
      <c r="O1336" s="10">
        <v>0</v>
      </c>
      <c r="P1336" s="10" t="str">
        <f>INDEX(Mapping!$B$4:$B$70, MATCH(C1336, Mapping!$C$4:$C$70, 0))</f>
        <v>East</v>
      </c>
    </row>
    <row r="1337" spans="1:16" x14ac:dyDescent="0.25">
      <c r="A1337" s="10">
        <v>2030</v>
      </c>
      <c r="B1337" s="10" t="s">
        <v>1222</v>
      </c>
      <c r="C1337" s="10" t="s">
        <v>47</v>
      </c>
      <c r="D1337" s="10">
        <v>0</v>
      </c>
      <c r="E1337" s="10">
        <v>0</v>
      </c>
      <c r="F1337" s="10">
        <v>0</v>
      </c>
      <c r="G1337" s="10">
        <v>0</v>
      </c>
      <c r="H1337" s="10">
        <v>0</v>
      </c>
      <c r="I1337" s="10" t="s">
        <v>22</v>
      </c>
      <c r="J1337" s="10">
        <v>512.20000000000005</v>
      </c>
      <c r="K1337" s="10">
        <v>0</v>
      </c>
      <c r="L1337" s="10">
        <v>0</v>
      </c>
      <c r="M1337" s="10">
        <v>0</v>
      </c>
      <c r="N1337" s="10">
        <v>512.20000000000005</v>
      </c>
      <c r="O1337" s="10">
        <v>0</v>
      </c>
      <c r="P1337" s="10" t="str">
        <f>INDEX(Mapping!$B$4:$B$70, MATCH(C1337, Mapping!$C$4:$C$70, 0))</f>
        <v>West</v>
      </c>
    </row>
    <row r="1338" spans="1:16" x14ac:dyDescent="0.25">
      <c r="A1338" s="10">
        <v>2030</v>
      </c>
      <c r="B1338" s="10" t="s">
        <v>1222</v>
      </c>
      <c r="C1338" s="10" t="s">
        <v>48</v>
      </c>
      <c r="D1338" s="10">
        <v>1542.1</v>
      </c>
      <c r="E1338" s="10">
        <v>0</v>
      </c>
      <c r="F1338" s="10">
        <v>-176.6</v>
      </c>
      <c r="G1338" s="10">
        <v>505.5</v>
      </c>
      <c r="H1338" s="10">
        <v>505.5</v>
      </c>
      <c r="I1338" s="10">
        <v>37</v>
      </c>
      <c r="J1338" s="10">
        <v>684</v>
      </c>
      <c r="K1338" s="10">
        <v>2.9</v>
      </c>
      <c r="L1338" s="10">
        <v>0</v>
      </c>
      <c r="M1338" s="10">
        <v>1531.2</v>
      </c>
      <c r="N1338" s="10">
        <v>347</v>
      </c>
      <c r="O1338" s="10">
        <v>0</v>
      </c>
      <c r="P1338" s="10" t="str">
        <f>INDEX(Mapping!$B$4:$B$70, MATCH(C1338, Mapping!$C$4:$C$70, 0))</f>
        <v>West</v>
      </c>
    </row>
    <row r="1339" spans="1:16" x14ac:dyDescent="0.25">
      <c r="A1339" s="10">
        <v>2030</v>
      </c>
      <c r="B1339" s="10" t="s">
        <v>1222</v>
      </c>
      <c r="C1339" s="10" t="s">
        <v>49</v>
      </c>
      <c r="D1339" s="10">
        <v>578</v>
      </c>
      <c r="E1339" s="10">
        <v>0</v>
      </c>
      <c r="F1339" s="10">
        <v>-45.4</v>
      </c>
      <c r="G1339" s="10">
        <v>69.2</v>
      </c>
      <c r="H1339" s="10">
        <v>69.2</v>
      </c>
      <c r="I1339" s="10">
        <v>13</v>
      </c>
      <c r="J1339" s="10">
        <v>696.3</v>
      </c>
      <c r="K1339" s="10">
        <v>-78</v>
      </c>
      <c r="L1339" s="10">
        <v>0</v>
      </c>
      <c r="M1339" s="10">
        <v>29.8</v>
      </c>
      <c r="N1339" s="10">
        <v>46.3</v>
      </c>
      <c r="O1339" s="10">
        <v>0</v>
      </c>
      <c r="P1339" s="10" t="str">
        <f>INDEX(Mapping!$B$4:$B$70, MATCH(C1339, Mapping!$C$4:$C$70, 0))</f>
        <v>West</v>
      </c>
    </row>
    <row r="1340" spans="1:16" x14ac:dyDescent="0.25">
      <c r="A1340" s="10">
        <v>2030</v>
      </c>
      <c r="B1340" s="10" t="s">
        <v>1222</v>
      </c>
      <c r="C1340" s="10" t="s">
        <v>50</v>
      </c>
      <c r="D1340" s="10">
        <v>434.3</v>
      </c>
      <c r="E1340" s="10">
        <v>0</v>
      </c>
      <c r="F1340" s="10">
        <v>-46.4</v>
      </c>
      <c r="G1340" s="10">
        <v>50.4</v>
      </c>
      <c r="H1340" s="10">
        <v>50.4</v>
      </c>
      <c r="I1340" s="10">
        <v>13</v>
      </c>
      <c r="J1340" s="10">
        <v>118.8</v>
      </c>
      <c r="K1340" s="10">
        <v>0</v>
      </c>
      <c r="L1340" s="10">
        <v>0</v>
      </c>
      <c r="M1340" s="10">
        <v>327.60000000000002</v>
      </c>
      <c r="N1340" s="10">
        <v>8</v>
      </c>
      <c r="O1340" s="10">
        <v>0</v>
      </c>
      <c r="P1340" s="10" t="str">
        <f>INDEX(Mapping!$B$4:$B$70, MATCH(C1340, Mapping!$C$4:$C$70, 0))</f>
        <v>West</v>
      </c>
    </row>
    <row r="1341" spans="1:16" x14ac:dyDescent="0.25">
      <c r="A1341" s="10">
        <v>2030</v>
      </c>
      <c r="B1341" s="10" t="s">
        <v>1222</v>
      </c>
      <c r="C1341" s="10" t="s">
        <v>51</v>
      </c>
      <c r="D1341" s="10">
        <v>0</v>
      </c>
      <c r="E1341" s="10">
        <v>0</v>
      </c>
      <c r="F1341" s="10">
        <v>0</v>
      </c>
      <c r="G1341" s="10">
        <v>0</v>
      </c>
      <c r="H1341" s="10">
        <v>0</v>
      </c>
      <c r="I1341" s="10" t="s">
        <v>22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 t="str">
        <f>INDEX(Mapping!$B$4:$B$70, MATCH(C1341, Mapping!$C$4:$C$70, 0))</f>
        <v>West</v>
      </c>
    </row>
    <row r="1342" spans="1:16" x14ac:dyDescent="0.25">
      <c r="A1342" s="10">
        <v>2030</v>
      </c>
      <c r="B1342" s="10" t="s">
        <v>1222</v>
      </c>
      <c r="C1342" s="10" t="s">
        <v>52</v>
      </c>
      <c r="D1342" s="10">
        <v>0</v>
      </c>
      <c r="E1342" s="10">
        <v>0</v>
      </c>
      <c r="F1342" s="10">
        <v>0</v>
      </c>
      <c r="G1342" s="10">
        <v>0</v>
      </c>
      <c r="H1342" s="10">
        <v>0</v>
      </c>
      <c r="I1342" s="10" t="s">
        <v>22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 t="str">
        <f>INDEX(Mapping!$B$4:$B$70, MATCH(C1342, Mapping!$C$4:$C$70, 0))</f>
        <v>West</v>
      </c>
    </row>
    <row r="1343" spans="1:16" x14ac:dyDescent="0.25">
      <c r="A1343" s="10">
        <v>2030</v>
      </c>
      <c r="B1343" s="10" t="s">
        <v>1222</v>
      </c>
      <c r="C1343" s="10" t="s">
        <v>1221</v>
      </c>
      <c r="D1343" s="10">
        <v>0</v>
      </c>
      <c r="E1343" s="10">
        <v>0</v>
      </c>
      <c r="F1343" s="10">
        <v>0</v>
      </c>
      <c r="G1343" s="10">
        <v>0</v>
      </c>
      <c r="H1343" s="10">
        <v>0</v>
      </c>
      <c r="I1343" s="10" t="s">
        <v>22</v>
      </c>
      <c r="J1343" s="10">
        <v>702</v>
      </c>
      <c r="K1343" s="10">
        <v>0</v>
      </c>
      <c r="L1343" s="10">
        <v>0</v>
      </c>
      <c r="M1343" s="10">
        <v>77.8</v>
      </c>
      <c r="N1343" s="10">
        <v>779.8</v>
      </c>
      <c r="O1343" s="10">
        <v>0</v>
      </c>
      <c r="P1343" s="10" t="str">
        <f>INDEX(Mapping!$B$4:$B$70, MATCH(C1343, Mapping!$C$4:$C$70, 0))</f>
        <v>West</v>
      </c>
    </row>
    <row r="1344" spans="1:16" x14ac:dyDescent="0.25">
      <c r="A1344" s="10">
        <v>2030</v>
      </c>
      <c r="B1344" s="10" t="s">
        <v>1222</v>
      </c>
      <c r="C1344" s="10" t="s">
        <v>53</v>
      </c>
      <c r="D1344" s="10">
        <v>0</v>
      </c>
      <c r="E1344" s="10">
        <v>0</v>
      </c>
      <c r="F1344" s="10">
        <v>0</v>
      </c>
      <c r="G1344" s="10">
        <v>0</v>
      </c>
      <c r="H1344" s="10">
        <v>0</v>
      </c>
      <c r="I1344" s="10" t="s">
        <v>22</v>
      </c>
      <c r="J1344" s="10">
        <v>0</v>
      </c>
      <c r="K1344" s="10">
        <v>0</v>
      </c>
      <c r="L1344" s="10">
        <v>0</v>
      </c>
      <c r="M1344" s="10">
        <v>1089.9000000000001</v>
      </c>
      <c r="N1344" s="10">
        <v>1089.9000000000001</v>
      </c>
      <c r="O1344" s="10">
        <v>0</v>
      </c>
      <c r="P1344" s="10" t="str">
        <f>INDEX(Mapping!$B$4:$B$70, MATCH(C1344, Mapping!$C$4:$C$70, 0))</f>
        <v>West</v>
      </c>
    </row>
    <row r="1345" spans="1:16" x14ac:dyDescent="0.25">
      <c r="A1345" s="10">
        <v>2030</v>
      </c>
      <c r="B1345" s="10" t="s">
        <v>1222</v>
      </c>
      <c r="C1345" s="10" t="s">
        <v>1189</v>
      </c>
      <c r="D1345" s="10">
        <v>0</v>
      </c>
      <c r="E1345" s="10">
        <v>0</v>
      </c>
      <c r="F1345" s="10">
        <v>0</v>
      </c>
      <c r="G1345" s="10">
        <v>0</v>
      </c>
      <c r="H1345" s="10">
        <v>0</v>
      </c>
      <c r="I1345" s="10" t="s">
        <v>22</v>
      </c>
      <c r="J1345" s="10">
        <v>0</v>
      </c>
      <c r="K1345" s="10">
        <v>0</v>
      </c>
      <c r="L1345" s="10">
        <v>0</v>
      </c>
      <c r="M1345" s="10">
        <v>194.2</v>
      </c>
      <c r="N1345" s="10">
        <v>194.2</v>
      </c>
      <c r="O1345" s="10">
        <v>0</v>
      </c>
      <c r="P1345" s="10" t="str">
        <f>INDEX(Mapping!$B$4:$B$70, MATCH(C1345, Mapping!$C$4:$C$70, 0))</f>
        <v>West</v>
      </c>
    </row>
    <row r="1346" spans="1:16" x14ac:dyDescent="0.25">
      <c r="A1346" s="10">
        <v>2030</v>
      </c>
      <c r="B1346" s="10" t="s">
        <v>1222</v>
      </c>
      <c r="C1346" s="10" t="s">
        <v>23</v>
      </c>
      <c r="D1346" s="10">
        <v>0</v>
      </c>
      <c r="E1346" s="10">
        <v>0</v>
      </c>
      <c r="F1346" s="10">
        <v>0</v>
      </c>
      <c r="G1346" s="10">
        <v>0</v>
      </c>
      <c r="H1346" s="10">
        <v>0</v>
      </c>
      <c r="I1346" s="10" t="s">
        <v>22</v>
      </c>
      <c r="J1346" s="10">
        <v>0</v>
      </c>
      <c r="K1346" s="10">
        <v>0</v>
      </c>
      <c r="L1346" s="10">
        <v>0</v>
      </c>
      <c r="M1346" s="10">
        <v>0</v>
      </c>
      <c r="N1346" s="10">
        <v>0</v>
      </c>
      <c r="O1346" s="10">
        <v>0</v>
      </c>
      <c r="P1346" s="10" t="str">
        <f>INDEX(Mapping!$B$4:$B$70, MATCH(C1346, Mapping!$C$4:$C$70, 0))</f>
        <v>East</v>
      </c>
    </row>
    <row r="1347" spans="1:16" x14ac:dyDescent="0.25">
      <c r="A1347" s="10">
        <v>2030</v>
      </c>
      <c r="B1347" s="10" t="s">
        <v>1222</v>
      </c>
      <c r="C1347" s="10" t="s">
        <v>1220</v>
      </c>
      <c r="D1347" s="10">
        <v>346.4</v>
      </c>
      <c r="E1347" s="10">
        <v>0</v>
      </c>
      <c r="F1347" s="10">
        <v>-32</v>
      </c>
      <c r="G1347" s="10">
        <v>40.9</v>
      </c>
      <c r="H1347" s="10">
        <v>40.9</v>
      </c>
      <c r="I1347" s="10">
        <v>13</v>
      </c>
      <c r="J1347" s="10">
        <v>0</v>
      </c>
      <c r="K1347" s="10">
        <v>0</v>
      </c>
      <c r="L1347" s="10">
        <v>0</v>
      </c>
      <c r="M1347" s="10">
        <v>355.3</v>
      </c>
      <c r="N1347" s="10">
        <v>0</v>
      </c>
      <c r="O1347" s="10">
        <v>0</v>
      </c>
      <c r="P1347" s="10" t="str">
        <f>INDEX(Mapping!$B$4:$B$70, MATCH(C1347, Mapping!$C$4:$C$70, 0))</f>
        <v>West</v>
      </c>
    </row>
    <row r="1348" spans="1:16" x14ac:dyDescent="0.25">
      <c r="A1348" s="10">
        <v>2030</v>
      </c>
      <c r="B1348" s="10" t="s">
        <v>1222</v>
      </c>
      <c r="C1348" s="10" t="s">
        <v>1235</v>
      </c>
      <c r="D1348" s="10">
        <v>0</v>
      </c>
      <c r="E1348" s="10">
        <v>0</v>
      </c>
      <c r="F1348" s="10">
        <v>0</v>
      </c>
      <c r="G1348" s="10">
        <v>0</v>
      </c>
      <c r="H1348" s="10">
        <v>74.8</v>
      </c>
      <c r="I1348" s="10" t="s">
        <v>22</v>
      </c>
      <c r="J1348" s="10">
        <v>74.8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10" t="str">
        <f>INDEX(Mapping!$B$4:$B$70, MATCH(C1348, Mapping!$C$4:$C$70, 0))</f>
        <v>East</v>
      </c>
    </row>
    <row r="1349" spans="1:16" x14ac:dyDescent="0.25">
      <c r="A1349" s="10">
        <v>2030</v>
      </c>
      <c r="B1349" s="10" t="s">
        <v>1222</v>
      </c>
      <c r="C1349" s="10" t="s">
        <v>1236</v>
      </c>
      <c r="D1349" s="10">
        <v>0</v>
      </c>
      <c r="E1349" s="10">
        <v>0</v>
      </c>
      <c r="F1349" s="10">
        <v>0</v>
      </c>
      <c r="G1349" s="10">
        <v>0</v>
      </c>
      <c r="H1349" s="10">
        <v>0</v>
      </c>
      <c r="I1349" s="10" t="s">
        <v>22</v>
      </c>
      <c r="J1349" s="10">
        <v>104.2</v>
      </c>
      <c r="K1349" s="10">
        <v>0</v>
      </c>
      <c r="L1349" s="10">
        <v>0</v>
      </c>
      <c r="M1349" s="10">
        <v>0</v>
      </c>
      <c r="N1349" s="10">
        <v>104.2</v>
      </c>
      <c r="O1349" s="10">
        <v>0</v>
      </c>
      <c r="P1349" s="10" t="str">
        <f>INDEX(Mapping!$B$4:$B$70, MATCH(C1349, Mapping!$C$4:$C$70, 0))</f>
        <v>West</v>
      </c>
    </row>
    <row r="1350" spans="1:16" x14ac:dyDescent="0.25">
      <c r="A1350" s="10">
        <v>2030</v>
      </c>
      <c r="B1350" s="10" t="s">
        <v>1222</v>
      </c>
      <c r="C1350" s="10" t="s">
        <v>1237</v>
      </c>
      <c r="D1350" s="10">
        <v>0</v>
      </c>
      <c r="E1350" s="10">
        <v>0</v>
      </c>
      <c r="F1350" s="10">
        <v>0</v>
      </c>
      <c r="G1350" s="10">
        <v>0</v>
      </c>
      <c r="H1350" s="10">
        <v>0</v>
      </c>
      <c r="I1350" s="10" t="s">
        <v>22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 t="str">
        <f>INDEX(Mapping!$B$4:$B$70, MATCH(C1350, Mapping!$C$4:$C$70, 0))</f>
        <v>West</v>
      </c>
    </row>
    <row r="1351" spans="1:16" x14ac:dyDescent="0.25">
      <c r="A1351" s="10">
        <v>2030</v>
      </c>
      <c r="B1351" s="10" t="s">
        <v>1222</v>
      </c>
      <c r="C1351" s="10" t="s">
        <v>1238</v>
      </c>
      <c r="D1351" s="10">
        <v>0</v>
      </c>
      <c r="E1351" s="10">
        <v>0</v>
      </c>
      <c r="F1351" s="10">
        <v>0</v>
      </c>
      <c r="G1351" s="10">
        <v>0</v>
      </c>
      <c r="H1351" s="10">
        <v>0</v>
      </c>
      <c r="I1351" s="10" t="s">
        <v>22</v>
      </c>
      <c r="J1351" s="10">
        <v>149.5</v>
      </c>
      <c r="K1351" s="10">
        <v>0</v>
      </c>
      <c r="L1351" s="10">
        <v>0</v>
      </c>
      <c r="M1351" s="10">
        <v>0</v>
      </c>
      <c r="N1351" s="10">
        <v>149.5</v>
      </c>
      <c r="O1351" s="10">
        <v>0</v>
      </c>
      <c r="P1351" s="10" t="str">
        <f>INDEX(Mapping!$B$4:$B$70, MATCH(C1351, Mapping!$C$4:$C$70, 0))</f>
        <v>East</v>
      </c>
    </row>
    <row r="1352" spans="1:16" x14ac:dyDescent="0.25">
      <c r="A1352" s="10">
        <v>2030</v>
      </c>
      <c r="B1352" s="10" t="s">
        <v>1222</v>
      </c>
      <c r="C1352" s="10" t="s">
        <v>1239</v>
      </c>
      <c r="D1352" s="10">
        <v>0</v>
      </c>
      <c r="E1352" s="10">
        <v>0</v>
      </c>
      <c r="F1352" s="10">
        <v>0</v>
      </c>
      <c r="G1352" s="10">
        <v>0</v>
      </c>
      <c r="H1352" s="10">
        <v>0</v>
      </c>
      <c r="I1352" s="10" t="s">
        <v>22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 t="str">
        <f>INDEX(Mapping!$B$4:$B$70, MATCH(C1352, Mapping!$C$4:$C$70, 0))</f>
        <v>West</v>
      </c>
    </row>
    <row r="1353" spans="1:16" x14ac:dyDescent="0.25">
      <c r="A1353" s="10">
        <v>2030</v>
      </c>
      <c r="B1353" s="10" t="s">
        <v>1222</v>
      </c>
      <c r="C1353" s="10" t="s">
        <v>1240</v>
      </c>
      <c r="D1353" s="10">
        <v>0</v>
      </c>
      <c r="E1353" s="10">
        <v>0</v>
      </c>
      <c r="F1353" s="10">
        <v>0</v>
      </c>
      <c r="G1353" s="10">
        <v>0</v>
      </c>
      <c r="H1353" s="10">
        <v>0</v>
      </c>
      <c r="I1353" s="10" t="s">
        <v>22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 t="str">
        <f>INDEX(Mapping!$B$4:$B$70, MATCH(C1353, Mapping!$C$4:$C$70, 0))</f>
        <v>West</v>
      </c>
    </row>
    <row r="1354" spans="1:16" x14ac:dyDescent="0.25">
      <c r="A1354" s="10">
        <v>2030</v>
      </c>
      <c r="B1354" s="10" t="s">
        <v>1222</v>
      </c>
      <c r="C1354" s="10" t="s">
        <v>1241</v>
      </c>
      <c r="D1354" s="10">
        <v>0</v>
      </c>
      <c r="E1354" s="10">
        <v>0</v>
      </c>
      <c r="F1354" s="10">
        <v>0</v>
      </c>
      <c r="G1354" s="10">
        <v>0</v>
      </c>
      <c r="H1354" s="10">
        <v>0</v>
      </c>
      <c r="I1354" s="10" t="s">
        <v>22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 t="str">
        <f>INDEX(Mapping!$B$4:$B$70, MATCH(C1354, Mapping!$C$4:$C$70, 0))</f>
        <v>West</v>
      </c>
    </row>
    <row r="1355" spans="1:16" x14ac:dyDescent="0.25">
      <c r="A1355" s="10">
        <v>2030</v>
      </c>
      <c r="B1355" s="10" t="s">
        <v>1222</v>
      </c>
      <c r="C1355" s="10" t="s">
        <v>1242</v>
      </c>
      <c r="D1355" s="10">
        <v>0</v>
      </c>
      <c r="E1355" s="10">
        <v>0</v>
      </c>
      <c r="F1355" s="10">
        <v>0</v>
      </c>
      <c r="G1355" s="10">
        <v>0</v>
      </c>
      <c r="H1355" s="10">
        <v>0</v>
      </c>
      <c r="I1355" s="10" t="s">
        <v>22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 t="str">
        <f>INDEX(Mapping!$B$4:$B$70, MATCH(C1355, Mapping!$C$4:$C$70, 0))</f>
        <v>West</v>
      </c>
    </row>
    <row r="1356" spans="1:16" x14ac:dyDescent="0.25">
      <c r="A1356" s="10">
        <v>2030</v>
      </c>
      <c r="B1356" s="10" t="s">
        <v>1222</v>
      </c>
      <c r="C1356" s="10" t="s">
        <v>1243</v>
      </c>
      <c r="D1356" s="10">
        <v>0</v>
      </c>
      <c r="E1356" s="10">
        <v>0</v>
      </c>
      <c r="F1356" s="10">
        <v>0</v>
      </c>
      <c r="G1356" s="10">
        <v>0</v>
      </c>
      <c r="H1356" s="10">
        <v>0</v>
      </c>
      <c r="I1356" s="10" t="s">
        <v>22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 t="str">
        <f>INDEX(Mapping!$B$4:$B$70, MATCH(C1356, Mapping!$C$4:$C$70, 0))</f>
        <v>West</v>
      </c>
    </row>
    <row r="1357" spans="1:16" x14ac:dyDescent="0.25">
      <c r="A1357" s="10">
        <v>2030</v>
      </c>
      <c r="B1357" s="10" t="s">
        <v>1222</v>
      </c>
      <c r="C1357" s="10" t="s">
        <v>1244</v>
      </c>
      <c r="D1357" s="10">
        <v>0</v>
      </c>
      <c r="E1357" s="10">
        <v>0</v>
      </c>
      <c r="F1357" s="10">
        <v>0</v>
      </c>
      <c r="G1357" s="10">
        <v>0</v>
      </c>
      <c r="H1357" s="10">
        <v>290.8</v>
      </c>
      <c r="I1357" s="10" t="s">
        <v>22</v>
      </c>
      <c r="J1357" s="10">
        <v>739.2</v>
      </c>
      <c r="K1357" s="10">
        <v>0</v>
      </c>
      <c r="L1357" s="10">
        <v>0</v>
      </c>
      <c r="M1357" s="10">
        <v>0</v>
      </c>
      <c r="N1357" s="10">
        <v>448.4</v>
      </c>
      <c r="O1357" s="10">
        <v>0</v>
      </c>
      <c r="P1357" s="10" t="str">
        <f>INDEX(Mapping!$B$4:$B$70, MATCH(C1357, Mapping!$C$4:$C$70, 0))</f>
        <v>East</v>
      </c>
    </row>
    <row r="1358" spans="1:16" x14ac:dyDescent="0.25">
      <c r="A1358" s="10">
        <v>2030</v>
      </c>
      <c r="B1358" s="10" t="s">
        <v>1222</v>
      </c>
      <c r="C1358" s="10" t="s">
        <v>1245</v>
      </c>
      <c r="D1358" s="10">
        <v>0</v>
      </c>
      <c r="E1358" s="10">
        <v>0</v>
      </c>
      <c r="F1358" s="10">
        <v>0</v>
      </c>
      <c r="G1358" s="10">
        <v>0</v>
      </c>
      <c r="H1358" s="10">
        <v>0</v>
      </c>
      <c r="I1358" s="10" t="s">
        <v>22</v>
      </c>
      <c r="J1358" s="10">
        <v>192.3</v>
      </c>
      <c r="K1358" s="10">
        <v>0</v>
      </c>
      <c r="L1358" s="10">
        <v>0</v>
      </c>
      <c r="M1358" s="10">
        <v>0</v>
      </c>
      <c r="N1358" s="10">
        <v>192.3</v>
      </c>
      <c r="O1358" s="10">
        <v>0</v>
      </c>
      <c r="P1358" s="10" t="str">
        <f>INDEX(Mapping!$B$4:$B$70, MATCH(C1358, Mapping!$C$4:$C$70, 0))</f>
        <v>East</v>
      </c>
    </row>
    <row r="1359" spans="1:16" x14ac:dyDescent="0.25">
      <c r="A1359" s="10">
        <v>2030</v>
      </c>
      <c r="B1359" s="10" t="s">
        <v>1222</v>
      </c>
      <c r="C1359" s="10" t="s">
        <v>1246</v>
      </c>
      <c r="D1359" s="10">
        <v>0</v>
      </c>
      <c r="E1359" s="10">
        <v>0</v>
      </c>
      <c r="F1359" s="10">
        <v>0</v>
      </c>
      <c r="G1359" s="10">
        <v>0</v>
      </c>
      <c r="H1359" s="10">
        <v>0</v>
      </c>
      <c r="I1359" s="10" t="s">
        <v>22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 t="str">
        <f>INDEX(Mapping!$B$4:$B$70, MATCH(C1359, Mapping!$C$4:$C$70, 0))</f>
        <v>West</v>
      </c>
    </row>
    <row r="1360" spans="1:16" x14ac:dyDescent="0.25">
      <c r="A1360" s="10">
        <v>2030</v>
      </c>
      <c r="B1360" s="10" t="s">
        <v>1222</v>
      </c>
      <c r="C1360" s="10" t="s">
        <v>1247</v>
      </c>
      <c r="D1360" s="10">
        <v>0</v>
      </c>
      <c r="E1360" s="10">
        <v>0</v>
      </c>
      <c r="F1360" s="10">
        <v>0</v>
      </c>
      <c r="G1360" s="10">
        <v>0</v>
      </c>
      <c r="H1360" s="10">
        <v>0</v>
      </c>
      <c r="I1360" s="10" t="s">
        <v>22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 t="str">
        <f>INDEX(Mapping!$B$4:$B$70, MATCH(C1360, Mapping!$C$4:$C$70, 0))</f>
        <v>East</v>
      </c>
    </row>
    <row r="1361" spans="1:16" x14ac:dyDescent="0.25">
      <c r="A1361" s="10">
        <v>2030</v>
      </c>
      <c r="B1361" s="10" t="s">
        <v>1222</v>
      </c>
      <c r="C1361" s="10" t="s">
        <v>1248</v>
      </c>
      <c r="D1361" s="10">
        <v>0</v>
      </c>
      <c r="E1361" s="10">
        <v>0</v>
      </c>
      <c r="F1361" s="10">
        <v>0</v>
      </c>
      <c r="G1361" s="10">
        <v>0</v>
      </c>
      <c r="H1361" s="10">
        <v>0</v>
      </c>
      <c r="I1361" s="10" t="s">
        <v>22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 t="str">
        <f>INDEX(Mapping!$B$4:$B$70, MATCH(C1361, Mapping!$C$4:$C$70, 0))</f>
        <v>East</v>
      </c>
    </row>
    <row r="1362" spans="1:16" x14ac:dyDescent="0.25">
      <c r="A1362" s="10">
        <v>2030</v>
      </c>
      <c r="B1362" s="10" t="s">
        <v>1222</v>
      </c>
      <c r="C1362" s="10" t="s">
        <v>1249</v>
      </c>
      <c r="D1362" s="10">
        <v>0</v>
      </c>
      <c r="E1362" s="10">
        <v>0</v>
      </c>
      <c r="F1362" s="10">
        <v>0</v>
      </c>
      <c r="G1362" s="10">
        <v>0</v>
      </c>
      <c r="H1362" s="10">
        <v>0</v>
      </c>
      <c r="I1362" s="10" t="s">
        <v>22</v>
      </c>
      <c r="J1362" s="10">
        <v>133.5</v>
      </c>
      <c r="K1362" s="10">
        <v>0</v>
      </c>
      <c r="L1362" s="10">
        <v>0</v>
      </c>
      <c r="M1362" s="10">
        <v>0</v>
      </c>
      <c r="N1362" s="10">
        <v>133.5</v>
      </c>
      <c r="O1362" s="10">
        <v>0</v>
      </c>
      <c r="P1362" s="10" t="str">
        <f>INDEX(Mapping!$B$4:$B$70, MATCH(C1362, Mapping!$C$4:$C$70, 0))</f>
        <v>East</v>
      </c>
    </row>
    <row r="1363" spans="1:16" x14ac:dyDescent="0.25">
      <c r="A1363" s="10">
        <v>2030</v>
      </c>
      <c r="B1363" s="10" t="s">
        <v>1222</v>
      </c>
      <c r="C1363" s="10" t="s">
        <v>1250</v>
      </c>
      <c r="D1363" s="10">
        <v>0</v>
      </c>
      <c r="E1363" s="10">
        <v>0</v>
      </c>
      <c r="F1363" s="10">
        <v>0</v>
      </c>
      <c r="G1363" s="10">
        <v>0</v>
      </c>
      <c r="H1363" s="10">
        <v>0</v>
      </c>
      <c r="I1363" s="10" t="s">
        <v>22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 t="str">
        <f>INDEX(Mapping!$B$4:$B$70, MATCH(C1363, Mapping!$C$4:$C$70, 0))</f>
        <v>West</v>
      </c>
    </row>
    <row r="1364" spans="1:16" x14ac:dyDescent="0.25">
      <c r="A1364" s="10">
        <v>2030</v>
      </c>
      <c r="B1364" s="10" t="s">
        <v>1222</v>
      </c>
      <c r="C1364" s="10" t="s">
        <v>1251</v>
      </c>
      <c r="D1364" s="10">
        <v>0</v>
      </c>
      <c r="E1364" s="10">
        <v>0</v>
      </c>
      <c r="F1364" s="10">
        <v>0</v>
      </c>
      <c r="G1364" s="10">
        <v>0</v>
      </c>
      <c r="H1364" s="10">
        <v>0</v>
      </c>
      <c r="I1364" s="10" t="s">
        <v>22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 t="str">
        <f>INDEX(Mapping!$B$4:$B$70, MATCH(C1364, Mapping!$C$4:$C$70, 0))</f>
        <v>East</v>
      </c>
    </row>
    <row r="1365" spans="1:16" x14ac:dyDescent="0.25">
      <c r="A1365" s="10">
        <v>2030</v>
      </c>
      <c r="B1365" s="10" t="s">
        <v>1222</v>
      </c>
      <c r="C1365" s="10" t="s">
        <v>1252</v>
      </c>
      <c r="D1365" s="10">
        <v>0</v>
      </c>
      <c r="E1365" s="10">
        <v>0</v>
      </c>
      <c r="F1365" s="10">
        <v>0</v>
      </c>
      <c r="G1365" s="10">
        <v>0</v>
      </c>
      <c r="H1365" s="10">
        <v>0</v>
      </c>
      <c r="I1365" s="10" t="s">
        <v>22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 t="str">
        <f>INDEX(Mapping!$B$4:$B$70, MATCH(C1365, Mapping!$C$4:$C$70, 0))</f>
        <v>East</v>
      </c>
    </row>
    <row r="1366" spans="1:16" x14ac:dyDescent="0.25">
      <c r="A1366" s="10">
        <v>2030</v>
      </c>
      <c r="B1366" s="10" t="s">
        <v>1222</v>
      </c>
      <c r="C1366" s="10" t="s">
        <v>1253</v>
      </c>
      <c r="D1366" s="10">
        <v>0</v>
      </c>
      <c r="E1366" s="10">
        <v>0</v>
      </c>
      <c r="F1366" s="10">
        <v>0</v>
      </c>
      <c r="G1366" s="10">
        <v>0</v>
      </c>
      <c r="H1366" s="10">
        <v>0</v>
      </c>
      <c r="I1366" s="10" t="s">
        <v>22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 t="str">
        <f>INDEX(Mapping!$B$4:$B$70, MATCH(C1366, Mapping!$C$4:$C$70, 0))</f>
        <v>East</v>
      </c>
    </row>
    <row r="1367" spans="1:16" x14ac:dyDescent="0.25">
      <c r="A1367" s="10">
        <v>2030</v>
      </c>
      <c r="B1367" s="10" t="s">
        <v>1222</v>
      </c>
      <c r="C1367" s="10" t="s">
        <v>1254</v>
      </c>
      <c r="D1367" s="10">
        <v>0</v>
      </c>
      <c r="E1367" s="10">
        <v>0</v>
      </c>
      <c r="F1367" s="10">
        <v>0</v>
      </c>
      <c r="G1367" s="10">
        <v>0</v>
      </c>
      <c r="H1367" s="10">
        <v>0</v>
      </c>
      <c r="I1367" s="10" t="s">
        <v>22</v>
      </c>
      <c r="J1367" s="10">
        <v>187.6</v>
      </c>
      <c r="K1367" s="10">
        <v>0</v>
      </c>
      <c r="L1367" s="10">
        <v>0</v>
      </c>
      <c r="M1367" s="10">
        <v>0</v>
      </c>
      <c r="N1367" s="10">
        <v>187.6</v>
      </c>
      <c r="O1367" s="10">
        <v>0</v>
      </c>
      <c r="P1367" s="10" t="str">
        <f>INDEX(Mapping!$B$4:$B$70, MATCH(C1367, Mapping!$C$4:$C$70, 0))</f>
        <v>West</v>
      </c>
    </row>
    <row r="1368" spans="1:16" x14ac:dyDescent="0.25">
      <c r="A1368" s="10">
        <v>2030</v>
      </c>
      <c r="B1368" s="10" t="s">
        <v>1222</v>
      </c>
      <c r="C1368" s="10" t="s">
        <v>1255</v>
      </c>
      <c r="D1368" s="10">
        <v>0</v>
      </c>
      <c r="E1368" s="10">
        <v>0</v>
      </c>
      <c r="F1368" s="10">
        <v>0</v>
      </c>
      <c r="G1368" s="10">
        <v>0</v>
      </c>
      <c r="H1368" s="10">
        <v>0</v>
      </c>
      <c r="I1368" s="10" t="s">
        <v>22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 t="str">
        <f>INDEX(Mapping!$B$4:$B$70, MATCH(C1368, Mapping!$C$4:$C$70, 0))</f>
        <v>West</v>
      </c>
    </row>
    <row r="1369" spans="1:16" x14ac:dyDescent="0.25">
      <c r="A1369" s="10">
        <v>2030</v>
      </c>
      <c r="B1369" s="10" t="s">
        <v>1222</v>
      </c>
      <c r="C1369" s="10" t="s">
        <v>1256</v>
      </c>
      <c r="D1369" s="10">
        <v>0</v>
      </c>
      <c r="E1369" s="10">
        <v>0</v>
      </c>
      <c r="F1369" s="10">
        <v>0</v>
      </c>
      <c r="G1369" s="10">
        <v>0</v>
      </c>
      <c r="H1369" s="10">
        <v>0</v>
      </c>
      <c r="I1369" s="10" t="s">
        <v>22</v>
      </c>
      <c r="J1369" s="10">
        <v>0</v>
      </c>
      <c r="K1369" s="10">
        <v>0</v>
      </c>
      <c r="L1369" s="10">
        <v>0</v>
      </c>
      <c r="M1369" s="10">
        <v>448.4</v>
      </c>
      <c r="N1369" s="10">
        <v>448.4</v>
      </c>
      <c r="O1369" s="10">
        <v>0</v>
      </c>
      <c r="P1369" s="10" t="str">
        <f>INDEX(Mapping!$B$4:$B$70, MATCH(C1369, Mapping!$C$4:$C$70, 0))</f>
        <v>East</v>
      </c>
    </row>
    <row r="1370" spans="1:16" x14ac:dyDescent="0.25">
      <c r="A1370" s="10">
        <v>2031</v>
      </c>
      <c r="B1370" s="10" t="s">
        <v>24</v>
      </c>
      <c r="C1370" s="10" t="s">
        <v>25</v>
      </c>
      <c r="D1370" s="10">
        <v>0</v>
      </c>
      <c r="E1370" s="10">
        <v>0</v>
      </c>
      <c r="F1370" s="10">
        <v>0</v>
      </c>
      <c r="G1370" s="10">
        <v>0</v>
      </c>
      <c r="H1370" s="10">
        <v>0</v>
      </c>
      <c r="I1370" s="10" t="s">
        <v>22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 t="str">
        <f>INDEX(Mapping!$B$4:$B$70, MATCH(C1370, Mapping!$C$4:$C$70, 0))</f>
        <v>East</v>
      </c>
    </row>
    <row r="1371" spans="1:16" x14ac:dyDescent="0.25">
      <c r="A1371" s="10">
        <v>2031</v>
      </c>
      <c r="B1371" s="10" t="s">
        <v>24</v>
      </c>
      <c r="C1371" s="10" t="s">
        <v>1182</v>
      </c>
      <c r="D1371" s="10">
        <v>0</v>
      </c>
      <c r="E1371" s="10">
        <v>0</v>
      </c>
      <c r="F1371" s="10">
        <v>0</v>
      </c>
      <c r="G1371" s="10">
        <v>0</v>
      </c>
      <c r="H1371" s="10">
        <v>0</v>
      </c>
      <c r="I1371" s="10" t="s">
        <v>22</v>
      </c>
      <c r="J1371" s="10">
        <v>206</v>
      </c>
      <c r="K1371" s="10">
        <v>0</v>
      </c>
      <c r="L1371" s="10">
        <v>0</v>
      </c>
      <c r="M1371" s="10">
        <v>0</v>
      </c>
      <c r="N1371" s="10">
        <v>206</v>
      </c>
      <c r="O1371" s="10">
        <v>0</v>
      </c>
      <c r="P1371" s="10" t="str">
        <f>INDEX(Mapping!$B$4:$B$70, MATCH(C1371, Mapping!$C$4:$C$70, 0))</f>
        <v>West</v>
      </c>
    </row>
    <row r="1372" spans="1:16" x14ac:dyDescent="0.25">
      <c r="A1372" s="10">
        <v>2031</v>
      </c>
      <c r="B1372" s="10" t="s">
        <v>24</v>
      </c>
      <c r="C1372" s="10" t="s">
        <v>26</v>
      </c>
      <c r="D1372" s="10">
        <v>513.9</v>
      </c>
      <c r="E1372" s="10">
        <v>0</v>
      </c>
      <c r="F1372" s="10">
        <v>-52.7</v>
      </c>
      <c r="G1372" s="10">
        <v>60</v>
      </c>
      <c r="H1372" s="10">
        <v>60</v>
      </c>
      <c r="I1372" s="10">
        <v>13</v>
      </c>
      <c r="J1372" s="10">
        <v>63</v>
      </c>
      <c r="K1372" s="10">
        <v>-1.2</v>
      </c>
      <c r="L1372" s="10">
        <v>180.2</v>
      </c>
      <c r="M1372" s="10">
        <v>421.2</v>
      </c>
      <c r="N1372" s="10">
        <v>142</v>
      </c>
      <c r="O1372" s="10">
        <v>0</v>
      </c>
      <c r="P1372" s="10" t="str">
        <f>INDEX(Mapping!$B$4:$B$70, MATCH(C1372, Mapping!$C$4:$C$70, 0))</f>
        <v>East</v>
      </c>
    </row>
    <row r="1373" spans="1:16" x14ac:dyDescent="0.25">
      <c r="A1373" s="10">
        <v>2031</v>
      </c>
      <c r="B1373" s="10" t="s">
        <v>24</v>
      </c>
      <c r="C1373" s="10" t="s">
        <v>27</v>
      </c>
      <c r="D1373" s="10">
        <v>0</v>
      </c>
      <c r="E1373" s="10">
        <v>0</v>
      </c>
      <c r="F1373" s="10">
        <v>0</v>
      </c>
      <c r="G1373" s="10">
        <v>0</v>
      </c>
      <c r="H1373" s="10">
        <v>0</v>
      </c>
      <c r="I1373" s="10" t="s">
        <v>22</v>
      </c>
      <c r="J1373" s="10">
        <v>0</v>
      </c>
      <c r="K1373" s="10">
        <v>0</v>
      </c>
      <c r="L1373" s="10">
        <v>0</v>
      </c>
      <c r="M1373" s="10">
        <v>100</v>
      </c>
      <c r="N1373" s="10">
        <v>100</v>
      </c>
      <c r="O1373" s="10">
        <v>0</v>
      </c>
      <c r="P1373" s="10" t="str">
        <f>INDEX(Mapping!$B$4:$B$70, MATCH(C1373, Mapping!$C$4:$C$70, 0))</f>
        <v>East</v>
      </c>
    </row>
    <row r="1374" spans="1:16" x14ac:dyDescent="0.25">
      <c r="A1374" s="10">
        <v>2031</v>
      </c>
      <c r="B1374" s="10" t="s">
        <v>24</v>
      </c>
      <c r="C1374" s="10" t="s">
        <v>1183</v>
      </c>
      <c r="D1374" s="10">
        <v>0</v>
      </c>
      <c r="E1374" s="10">
        <v>0</v>
      </c>
      <c r="F1374" s="10">
        <v>0</v>
      </c>
      <c r="G1374" s="10">
        <v>0</v>
      </c>
      <c r="H1374" s="10">
        <v>0</v>
      </c>
      <c r="I1374" s="10" t="s">
        <v>22</v>
      </c>
      <c r="J1374" s="10">
        <v>0</v>
      </c>
      <c r="K1374" s="10">
        <v>0</v>
      </c>
      <c r="L1374" s="10">
        <v>0</v>
      </c>
      <c r="M1374" s="10">
        <v>9.5</v>
      </c>
      <c r="N1374" s="10">
        <v>9.5</v>
      </c>
      <c r="O1374" s="10">
        <v>0</v>
      </c>
      <c r="P1374" s="10" t="str">
        <f>INDEX(Mapping!$B$4:$B$70, MATCH(C1374, Mapping!$C$4:$C$70, 0))</f>
        <v>West</v>
      </c>
    </row>
    <row r="1375" spans="1:16" x14ac:dyDescent="0.25">
      <c r="A1375" s="10">
        <v>2031</v>
      </c>
      <c r="B1375" s="10" t="s">
        <v>24</v>
      </c>
      <c r="C1375" s="10" t="s">
        <v>1184</v>
      </c>
      <c r="D1375" s="10">
        <v>0</v>
      </c>
      <c r="E1375" s="10">
        <v>0</v>
      </c>
      <c r="F1375" s="10">
        <v>0</v>
      </c>
      <c r="G1375" s="10">
        <v>0</v>
      </c>
      <c r="H1375" s="10">
        <v>0</v>
      </c>
      <c r="I1375" s="10" t="s">
        <v>22</v>
      </c>
      <c r="J1375" s="10">
        <v>0</v>
      </c>
      <c r="K1375" s="10">
        <v>0</v>
      </c>
      <c r="L1375" s="10">
        <v>0</v>
      </c>
      <c r="M1375" s="10">
        <v>630.4</v>
      </c>
      <c r="N1375" s="10">
        <v>630.4</v>
      </c>
      <c r="O1375" s="10">
        <v>0</v>
      </c>
      <c r="P1375" s="10" t="str">
        <f>INDEX(Mapping!$B$4:$B$70, MATCH(C1375, Mapping!$C$4:$C$70, 0))</f>
        <v>West</v>
      </c>
    </row>
    <row r="1376" spans="1:16" x14ac:dyDescent="0.25">
      <c r="A1376" s="10">
        <v>2031</v>
      </c>
      <c r="B1376" s="10" t="s">
        <v>24</v>
      </c>
      <c r="C1376" s="10" t="s">
        <v>28</v>
      </c>
      <c r="D1376" s="10">
        <v>0</v>
      </c>
      <c r="E1376" s="10">
        <v>0</v>
      </c>
      <c r="F1376" s="10">
        <v>0</v>
      </c>
      <c r="G1376" s="10">
        <v>0</v>
      </c>
      <c r="H1376" s="10">
        <v>0</v>
      </c>
      <c r="I1376" s="10" t="s">
        <v>22</v>
      </c>
      <c r="J1376" s="10">
        <v>861.4</v>
      </c>
      <c r="K1376" s="10">
        <v>0</v>
      </c>
      <c r="L1376" s="10">
        <v>0</v>
      </c>
      <c r="M1376" s="10">
        <v>0</v>
      </c>
      <c r="N1376" s="10">
        <v>861.4</v>
      </c>
      <c r="O1376" s="10">
        <v>0</v>
      </c>
      <c r="P1376" s="10" t="str">
        <f>INDEX(Mapping!$B$4:$B$70, MATCH(C1376, Mapping!$C$4:$C$70, 0))</f>
        <v>West</v>
      </c>
    </row>
    <row r="1377" spans="1:16" x14ac:dyDescent="0.25">
      <c r="A1377" s="10">
        <v>2031</v>
      </c>
      <c r="B1377" s="10" t="s">
        <v>24</v>
      </c>
      <c r="C1377" s="10" t="s">
        <v>29</v>
      </c>
      <c r="D1377" s="10">
        <v>0</v>
      </c>
      <c r="E1377" s="10">
        <v>0</v>
      </c>
      <c r="F1377" s="10">
        <v>0</v>
      </c>
      <c r="G1377" s="10">
        <v>0</v>
      </c>
      <c r="H1377" s="10">
        <v>0</v>
      </c>
      <c r="I1377" s="10" t="s">
        <v>22</v>
      </c>
      <c r="J1377" s="10">
        <v>179</v>
      </c>
      <c r="K1377" s="10">
        <v>0</v>
      </c>
      <c r="L1377" s="10">
        <v>0</v>
      </c>
      <c r="M1377" s="10">
        <v>0</v>
      </c>
      <c r="N1377" s="10">
        <v>179</v>
      </c>
      <c r="O1377" s="10">
        <v>0</v>
      </c>
      <c r="P1377" s="10" t="str">
        <f>INDEX(Mapping!$B$4:$B$70, MATCH(C1377, Mapping!$C$4:$C$70, 0))</f>
        <v>East</v>
      </c>
    </row>
    <row r="1378" spans="1:16" x14ac:dyDescent="0.25">
      <c r="A1378" s="10">
        <v>2031</v>
      </c>
      <c r="B1378" s="10" t="s">
        <v>24</v>
      </c>
      <c r="C1378" s="10" t="s">
        <v>30</v>
      </c>
      <c r="D1378" s="10">
        <v>0</v>
      </c>
      <c r="E1378" s="10">
        <v>0</v>
      </c>
      <c r="F1378" s="10">
        <v>0</v>
      </c>
      <c r="G1378" s="10">
        <v>0</v>
      </c>
      <c r="H1378" s="10">
        <v>0</v>
      </c>
      <c r="I1378" s="10" t="s">
        <v>22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 t="str">
        <f>INDEX(Mapping!$B$4:$B$70, MATCH(C1378, Mapping!$C$4:$C$70, 0))</f>
        <v>East</v>
      </c>
    </row>
    <row r="1379" spans="1:16" x14ac:dyDescent="0.25">
      <c r="A1379" s="10">
        <v>2031</v>
      </c>
      <c r="B1379" s="10" t="s">
        <v>24</v>
      </c>
      <c r="C1379" s="10" t="s">
        <v>31</v>
      </c>
      <c r="D1379" s="10">
        <v>5294.6</v>
      </c>
      <c r="E1379" s="10">
        <v>0</v>
      </c>
      <c r="F1379" s="10">
        <v>-495.6</v>
      </c>
      <c r="G1379" s="10">
        <v>768.3</v>
      </c>
      <c r="H1379" s="10">
        <v>768.3</v>
      </c>
      <c r="I1379" s="10">
        <v>16</v>
      </c>
      <c r="J1379" s="10">
        <v>2457.3000000000002</v>
      </c>
      <c r="K1379" s="10">
        <v>0</v>
      </c>
      <c r="L1379" s="10">
        <v>266.39999999999998</v>
      </c>
      <c r="M1379" s="10">
        <v>3712.6</v>
      </c>
      <c r="N1379" s="10">
        <v>869</v>
      </c>
      <c r="O1379" s="10">
        <v>0</v>
      </c>
      <c r="P1379" s="10" t="str">
        <f>INDEX(Mapping!$B$4:$B$70, MATCH(C1379, Mapping!$C$4:$C$70, 0))</f>
        <v>East</v>
      </c>
    </row>
    <row r="1380" spans="1:16" x14ac:dyDescent="0.25">
      <c r="A1380" s="10">
        <v>2031</v>
      </c>
      <c r="B1380" s="10" t="s">
        <v>24</v>
      </c>
      <c r="C1380" s="10" t="s">
        <v>1185</v>
      </c>
      <c r="D1380" s="10">
        <v>0</v>
      </c>
      <c r="E1380" s="10">
        <v>0</v>
      </c>
      <c r="F1380" s="10">
        <v>0</v>
      </c>
      <c r="G1380" s="10">
        <v>0</v>
      </c>
      <c r="H1380" s="10">
        <v>0</v>
      </c>
      <c r="I1380" s="10" t="s">
        <v>22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 t="str">
        <f>INDEX(Mapping!$B$4:$B$70, MATCH(C1380, Mapping!$C$4:$C$70, 0))</f>
        <v>East</v>
      </c>
    </row>
    <row r="1381" spans="1:16" x14ac:dyDescent="0.25">
      <c r="A1381" s="10">
        <v>2031</v>
      </c>
      <c r="B1381" s="10" t="s">
        <v>24</v>
      </c>
      <c r="C1381" s="10" t="s">
        <v>32</v>
      </c>
      <c r="D1381" s="10">
        <v>643.9</v>
      </c>
      <c r="E1381" s="10">
        <v>0</v>
      </c>
      <c r="F1381" s="10">
        <v>0</v>
      </c>
      <c r="G1381" s="10">
        <v>83.7</v>
      </c>
      <c r="H1381" s="10">
        <v>83.7</v>
      </c>
      <c r="I1381" s="10">
        <v>13</v>
      </c>
      <c r="J1381" s="10">
        <v>3241.7</v>
      </c>
      <c r="K1381" s="10">
        <v>-27.6</v>
      </c>
      <c r="L1381" s="10">
        <v>0</v>
      </c>
      <c r="M1381" s="10">
        <v>371.2</v>
      </c>
      <c r="N1381" s="10">
        <v>2857.6</v>
      </c>
      <c r="O1381" s="10">
        <v>0</v>
      </c>
      <c r="P1381" s="10" t="str">
        <f>INDEX(Mapping!$B$4:$B$70, MATCH(C1381, Mapping!$C$4:$C$70, 0))</f>
        <v>East</v>
      </c>
    </row>
    <row r="1382" spans="1:16" x14ac:dyDescent="0.25">
      <c r="A1382" s="10">
        <v>2031</v>
      </c>
      <c r="B1382" s="10" t="s">
        <v>24</v>
      </c>
      <c r="C1382" s="10" t="s">
        <v>33</v>
      </c>
      <c r="D1382" s="10">
        <v>0</v>
      </c>
      <c r="E1382" s="10">
        <v>0</v>
      </c>
      <c r="F1382" s="10">
        <v>0</v>
      </c>
      <c r="G1382" s="10">
        <v>0</v>
      </c>
      <c r="H1382" s="10">
        <v>0</v>
      </c>
      <c r="I1382" s="10" t="s">
        <v>22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 t="str">
        <f>INDEX(Mapping!$B$4:$B$70, MATCH(C1382, Mapping!$C$4:$C$70, 0))</f>
        <v>East</v>
      </c>
    </row>
    <row r="1383" spans="1:16" x14ac:dyDescent="0.25">
      <c r="A1383" s="10">
        <v>2031</v>
      </c>
      <c r="B1383" s="10" t="s">
        <v>24</v>
      </c>
      <c r="C1383" s="10" t="s">
        <v>34</v>
      </c>
      <c r="D1383" s="10">
        <v>0</v>
      </c>
      <c r="E1383" s="10">
        <v>0</v>
      </c>
      <c r="F1383" s="10">
        <v>0</v>
      </c>
      <c r="G1383" s="10">
        <v>0</v>
      </c>
      <c r="H1383" s="10">
        <v>0</v>
      </c>
      <c r="I1383" s="10" t="s">
        <v>22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 t="str">
        <f>INDEX(Mapping!$B$4:$B$70, MATCH(C1383, Mapping!$C$4:$C$70, 0))</f>
        <v>East</v>
      </c>
    </row>
    <row r="1384" spans="1:16" x14ac:dyDescent="0.25">
      <c r="A1384" s="10">
        <v>2031</v>
      </c>
      <c r="B1384" s="10" t="s">
        <v>24</v>
      </c>
      <c r="C1384" s="10" t="s">
        <v>35</v>
      </c>
      <c r="D1384" s="10">
        <v>0</v>
      </c>
      <c r="E1384" s="10">
        <v>0</v>
      </c>
      <c r="F1384" s="10">
        <v>0</v>
      </c>
      <c r="G1384" s="10">
        <v>0</v>
      </c>
      <c r="H1384" s="10">
        <v>0</v>
      </c>
      <c r="I1384" s="10" t="s">
        <v>22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 t="str">
        <f>INDEX(Mapping!$B$4:$B$70, MATCH(C1384, Mapping!$C$4:$C$70, 0))</f>
        <v>East</v>
      </c>
    </row>
    <row r="1385" spans="1:16" x14ac:dyDescent="0.25">
      <c r="A1385" s="10">
        <v>2031</v>
      </c>
      <c r="B1385" s="10" t="s">
        <v>24</v>
      </c>
      <c r="C1385" s="10" t="s">
        <v>36</v>
      </c>
      <c r="D1385" s="10">
        <v>0</v>
      </c>
      <c r="E1385" s="10">
        <v>0</v>
      </c>
      <c r="F1385" s="10">
        <v>0</v>
      </c>
      <c r="G1385" s="10">
        <v>0</v>
      </c>
      <c r="H1385" s="10">
        <v>0</v>
      </c>
      <c r="I1385" s="10" t="s">
        <v>22</v>
      </c>
      <c r="J1385" s="10">
        <v>3.6</v>
      </c>
      <c r="K1385" s="10">
        <v>0</v>
      </c>
      <c r="L1385" s="10">
        <v>0</v>
      </c>
      <c r="M1385" s="10">
        <v>0</v>
      </c>
      <c r="N1385" s="10">
        <v>3.6</v>
      </c>
      <c r="O1385" s="10">
        <v>0</v>
      </c>
      <c r="P1385" s="10" t="str">
        <f>INDEX(Mapping!$B$4:$B$70, MATCH(C1385, Mapping!$C$4:$C$70, 0))</f>
        <v>West</v>
      </c>
    </row>
    <row r="1386" spans="1:16" x14ac:dyDescent="0.25">
      <c r="A1386" s="10">
        <v>2031</v>
      </c>
      <c r="B1386" s="10" t="s">
        <v>24</v>
      </c>
      <c r="C1386" s="10" t="s">
        <v>37</v>
      </c>
      <c r="D1386" s="10">
        <v>0</v>
      </c>
      <c r="E1386" s="10">
        <v>0</v>
      </c>
      <c r="F1386" s="10">
        <v>0</v>
      </c>
      <c r="G1386" s="10">
        <v>0</v>
      </c>
      <c r="H1386" s="10">
        <v>0</v>
      </c>
      <c r="I1386" s="10" t="s">
        <v>22</v>
      </c>
      <c r="J1386" s="10">
        <v>199</v>
      </c>
      <c r="K1386" s="10">
        <v>0</v>
      </c>
      <c r="L1386" s="10">
        <v>0</v>
      </c>
      <c r="M1386" s="10">
        <v>0</v>
      </c>
      <c r="N1386" s="10">
        <v>199</v>
      </c>
      <c r="O1386" s="10">
        <v>0</v>
      </c>
      <c r="P1386" s="10" t="str">
        <f>INDEX(Mapping!$B$4:$B$70, MATCH(C1386, Mapping!$C$4:$C$70, 0))</f>
        <v>West</v>
      </c>
    </row>
    <row r="1387" spans="1:16" x14ac:dyDescent="0.25">
      <c r="A1387" s="10">
        <v>2031</v>
      </c>
      <c r="B1387" s="10" t="s">
        <v>24</v>
      </c>
      <c r="C1387" s="10" t="s">
        <v>38</v>
      </c>
      <c r="D1387" s="10">
        <v>601.4</v>
      </c>
      <c r="E1387" s="10">
        <v>0</v>
      </c>
      <c r="F1387" s="10">
        <v>-57.9</v>
      </c>
      <c r="G1387" s="10">
        <v>70.7</v>
      </c>
      <c r="H1387" s="10">
        <v>70.7</v>
      </c>
      <c r="I1387" s="10">
        <v>13</v>
      </c>
      <c r="J1387" s="10">
        <v>95.2</v>
      </c>
      <c r="K1387" s="10">
        <v>0</v>
      </c>
      <c r="L1387" s="10">
        <v>1.8</v>
      </c>
      <c r="M1387" s="10">
        <v>517.20000000000005</v>
      </c>
      <c r="N1387" s="10">
        <v>0</v>
      </c>
      <c r="O1387" s="10">
        <v>0</v>
      </c>
      <c r="P1387" s="10" t="str">
        <f>INDEX(Mapping!$B$4:$B$70, MATCH(C1387, Mapping!$C$4:$C$70, 0))</f>
        <v>West</v>
      </c>
    </row>
    <row r="1388" spans="1:16" x14ac:dyDescent="0.25">
      <c r="A1388" s="10">
        <v>2031</v>
      </c>
      <c r="B1388" s="10" t="s">
        <v>24</v>
      </c>
      <c r="C1388" s="10" t="s">
        <v>39</v>
      </c>
      <c r="D1388" s="10">
        <v>306.39999999999998</v>
      </c>
      <c r="E1388" s="10">
        <v>0</v>
      </c>
      <c r="F1388" s="10">
        <v>-23.5</v>
      </c>
      <c r="G1388" s="10">
        <v>36.799999999999997</v>
      </c>
      <c r="H1388" s="10">
        <v>36.799999999999997</v>
      </c>
      <c r="I1388" s="10">
        <v>13</v>
      </c>
      <c r="J1388" s="10">
        <v>127.7</v>
      </c>
      <c r="K1388" s="10">
        <v>-2.6</v>
      </c>
      <c r="L1388" s="10">
        <v>0</v>
      </c>
      <c r="M1388" s="10">
        <v>325.7</v>
      </c>
      <c r="N1388" s="10">
        <v>131.1</v>
      </c>
      <c r="O1388" s="10">
        <v>0</v>
      </c>
      <c r="P1388" s="10" t="str">
        <f>INDEX(Mapping!$B$4:$B$70, MATCH(C1388, Mapping!$C$4:$C$70, 0))</f>
        <v>West</v>
      </c>
    </row>
    <row r="1389" spans="1:16" x14ac:dyDescent="0.25">
      <c r="A1389" s="10">
        <v>2031</v>
      </c>
      <c r="B1389" s="10" t="s">
        <v>24</v>
      </c>
      <c r="C1389" s="10" t="s">
        <v>42</v>
      </c>
      <c r="D1389" s="10">
        <v>0</v>
      </c>
      <c r="E1389" s="10">
        <v>0</v>
      </c>
      <c r="F1389" s="10">
        <v>0</v>
      </c>
      <c r="G1389" s="10">
        <v>0</v>
      </c>
      <c r="H1389" s="10">
        <v>0</v>
      </c>
      <c r="I1389" s="10" t="s">
        <v>22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0</v>
      </c>
      <c r="P1389" s="10" t="str">
        <f>INDEX(Mapping!$B$4:$B$70, MATCH(C1389, Mapping!$C$4:$C$70, 0))</f>
        <v>East</v>
      </c>
    </row>
    <row r="1390" spans="1:16" x14ac:dyDescent="0.25">
      <c r="A1390" s="10">
        <v>2031</v>
      </c>
      <c r="B1390" s="10" t="s">
        <v>24</v>
      </c>
      <c r="C1390" s="10" t="s">
        <v>43</v>
      </c>
      <c r="D1390" s="10">
        <v>0</v>
      </c>
      <c r="E1390" s="10">
        <v>0</v>
      </c>
      <c r="F1390" s="10">
        <v>0</v>
      </c>
      <c r="G1390" s="10">
        <v>0</v>
      </c>
      <c r="H1390" s="10">
        <v>0</v>
      </c>
      <c r="I1390" s="10" t="s">
        <v>22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 t="str">
        <f>INDEX(Mapping!$B$4:$B$70, MATCH(C1390, Mapping!$C$4:$C$70, 0))</f>
        <v>East</v>
      </c>
    </row>
    <row r="1391" spans="1:16" x14ac:dyDescent="0.25">
      <c r="A1391" s="10">
        <v>2031</v>
      </c>
      <c r="B1391" s="10" t="s">
        <v>24</v>
      </c>
      <c r="C1391" s="10" t="s">
        <v>45</v>
      </c>
      <c r="D1391" s="10">
        <v>650.9</v>
      </c>
      <c r="E1391" s="10">
        <v>0</v>
      </c>
      <c r="F1391" s="10">
        <v>0</v>
      </c>
      <c r="G1391" s="10">
        <v>84.6</v>
      </c>
      <c r="H1391" s="10">
        <v>84.6</v>
      </c>
      <c r="I1391" s="10">
        <v>13</v>
      </c>
      <c r="J1391" s="10">
        <v>669.1</v>
      </c>
      <c r="K1391" s="10">
        <v>0</v>
      </c>
      <c r="L1391" s="10">
        <v>2.9</v>
      </c>
      <c r="M1391" s="10">
        <v>63.5</v>
      </c>
      <c r="N1391" s="10">
        <v>0</v>
      </c>
      <c r="O1391" s="10">
        <v>0</v>
      </c>
      <c r="P1391" s="10" t="str">
        <f>INDEX(Mapping!$B$4:$B$70, MATCH(C1391, Mapping!$C$4:$C$70, 0))</f>
        <v>East</v>
      </c>
    </row>
    <row r="1392" spans="1:16" x14ac:dyDescent="0.25">
      <c r="A1392" s="10">
        <v>2031</v>
      </c>
      <c r="B1392" s="10" t="s">
        <v>24</v>
      </c>
      <c r="C1392" s="10" t="s">
        <v>46</v>
      </c>
      <c r="D1392" s="10">
        <v>461.9</v>
      </c>
      <c r="E1392" s="10">
        <v>0</v>
      </c>
      <c r="F1392" s="10">
        <v>-127.6</v>
      </c>
      <c r="G1392" s="10">
        <v>43.5</v>
      </c>
      <c r="H1392" s="10">
        <v>43.5</v>
      </c>
      <c r="I1392" s="10">
        <v>13</v>
      </c>
      <c r="J1392" s="10">
        <v>40</v>
      </c>
      <c r="K1392" s="10">
        <v>0</v>
      </c>
      <c r="L1392" s="10">
        <v>0</v>
      </c>
      <c r="M1392" s="10">
        <v>638.29999999999995</v>
      </c>
      <c r="N1392" s="10">
        <v>300.60000000000002</v>
      </c>
      <c r="O1392" s="10">
        <v>0</v>
      </c>
      <c r="P1392" s="10" t="str">
        <f>INDEX(Mapping!$B$4:$B$70, MATCH(C1392, Mapping!$C$4:$C$70, 0))</f>
        <v>East</v>
      </c>
    </row>
    <row r="1393" spans="1:16" x14ac:dyDescent="0.25">
      <c r="A1393" s="10">
        <v>2031</v>
      </c>
      <c r="B1393" s="10" t="s">
        <v>24</v>
      </c>
      <c r="C1393" s="10" t="s">
        <v>1234</v>
      </c>
      <c r="D1393" s="10">
        <v>0</v>
      </c>
      <c r="E1393" s="10">
        <v>0</v>
      </c>
      <c r="F1393" s="10">
        <v>0</v>
      </c>
      <c r="G1393" s="10">
        <v>0</v>
      </c>
      <c r="H1393" s="10">
        <v>0</v>
      </c>
      <c r="I1393" s="10" t="s">
        <v>22</v>
      </c>
      <c r="J1393" s="10">
        <v>0</v>
      </c>
      <c r="K1393" s="10">
        <v>0</v>
      </c>
      <c r="L1393" s="10">
        <v>0</v>
      </c>
      <c r="M1393" s="10">
        <v>701.9</v>
      </c>
      <c r="N1393" s="10">
        <v>701.9</v>
      </c>
      <c r="O1393" s="10">
        <v>0</v>
      </c>
      <c r="P1393" s="10" t="str">
        <f>INDEX(Mapping!$B$4:$B$70, MATCH(C1393, Mapping!$C$4:$C$70, 0))</f>
        <v>East</v>
      </c>
    </row>
    <row r="1394" spans="1:16" x14ac:dyDescent="0.25">
      <c r="A1394" s="10">
        <v>2031</v>
      </c>
      <c r="B1394" s="10" t="s">
        <v>24</v>
      </c>
      <c r="C1394" s="10" t="s">
        <v>47</v>
      </c>
      <c r="D1394" s="10">
        <v>0</v>
      </c>
      <c r="E1394" s="10">
        <v>0</v>
      </c>
      <c r="F1394" s="10">
        <v>0</v>
      </c>
      <c r="G1394" s="10">
        <v>0</v>
      </c>
      <c r="H1394" s="10">
        <v>0</v>
      </c>
      <c r="I1394" s="10" t="s">
        <v>22</v>
      </c>
      <c r="J1394" s="10">
        <v>412</v>
      </c>
      <c r="K1394" s="10">
        <v>0</v>
      </c>
      <c r="L1394" s="10">
        <v>0</v>
      </c>
      <c r="M1394" s="10">
        <v>0</v>
      </c>
      <c r="N1394" s="10">
        <v>412</v>
      </c>
      <c r="O1394" s="10">
        <v>0</v>
      </c>
      <c r="P1394" s="10" t="str">
        <f>INDEX(Mapping!$B$4:$B$70, MATCH(C1394, Mapping!$C$4:$C$70, 0))</f>
        <v>West</v>
      </c>
    </row>
    <row r="1395" spans="1:16" x14ac:dyDescent="0.25">
      <c r="A1395" s="10">
        <v>2031</v>
      </c>
      <c r="B1395" s="10" t="s">
        <v>24</v>
      </c>
      <c r="C1395" s="10" t="s">
        <v>48</v>
      </c>
      <c r="D1395" s="10">
        <v>1516.2</v>
      </c>
      <c r="E1395" s="10">
        <v>0</v>
      </c>
      <c r="F1395" s="10">
        <v>-154.19999999999999</v>
      </c>
      <c r="G1395" s="10">
        <v>341.9</v>
      </c>
      <c r="H1395" s="10">
        <v>341.9</v>
      </c>
      <c r="I1395" s="10">
        <v>25.1</v>
      </c>
      <c r="J1395" s="10">
        <v>762.1</v>
      </c>
      <c r="K1395" s="10">
        <v>3.1</v>
      </c>
      <c r="L1395" s="10">
        <v>0</v>
      </c>
      <c r="M1395" s="10">
        <v>1066.5</v>
      </c>
      <c r="N1395" s="10">
        <v>127.9</v>
      </c>
      <c r="O1395" s="10">
        <v>0</v>
      </c>
      <c r="P1395" s="10" t="str">
        <f>INDEX(Mapping!$B$4:$B$70, MATCH(C1395, Mapping!$C$4:$C$70, 0))</f>
        <v>West</v>
      </c>
    </row>
    <row r="1396" spans="1:16" x14ac:dyDescent="0.25">
      <c r="A1396" s="10">
        <v>2031</v>
      </c>
      <c r="B1396" s="10" t="s">
        <v>24</v>
      </c>
      <c r="C1396" s="10" t="s">
        <v>49</v>
      </c>
      <c r="D1396" s="10">
        <v>527.5</v>
      </c>
      <c r="E1396" s="10">
        <v>0</v>
      </c>
      <c r="F1396" s="10">
        <v>-52.9</v>
      </c>
      <c r="G1396" s="10">
        <v>61.7</v>
      </c>
      <c r="H1396" s="10">
        <v>61.7</v>
      </c>
      <c r="I1396" s="10">
        <v>13</v>
      </c>
      <c r="J1396" s="10">
        <v>629.70000000000005</v>
      </c>
      <c r="K1396" s="10">
        <v>-78</v>
      </c>
      <c r="L1396" s="10">
        <v>0</v>
      </c>
      <c r="M1396" s="10">
        <v>0</v>
      </c>
      <c r="N1396" s="10">
        <v>15.4</v>
      </c>
      <c r="O1396" s="10">
        <v>0</v>
      </c>
      <c r="P1396" s="10" t="str">
        <f>INDEX(Mapping!$B$4:$B$70, MATCH(C1396, Mapping!$C$4:$C$70, 0))</f>
        <v>West</v>
      </c>
    </row>
    <row r="1397" spans="1:16" x14ac:dyDescent="0.25">
      <c r="A1397" s="10">
        <v>2031</v>
      </c>
      <c r="B1397" s="10" t="s">
        <v>24</v>
      </c>
      <c r="C1397" s="10" t="s">
        <v>50</v>
      </c>
      <c r="D1397" s="10">
        <v>409.8</v>
      </c>
      <c r="E1397" s="10">
        <v>0</v>
      </c>
      <c r="F1397" s="10">
        <v>-20.7</v>
      </c>
      <c r="G1397" s="10">
        <v>50.6</v>
      </c>
      <c r="H1397" s="10">
        <v>50.6</v>
      </c>
      <c r="I1397" s="10">
        <v>13</v>
      </c>
      <c r="J1397" s="10">
        <v>108.8</v>
      </c>
      <c r="K1397" s="10">
        <v>0</v>
      </c>
      <c r="L1397" s="10">
        <v>7.3</v>
      </c>
      <c r="M1397" s="10">
        <v>323.5</v>
      </c>
      <c r="N1397" s="10">
        <v>0</v>
      </c>
      <c r="O1397" s="10">
        <v>0</v>
      </c>
      <c r="P1397" s="10" t="str">
        <f>INDEX(Mapping!$B$4:$B$70, MATCH(C1397, Mapping!$C$4:$C$70, 0))</f>
        <v>West</v>
      </c>
    </row>
    <row r="1398" spans="1:16" x14ac:dyDescent="0.25">
      <c r="A1398" s="10">
        <v>2031</v>
      </c>
      <c r="B1398" s="10" t="s">
        <v>24</v>
      </c>
      <c r="C1398" s="10" t="s">
        <v>51</v>
      </c>
      <c r="D1398" s="10">
        <v>0</v>
      </c>
      <c r="E1398" s="10">
        <v>0</v>
      </c>
      <c r="F1398" s="10">
        <v>0</v>
      </c>
      <c r="G1398" s="10">
        <v>0</v>
      </c>
      <c r="H1398" s="10">
        <v>0</v>
      </c>
      <c r="I1398" s="10" t="s">
        <v>22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 t="str">
        <f>INDEX(Mapping!$B$4:$B$70, MATCH(C1398, Mapping!$C$4:$C$70, 0))</f>
        <v>West</v>
      </c>
    </row>
    <row r="1399" spans="1:16" x14ac:dyDescent="0.25">
      <c r="A1399" s="10">
        <v>2031</v>
      </c>
      <c r="B1399" s="10" t="s">
        <v>24</v>
      </c>
      <c r="C1399" s="10" t="s">
        <v>52</v>
      </c>
      <c r="D1399" s="10">
        <v>0</v>
      </c>
      <c r="E1399" s="10">
        <v>0</v>
      </c>
      <c r="F1399" s="10">
        <v>0</v>
      </c>
      <c r="G1399" s="10">
        <v>0</v>
      </c>
      <c r="H1399" s="10">
        <v>0</v>
      </c>
      <c r="I1399" s="10" t="s">
        <v>22</v>
      </c>
      <c r="J1399" s="10">
        <v>103</v>
      </c>
      <c r="K1399" s="10">
        <v>0</v>
      </c>
      <c r="L1399" s="10">
        <v>0</v>
      </c>
      <c r="M1399" s="10">
        <v>0</v>
      </c>
      <c r="N1399" s="10">
        <v>103</v>
      </c>
      <c r="O1399" s="10">
        <v>0</v>
      </c>
      <c r="P1399" s="10" t="str">
        <f>INDEX(Mapping!$B$4:$B$70, MATCH(C1399, Mapping!$C$4:$C$70, 0))</f>
        <v>West</v>
      </c>
    </row>
    <row r="1400" spans="1:16" x14ac:dyDescent="0.25">
      <c r="A1400" s="10">
        <v>2031</v>
      </c>
      <c r="B1400" s="10" t="s">
        <v>24</v>
      </c>
      <c r="C1400" s="10" t="s">
        <v>1221</v>
      </c>
      <c r="D1400" s="10">
        <v>0</v>
      </c>
      <c r="E1400" s="10">
        <v>0</v>
      </c>
      <c r="F1400" s="10">
        <v>0</v>
      </c>
      <c r="G1400" s="10">
        <v>0</v>
      </c>
      <c r="H1400" s="10">
        <v>0</v>
      </c>
      <c r="I1400" s="10" t="s">
        <v>22</v>
      </c>
      <c r="J1400" s="10">
        <v>702</v>
      </c>
      <c r="K1400" s="10">
        <v>0</v>
      </c>
      <c r="L1400" s="10">
        <v>0</v>
      </c>
      <c r="M1400" s="10">
        <v>0</v>
      </c>
      <c r="N1400" s="10">
        <v>702</v>
      </c>
      <c r="O1400" s="10">
        <v>0</v>
      </c>
      <c r="P1400" s="10" t="str">
        <f>INDEX(Mapping!$B$4:$B$70, MATCH(C1400, Mapping!$C$4:$C$70, 0))</f>
        <v>West</v>
      </c>
    </row>
    <row r="1401" spans="1:16" x14ac:dyDescent="0.25">
      <c r="A1401" s="10">
        <v>2031</v>
      </c>
      <c r="B1401" s="10" t="s">
        <v>24</v>
      </c>
      <c r="C1401" s="10" t="s">
        <v>53</v>
      </c>
      <c r="D1401" s="10">
        <v>0</v>
      </c>
      <c r="E1401" s="10">
        <v>0</v>
      </c>
      <c r="F1401" s="10">
        <v>0</v>
      </c>
      <c r="G1401" s="10">
        <v>0</v>
      </c>
      <c r="H1401" s="10">
        <v>0</v>
      </c>
      <c r="I1401" s="10" t="s">
        <v>22</v>
      </c>
      <c r="J1401" s="10">
        <v>0</v>
      </c>
      <c r="K1401" s="10">
        <v>0</v>
      </c>
      <c r="L1401" s="10">
        <v>0</v>
      </c>
      <c r="M1401" s="10">
        <v>271.39999999999998</v>
      </c>
      <c r="N1401" s="10">
        <v>271.39999999999998</v>
      </c>
      <c r="O1401" s="10">
        <v>0</v>
      </c>
      <c r="P1401" s="10" t="str">
        <f>INDEX(Mapping!$B$4:$B$70, MATCH(C1401, Mapping!$C$4:$C$70, 0))</f>
        <v>West</v>
      </c>
    </row>
    <row r="1402" spans="1:16" x14ac:dyDescent="0.25">
      <c r="A1402" s="10">
        <v>2031</v>
      </c>
      <c r="B1402" s="10" t="s">
        <v>24</v>
      </c>
      <c r="C1402" s="10" t="s">
        <v>1189</v>
      </c>
      <c r="D1402" s="10">
        <v>0</v>
      </c>
      <c r="E1402" s="10">
        <v>0</v>
      </c>
      <c r="F1402" s="10">
        <v>0</v>
      </c>
      <c r="G1402" s="10">
        <v>0</v>
      </c>
      <c r="H1402" s="10">
        <v>0</v>
      </c>
      <c r="I1402" s="10" t="s">
        <v>22</v>
      </c>
      <c r="J1402" s="10">
        <v>0</v>
      </c>
      <c r="K1402" s="10">
        <v>0</v>
      </c>
      <c r="L1402" s="10">
        <v>0</v>
      </c>
      <c r="M1402" s="10">
        <v>85.7</v>
      </c>
      <c r="N1402" s="10">
        <v>85.7</v>
      </c>
      <c r="O1402" s="10">
        <v>0</v>
      </c>
      <c r="P1402" s="10" t="str">
        <f>INDEX(Mapping!$B$4:$B$70, MATCH(C1402, Mapping!$C$4:$C$70, 0))</f>
        <v>West</v>
      </c>
    </row>
    <row r="1403" spans="1:16" x14ac:dyDescent="0.25">
      <c r="A1403" s="10">
        <v>2031</v>
      </c>
      <c r="B1403" s="10" t="s">
        <v>24</v>
      </c>
      <c r="C1403" s="10" t="s">
        <v>23</v>
      </c>
      <c r="D1403" s="10">
        <v>0</v>
      </c>
      <c r="E1403" s="10">
        <v>0</v>
      </c>
      <c r="F1403" s="10">
        <v>0</v>
      </c>
      <c r="G1403" s="10">
        <v>0</v>
      </c>
      <c r="H1403" s="10">
        <v>0</v>
      </c>
      <c r="I1403" s="10" t="s">
        <v>22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 t="str">
        <f>INDEX(Mapping!$B$4:$B$70, MATCH(C1403, Mapping!$C$4:$C$70, 0))</f>
        <v>East</v>
      </c>
    </row>
    <row r="1404" spans="1:16" x14ac:dyDescent="0.25">
      <c r="A1404" s="10">
        <v>2031</v>
      </c>
      <c r="B1404" s="10" t="s">
        <v>24</v>
      </c>
      <c r="C1404" s="10" t="s">
        <v>1220</v>
      </c>
      <c r="D1404" s="10">
        <v>281.8</v>
      </c>
      <c r="E1404" s="10">
        <v>0</v>
      </c>
      <c r="F1404" s="10">
        <v>-21.5</v>
      </c>
      <c r="G1404" s="10">
        <v>33.799999999999997</v>
      </c>
      <c r="H1404" s="10">
        <v>33.799999999999997</v>
      </c>
      <c r="I1404" s="10">
        <v>13</v>
      </c>
      <c r="J1404" s="10">
        <v>0</v>
      </c>
      <c r="K1404" s="10">
        <v>0</v>
      </c>
      <c r="L1404" s="10">
        <v>0</v>
      </c>
      <c r="M1404" s="10">
        <v>294.10000000000002</v>
      </c>
      <c r="N1404" s="10">
        <v>0</v>
      </c>
      <c r="O1404" s="10">
        <v>0</v>
      </c>
      <c r="P1404" s="10" t="str">
        <f>INDEX(Mapping!$B$4:$B$70, MATCH(C1404, Mapping!$C$4:$C$70, 0))</f>
        <v>West</v>
      </c>
    </row>
    <row r="1405" spans="1:16" x14ac:dyDescent="0.25">
      <c r="A1405" s="10">
        <v>2031</v>
      </c>
      <c r="B1405" s="10" t="s">
        <v>24</v>
      </c>
      <c r="C1405" s="10" t="s">
        <v>1235</v>
      </c>
      <c r="D1405" s="10">
        <v>0</v>
      </c>
      <c r="E1405" s="10">
        <v>0</v>
      </c>
      <c r="F1405" s="10">
        <v>0</v>
      </c>
      <c r="G1405" s="10">
        <v>0</v>
      </c>
      <c r="H1405" s="10">
        <v>0</v>
      </c>
      <c r="I1405" s="10" t="s">
        <v>22</v>
      </c>
      <c r="J1405" s="10">
        <v>67.2</v>
      </c>
      <c r="K1405" s="10">
        <v>0</v>
      </c>
      <c r="L1405" s="10">
        <v>0</v>
      </c>
      <c r="M1405" s="10">
        <v>0</v>
      </c>
      <c r="N1405" s="10">
        <v>67.2</v>
      </c>
      <c r="O1405" s="10">
        <v>0</v>
      </c>
      <c r="P1405" s="10" t="str">
        <f>INDEX(Mapping!$B$4:$B$70, MATCH(C1405, Mapping!$C$4:$C$70, 0))</f>
        <v>East</v>
      </c>
    </row>
    <row r="1406" spans="1:16" x14ac:dyDescent="0.25">
      <c r="A1406" s="10">
        <v>2031</v>
      </c>
      <c r="B1406" s="10" t="s">
        <v>24</v>
      </c>
      <c r="C1406" s="10" t="s">
        <v>1236</v>
      </c>
      <c r="D1406" s="10">
        <v>0</v>
      </c>
      <c r="E1406" s="10">
        <v>0</v>
      </c>
      <c r="F1406" s="10">
        <v>0</v>
      </c>
      <c r="G1406" s="10">
        <v>0</v>
      </c>
      <c r="H1406" s="10">
        <v>0</v>
      </c>
      <c r="I1406" s="10" t="s">
        <v>22</v>
      </c>
      <c r="J1406" s="10">
        <v>110.5</v>
      </c>
      <c r="K1406" s="10">
        <v>0</v>
      </c>
      <c r="L1406" s="10">
        <v>0</v>
      </c>
      <c r="M1406" s="10">
        <v>0</v>
      </c>
      <c r="N1406" s="10">
        <v>110.5</v>
      </c>
      <c r="O1406" s="10">
        <v>0</v>
      </c>
      <c r="P1406" s="10" t="str">
        <f>INDEX(Mapping!$B$4:$B$70, MATCH(C1406, Mapping!$C$4:$C$70, 0))</f>
        <v>West</v>
      </c>
    </row>
    <row r="1407" spans="1:16" x14ac:dyDescent="0.25">
      <c r="A1407" s="10">
        <v>2031</v>
      </c>
      <c r="B1407" s="10" t="s">
        <v>24</v>
      </c>
      <c r="C1407" s="10" t="s">
        <v>1237</v>
      </c>
      <c r="D1407" s="10">
        <v>0</v>
      </c>
      <c r="E1407" s="10">
        <v>0</v>
      </c>
      <c r="F1407" s="10">
        <v>0</v>
      </c>
      <c r="G1407" s="10">
        <v>0</v>
      </c>
      <c r="H1407" s="10">
        <v>0</v>
      </c>
      <c r="I1407" s="10" t="s">
        <v>22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 t="str">
        <f>INDEX(Mapping!$B$4:$B$70, MATCH(C1407, Mapping!$C$4:$C$70, 0))</f>
        <v>West</v>
      </c>
    </row>
    <row r="1408" spans="1:16" x14ac:dyDescent="0.25">
      <c r="A1408" s="10">
        <v>2031</v>
      </c>
      <c r="B1408" s="10" t="s">
        <v>24</v>
      </c>
      <c r="C1408" s="10" t="s">
        <v>1238</v>
      </c>
      <c r="D1408" s="10">
        <v>0</v>
      </c>
      <c r="E1408" s="10">
        <v>0</v>
      </c>
      <c r="F1408" s="10">
        <v>0</v>
      </c>
      <c r="G1408" s="10">
        <v>0</v>
      </c>
      <c r="H1408" s="10">
        <v>0</v>
      </c>
      <c r="I1408" s="10" t="s">
        <v>22</v>
      </c>
      <c r="J1408" s="10">
        <v>117.8</v>
      </c>
      <c r="K1408" s="10">
        <v>0</v>
      </c>
      <c r="L1408" s="10">
        <v>0</v>
      </c>
      <c r="M1408" s="10">
        <v>0</v>
      </c>
      <c r="N1408" s="10">
        <v>117.8</v>
      </c>
      <c r="O1408" s="10">
        <v>0</v>
      </c>
      <c r="P1408" s="10" t="str">
        <f>INDEX(Mapping!$B$4:$B$70, MATCH(C1408, Mapping!$C$4:$C$70, 0))</f>
        <v>East</v>
      </c>
    </row>
    <row r="1409" spans="1:16" x14ac:dyDescent="0.25">
      <c r="A1409" s="10">
        <v>2031</v>
      </c>
      <c r="B1409" s="10" t="s">
        <v>24</v>
      </c>
      <c r="C1409" s="10" t="s">
        <v>1239</v>
      </c>
      <c r="D1409" s="10">
        <v>0</v>
      </c>
      <c r="E1409" s="10">
        <v>0</v>
      </c>
      <c r="F1409" s="10">
        <v>0</v>
      </c>
      <c r="G1409" s="10">
        <v>0</v>
      </c>
      <c r="H1409" s="10">
        <v>0</v>
      </c>
      <c r="I1409" s="10" t="s">
        <v>22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 t="str">
        <f>INDEX(Mapping!$B$4:$B$70, MATCH(C1409, Mapping!$C$4:$C$70, 0))</f>
        <v>West</v>
      </c>
    </row>
    <row r="1410" spans="1:16" x14ac:dyDescent="0.25">
      <c r="A1410" s="10">
        <v>2031</v>
      </c>
      <c r="B1410" s="10" t="s">
        <v>24</v>
      </c>
      <c r="C1410" s="10" t="s">
        <v>1240</v>
      </c>
      <c r="D1410" s="10">
        <v>0</v>
      </c>
      <c r="E1410" s="10">
        <v>0</v>
      </c>
      <c r="F1410" s="10">
        <v>0</v>
      </c>
      <c r="G1410" s="10">
        <v>0</v>
      </c>
      <c r="H1410" s="10">
        <v>0</v>
      </c>
      <c r="I1410" s="10" t="s">
        <v>22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 t="str">
        <f>INDEX(Mapping!$B$4:$B$70, MATCH(C1410, Mapping!$C$4:$C$70, 0))</f>
        <v>West</v>
      </c>
    </row>
    <row r="1411" spans="1:16" x14ac:dyDescent="0.25">
      <c r="A1411" s="10">
        <v>2031</v>
      </c>
      <c r="B1411" s="10" t="s">
        <v>24</v>
      </c>
      <c r="C1411" s="10" t="s">
        <v>1241</v>
      </c>
      <c r="D1411" s="10">
        <v>0</v>
      </c>
      <c r="E1411" s="10">
        <v>0</v>
      </c>
      <c r="F1411" s="10">
        <v>0</v>
      </c>
      <c r="G1411" s="10">
        <v>0</v>
      </c>
      <c r="H1411" s="10">
        <v>0</v>
      </c>
      <c r="I1411" s="10" t="s">
        <v>22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 t="str">
        <f>INDEX(Mapping!$B$4:$B$70, MATCH(C1411, Mapping!$C$4:$C$70, 0))</f>
        <v>West</v>
      </c>
    </row>
    <row r="1412" spans="1:16" x14ac:dyDescent="0.25">
      <c r="A1412" s="10">
        <v>2031</v>
      </c>
      <c r="B1412" s="10" t="s">
        <v>24</v>
      </c>
      <c r="C1412" s="10" t="s">
        <v>1242</v>
      </c>
      <c r="D1412" s="10">
        <v>0</v>
      </c>
      <c r="E1412" s="10">
        <v>0</v>
      </c>
      <c r="F1412" s="10">
        <v>0</v>
      </c>
      <c r="G1412" s="10">
        <v>0</v>
      </c>
      <c r="H1412" s="10">
        <v>0</v>
      </c>
      <c r="I1412" s="10" t="s">
        <v>22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10" t="str">
        <f>INDEX(Mapping!$B$4:$B$70, MATCH(C1412, Mapping!$C$4:$C$70, 0))</f>
        <v>West</v>
      </c>
    </row>
    <row r="1413" spans="1:16" x14ac:dyDescent="0.25">
      <c r="A1413" s="10">
        <v>2031</v>
      </c>
      <c r="B1413" s="10" t="s">
        <v>24</v>
      </c>
      <c r="C1413" s="10" t="s">
        <v>1243</v>
      </c>
      <c r="D1413" s="10">
        <v>0</v>
      </c>
      <c r="E1413" s="10">
        <v>0</v>
      </c>
      <c r="F1413" s="10">
        <v>0</v>
      </c>
      <c r="G1413" s="10">
        <v>0</v>
      </c>
      <c r="H1413" s="10">
        <v>0</v>
      </c>
      <c r="I1413" s="10" t="s">
        <v>22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 t="str">
        <f>INDEX(Mapping!$B$4:$B$70, MATCH(C1413, Mapping!$C$4:$C$70, 0))</f>
        <v>West</v>
      </c>
    </row>
    <row r="1414" spans="1:16" x14ac:dyDescent="0.25">
      <c r="A1414" s="10">
        <v>2031</v>
      </c>
      <c r="B1414" s="10" t="s">
        <v>24</v>
      </c>
      <c r="C1414" s="10" t="s">
        <v>1244</v>
      </c>
      <c r="D1414" s="10">
        <v>0</v>
      </c>
      <c r="E1414" s="10">
        <v>0</v>
      </c>
      <c r="F1414" s="10">
        <v>0</v>
      </c>
      <c r="G1414" s="10">
        <v>0</v>
      </c>
      <c r="H1414" s="10">
        <v>322.60000000000002</v>
      </c>
      <c r="I1414" s="10" t="s">
        <v>22</v>
      </c>
      <c r="J1414" s="10">
        <v>322.60000000000002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 t="str">
        <f>INDEX(Mapping!$B$4:$B$70, MATCH(C1414, Mapping!$C$4:$C$70, 0))</f>
        <v>East</v>
      </c>
    </row>
    <row r="1415" spans="1:16" x14ac:dyDescent="0.25">
      <c r="A1415" s="10">
        <v>2031</v>
      </c>
      <c r="B1415" s="10" t="s">
        <v>24</v>
      </c>
      <c r="C1415" s="10" t="s">
        <v>1245</v>
      </c>
      <c r="D1415" s="10">
        <v>0</v>
      </c>
      <c r="E1415" s="10">
        <v>0</v>
      </c>
      <c r="F1415" s="10">
        <v>0</v>
      </c>
      <c r="G1415" s="10">
        <v>0</v>
      </c>
      <c r="H1415" s="10">
        <v>0</v>
      </c>
      <c r="I1415" s="10" t="s">
        <v>22</v>
      </c>
      <c r="J1415" s="10">
        <v>195</v>
      </c>
      <c r="K1415" s="10">
        <v>0</v>
      </c>
      <c r="L1415" s="10">
        <v>0</v>
      </c>
      <c r="M1415" s="10">
        <v>0</v>
      </c>
      <c r="N1415" s="10">
        <v>195</v>
      </c>
      <c r="O1415" s="10">
        <v>0</v>
      </c>
      <c r="P1415" s="10" t="str">
        <f>INDEX(Mapping!$B$4:$B$70, MATCH(C1415, Mapping!$C$4:$C$70, 0))</f>
        <v>East</v>
      </c>
    </row>
    <row r="1416" spans="1:16" x14ac:dyDescent="0.25">
      <c r="A1416" s="10">
        <v>2031</v>
      </c>
      <c r="B1416" s="10" t="s">
        <v>24</v>
      </c>
      <c r="C1416" s="10" t="s">
        <v>1246</v>
      </c>
      <c r="D1416" s="10">
        <v>0</v>
      </c>
      <c r="E1416" s="10">
        <v>0</v>
      </c>
      <c r="F1416" s="10">
        <v>0</v>
      </c>
      <c r="G1416" s="10">
        <v>0</v>
      </c>
      <c r="H1416" s="10">
        <v>0</v>
      </c>
      <c r="I1416" s="10" t="s">
        <v>22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 t="str">
        <f>INDEX(Mapping!$B$4:$B$70, MATCH(C1416, Mapping!$C$4:$C$70, 0))</f>
        <v>West</v>
      </c>
    </row>
    <row r="1417" spans="1:16" x14ac:dyDescent="0.25">
      <c r="A1417" s="10">
        <v>2031</v>
      </c>
      <c r="B1417" s="10" t="s">
        <v>24</v>
      </c>
      <c r="C1417" s="10" t="s">
        <v>1247</v>
      </c>
      <c r="D1417" s="10">
        <v>0</v>
      </c>
      <c r="E1417" s="10">
        <v>0</v>
      </c>
      <c r="F1417" s="10">
        <v>0</v>
      </c>
      <c r="G1417" s="10">
        <v>0</v>
      </c>
      <c r="H1417" s="10">
        <v>0</v>
      </c>
      <c r="I1417" s="10" t="s">
        <v>22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 t="str">
        <f>INDEX(Mapping!$B$4:$B$70, MATCH(C1417, Mapping!$C$4:$C$70, 0))</f>
        <v>East</v>
      </c>
    </row>
    <row r="1418" spans="1:16" x14ac:dyDescent="0.25">
      <c r="A1418" s="10">
        <v>2031</v>
      </c>
      <c r="B1418" s="10" t="s">
        <v>24</v>
      </c>
      <c r="C1418" s="10" t="s">
        <v>1248</v>
      </c>
      <c r="D1418" s="10">
        <v>0</v>
      </c>
      <c r="E1418" s="10">
        <v>0</v>
      </c>
      <c r="F1418" s="10">
        <v>0</v>
      </c>
      <c r="G1418" s="10">
        <v>0</v>
      </c>
      <c r="H1418" s="10">
        <v>0</v>
      </c>
      <c r="I1418" s="10" t="s">
        <v>22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 t="str">
        <f>INDEX(Mapping!$B$4:$B$70, MATCH(C1418, Mapping!$C$4:$C$70, 0))</f>
        <v>East</v>
      </c>
    </row>
    <row r="1419" spans="1:16" x14ac:dyDescent="0.25">
      <c r="A1419" s="10">
        <v>2031</v>
      </c>
      <c r="B1419" s="10" t="s">
        <v>24</v>
      </c>
      <c r="C1419" s="10" t="s">
        <v>1249</v>
      </c>
      <c r="D1419" s="10">
        <v>0</v>
      </c>
      <c r="E1419" s="10">
        <v>0</v>
      </c>
      <c r="F1419" s="10">
        <v>0</v>
      </c>
      <c r="G1419" s="10">
        <v>0</v>
      </c>
      <c r="H1419" s="10">
        <v>0</v>
      </c>
      <c r="I1419" s="10" t="s">
        <v>22</v>
      </c>
      <c r="J1419" s="10">
        <v>125</v>
      </c>
      <c r="K1419" s="10">
        <v>0</v>
      </c>
      <c r="L1419" s="10">
        <v>0</v>
      </c>
      <c r="M1419" s="10">
        <v>0</v>
      </c>
      <c r="N1419" s="10">
        <v>125</v>
      </c>
      <c r="O1419" s="10">
        <v>0</v>
      </c>
      <c r="P1419" s="10" t="str">
        <f>INDEX(Mapping!$B$4:$B$70, MATCH(C1419, Mapping!$C$4:$C$70, 0))</f>
        <v>East</v>
      </c>
    </row>
    <row r="1420" spans="1:16" x14ac:dyDescent="0.25">
      <c r="A1420" s="10">
        <v>2031</v>
      </c>
      <c r="B1420" s="10" t="s">
        <v>24</v>
      </c>
      <c r="C1420" s="10" t="s">
        <v>1250</v>
      </c>
      <c r="D1420" s="10">
        <v>0</v>
      </c>
      <c r="E1420" s="10">
        <v>0</v>
      </c>
      <c r="F1420" s="10">
        <v>0</v>
      </c>
      <c r="G1420" s="10">
        <v>0</v>
      </c>
      <c r="H1420" s="10">
        <v>0</v>
      </c>
      <c r="I1420" s="10" t="s">
        <v>22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 t="str">
        <f>INDEX(Mapping!$B$4:$B$70, MATCH(C1420, Mapping!$C$4:$C$70, 0))</f>
        <v>West</v>
      </c>
    </row>
    <row r="1421" spans="1:16" x14ac:dyDescent="0.25">
      <c r="A1421" s="10">
        <v>2031</v>
      </c>
      <c r="B1421" s="10" t="s">
        <v>24</v>
      </c>
      <c r="C1421" s="10" t="s">
        <v>1251</v>
      </c>
      <c r="D1421" s="10">
        <v>0</v>
      </c>
      <c r="E1421" s="10">
        <v>0</v>
      </c>
      <c r="F1421" s="10">
        <v>0</v>
      </c>
      <c r="G1421" s="10">
        <v>0</v>
      </c>
      <c r="H1421" s="10">
        <v>0</v>
      </c>
      <c r="I1421" s="10" t="s">
        <v>22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 t="str">
        <f>INDEX(Mapping!$B$4:$B$70, MATCH(C1421, Mapping!$C$4:$C$70, 0))</f>
        <v>East</v>
      </c>
    </row>
    <row r="1422" spans="1:16" x14ac:dyDescent="0.25">
      <c r="A1422" s="10">
        <v>2031</v>
      </c>
      <c r="B1422" s="10" t="s">
        <v>24</v>
      </c>
      <c r="C1422" s="10" t="s">
        <v>1252</v>
      </c>
      <c r="D1422" s="10">
        <v>0</v>
      </c>
      <c r="E1422" s="10">
        <v>0</v>
      </c>
      <c r="F1422" s="10">
        <v>0</v>
      </c>
      <c r="G1422" s="10">
        <v>0</v>
      </c>
      <c r="H1422" s="10">
        <v>0</v>
      </c>
      <c r="I1422" s="10" t="s">
        <v>22</v>
      </c>
      <c r="J1422" s="10">
        <v>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10" t="str">
        <f>INDEX(Mapping!$B$4:$B$70, MATCH(C1422, Mapping!$C$4:$C$70, 0))</f>
        <v>East</v>
      </c>
    </row>
    <row r="1423" spans="1:16" x14ac:dyDescent="0.25">
      <c r="A1423" s="10">
        <v>2031</v>
      </c>
      <c r="B1423" s="10" t="s">
        <v>24</v>
      </c>
      <c r="C1423" s="10" t="s">
        <v>1253</v>
      </c>
      <c r="D1423" s="10">
        <v>0</v>
      </c>
      <c r="E1423" s="10">
        <v>0</v>
      </c>
      <c r="F1423" s="10">
        <v>0</v>
      </c>
      <c r="G1423" s="10">
        <v>0</v>
      </c>
      <c r="H1423" s="10">
        <v>0</v>
      </c>
      <c r="I1423" s="10" t="s">
        <v>22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 t="str">
        <f>INDEX(Mapping!$B$4:$B$70, MATCH(C1423, Mapping!$C$4:$C$70, 0))</f>
        <v>East</v>
      </c>
    </row>
    <row r="1424" spans="1:16" x14ac:dyDescent="0.25">
      <c r="A1424" s="10">
        <v>2031</v>
      </c>
      <c r="B1424" s="10" t="s">
        <v>24</v>
      </c>
      <c r="C1424" s="10" t="s">
        <v>1254</v>
      </c>
      <c r="D1424" s="10">
        <v>0</v>
      </c>
      <c r="E1424" s="10">
        <v>0</v>
      </c>
      <c r="F1424" s="10">
        <v>0</v>
      </c>
      <c r="G1424" s="10">
        <v>0</v>
      </c>
      <c r="H1424" s="10">
        <v>172.4</v>
      </c>
      <c r="I1424" s="10" t="s">
        <v>22</v>
      </c>
      <c r="J1424" s="10">
        <v>181.9</v>
      </c>
      <c r="K1424" s="10">
        <v>0</v>
      </c>
      <c r="L1424" s="10">
        <v>0</v>
      </c>
      <c r="M1424" s="10">
        <v>0</v>
      </c>
      <c r="N1424" s="10">
        <v>9.5</v>
      </c>
      <c r="O1424" s="10">
        <v>0</v>
      </c>
      <c r="P1424" s="10" t="str">
        <f>INDEX(Mapping!$B$4:$B$70, MATCH(C1424, Mapping!$C$4:$C$70, 0))</f>
        <v>West</v>
      </c>
    </row>
    <row r="1425" spans="1:16" x14ac:dyDescent="0.25">
      <c r="A1425" s="10">
        <v>2031</v>
      </c>
      <c r="B1425" s="10" t="s">
        <v>24</v>
      </c>
      <c r="C1425" s="10" t="s">
        <v>1255</v>
      </c>
      <c r="D1425" s="10">
        <v>0</v>
      </c>
      <c r="E1425" s="10">
        <v>0</v>
      </c>
      <c r="F1425" s="10">
        <v>0</v>
      </c>
      <c r="G1425" s="10">
        <v>0</v>
      </c>
      <c r="H1425" s="10">
        <v>0</v>
      </c>
      <c r="I1425" s="10" t="s">
        <v>22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 t="str">
        <f>INDEX(Mapping!$B$4:$B$70, MATCH(C1425, Mapping!$C$4:$C$70, 0))</f>
        <v>West</v>
      </c>
    </row>
    <row r="1426" spans="1:16" x14ac:dyDescent="0.25">
      <c r="A1426" s="10">
        <v>2031</v>
      </c>
      <c r="B1426" s="10" t="s">
        <v>24</v>
      </c>
      <c r="C1426" s="10" t="s">
        <v>1256</v>
      </c>
      <c r="D1426" s="10">
        <v>0</v>
      </c>
      <c r="E1426" s="10">
        <v>0</v>
      </c>
      <c r="F1426" s="10">
        <v>0</v>
      </c>
      <c r="G1426" s="10">
        <v>0</v>
      </c>
      <c r="H1426" s="10">
        <v>0</v>
      </c>
      <c r="I1426" s="10" t="s">
        <v>22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 t="str">
        <f>INDEX(Mapping!$B$4:$B$70, MATCH(C1426, Mapping!$C$4:$C$70, 0))</f>
        <v>East</v>
      </c>
    </row>
    <row r="1427" spans="1:16" x14ac:dyDescent="0.25">
      <c r="A1427" s="10">
        <v>2031</v>
      </c>
      <c r="B1427" s="10" t="s">
        <v>1222</v>
      </c>
      <c r="C1427" s="10" t="s">
        <v>25</v>
      </c>
      <c r="D1427" s="10">
        <v>0</v>
      </c>
      <c r="E1427" s="10">
        <v>0</v>
      </c>
      <c r="F1427" s="10">
        <v>0</v>
      </c>
      <c r="G1427" s="10">
        <v>0</v>
      </c>
      <c r="H1427" s="10">
        <v>0</v>
      </c>
      <c r="I1427" s="10" t="s">
        <v>22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 t="str">
        <f>INDEX(Mapping!$B$4:$B$70, MATCH(C1427, Mapping!$C$4:$C$70, 0))</f>
        <v>East</v>
      </c>
    </row>
    <row r="1428" spans="1:16" x14ac:dyDescent="0.25">
      <c r="A1428" s="10">
        <v>2031</v>
      </c>
      <c r="B1428" s="10" t="s">
        <v>1222</v>
      </c>
      <c r="C1428" s="10" t="s">
        <v>1182</v>
      </c>
      <c r="D1428" s="10">
        <v>0</v>
      </c>
      <c r="E1428" s="10">
        <v>0</v>
      </c>
      <c r="F1428" s="10">
        <v>0</v>
      </c>
      <c r="G1428" s="10">
        <v>0</v>
      </c>
      <c r="H1428" s="10">
        <v>0</v>
      </c>
      <c r="I1428" s="10" t="s">
        <v>22</v>
      </c>
      <c r="J1428" s="10">
        <v>245</v>
      </c>
      <c r="K1428" s="10">
        <v>0</v>
      </c>
      <c r="L1428" s="10">
        <v>0</v>
      </c>
      <c r="M1428" s="10">
        <v>0</v>
      </c>
      <c r="N1428" s="10">
        <v>245</v>
      </c>
      <c r="O1428" s="10">
        <v>0</v>
      </c>
      <c r="P1428" s="10" t="str">
        <f>INDEX(Mapping!$B$4:$B$70, MATCH(C1428, Mapping!$C$4:$C$70, 0))</f>
        <v>West</v>
      </c>
    </row>
    <row r="1429" spans="1:16" x14ac:dyDescent="0.25">
      <c r="A1429" s="10">
        <v>2031</v>
      </c>
      <c r="B1429" s="10" t="s">
        <v>1222</v>
      </c>
      <c r="C1429" s="10" t="s">
        <v>26</v>
      </c>
      <c r="D1429" s="10">
        <v>291.89999999999998</v>
      </c>
      <c r="E1429" s="10">
        <v>0</v>
      </c>
      <c r="F1429" s="10">
        <v>-25.9</v>
      </c>
      <c r="G1429" s="10">
        <v>34.6</v>
      </c>
      <c r="H1429" s="10">
        <v>34.6</v>
      </c>
      <c r="I1429" s="10">
        <v>13</v>
      </c>
      <c r="J1429" s="10">
        <v>65.5</v>
      </c>
      <c r="K1429" s="10">
        <v>-0.6</v>
      </c>
      <c r="L1429" s="10">
        <v>0</v>
      </c>
      <c r="M1429" s="10">
        <v>235.6</v>
      </c>
      <c r="N1429" s="10">
        <v>0</v>
      </c>
      <c r="O1429" s="10">
        <v>0</v>
      </c>
      <c r="P1429" s="10" t="str">
        <f>INDEX(Mapping!$B$4:$B$70, MATCH(C1429, Mapping!$C$4:$C$70, 0))</f>
        <v>East</v>
      </c>
    </row>
    <row r="1430" spans="1:16" x14ac:dyDescent="0.25">
      <c r="A1430" s="10">
        <v>2031</v>
      </c>
      <c r="B1430" s="10" t="s">
        <v>1222</v>
      </c>
      <c r="C1430" s="10" t="s">
        <v>27</v>
      </c>
      <c r="D1430" s="10">
        <v>0</v>
      </c>
      <c r="E1430" s="10">
        <v>0</v>
      </c>
      <c r="F1430" s="10">
        <v>0</v>
      </c>
      <c r="G1430" s="10">
        <v>0</v>
      </c>
      <c r="H1430" s="10">
        <v>0</v>
      </c>
      <c r="I1430" s="10" t="s">
        <v>22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 t="str">
        <f>INDEX(Mapping!$B$4:$B$70, MATCH(C1430, Mapping!$C$4:$C$70, 0))</f>
        <v>East</v>
      </c>
    </row>
    <row r="1431" spans="1:16" x14ac:dyDescent="0.25">
      <c r="A1431" s="10">
        <v>2031</v>
      </c>
      <c r="B1431" s="10" t="s">
        <v>1222</v>
      </c>
      <c r="C1431" s="10" t="s">
        <v>1183</v>
      </c>
      <c r="D1431" s="10">
        <v>0</v>
      </c>
      <c r="E1431" s="10">
        <v>0</v>
      </c>
      <c r="F1431" s="10">
        <v>0</v>
      </c>
      <c r="G1431" s="10">
        <v>0</v>
      </c>
      <c r="H1431" s="10">
        <v>0</v>
      </c>
      <c r="I1431" s="10" t="s">
        <v>22</v>
      </c>
      <c r="J1431" s="10">
        <v>0</v>
      </c>
      <c r="K1431" s="10">
        <v>0</v>
      </c>
      <c r="L1431" s="10">
        <v>0</v>
      </c>
      <c r="M1431" s="10">
        <v>889.5</v>
      </c>
      <c r="N1431" s="10">
        <v>889.5</v>
      </c>
      <c r="O1431" s="10">
        <v>0</v>
      </c>
      <c r="P1431" s="10" t="str">
        <f>INDEX(Mapping!$B$4:$B$70, MATCH(C1431, Mapping!$C$4:$C$70, 0))</f>
        <v>West</v>
      </c>
    </row>
    <row r="1432" spans="1:16" x14ac:dyDescent="0.25">
      <c r="A1432" s="10">
        <v>2031</v>
      </c>
      <c r="B1432" s="10" t="s">
        <v>1222</v>
      </c>
      <c r="C1432" s="10" t="s">
        <v>1184</v>
      </c>
      <c r="D1432" s="10">
        <v>0</v>
      </c>
      <c r="E1432" s="10">
        <v>0</v>
      </c>
      <c r="F1432" s="10">
        <v>0</v>
      </c>
      <c r="G1432" s="10">
        <v>0</v>
      </c>
      <c r="H1432" s="10">
        <v>0</v>
      </c>
      <c r="I1432" s="10" t="s">
        <v>22</v>
      </c>
      <c r="J1432" s="10">
        <v>0</v>
      </c>
      <c r="K1432" s="10">
        <v>0</v>
      </c>
      <c r="L1432" s="10">
        <v>0</v>
      </c>
      <c r="M1432" s="10">
        <v>1465.8</v>
      </c>
      <c r="N1432" s="10">
        <v>1465.8</v>
      </c>
      <c r="O1432" s="10">
        <v>0</v>
      </c>
      <c r="P1432" s="10" t="str">
        <f>INDEX(Mapping!$B$4:$B$70, MATCH(C1432, Mapping!$C$4:$C$70, 0))</f>
        <v>West</v>
      </c>
    </row>
    <row r="1433" spans="1:16" x14ac:dyDescent="0.25">
      <c r="A1433" s="10">
        <v>2031</v>
      </c>
      <c r="B1433" s="10" t="s">
        <v>1222</v>
      </c>
      <c r="C1433" s="10" t="s">
        <v>28</v>
      </c>
      <c r="D1433" s="10">
        <v>0</v>
      </c>
      <c r="E1433" s="10">
        <v>0</v>
      </c>
      <c r="F1433" s="10">
        <v>0</v>
      </c>
      <c r="G1433" s="10">
        <v>0</v>
      </c>
      <c r="H1433" s="10">
        <v>0</v>
      </c>
      <c r="I1433" s="10" t="s">
        <v>22</v>
      </c>
      <c r="J1433" s="10">
        <v>102.8</v>
      </c>
      <c r="K1433" s="10">
        <v>0</v>
      </c>
      <c r="L1433" s="10">
        <v>0</v>
      </c>
      <c r="M1433" s="10">
        <v>198.8</v>
      </c>
      <c r="N1433" s="10">
        <v>301.7</v>
      </c>
      <c r="O1433" s="10">
        <v>0</v>
      </c>
      <c r="P1433" s="10" t="str">
        <f>INDEX(Mapping!$B$4:$B$70, MATCH(C1433, Mapping!$C$4:$C$70, 0))</f>
        <v>West</v>
      </c>
    </row>
    <row r="1434" spans="1:16" x14ac:dyDescent="0.25">
      <c r="A1434" s="10">
        <v>2031</v>
      </c>
      <c r="B1434" s="10" t="s">
        <v>1222</v>
      </c>
      <c r="C1434" s="10" t="s">
        <v>29</v>
      </c>
      <c r="D1434" s="10">
        <v>0</v>
      </c>
      <c r="E1434" s="10">
        <v>0</v>
      </c>
      <c r="F1434" s="10">
        <v>0</v>
      </c>
      <c r="G1434" s="10">
        <v>0</v>
      </c>
      <c r="H1434" s="10">
        <v>0</v>
      </c>
      <c r="I1434" s="10" t="s">
        <v>22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 t="str">
        <f>INDEX(Mapping!$B$4:$B$70, MATCH(C1434, Mapping!$C$4:$C$70, 0))</f>
        <v>East</v>
      </c>
    </row>
    <row r="1435" spans="1:16" x14ac:dyDescent="0.25">
      <c r="A1435" s="10">
        <v>2031</v>
      </c>
      <c r="B1435" s="10" t="s">
        <v>1222</v>
      </c>
      <c r="C1435" s="10" t="s">
        <v>30</v>
      </c>
      <c r="D1435" s="10">
        <v>0</v>
      </c>
      <c r="E1435" s="10">
        <v>0</v>
      </c>
      <c r="F1435" s="10">
        <v>0</v>
      </c>
      <c r="G1435" s="10">
        <v>0</v>
      </c>
      <c r="H1435" s="10">
        <v>0</v>
      </c>
      <c r="I1435" s="10" t="s">
        <v>22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 t="str">
        <f>INDEX(Mapping!$B$4:$B$70, MATCH(C1435, Mapping!$C$4:$C$70, 0))</f>
        <v>East</v>
      </c>
    </row>
    <row r="1436" spans="1:16" x14ac:dyDescent="0.25">
      <c r="A1436" s="10">
        <v>2031</v>
      </c>
      <c r="B1436" s="10" t="s">
        <v>1222</v>
      </c>
      <c r="C1436" s="10" t="s">
        <v>31</v>
      </c>
      <c r="D1436" s="10">
        <v>4137.5</v>
      </c>
      <c r="E1436" s="10">
        <v>0</v>
      </c>
      <c r="F1436" s="10">
        <v>-377.1</v>
      </c>
      <c r="G1436" s="10">
        <v>1525.2</v>
      </c>
      <c r="H1436" s="10">
        <v>1525.2</v>
      </c>
      <c r="I1436" s="10">
        <v>40.6</v>
      </c>
      <c r="J1436" s="10">
        <v>2688.4</v>
      </c>
      <c r="K1436" s="10">
        <v>0</v>
      </c>
      <c r="L1436" s="10">
        <v>0</v>
      </c>
      <c r="M1436" s="10">
        <v>3753.2</v>
      </c>
      <c r="N1436" s="10">
        <v>1156.0999999999999</v>
      </c>
      <c r="O1436" s="10">
        <v>0</v>
      </c>
      <c r="P1436" s="10" t="str">
        <f>INDEX(Mapping!$B$4:$B$70, MATCH(C1436, Mapping!$C$4:$C$70, 0))</f>
        <v>East</v>
      </c>
    </row>
    <row r="1437" spans="1:16" x14ac:dyDescent="0.25">
      <c r="A1437" s="10">
        <v>2031</v>
      </c>
      <c r="B1437" s="10" t="s">
        <v>1222</v>
      </c>
      <c r="C1437" s="10" t="s">
        <v>1185</v>
      </c>
      <c r="D1437" s="10">
        <v>0</v>
      </c>
      <c r="E1437" s="10">
        <v>0</v>
      </c>
      <c r="F1437" s="10">
        <v>0</v>
      </c>
      <c r="G1437" s="10">
        <v>0</v>
      </c>
      <c r="H1437" s="10">
        <v>0</v>
      </c>
      <c r="I1437" s="10" t="s">
        <v>22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 t="str">
        <f>INDEX(Mapping!$B$4:$B$70, MATCH(C1437, Mapping!$C$4:$C$70, 0))</f>
        <v>East</v>
      </c>
    </row>
    <row r="1438" spans="1:16" x14ac:dyDescent="0.25">
      <c r="A1438" s="10">
        <v>2031</v>
      </c>
      <c r="B1438" s="10" t="s">
        <v>1222</v>
      </c>
      <c r="C1438" s="10" t="s">
        <v>32</v>
      </c>
      <c r="D1438" s="10">
        <v>498.3</v>
      </c>
      <c r="E1438" s="10">
        <v>0</v>
      </c>
      <c r="F1438" s="10">
        <v>0</v>
      </c>
      <c r="G1438" s="10">
        <v>370.9</v>
      </c>
      <c r="H1438" s="10">
        <v>370.9</v>
      </c>
      <c r="I1438" s="10">
        <v>74.400000000000006</v>
      </c>
      <c r="J1438" s="10">
        <v>3306.5</v>
      </c>
      <c r="K1438" s="10">
        <v>-27.6</v>
      </c>
      <c r="L1438" s="10">
        <v>0</v>
      </c>
      <c r="M1438" s="10">
        <v>1012.3</v>
      </c>
      <c r="N1438" s="10">
        <v>3422</v>
      </c>
      <c r="O1438" s="10">
        <v>0</v>
      </c>
      <c r="P1438" s="10" t="str">
        <f>INDEX(Mapping!$B$4:$B$70, MATCH(C1438, Mapping!$C$4:$C$70, 0))</f>
        <v>East</v>
      </c>
    </row>
    <row r="1439" spans="1:16" x14ac:dyDescent="0.25">
      <c r="A1439" s="10">
        <v>2031</v>
      </c>
      <c r="B1439" s="10" t="s">
        <v>1222</v>
      </c>
      <c r="C1439" s="10" t="s">
        <v>33</v>
      </c>
      <c r="D1439" s="10">
        <v>0</v>
      </c>
      <c r="E1439" s="10">
        <v>0</v>
      </c>
      <c r="F1439" s="10">
        <v>0</v>
      </c>
      <c r="G1439" s="10">
        <v>0</v>
      </c>
      <c r="H1439" s="10">
        <v>0</v>
      </c>
      <c r="I1439" s="10" t="s">
        <v>22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 t="str">
        <f>INDEX(Mapping!$B$4:$B$70, MATCH(C1439, Mapping!$C$4:$C$70, 0))</f>
        <v>East</v>
      </c>
    </row>
    <row r="1440" spans="1:16" x14ac:dyDescent="0.25">
      <c r="A1440" s="10">
        <v>2031</v>
      </c>
      <c r="B1440" s="10" t="s">
        <v>1222</v>
      </c>
      <c r="C1440" s="10" t="s">
        <v>34</v>
      </c>
      <c r="D1440" s="10">
        <v>0</v>
      </c>
      <c r="E1440" s="10">
        <v>0</v>
      </c>
      <c r="F1440" s="10">
        <v>0</v>
      </c>
      <c r="G1440" s="10">
        <v>0</v>
      </c>
      <c r="H1440" s="10">
        <v>0</v>
      </c>
      <c r="I1440" s="10" t="s">
        <v>22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 t="str">
        <f>INDEX(Mapping!$B$4:$B$70, MATCH(C1440, Mapping!$C$4:$C$70, 0))</f>
        <v>East</v>
      </c>
    </row>
    <row r="1441" spans="1:16" x14ac:dyDescent="0.25">
      <c r="A1441" s="10">
        <v>2031</v>
      </c>
      <c r="B1441" s="10" t="s">
        <v>1222</v>
      </c>
      <c r="C1441" s="10" t="s">
        <v>35</v>
      </c>
      <c r="D1441" s="10">
        <v>0</v>
      </c>
      <c r="E1441" s="10">
        <v>0</v>
      </c>
      <c r="F1441" s="10">
        <v>0</v>
      </c>
      <c r="G1441" s="10">
        <v>0</v>
      </c>
      <c r="H1441" s="10">
        <v>0</v>
      </c>
      <c r="I1441" s="10" t="s">
        <v>22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 t="str">
        <f>INDEX(Mapping!$B$4:$B$70, MATCH(C1441, Mapping!$C$4:$C$70, 0))</f>
        <v>East</v>
      </c>
    </row>
    <row r="1442" spans="1:16" x14ac:dyDescent="0.25">
      <c r="A1442" s="10">
        <v>2031</v>
      </c>
      <c r="B1442" s="10" t="s">
        <v>1222</v>
      </c>
      <c r="C1442" s="10" t="s">
        <v>36</v>
      </c>
      <c r="D1442" s="10">
        <v>0</v>
      </c>
      <c r="E1442" s="10">
        <v>0</v>
      </c>
      <c r="F1442" s="10">
        <v>0</v>
      </c>
      <c r="G1442" s="10">
        <v>0</v>
      </c>
      <c r="H1442" s="10">
        <v>0</v>
      </c>
      <c r="I1442" s="10" t="s">
        <v>22</v>
      </c>
      <c r="J1442" s="10">
        <v>2.6</v>
      </c>
      <c r="K1442" s="10">
        <v>0</v>
      </c>
      <c r="L1442" s="10">
        <v>0</v>
      </c>
      <c r="M1442" s="10">
        <v>0</v>
      </c>
      <c r="N1442" s="10">
        <v>2.6</v>
      </c>
      <c r="O1442" s="10">
        <v>0</v>
      </c>
      <c r="P1442" s="10" t="str">
        <f>INDEX(Mapping!$B$4:$B$70, MATCH(C1442, Mapping!$C$4:$C$70, 0))</f>
        <v>West</v>
      </c>
    </row>
    <row r="1443" spans="1:16" x14ac:dyDescent="0.25">
      <c r="A1443" s="10">
        <v>2031</v>
      </c>
      <c r="B1443" s="10" t="s">
        <v>1222</v>
      </c>
      <c r="C1443" s="10" t="s">
        <v>37</v>
      </c>
      <c r="D1443" s="10">
        <v>0</v>
      </c>
      <c r="E1443" s="10">
        <v>0</v>
      </c>
      <c r="F1443" s="10">
        <v>0</v>
      </c>
      <c r="G1443" s="10">
        <v>0</v>
      </c>
      <c r="H1443" s="10">
        <v>0</v>
      </c>
      <c r="I1443" s="10" t="s">
        <v>22</v>
      </c>
      <c r="J1443" s="10">
        <v>240.1</v>
      </c>
      <c r="K1443" s="10">
        <v>0</v>
      </c>
      <c r="L1443" s="10">
        <v>0</v>
      </c>
      <c r="M1443" s="10">
        <v>0</v>
      </c>
      <c r="N1443" s="10">
        <v>240.1</v>
      </c>
      <c r="O1443" s="10">
        <v>0</v>
      </c>
      <c r="P1443" s="10" t="str">
        <f>INDEX(Mapping!$B$4:$B$70, MATCH(C1443, Mapping!$C$4:$C$70, 0))</f>
        <v>West</v>
      </c>
    </row>
    <row r="1444" spans="1:16" x14ac:dyDescent="0.25">
      <c r="A1444" s="10">
        <v>2031</v>
      </c>
      <c r="B1444" s="10" t="s">
        <v>1222</v>
      </c>
      <c r="C1444" s="10" t="s">
        <v>38</v>
      </c>
      <c r="D1444" s="10">
        <v>573.6</v>
      </c>
      <c r="E1444" s="10">
        <v>0</v>
      </c>
      <c r="F1444" s="10">
        <v>-51.6</v>
      </c>
      <c r="G1444" s="10">
        <v>67.900000000000006</v>
      </c>
      <c r="H1444" s="10">
        <v>67.900000000000006</v>
      </c>
      <c r="I1444" s="10">
        <v>13</v>
      </c>
      <c r="J1444" s="10">
        <v>104</v>
      </c>
      <c r="K1444" s="10">
        <v>0</v>
      </c>
      <c r="L1444" s="10">
        <v>0</v>
      </c>
      <c r="M1444" s="10">
        <v>485.9</v>
      </c>
      <c r="N1444" s="10">
        <v>0</v>
      </c>
      <c r="O1444" s="10">
        <v>0</v>
      </c>
      <c r="P1444" s="10" t="str">
        <f>INDEX(Mapping!$B$4:$B$70, MATCH(C1444, Mapping!$C$4:$C$70, 0))</f>
        <v>West</v>
      </c>
    </row>
    <row r="1445" spans="1:16" x14ac:dyDescent="0.25">
      <c r="A1445" s="10">
        <v>2031</v>
      </c>
      <c r="B1445" s="10" t="s">
        <v>1222</v>
      </c>
      <c r="C1445" s="10" t="s">
        <v>39</v>
      </c>
      <c r="D1445" s="10">
        <v>256.5</v>
      </c>
      <c r="E1445" s="10">
        <v>0</v>
      </c>
      <c r="F1445" s="10">
        <v>-20.7</v>
      </c>
      <c r="G1445" s="10">
        <v>30.7</v>
      </c>
      <c r="H1445" s="10">
        <v>30.7</v>
      </c>
      <c r="I1445" s="10">
        <v>13</v>
      </c>
      <c r="J1445" s="10">
        <v>133.9</v>
      </c>
      <c r="K1445" s="10">
        <v>-2.6</v>
      </c>
      <c r="L1445" s="10">
        <v>0</v>
      </c>
      <c r="M1445" s="10">
        <v>605</v>
      </c>
      <c r="N1445" s="10">
        <v>469.9</v>
      </c>
      <c r="O1445" s="10">
        <v>0</v>
      </c>
      <c r="P1445" s="10" t="str">
        <f>INDEX(Mapping!$B$4:$B$70, MATCH(C1445, Mapping!$C$4:$C$70, 0))</f>
        <v>West</v>
      </c>
    </row>
    <row r="1446" spans="1:16" x14ac:dyDescent="0.25">
      <c r="A1446" s="10">
        <v>2031</v>
      </c>
      <c r="B1446" s="10" t="s">
        <v>1222</v>
      </c>
      <c r="C1446" s="10" t="s">
        <v>42</v>
      </c>
      <c r="D1446" s="10">
        <v>0</v>
      </c>
      <c r="E1446" s="10">
        <v>0</v>
      </c>
      <c r="F1446" s="10">
        <v>0</v>
      </c>
      <c r="G1446" s="10">
        <v>0</v>
      </c>
      <c r="H1446" s="10">
        <v>0</v>
      </c>
      <c r="I1446" s="10" t="s">
        <v>22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 t="str">
        <f>INDEX(Mapping!$B$4:$B$70, MATCH(C1446, Mapping!$C$4:$C$70, 0))</f>
        <v>East</v>
      </c>
    </row>
    <row r="1447" spans="1:16" x14ac:dyDescent="0.25">
      <c r="A1447" s="10">
        <v>2031</v>
      </c>
      <c r="B1447" s="10" t="s">
        <v>1222</v>
      </c>
      <c r="C1447" s="10" t="s">
        <v>43</v>
      </c>
      <c r="D1447" s="10">
        <v>0</v>
      </c>
      <c r="E1447" s="10">
        <v>0</v>
      </c>
      <c r="F1447" s="10">
        <v>0</v>
      </c>
      <c r="G1447" s="10">
        <v>0</v>
      </c>
      <c r="H1447" s="10">
        <v>0</v>
      </c>
      <c r="I1447" s="10" t="s">
        <v>22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10" t="str">
        <f>INDEX(Mapping!$B$4:$B$70, MATCH(C1447, Mapping!$C$4:$C$70, 0))</f>
        <v>East</v>
      </c>
    </row>
    <row r="1448" spans="1:16" x14ac:dyDescent="0.25">
      <c r="A1448" s="10">
        <v>2031</v>
      </c>
      <c r="B1448" s="10" t="s">
        <v>1222</v>
      </c>
      <c r="C1448" s="10" t="s">
        <v>45</v>
      </c>
      <c r="D1448" s="10">
        <v>647.4</v>
      </c>
      <c r="E1448" s="10">
        <v>0</v>
      </c>
      <c r="F1448" s="10">
        <v>0</v>
      </c>
      <c r="G1448" s="10">
        <v>84.2</v>
      </c>
      <c r="H1448" s="10">
        <v>84.2</v>
      </c>
      <c r="I1448" s="10">
        <v>13</v>
      </c>
      <c r="J1448" s="10">
        <v>747.3</v>
      </c>
      <c r="K1448" s="10">
        <v>0</v>
      </c>
      <c r="L1448" s="10">
        <v>0</v>
      </c>
      <c r="M1448" s="10">
        <v>0</v>
      </c>
      <c r="N1448" s="10">
        <v>15.7</v>
      </c>
      <c r="O1448" s="10">
        <v>0</v>
      </c>
      <c r="P1448" s="10" t="str">
        <f>INDEX(Mapping!$B$4:$B$70, MATCH(C1448, Mapping!$C$4:$C$70, 0))</f>
        <v>East</v>
      </c>
    </row>
    <row r="1449" spans="1:16" x14ac:dyDescent="0.25">
      <c r="A1449" s="10">
        <v>2031</v>
      </c>
      <c r="B1449" s="10" t="s">
        <v>1222</v>
      </c>
      <c r="C1449" s="10" t="s">
        <v>46</v>
      </c>
      <c r="D1449" s="10">
        <v>491.6</v>
      </c>
      <c r="E1449" s="10">
        <v>0</v>
      </c>
      <c r="F1449" s="10">
        <v>-118.2</v>
      </c>
      <c r="G1449" s="10">
        <v>48.5</v>
      </c>
      <c r="H1449" s="10">
        <v>48.5</v>
      </c>
      <c r="I1449" s="10">
        <v>13</v>
      </c>
      <c r="J1449" s="10">
        <v>39.700000000000003</v>
      </c>
      <c r="K1449" s="10">
        <v>0</v>
      </c>
      <c r="L1449" s="10">
        <v>0</v>
      </c>
      <c r="M1449" s="10">
        <v>382.2</v>
      </c>
      <c r="N1449" s="10">
        <v>0</v>
      </c>
      <c r="O1449" s="10">
        <v>0</v>
      </c>
      <c r="P1449" s="10" t="str">
        <f>INDEX(Mapping!$B$4:$B$70, MATCH(C1449, Mapping!$C$4:$C$70, 0))</f>
        <v>East</v>
      </c>
    </row>
    <row r="1450" spans="1:16" x14ac:dyDescent="0.25">
      <c r="A1450" s="10">
        <v>2031</v>
      </c>
      <c r="B1450" s="10" t="s">
        <v>1222</v>
      </c>
      <c r="C1450" s="10" t="s">
        <v>1234</v>
      </c>
      <c r="D1450" s="10">
        <v>0</v>
      </c>
      <c r="E1450" s="10">
        <v>0</v>
      </c>
      <c r="F1450" s="10">
        <v>0</v>
      </c>
      <c r="G1450" s="10">
        <v>0</v>
      </c>
      <c r="H1450" s="10">
        <v>0</v>
      </c>
      <c r="I1450" s="10" t="s">
        <v>22</v>
      </c>
      <c r="J1450" s="10">
        <v>0</v>
      </c>
      <c r="K1450" s="10">
        <v>0</v>
      </c>
      <c r="L1450" s="10">
        <v>0</v>
      </c>
      <c r="M1450" s="10">
        <v>15.7</v>
      </c>
      <c r="N1450" s="10">
        <v>15.7</v>
      </c>
      <c r="O1450" s="10">
        <v>0</v>
      </c>
      <c r="P1450" s="10" t="str">
        <f>INDEX(Mapping!$B$4:$B$70, MATCH(C1450, Mapping!$C$4:$C$70, 0))</f>
        <v>East</v>
      </c>
    </row>
    <row r="1451" spans="1:16" x14ac:dyDescent="0.25">
      <c r="A1451" s="10">
        <v>2031</v>
      </c>
      <c r="B1451" s="10" t="s">
        <v>1222</v>
      </c>
      <c r="C1451" s="10" t="s">
        <v>47</v>
      </c>
      <c r="D1451" s="10">
        <v>0</v>
      </c>
      <c r="E1451" s="10">
        <v>0</v>
      </c>
      <c r="F1451" s="10">
        <v>0</v>
      </c>
      <c r="G1451" s="10">
        <v>0</v>
      </c>
      <c r="H1451" s="10">
        <v>0</v>
      </c>
      <c r="I1451" s="10" t="s">
        <v>22</v>
      </c>
      <c r="J1451" s="10">
        <v>512.20000000000005</v>
      </c>
      <c r="K1451" s="10">
        <v>0</v>
      </c>
      <c r="L1451" s="10">
        <v>0</v>
      </c>
      <c r="M1451" s="10">
        <v>0</v>
      </c>
      <c r="N1451" s="10">
        <v>512.20000000000005</v>
      </c>
      <c r="O1451" s="10">
        <v>0</v>
      </c>
      <c r="P1451" s="10" t="str">
        <f>INDEX(Mapping!$B$4:$B$70, MATCH(C1451, Mapping!$C$4:$C$70, 0))</f>
        <v>West</v>
      </c>
    </row>
    <row r="1452" spans="1:16" x14ac:dyDescent="0.25">
      <c r="A1452" s="10">
        <v>2031</v>
      </c>
      <c r="B1452" s="10" t="s">
        <v>1222</v>
      </c>
      <c r="C1452" s="10" t="s">
        <v>48</v>
      </c>
      <c r="D1452" s="10">
        <v>1549.5</v>
      </c>
      <c r="E1452" s="10">
        <v>0</v>
      </c>
      <c r="F1452" s="10">
        <v>-185.5</v>
      </c>
      <c r="G1452" s="10">
        <v>600.29999999999995</v>
      </c>
      <c r="H1452" s="10">
        <v>600.29999999999995</v>
      </c>
      <c r="I1452" s="10">
        <v>44</v>
      </c>
      <c r="J1452" s="10">
        <v>657.7</v>
      </c>
      <c r="K1452" s="10">
        <v>2.9</v>
      </c>
      <c r="L1452" s="10">
        <v>0</v>
      </c>
      <c r="M1452" s="10">
        <v>1498.2</v>
      </c>
      <c r="N1452" s="10">
        <v>194.4</v>
      </c>
      <c r="O1452" s="10">
        <v>0</v>
      </c>
      <c r="P1452" s="10" t="str">
        <f>INDEX(Mapping!$B$4:$B$70, MATCH(C1452, Mapping!$C$4:$C$70, 0))</f>
        <v>West</v>
      </c>
    </row>
    <row r="1453" spans="1:16" x14ac:dyDescent="0.25">
      <c r="A1453" s="10">
        <v>2031</v>
      </c>
      <c r="B1453" s="10" t="s">
        <v>1222</v>
      </c>
      <c r="C1453" s="10" t="s">
        <v>49</v>
      </c>
      <c r="D1453" s="10">
        <v>583.79999999999995</v>
      </c>
      <c r="E1453" s="10">
        <v>0</v>
      </c>
      <c r="F1453" s="10">
        <v>-49</v>
      </c>
      <c r="G1453" s="10">
        <v>69.5</v>
      </c>
      <c r="H1453" s="10">
        <v>69.5</v>
      </c>
      <c r="I1453" s="10">
        <v>13</v>
      </c>
      <c r="J1453" s="10">
        <v>696.3</v>
      </c>
      <c r="K1453" s="10">
        <v>-78</v>
      </c>
      <c r="L1453" s="10">
        <v>0</v>
      </c>
      <c r="M1453" s="10">
        <v>24.9</v>
      </c>
      <c r="N1453" s="10">
        <v>38.9</v>
      </c>
      <c r="O1453" s="10">
        <v>0</v>
      </c>
      <c r="P1453" s="10" t="str">
        <f>INDEX(Mapping!$B$4:$B$70, MATCH(C1453, Mapping!$C$4:$C$70, 0))</f>
        <v>West</v>
      </c>
    </row>
    <row r="1454" spans="1:16" x14ac:dyDescent="0.25">
      <c r="A1454" s="10">
        <v>2031</v>
      </c>
      <c r="B1454" s="10" t="s">
        <v>1222</v>
      </c>
      <c r="C1454" s="10" t="s">
        <v>50</v>
      </c>
      <c r="D1454" s="10">
        <v>437</v>
      </c>
      <c r="E1454" s="10">
        <v>0</v>
      </c>
      <c r="F1454" s="10">
        <v>-50.1</v>
      </c>
      <c r="G1454" s="10">
        <v>50.3</v>
      </c>
      <c r="H1454" s="10">
        <v>50.3</v>
      </c>
      <c r="I1454" s="10">
        <v>13</v>
      </c>
      <c r="J1454" s="10">
        <v>118.8</v>
      </c>
      <c r="K1454" s="10">
        <v>0</v>
      </c>
      <c r="L1454" s="10">
        <v>0</v>
      </c>
      <c r="M1454" s="10">
        <v>318.39999999999998</v>
      </c>
      <c r="N1454" s="10">
        <v>0</v>
      </c>
      <c r="O1454" s="10">
        <v>0</v>
      </c>
      <c r="P1454" s="10" t="str">
        <f>INDEX(Mapping!$B$4:$B$70, MATCH(C1454, Mapping!$C$4:$C$70, 0))</f>
        <v>West</v>
      </c>
    </row>
    <row r="1455" spans="1:16" x14ac:dyDescent="0.25">
      <c r="A1455" s="10">
        <v>2031</v>
      </c>
      <c r="B1455" s="10" t="s">
        <v>1222</v>
      </c>
      <c r="C1455" s="10" t="s">
        <v>51</v>
      </c>
      <c r="D1455" s="10">
        <v>0</v>
      </c>
      <c r="E1455" s="10">
        <v>0</v>
      </c>
      <c r="F1455" s="10">
        <v>0</v>
      </c>
      <c r="G1455" s="10">
        <v>0</v>
      </c>
      <c r="H1455" s="10">
        <v>0</v>
      </c>
      <c r="I1455" s="10" t="s">
        <v>22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 t="str">
        <f>INDEX(Mapping!$B$4:$B$70, MATCH(C1455, Mapping!$C$4:$C$70, 0))</f>
        <v>West</v>
      </c>
    </row>
    <row r="1456" spans="1:16" x14ac:dyDescent="0.25">
      <c r="A1456" s="10">
        <v>2031</v>
      </c>
      <c r="B1456" s="10" t="s">
        <v>1222</v>
      </c>
      <c r="C1456" s="10" t="s">
        <v>52</v>
      </c>
      <c r="D1456" s="10">
        <v>0</v>
      </c>
      <c r="E1456" s="10">
        <v>0</v>
      </c>
      <c r="F1456" s="10">
        <v>0</v>
      </c>
      <c r="G1456" s="10">
        <v>0</v>
      </c>
      <c r="H1456" s="10">
        <v>0</v>
      </c>
      <c r="I1456" s="10" t="s">
        <v>22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 t="str">
        <f>INDEX(Mapping!$B$4:$B$70, MATCH(C1456, Mapping!$C$4:$C$70, 0))</f>
        <v>West</v>
      </c>
    </row>
    <row r="1457" spans="1:16" x14ac:dyDescent="0.25">
      <c r="A1457" s="10">
        <v>2031</v>
      </c>
      <c r="B1457" s="10" t="s">
        <v>1222</v>
      </c>
      <c r="C1457" s="10" t="s">
        <v>1221</v>
      </c>
      <c r="D1457" s="10">
        <v>0</v>
      </c>
      <c r="E1457" s="10">
        <v>0</v>
      </c>
      <c r="F1457" s="10">
        <v>0</v>
      </c>
      <c r="G1457" s="10">
        <v>0</v>
      </c>
      <c r="H1457" s="10">
        <v>0</v>
      </c>
      <c r="I1457" s="10" t="s">
        <v>22</v>
      </c>
      <c r="J1457" s="10">
        <v>702</v>
      </c>
      <c r="K1457" s="10">
        <v>0</v>
      </c>
      <c r="L1457" s="10">
        <v>0</v>
      </c>
      <c r="M1457" s="10">
        <v>0</v>
      </c>
      <c r="N1457" s="10">
        <v>702</v>
      </c>
      <c r="O1457" s="10">
        <v>0</v>
      </c>
      <c r="P1457" s="10" t="str">
        <f>INDEX(Mapping!$B$4:$B$70, MATCH(C1457, Mapping!$C$4:$C$70, 0))</f>
        <v>West</v>
      </c>
    </row>
    <row r="1458" spans="1:16" x14ac:dyDescent="0.25">
      <c r="A1458" s="10">
        <v>2031</v>
      </c>
      <c r="B1458" s="10" t="s">
        <v>1222</v>
      </c>
      <c r="C1458" s="10" t="s">
        <v>53</v>
      </c>
      <c r="D1458" s="10">
        <v>0</v>
      </c>
      <c r="E1458" s="10">
        <v>0</v>
      </c>
      <c r="F1458" s="10">
        <v>0</v>
      </c>
      <c r="G1458" s="10">
        <v>0</v>
      </c>
      <c r="H1458" s="10">
        <v>0</v>
      </c>
      <c r="I1458" s="10" t="s">
        <v>22</v>
      </c>
      <c r="J1458" s="10">
        <v>0</v>
      </c>
      <c r="K1458" s="10">
        <v>0</v>
      </c>
      <c r="L1458" s="10">
        <v>0</v>
      </c>
      <c r="M1458" s="10">
        <v>868.1</v>
      </c>
      <c r="N1458" s="10">
        <v>868.1</v>
      </c>
      <c r="O1458" s="10">
        <v>0</v>
      </c>
      <c r="P1458" s="10" t="str">
        <f>INDEX(Mapping!$B$4:$B$70, MATCH(C1458, Mapping!$C$4:$C$70, 0))</f>
        <v>West</v>
      </c>
    </row>
    <row r="1459" spans="1:16" x14ac:dyDescent="0.25">
      <c r="A1459" s="10">
        <v>2031</v>
      </c>
      <c r="B1459" s="10" t="s">
        <v>1222</v>
      </c>
      <c r="C1459" s="10" t="s">
        <v>1189</v>
      </c>
      <c r="D1459" s="10">
        <v>0</v>
      </c>
      <c r="E1459" s="10">
        <v>0</v>
      </c>
      <c r="F1459" s="10">
        <v>0</v>
      </c>
      <c r="G1459" s="10">
        <v>0</v>
      </c>
      <c r="H1459" s="10">
        <v>0</v>
      </c>
      <c r="I1459" s="10" t="s">
        <v>22</v>
      </c>
      <c r="J1459" s="10">
        <v>0</v>
      </c>
      <c r="K1459" s="10">
        <v>0</v>
      </c>
      <c r="L1459" s="10">
        <v>0</v>
      </c>
      <c r="M1459" s="10">
        <v>509.9</v>
      </c>
      <c r="N1459" s="10">
        <v>509.9</v>
      </c>
      <c r="O1459" s="10">
        <v>0</v>
      </c>
      <c r="P1459" s="10" t="str">
        <f>INDEX(Mapping!$B$4:$B$70, MATCH(C1459, Mapping!$C$4:$C$70, 0))</f>
        <v>West</v>
      </c>
    </row>
    <row r="1460" spans="1:16" x14ac:dyDescent="0.25">
      <c r="A1460" s="10">
        <v>2031</v>
      </c>
      <c r="B1460" s="10" t="s">
        <v>1222</v>
      </c>
      <c r="C1460" s="10" t="s">
        <v>23</v>
      </c>
      <c r="D1460" s="10">
        <v>0</v>
      </c>
      <c r="E1460" s="10">
        <v>0</v>
      </c>
      <c r="F1460" s="10">
        <v>0</v>
      </c>
      <c r="G1460" s="10">
        <v>0</v>
      </c>
      <c r="H1460" s="10">
        <v>0</v>
      </c>
      <c r="I1460" s="10" t="s">
        <v>22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 t="str">
        <f>INDEX(Mapping!$B$4:$B$70, MATCH(C1460, Mapping!$C$4:$C$70, 0))</f>
        <v>East</v>
      </c>
    </row>
    <row r="1461" spans="1:16" x14ac:dyDescent="0.25">
      <c r="A1461" s="10">
        <v>2031</v>
      </c>
      <c r="B1461" s="10" t="s">
        <v>1222</v>
      </c>
      <c r="C1461" s="10" t="s">
        <v>1220</v>
      </c>
      <c r="D1461" s="10">
        <v>348.2</v>
      </c>
      <c r="E1461" s="10">
        <v>0</v>
      </c>
      <c r="F1461" s="10">
        <v>-33.6</v>
      </c>
      <c r="G1461" s="10">
        <v>40.9</v>
      </c>
      <c r="H1461" s="10">
        <v>40.9</v>
      </c>
      <c r="I1461" s="10">
        <v>13</v>
      </c>
      <c r="J1461" s="10">
        <v>0</v>
      </c>
      <c r="K1461" s="10">
        <v>0</v>
      </c>
      <c r="L1461" s="10">
        <v>0</v>
      </c>
      <c r="M1461" s="10">
        <v>355.5</v>
      </c>
      <c r="N1461" s="10">
        <v>0</v>
      </c>
      <c r="O1461" s="10">
        <v>0</v>
      </c>
      <c r="P1461" s="10" t="str">
        <f>INDEX(Mapping!$B$4:$B$70, MATCH(C1461, Mapping!$C$4:$C$70, 0))</f>
        <v>West</v>
      </c>
    </row>
    <row r="1462" spans="1:16" x14ac:dyDescent="0.25">
      <c r="A1462" s="10">
        <v>2031</v>
      </c>
      <c r="B1462" s="10" t="s">
        <v>1222</v>
      </c>
      <c r="C1462" s="10" t="s">
        <v>1235</v>
      </c>
      <c r="D1462" s="10">
        <v>0</v>
      </c>
      <c r="E1462" s="10">
        <v>0</v>
      </c>
      <c r="F1462" s="10">
        <v>0</v>
      </c>
      <c r="G1462" s="10">
        <v>0</v>
      </c>
      <c r="H1462" s="10">
        <v>0</v>
      </c>
      <c r="I1462" s="10" t="s">
        <v>22</v>
      </c>
      <c r="J1462" s="10">
        <v>74.8</v>
      </c>
      <c r="K1462" s="10">
        <v>0</v>
      </c>
      <c r="L1462" s="10">
        <v>0</v>
      </c>
      <c r="M1462" s="10">
        <v>0</v>
      </c>
      <c r="N1462" s="10">
        <v>74.8</v>
      </c>
      <c r="O1462" s="10">
        <v>0</v>
      </c>
      <c r="P1462" s="10" t="str">
        <f>INDEX(Mapping!$B$4:$B$70, MATCH(C1462, Mapping!$C$4:$C$70, 0))</f>
        <v>East</v>
      </c>
    </row>
    <row r="1463" spans="1:16" x14ac:dyDescent="0.25">
      <c r="A1463" s="10">
        <v>2031</v>
      </c>
      <c r="B1463" s="10" t="s">
        <v>1222</v>
      </c>
      <c r="C1463" s="10" t="s">
        <v>1236</v>
      </c>
      <c r="D1463" s="10">
        <v>0</v>
      </c>
      <c r="E1463" s="10">
        <v>0</v>
      </c>
      <c r="F1463" s="10">
        <v>0</v>
      </c>
      <c r="G1463" s="10">
        <v>0</v>
      </c>
      <c r="H1463" s="10">
        <v>0</v>
      </c>
      <c r="I1463" s="10" t="s">
        <v>22</v>
      </c>
      <c r="J1463" s="10">
        <v>104.2</v>
      </c>
      <c r="K1463" s="10">
        <v>0</v>
      </c>
      <c r="L1463" s="10">
        <v>0</v>
      </c>
      <c r="M1463" s="10">
        <v>0</v>
      </c>
      <c r="N1463" s="10">
        <v>104.2</v>
      </c>
      <c r="O1463" s="10">
        <v>0</v>
      </c>
      <c r="P1463" s="10" t="str">
        <f>INDEX(Mapping!$B$4:$B$70, MATCH(C1463, Mapping!$C$4:$C$70, 0))</f>
        <v>West</v>
      </c>
    </row>
    <row r="1464" spans="1:16" x14ac:dyDescent="0.25">
      <c r="A1464" s="10">
        <v>2031</v>
      </c>
      <c r="B1464" s="10" t="s">
        <v>1222</v>
      </c>
      <c r="C1464" s="10" t="s">
        <v>1237</v>
      </c>
      <c r="D1464" s="10">
        <v>0</v>
      </c>
      <c r="E1464" s="10">
        <v>0</v>
      </c>
      <c r="F1464" s="10">
        <v>0</v>
      </c>
      <c r="G1464" s="10">
        <v>0</v>
      </c>
      <c r="H1464" s="10">
        <v>0</v>
      </c>
      <c r="I1464" s="10" t="s">
        <v>22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 t="str">
        <f>INDEX(Mapping!$B$4:$B$70, MATCH(C1464, Mapping!$C$4:$C$70, 0))</f>
        <v>West</v>
      </c>
    </row>
    <row r="1465" spans="1:16" x14ac:dyDescent="0.25">
      <c r="A1465" s="10">
        <v>2031</v>
      </c>
      <c r="B1465" s="10" t="s">
        <v>1222</v>
      </c>
      <c r="C1465" s="10" t="s">
        <v>1238</v>
      </c>
      <c r="D1465" s="10">
        <v>0</v>
      </c>
      <c r="E1465" s="10">
        <v>0</v>
      </c>
      <c r="F1465" s="10">
        <v>0</v>
      </c>
      <c r="G1465" s="10">
        <v>0</v>
      </c>
      <c r="H1465" s="10">
        <v>0</v>
      </c>
      <c r="I1465" s="10" t="s">
        <v>22</v>
      </c>
      <c r="J1465" s="10">
        <v>149.5</v>
      </c>
      <c r="K1465" s="10">
        <v>0</v>
      </c>
      <c r="L1465" s="10">
        <v>0</v>
      </c>
      <c r="M1465" s="10">
        <v>0</v>
      </c>
      <c r="N1465" s="10">
        <v>149.5</v>
      </c>
      <c r="O1465" s="10">
        <v>0</v>
      </c>
      <c r="P1465" s="10" t="str">
        <f>INDEX(Mapping!$B$4:$B$70, MATCH(C1465, Mapping!$C$4:$C$70, 0))</f>
        <v>East</v>
      </c>
    </row>
    <row r="1466" spans="1:16" x14ac:dyDescent="0.25">
      <c r="A1466" s="10">
        <v>2031</v>
      </c>
      <c r="B1466" s="10" t="s">
        <v>1222</v>
      </c>
      <c r="C1466" s="10" t="s">
        <v>1239</v>
      </c>
      <c r="D1466" s="10">
        <v>0</v>
      </c>
      <c r="E1466" s="10">
        <v>0</v>
      </c>
      <c r="F1466" s="10">
        <v>0</v>
      </c>
      <c r="G1466" s="10">
        <v>0</v>
      </c>
      <c r="H1466" s="10">
        <v>0</v>
      </c>
      <c r="I1466" s="10" t="s">
        <v>22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 t="str">
        <f>INDEX(Mapping!$B$4:$B$70, MATCH(C1466, Mapping!$C$4:$C$70, 0))</f>
        <v>West</v>
      </c>
    </row>
    <row r="1467" spans="1:16" x14ac:dyDescent="0.25">
      <c r="A1467" s="10">
        <v>2031</v>
      </c>
      <c r="B1467" s="10" t="s">
        <v>1222</v>
      </c>
      <c r="C1467" s="10" t="s">
        <v>1240</v>
      </c>
      <c r="D1467" s="10">
        <v>0</v>
      </c>
      <c r="E1467" s="10">
        <v>0</v>
      </c>
      <c r="F1467" s="10">
        <v>0</v>
      </c>
      <c r="G1467" s="10">
        <v>0</v>
      </c>
      <c r="H1467" s="10">
        <v>0</v>
      </c>
      <c r="I1467" s="10" t="s">
        <v>22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 t="str">
        <f>INDEX(Mapping!$B$4:$B$70, MATCH(C1467, Mapping!$C$4:$C$70, 0))</f>
        <v>West</v>
      </c>
    </row>
    <row r="1468" spans="1:16" x14ac:dyDescent="0.25">
      <c r="A1468" s="10">
        <v>2031</v>
      </c>
      <c r="B1468" s="10" t="s">
        <v>1222</v>
      </c>
      <c r="C1468" s="10" t="s">
        <v>1241</v>
      </c>
      <c r="D1468" s="10">
        <v>0</v>
      </c>
      <c r="E1468" s="10">
        <v>0</v>
      </c>
      <c r="F1468" s="10">
        <v>0</v>
      </c>
      <c r="G1468" s="10">
        <v>0</v>
      </c>
      <c r="H1468" s="10">
        <v>0</v>
      </c>
      <c r="I1468" s="10" t="s">
        <v>22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 t="str">
        <f>INDEX(Mapping!$B$4:$B$70, MATCH(C1468, Mapping!$C$4:$C$70, 0))</f>
        <v>West</v>
      </c>
    </row>
    <row r="1469" spans="1:16" x14ac:dyDescent="0.25">
      <c r="A1469" s="10">
        <v>2031</v>
      </c>
      <c r="B1469" s="10" t="s">
        <v>1222</v>
      </c>
      <c r="C1469" s="10" t="s">
        <v>1242</v>
      </c>
      <c r="D1469" s="10">
        <v>0</v>
      </c>
      <c r="E1469" s="10">
        <v>0</v>
      </c>
      <c r="F1469" s="10">
        <v>0</v>
      </c>
      <c r="G1469" s="10">
        <v>0</v>
      </c>
      <c r="H1469" s="10">
        <v>0</v>
      </c>
      <c r="I1469" s="10" t="s">
        <v>22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 t="str">
        <f>INDEX(Mapping!$B$4:$B$70, MATCH(C1469, Mapping!$C$4:$C$70, 0))</f>
        <v>West</v>
      </c>
    </row>
    <row r="1470" spans="1:16" x14ac:dyDescent="0.25">
      <c r="A1470" s="10">
        <v>2031</v>
      </c>
      <c r="B1470" s="10" t="s">
        <v>1222</v>
      </c>
      <c r="C1470" s="10" t="s">
        <v>1243</v>
      </c>
      <c r="D1470" s="10">
        <v>0</v>
      </c>
      <c r="E1470" s="10">
        <v>0</v>
      </c>
      <c r="F1470" s="10">
        <v>0</v>
      </c>
      <c r="G1470" s="10">
        <v>0</v>
      </c>
      <c r="H1470" s="10">
        <v>0</v>
      </c>
      <c r="I1470" s="10" t="s">
        <v>22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 t="str">
        <f>INDEX(Mapping!$B$4:$B$70, MATCH(C1470, Mapping!$C$4:$C$70, 0))</f>
        <v>West</v>
      </c>
    </row>
    <row r="1471" spans="1:16" x14ac:dyDescent="0.25">
      <c r="A1471" s="10">
        <v>2031</v>
      </c>
      <c r="B1471" s="10" t="s">
        <v>1222</v>
      </c>
      <c r="C1471" s="10" t="s">
        <v>1244</v>
      </c>
      <c r="D1471" s="10">
        <v>0</v>
      </c>
      <c r="E1471" s="10">
        <v>0</v>
      </c>
      <c r="F1471" s="10">
        <v>0</v>
      </c>
      <c r="G1471" s="10">
        <v>0</v>
      </c>
      <c r="H1471" s="10">
        <v>0</v>
      </c>
      <c r="I1471" s="10" t="s">
        <v>22</v>
      </c>
      <c r="J1471" s="10">
        <v>739.2</v>
      </c>
      <c r="K1471" s="10">
        <v>0</v>
      </c>
      <c r="L1471" s="10">
        <v>0</v>
      </c>
      <c r="M1471" s="10">
        <v>0</v>
      </c>
      <c r="N1471" s="10">
        <v>739.2</v>
      </c>
      <c r="O1471" s="10">
        <v>0</v>
      </c>
      <c r="P1471" s="10" t="str">
        <f>INDEX(Mapping!$B$4:$B$70, MATCH(C1471, Mapping!$C$4:$C$70, 0))</f>
        <v>East</v>
      </c>
    </row>
    <row r="1472" spans="1:16" x14ac:dyDescent="0.25">
      <c r="A1472" s="10">
        <v>2031</v>
      </c>
      <c r="B1472" s="10" t="s">
        <v>1222</v>
      </c>
      <c r="C1472" s="10" t="s">
        <v>1245</v>
      </c>
      <c r="D1472" s="10">
        <v>0</v>
      </c>
      <c r="E1472" s="10">
        <v>0</v>
      </c>
      <c r="F1472" s="10">
        <v>0</v>
      </c>
      <c r="G1472" s="10">
        <v>0</v>
      </c>
      <c r="H1472" s="10">
        <v>10.3</v>
      </c>
      <c r="I1472" s="10" t="s">
        <v>22</v>
      </c>
      <c r="J1472" s="10">
        <v>192.3</v>
      </c>
      <c r="K1472" s="10">
        <v>0</v>
      </c>
      <c r="L1472" s="10">
        <v>0</v>
      </c>
      <c r="M1472" s="10">
        <v>0</v>
      </c>
      <c r="N1472" s="10">
        <v>182.1</v>
      </c>
      <c r="O1472" s="10">
        <v>0</v>
      </c>
      <c r="P1472" s="10" t="str">
        <f>INDEX(Mapping!$B$4:$B$70, MATCH(C1472, Mapping!$C$4:$C$70, 0))</f>
        <v>East</v>
      </c>
    </row>
    <row r="1473" spans="1:16" x14ac:dyDescent="0.25">
      <c r="A1473" s="10">
        <v>2031</v>
      </c>
      <c r="B1473" s="10" t="s">
        <v>1222</v>
      </c>
      <c r="C1473" s="10" t="s">
        <v>1246</v>
      </c>
      <c r="D1473" s="10">
        <v>0</v>
      </c>
      <c r="E1473" s="10">
        <v>0</v>
      </c>
      <c r="F1473" s="10">
        <v>0</v>
      </c>
      <c r="G1473" s="10">
        <v>0</v>
      </c>
      <c r="H1473" s="10">
        <v>0</v>
      </c>
      <c r="I1473" s="10" t="s">
        <v>22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 t="str">
        <f>INDEX(Mapping!$B$4:$B$70, MATCH(C1473, Mapping!$C$4:$C$70, 0))</f>
        <v>West</v>
      </c>
    </row>
    <row r="1474" spans="1:16" x14ac:dyDescent="0.25">
      <c r="A1474" s="10">
        <v>2031</v>
      </c>
      <c r="B1474" s="10" t="s">
        <v>1222</v>
      </c>
      <c r="C1474" s="10" t="s">
        <v>1247</v>
      </c>
      <c r="D1474" s="10">
        <v>0</v>
      </c>
      <c r="E1474" s="10">
        <v>0</v>
      </c>
      <c r="F1474" s="10">
        <v>0</v>
      </c>
      <c r="G1474" s="10">
        <v>0</v>
      </c>
      <c r="H1474" s="10">
        <v>0</v>
      </c>
      <c r="I1474" s="10" t="s">
        <v>22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 t="str">
        <f>INDEX(Mapping!$B$4:$B$70, MATCH(C1474, Mapping!$C$4:$C$70, 0))</f>
        <v>East</v>
      </c>
    </row>
    <row r="1475" spans="1:16" x14ac:dyDescent="0.25">
      <c r="A1475" s="10">
        <v>2031</v>
      </c>
      <c r="B1475" s="10" t="s">
        <v>1222</v>
      </c>
      <c r="C1475" s="10" t="s">
        <v>1248</v>
      </c>
      <c r="D1475" s="10">
        <v>0</v>
      </c>
      <c r="E1475" s="10">
        <v>0</v>
      </c>
      <c r="F1475" s="10">
        <v>0</v>
      </c>
      <c r="G1475" s="10">
        <v>0</v>
      </c>
      <c r="H1475" s="10">
        <v>0</v>
      </c>
      <c r="I1475" s="10" t="s">
        <v>22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 t="str">
        <f>INDEX(Mapping!$B$4:$B$70, MATCH(C1475, Mapping!$C$4:$C$70, 0))</f>
        <v>East</v>
      </c>
    </row>
    <row r="1476" spans="1:16" x14ac:dyDescent="0.25">
      <c r="A1476" s="10">
        <v>2031</v>
      </c>
      <c r="B1476" s="10" t="s">
        <v>1222</v>
      </c>
      <c r="C1476" s="10" t="s">
        <v>1249</v>
      </c>
      <c r="D1476" s="10">
        <v>0</v>
      </c>
      <c r="E1476" s="10">
        <v>0</v>
      </c>
      <c r="F1476" s="10">
        <v>0</v>
      </c>
      <c r="G1476" s="10">
        <v>0</v>
      </c>
      <c r="H1476" s="10">
        <v>0</v>
      </c>
      <c r="I1476" s="10" t="s">
        <v>22</v>
      </c>
      <c r="J1476" s="10">
        <v>133.5</v>
      </c>
      <c r="K1476" s="10">
        <v>0</v>
      </c>
      <c r="L1476" s="10">
        <v>0</v>
      </c>
      <c r="M1476" s="10">
        <v>0</v>
      </c>
      <c r="N1476" s="10">
        <v>133.5</v>
      </c>
      <c r="O1476" s="10">
        <v>0</v>
      </c>
      <c r="P1476" s="10" t="str">
        <f>INDEX(Mapping!$B$4:$B$70, MATCH(C1476, Mapping!$C$4:$C$70, 0))</f>
        <v>East</v>
      </c>
    </row>
    <row r="1477" spans="1:16" x14ac:dyDescent="0.25">
      <c r="A1477" s="10">
        <v>2031</v>
      </c>
      <c r="B1477" s="10" t="s">
        <v>1222</v>
      </c>
      <c r="C1477" s="10" t="s">
        <v>1250</v>
      </c>
      <c r="D1477" s="10">
        <v>0</v>
      </c>
      <c r="E1477" s="10">
        <v>0</v>
      </c>
      <c r="F1477" s="10">
        <v>0</v>
      </c>
      <c r="G1477" s="10">
        <v>0</v>
      </c>
      <c r="H1477" s="10">
        <v>0</v>
      </c>
      <c r="I1477" s="10" t="s">
        <v>22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 t="str">
        <f>INDEX(Mapping!$B$4:$B$70, MATCH(C1477, Mapping!$C$4:$C$70, 0))</f>
        <v>West</v>
      </c>
    </row>
    <row r="1478" spans="1:16" x14ac:dyDescent="0.25">
      <c r="A1478" s="10">
        <v>2031</v>
      </c>
      <c r="B1478" s="10" t="s">
        <v>1222</v>
      </c>
      <c r="C1478" s="10" t="s">
        <v>1251</v>
      </c>
      <c r="D1478" s="10">
        <v>0</v>
      </c>
      <c r="E1478" s="10">
        <v>0</v>
      </c>
      <c r="F1478" s="10">
        <v>0</v>
      </c>
      <c r="G1478" s="10">
        <v>0</v>
      </c>
      <c r="H1478" s="10">
        <v>0</v>
      </c>
      <c r="I1478" s="10" t="s">
        <v>22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 t="str">
        <f>INDEX(Mapping!$B$4:$B$70, MATCH(C1478, Mapping!$C$4:$C$70, 0))</f>
        <v>East</v>
      </c>
    </row>
    <row r="1479" spans="1:16" x14ac:dyDescent="0.25">
      <c r="A1479" s="10">
        <v>2031</v>
      </c>
      <c r="B1479" s="10" t="s">
        <v>1222</v>
      </c>
      <c r="C1479" s="10" t="s">
        <v>1252</v>
      </c>
      <c r="D1479" s="10">
        <v>0</v>
      </c>
      <c r="E1479" s="10">
        <v>0</v>
      </c>
      <c r="F1479" s="10">
        <v>0</v>
      </c>
      <c r="G1479" s="10">
        <v>0</v>
      </c>
      <c r="H1479" s="10">
        <v>0</v>
      </c>
      <c r="I1479" s="10" t="s">
        <v>22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 t="str">
        <f>INDEX(Mapping!$B$4:$B$70, MATCH(C1479, Mapping!$C$4:$C$70, 0))</f>
        <v>East</v>
      </c>
    </row>
    <row r="1480" spans="1:16" x14ac:dyDescent="0.25">
      <c r="A1480" s="10">
        <v>2031</v>
      </c>
      <c r="B1480" s="10" t="s">
        <v>1222</v>
      </c>
      <c r="C1480" s="10" t="s">
        <v>1253</v>
      </c>
      <c r="D1480" s="10">
        <v>0</v>
      </c>
      <c r="E1480" s="10">
        <v>0</v>
      </c>
      <c r="F1480" s="10">
        <v>0</v>
      </c>
      <c r="G1480" s="10">
        <v>0</v>
      </c>
      <c r="H1480" s="10">
        <v>0</v>
      </c>
      <c r="I1480" s="10" t="s">
        <v>22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 t="str">
        <f>INDEX(Mapping!$B$4:$B$70, MATCH(C1480, Mapping!$C$4:$C$70, 0))</f>
        <v>East</v>
      </c>
    </row>
    <row r="1481" spans="1:16" x14ac:dyDescent="0.25">
      <c r="A1481" s="10">
        <v>2031</v>
      </c>
      <c r="B1481" s="10" t="s">
        <v>1222</v>
      </c>
      <c r="C1481" s="10" t="s">
        <v>1254</v>
      </c>
      <c r="D1481" s="10">
        <v>0</v>
      </c>
      <c r="E1481" s="10">
        <v>0</v>
      </c>
      <c r="F1481" s="10">
        <v>0</v>
      </c>
      <c r="G1481" s="10">
        <v>0</v>
      </c>
      <c r="H1481" s="10">
        <v>0</v>
      </c>
      <c r="I1481" s="10" t="s">
        <v>22</v>
      </c>
      <c r="J1481" s="10">
        <v>187.6</v>
      </c>
      <c r="K1481" s="10">
        <v>0</v>
      </c>
      <c r="L1481" s="10">
        <v>0</v>
      </c>
      <c r="M1481" s="10">
        <v>0</v>
      </c>
      <c r="N1481" s="10">
        <v>187.6</v>
      </c>
      <c r="O1481" s="10">
        <v>0</v>
      </c>
      <c r="P1481" s="10" t="str">
        <f>INDEX(Mapping!$B$4:$B$70, MATCH(C1481, Mapping!$C$4:$C$70, 0))</f>
        <v>West</v>
      </c>
    </row>
    <row r="1482" spans="1:16" x14ac:dyDescent="0.25">
      <c r="A1482" s="10">
        <v>2031</v>
      </c>
      <c r="B1482" s="10" t="s">
        <v>1222</v>
      </c>
      <c r="C1482" s="10" t="s">
        <v>1255</v>
      </c>
      <c r="D1482" s="10">
        <v>0</v>
      </c>
      <c r="E1482" s="10">
        <v>0</v>
      </c>
      <c r="F1482" s="10">
        <v>0</v>
      </c>
      <c r="G1482" s="10">
        <v>0</v>
      </c>
      <c r="H1482" s="10">
        <v>0</v>
      </c>
      <c r="I1482" s="10" t="s">
        <v>22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 t="str">
        <f>INDEX(Mapping!$B$4:$B$70, MATCH(C1482, Mapping!$C$4:$C$70, 0))</f>
        <v>West</v>
      </c>
    </row>
    <row r="1483" spans="1:16" x14ac:dyDescent="0.25">
      <c r="A1483" s="10">
        <v>2031</v>
      </c>
      <c r="B1483" s="10" t="s">
        <v>1222</v>
      </c>
      <c r="C1483" s="10" t="s">
        <v>1256</v>
      </c>
      <c r="D1483" s="10">
        <v>0</v>
      </c>
      <c r="E1483" s="10">
        <v>0</v>
      </c>
      <c r="F1483" s="10">
        <v>0</v>
      </c>
      <c r="G1483" s="10">
        <v>0</v>
      </c>
      <c r="H1483" s="10">
        <v>0</v>
      </c>
      <c r="I1483" s="10" t="s">
        <v>22</v>
      </c>
      <c r="J1483" s="10">
        <v>0</v>
      </c>
      <c r="K1483" s="10">
        <v>0</v>
      </c>
      <c r="L1483" s="10">
        <v>0</v>
      </c>
      <c r="M1483" s="10">
        <v>739.1</v>
      </c>
      <c r="N1483" s="10">
        <v>739.1</v>
      </c>
      <c r="O1483" s="10">
        <v>0</v>
      </c>
      <c r="P1483" s="10" t="str">
        <f>INDEX(Mapping!$B$4:$B$70, MATCH(C1483, Mapping!$C$4:$C$70, 0))</f>
        <v>East</v>
      </c>
    </row>
    <row r="1484" spans="1:16" x14ac:dyDescent="0.25">
      <c r="A1484" s="10">
        <v>2032</v>
      </c>
      <c r="B1484" s="10" t="s">
        <v>24</v>
      </c>
      <c r="C1484" s="10" t="s">
        <v>25</v>
      </c>
      <c r="D1484" s="10">
        <v>0</v>
      </c>
      <c r="E1484" s="10">
        <v>0</v>
      </c>
      <c r="F1484" s="10">
        <v>0</v>
      </c>
      <c r="G1484" s="10">
        <v>0</v>
      </c>
      <c r="H1484" s="10">
        <v>0</v>
      </c>
      <c r="I1484" s="10" t="s">
        <v>22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 t="str">
        <f>INDEX(Mapping!$B$4:$B$70, MATCH(C1484, Mapping!$C$4:$C$70, 0))</f>
        <v>East</v>
      </c>
    </row>
    <row r="1485" spans="1:16" x14ac:dyDescent="0.25">
      <c r="A1485" s="10">
        <v>2032</v>
      </c>
      <c r="B1485" s="10" t="s">
        <v>24</v>
      </c>
      <c r="C1485" s="10" t="s">
        <v>1182</v>
      </c>
      <c r="D1485" s="10">
        <v>0</v>
      </c>
      <c r="E1485" s="10">
        <v>0</v>
      </c>
      <c r="F1485" s="10">
        <v>0</v>
      </c>
      <c r="G1485" s="10">
        <v>0</v>
      </c>
      <c r="H1485" s="10">
        <v>0</v>
      </c>
      <c r="I1485" s="10" t="s">
        <v>22</v>
      </c>
      <c r="J1485" s="10">
        <v>206</v>
      </c>
      <c r="K1485" s="10">
        <v>0</v>
      </c>
      <c r="L1485" s="10">
        <v>0</v>
      </c>
      <c r="M1485" s="10">
        <v>0</v>
      </c>
      <c r="N1485" s="10">
        <v>206</v>
      </c>
      <c r="O1485" s="10">
        <v>0</v>
      </c>
      <c r="P1485" s="10" t="str">
        <f>INDEX(Mapping!$B$4:$B$70, MATCH(C1485, Mapping!$C$4:$C$70, 0))</f>
        <v>West</v>
      </c>
    </row>
    <row r="1486" spans="1:16" x14ac:dyDescent="0.25">
      <c r="A1486" s="10">
        <v>2032</v>
      </c>
      <c r="B1486" s="10" t="s">
        <v>24</v>
      </c>
      <c r="C1486" s="10" t="s">
        <v>26</v>
      </c>
      <c r="D1486" s="10">
        <v>524</v>
      </c>
      <c r="E1486" s="10">
        <v>0</v>
      </c>
      <c r="F1486" s="10">
        <v>-56</v>
      </c>
      <c r="G1486" s="10">
        <v>60.8</v>
      </c>
      <c r="H1486" s="10">
        <v>60.8</v>
      </c>
      <c r="I1486" s="10">
        <v>13</v>
      </c>
      <c r="J1486" s="10">
        <v>52.3</v>
      </c>
      <c r="K1486" s="10">
        <v>-1.4</v>
      </c>
      <c r="L1486" s="10">
        <v>184.2</v>
      </c>
      <c r="M1486" s="10">
        <v>293.60000000000002</v>
      </c>
      <c r="N1486" s="10">
        <v>0</v>
      </c>
      <c r="O1486" s="10">
        <v>0</v>
      </c>
      <c r="P1486" s="10" t="str">
        <f>INDEX(Mapping!$B$4:$B$70, MATCH(C1486, Mapping!$C$4:$C$70, 0))</f>
        <v>East</v>
      </c>
    </row>
    <row r="1487" spans="1:16" x14ac:dyDescent="0.25">
      <c r="A1487" s="10">
        <v>2032</v>
      </c>
      <c r="B1487" s="10" t="s">
        <v>24</v>
      </c>
      <c r="C1487" s="10" t="s">
        <v>27</v>
      </c>
      <c r="D1487" s="10">
        <v>0</v>
      </c>
      <c r="E1487" s="10">
        <v>0</v>
      </c>
      <c r="F1487" s="10">
        <v>0</v>
      </c>
      <c r="G1487" s="10">
        <v>0</v>
      </c>
      <c r="H1487" s="10">
        <v>0</v>
      </c>
      <c r="I1487" s="10" t="s">
        <v>22</v>
      </c>
      <c r="J1487" s="10">
        <v>0</v>
      </c>
      <c r="K1487" s="10">
        <v>0</v>
      </c>
      <c r="L1487" s="10">
        <v>0</v>
      </c>
      <c r="M1487" s="10">
        <v>100</v>
      </c>
      <c r="N1487" s="10">
        <v>100</v>
      </c>
      <c r="O1487" s="10">
        <v>0</v>
      </c>
      <c r="P1487" s="10" t="str">
        <f>INDEX(Mapping!$B$4:$B$70, MATCH(C1487, Mapping!$C$4:$C$70, 0))</f>
        <v>East</v>
      </c>
    </row>
    <row r="1488" spans="1:16" x14ac:dyDescent="0.25">
      <c r="A1488" s="10">
        <v>2032</v>
      </c>
      <c r="B1488" s="10" t="s">
        <v>24</v>
      </c>
      <c r="C1488" s="10" t="s">
        <v>1183</v>
      </c>
      <c r="D1488" s="10">
        <v>0</v>
      </c>
      <c r="E1488" s="10">
        <v>0</v>
      </c>
      <c r="F1488" s="10">
        <v>0</v>
      </c>
      <c r="G1488" s="10">
        <v>0</v>
      </c>
      <c r="H1488" s="10">
        <v>0</v>
      </c>
      <c r="I1488" s="10" t="s">
        <v>22</v>
      </c>
      <c r="J1488" s="10">
        <v>0</v>
      </c>
      <c r="K1488" s="10">
        <v>0</v>
      </c>
      <c r="L1488" s="10">
        <v>0</v>
      </c>
      <c r="M1488" s="10">
        <v>737.2</v>
      </c>
      <c r="N1488" s="10">
        <v>737.2</v>
      </c>
      <c r="O1488" s="10">
        <v>0</v>
      </c>
      <c r="P1488" s="10" t="str">
        <f>INDEX(Mapping!$B$4:$B$70, MATCH(C1488, Mapping!$C$4:$C$70, 0))</f>
        <v>West</v>
      </c>
    </row>
    <row r="1489" spans="1:16" x14ac:dyDescent="0.25">
      <c r="A1489" s="10">
        <v>2032</v>
      </c>
      <c r="B1489" s="10" t="s">
        <v>24</v>
      </c>
      <c r="C1489" s="10" t="s">
        <v>1184</v>
      </c>
      <c r="D1489" s="10">
        <v>0</v>
      </c>
      <c r="E1489" s="10">
        <v>0</v>
      </c>
      <c r="F1489" s="10">
        <v>0</v>
      </c>
      <c r="G1489" s="10">
        <v>0</v>
      </c>
      <c r="H1489" s="10">
        <v>0</v>
      </c>
      <c r="I1489" s="10" t="s">
        <v>22</v>
      </c>
      <c r="J1489" s="10">
        <v>0</v>
      </c>
      <c r="K1489" s="10">
        <v>0</v>
      </c>
      <c r="L1489" s="10">
        <v>0</v>
      </c>
      <c r="M1489" s="10">
        <v>737.2</v>
      </c>
      <c r="N1489" s="10">
        <v>737.2</v>
      </c>
      <c r="O1489" s="10">
        <v>0</v>
      </c>
      <c r="P1489" s="10" t="str">
        <f>INDEX(Mapping!$B$4:$B$70, MATCH(C1489, Mapping!$C$4:$C$70, 0))</f>
        <v>West</v>
      </c>
    </row>
    <row r="1490" spans="1:16" x14ac:dyDescent="0.25">
      <c r="A1490" s="10">
        <v>2032</v>
      </c>
      <c r="B1490" s="10" t="s">
        <v>24</v>
      </c>
      <c r="C1490" s="10" t="s">
        <v>28</v>
      </c>
      <c r="D1490" s="10">
        <v>0</v>
      </c>
      <c r="E1490" s="10">
        <v>0</v>
      </c>
      <c r="F1490" s="10">
        <v>0</v>
      </c>
      <c r="G1490" s="10">
        <v>0</v>
      </c>
      <c r="H1490" s="10">
        <v>0</v>
      </c>
      <c r="I1490" s="10" t="s">
        <v>22</v>
      </c>
      <c r="J1490" s="10">
        <v>861.4</v>
      </c>
      <c r="K1490" s="10">
        <v>0</v>
      </c>
      <c r="L1490" s="10">
        <v>0</v>
      </c>
      <c r="M1490" s="10">
        <v>15.2</v>
      </c>
      <c r="N1490" s="10">
        <v>876.7</v>
      </c>
      <c r="O1490" s="10">
        <v>0</v>
      </c>
      <c r="P1490" s="10" t="str">
        <f>INDEX(Mapping!$B$4:$B$70, MATCH(C1490, Mapping!$C$4:$C$70, 0))</f>
        <v>West</v>
      </c>
    </row>
    <row r="1491" spans="1:16" x14ac:dyDescent="0.25">
      <c r="A1491" s="10">
        <v>2032</v>
      </c>
      <c r="B1491" s="10" t="s">
        <v>24</v>
      </c>
      <c r="C1491" s="10" t="s">
        <v>29</v>
      </c>
      <c r="D1491" s="10">
        <v>0</v>
      </c>
      <c r="E1491" s="10">
        <v>0</v>
      </c>
      <c r="F1491" s="10">
        <v>0</v>
      </c>
      <c r="G1491" s="10">
        <v>0</v>
      </c>
      <c r="H1491" s="10">
        <v>159.6</v>
      </c>
      <c r="I1491" s="10" t="s">
        <v>22</v>
      </c>
      <c r="J1491" s="10">
        <v>212.5</v>
      </c>
      <c r="K1491" s="10">
        <v>0</v>
      </c>
      <c r="L1491" s="10">
        <v>0</v>
      </c>
      <c r="M1491" s="10">
        <v>0</v>
      </c>
      <c r="N1491" s="10">
        <v>52.9</v>
      </c>
      <c r="O1491" s="10">
        <v>0</v>
      </c>
      <c r="P1491" s="10" t="str">
        <f>INDEX(Mapping!$B$4:$B$70, MATCH(C1491, Mapping!$C$4:$C$70, 0))</f>
        <v>East</v>
      </c>
    </row>
    <row r="1492" spans="1:16" x14ac:dyDescent="0.25">
      <c r="A1492" s="10">
        <v>2032</v>
      </c>
      <c r="B1492" s="10" t="s">
        <v>24</v>
      </c>
      <c r="C1492" s="10" t="s">
        <v>30</v>
      </c>
      <c r="D1492" s="10">
        <v>0</v>
      </c>
      <c r="E1492" s="10">
        <v>0</v>
      </c>
      <c r="F1492" s="10">
        <v>0</v>
      </c>
      <c r="G1492" s="10">
        <v>0</v>
      </c>
      <c r="H1492" s="10">
        <v>0</v>
      </c>
      <c r="I1492" s="10" t="s">
        <v>22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 t="str">
        <f>INDEX(Mapping!$B$4:$B$70, MATCH(C1492, Mapping!$C$4:$C$70, 0))</f>
        <v>East</v>
      </c>
    </row>
    <row r="1493" spans="1:16" x14ac:dyDescent="0.25">
      <c r="A1493" s="10">
        <v>2032</v>
      </c>
      <c r="B1493" s="10" t="s">
        <v>24</v>
      </c>
      <c r="C1493" s="10" t="s">
        <v>31</v>
      </c>
      <c r="D1493" s="10">
        <v>5345.3</v>
      </c>
      <c r="E1493" s="10">
        <v>0</v>
      </c>
      <c r="F1493" s="10">
        <v>-523.1</v>
      </c>
      <c r="G1493" s="10">
        <v>961.1</v>
      </c>
      <c r="H1493" s="10">
        <v>961.1</v>
      </c>
      <c r="I1493" s="10">
        <v>19.899999999999999</v>
      </c>
      <c r="J1493" s="10">
        <v>2457.3000000000002</v>
      </c>
      <c r="K1493" s="10">
        <v>0</v>
      </c>
      <c r="L1493" s="10">
        <v>271.10000000000002</v>
      </c>
      <c r="M1493" s="10">
        <v>3154.9</v>
      </c>
      <c r="N1493" s="10">
        <v>100</v>
      </c>
      <c r="O1493" s="10">
        <v>0</v>
      </c>
      <c r="P1493" s="10" t="str">
        <f>INDEX(Mapping!$B$4:$B$70, MATCH(C1493, Mapping!$C$4:$C$70, 0))</f>
        <v>East</v>
      </c>
    </row>
    <row r="1494" spans="1:16" x14ac:dyDescent="0.25">
      <c r="A1494" s="10">
        <v>2032</v>
      </c>
      <c r="B1494" s="10" t="s">
        <v>24</v>
      </c>
      <c r="C1494" s="10" t="s">
        <v>1185</v>
      </c>
      <c r="D1494" s="10">
        <v>0</v>
      </c>
      <c r="E1494" s="10">
        <v>0</v>
      </c>
      <c r="F1494" s="10">
        <v>0</v>
      </c>
      <c r="G1494" s="10">
        <v>0</v>
      </c>
      <c r="H1494" s="10">
        <v>0</v>
      </c>
      <c r="I1494" s="10" t="s">
        <v>22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 t="str">
        <f>INDEX(Mapping!$B$4:$B$70, MATCH(C1494, Mapping!$C$4:$C$70, 0))</f>
        <v>East</v>
      </c>
    </row>
    <row r="1495" spans="1:16" x14ac:dyDescent="0.25">
      <c r="A1495" s="10">
        <v>2032</v>
      </c>
      <c r="B1495" s="10" t="s">
        <v>24</v>
      </c>
      <c r="C1495" s="10" t="s">
        <v>32</v>
      </c>
      <c r="D1495" s="10">
        <v>653.1</v>
      </c>
      <c r="E1495" s="10">
        <v>0</v>
      </c>
      <c r="F1495" s="10">
        <v>0</v>
      </c>
      <c r="G1495" s="10">
        <v>84.9</v>
      </c>
      <c r="H1495" s="10">
        <v>84.9</v>
      </c>
      <c r="I1495" s="10">
        <v>13</v>
      </c>
      <c r="J1495" s="10">
        <v>3237.6</v>
      </c>
      <c r="K1495" s="10">
        <v>-27.7</v>
      </c>
      <c r="L1495" s="10">
        <v>0</v>
      </c>
      <c r="M1495" s="10">
        <v>245.2</v>
      </c>
      <c r="N1495" s="10">
        <v>2717.1</v>
      </c>
      <c r="O1495" s="10">
        <v>0</v>
      </c>
      <c r="P1495" s="10" t="str">
        <f>INDEX(Mapping!$B$4:$B$70, MATCH(C1495, Mapping!$C$4:$C$70, 0))</f>
        <v>East</v>
      </c>
    </row>
    <row r="1496" spans="1:16" x14ac:dyDescent="0.25">
      <c r="A1496" s="10">
        <v>2032</v>
      </c>
      <c r="B1496" s="10" t="s">
        <v>24</v>
      </c>
      <c r="C1496" s="10" t="s">
        <v>33</v>
      </c>
      <c r="D1496" s="10">
        <v>0</v>
      </c>
      <c r="E1496" s="10">
        <v>0</v>
      </c>
      <c r="F1496" s="10">
        <v>0</v>
      </c>
      <c r="G1496" s="10">
        <v>0</v>
      </c>
      <c r="H1496" s="10">
        <v>0</v>
      </c>
      <c r="I1496" s="10" t="s">
        <v>22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 t="str">
        <f>INDEX(Mapping!$B$4:$B$70, MATCH(C1496, Mapping!$C$4:$C$70, 0))</f>
        <v>East</v>
      </c>
    </row>
    <row r="1497" spans="1:16" x14ac:dyDescent="0.25">
      <c r="A1497" s="10">
        <v>2032</v>
      </c>
      <c r="B1497" s="10" t="s">
        <v>24</v>
      </c>
      <c r="C1497" s="10" t="s">
        <v>34</v>
      </c>
      <c r="D1497" s="10">
        <v>0</v>
      </c>
      <c r="E1497" s="10">
        <v>0</v>
      </c>
      <c r="F1497" s="10">
        <v>0</v>
      </c>
      <c r="G1497" s="10">
        <v>0</v>
      </c>
      <c r="H1497" s="10">
        <v>0</v>
      </c>
      <c r="I1497" s="10" t="s">
        <v>22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 t="str">
        <f>INDEX(Mapping!$B$4:$B$70, MATCH(C1497, Mapping!$C$4:$C$70, 0))</f>
        <v>East</v>
      </c>
    </row>
    <row r="1498" spans="1:16" x14ac:dyDescent="0.25">
      <c r="A1498" s="10">
        <v>2032</v>
      </c>
      <c r="B1498" s="10" t="s">
        <v>24</v>
      </c>
      <c r="C1498" s="10" t="s">
        <v>35</v>
      </c>
      <c r="D1498" s="10">
        <v>0</v>
      </c>
      <c r="E1498" s="10">
        <v>0</v>
      </c>
      <c r="F1498" s="10">
        <v>0</v>
      </c>
      <c r="G1498" s="10">
        <v>0</v>
      </c>
      <c r="H1498" s="10">
        <v>0</v>
      </c>
      <c r="I1498" s="10" t="s">
        <v>22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 t="str">
        <f>INDEX(Mapping!$B$4:$B$70, MATCH(C1498, Mapping!$C$4:$C$70, 0))</f>
        <v>East</v>
      </c>
    </row>
    <row r="1499" spans="1:16" x14ac:dyDescent="0.25">
      <c r="A1499" s="10">
        <v>2032</v>
      </c>
      <c r="B1499" s="10" t="s">
        <v>24</v>
      </c>
      <c r="C1499" s="10" t="s">
        <v>36</v>
      </c>
      <c r="D1499" s="10">
        <v>0</v>
      </c>
      <c r="E1499" s="10">
        <v>0</v>
      </c>
      <c r="F1499" s="10">
        <v>0</v>
      </c>
      <c r="G1499" s="10">
        <v>0</v>
      </c>
      <c r="H1499" s="10">
        <v>0</v>
      </c>
      <c r="I1499" s="10" t="s">
        <v>22</v>
      </c>
      <c r="J1499" s="10">
        <v>3.6</v>
      </c>
      <c r="K1499" s="10">
        <v>0</v>
      </c>
      <c r="L1499" s="10">
        <v>0</v>
      </c>
      <c r="M1499" s="10">
        <v>0</v>
      </c>
      <c r="N1499" s="10">
        <v>3.6</v>
      </c>
      <c r="O1499" s="10">
        <v>0</v>
      </c>
      <c r="P1499" s="10" t="str">
        <f>INDEX(Mapping!$B$4:$B$70, MATCH(C1499, Mapping!$C$4:$C$70, 0))</f>
        <v>West</v>
      </c>
    </row>
    <row r="1500" spans="1:16" x14ac:dyDescent="0.25">
      <c r="A1500" s="10">
        <v>2032</v>
      </c>
      <c r="B1500" s="10" t="s">
        <v>24</v>
      </c>
      <c r="C1500" s="10" t="s">
        <v>37</v>
      </c>
      <c r="D1500" s="10">
        <v>0</v>
      </c>
      <c r="E1500" s="10">
        <v>0</v>
      </c>
      <c r="F1500" s="10">
        <v>0</v>
      </c>
      <c r="G1500" s="10">
        <v>0</v>
      </c>
      <c r="H1500" s="10">
        <v>0</v>
      </c>
      <c r="I1500" s="10" t="s">
        <v>22</v>
      </c>
      <c r="J1500" s="10">
        <v>199</v>
      </c>
      <c r="K1500" s="10">
        <v>0</v>
      </c>
      <c r="L1500" s="10">
        <v>0</v>
      </c>
      <c r="M1500" s="10">
        <v>0</v>
      </c>
      <c r="N1500" s="10">
        <v>199</v>
      </c>
      <c r="O1500" s="10">
        <v>0</v>
      </c>
      <c r="P1500" s="10" t="str">
        <f>INDEX(Mapping!$B$4:$B$70, MATCH(C1500, Mapping!$C$4:$C$70, 0))</f>
        <v>West</v>
      </c>
    </row>
    <row r="1501" spans="1:16" x14ac:dyDescent="0.25">
      <c r="A1501" s="10">
        <v>2032</v>
      </c>
      <c r="B1501" s="10" t="s">
        <v>24</v>
      </c>
      <c r="C1501" s="10" t="s">
        <v>38</v>
      </c>
      <c r="D1501" s="10">
        <v>605.70000000000005</v>
      </c>
      <c r="E1501" s="10">
        <v>0</v>
      </c>
      <c r="F1501" s="10">
        <v>-60.9</v>
      </c>
      <c r="G1501" s="10">
        <v>70.8</v>
      </c>
      <c r="H1501" s="10">
        <v>70.8</v>
      </c>
      <c r="I1501" s="10">
        <v>13</v>
      </c>
      <c r="J1501" s="10">
        <v>95.2</v>
      </c>
      <c r="K1501" s="10">
        <v>0</v>
      </c>
      <c r="L1501" s="10">
        <v>1.8</v>
      </c>
      <c r="M1501" s="10">
        <v>518.6</v>
      </c>
      <c r="N1501" s="10">
        <v>0</v>
      </c>
      <c r="O1501" s="10">
        <v>0</v>
      </c>
      <c r="P1501" s="10" t="str">
        <f>INDEX(Mapping!$B$4:$B$70, MATCH(C1501, Mapping!$C$4:$C$70, 0))</f>
        <v>West</v>
      </c>
    </row>
    <row r="1502" spans="1:16" x14ac:dyDescent="0.25">
      <c r="A1502" s="10">
        <v>2032</v>
      </c>
      <c r="B1502" s="10" t="s">
        <v>24</v>
      </c>
      <c r="C1502" s="10" t="s">
        <v>39</v>
      </c>
      <c r="D1502" s="10">
        <v>306.8</v>
      </c>
      <c r="E1502" s="10">
        <v>0</v>
      </c>
      <c r="F1502" s="10">
        <v>-24.8</v>
      </c>
      <c r="G1502" s="10">
        <v>36.700000000000003</v>
      </c>
      <c r="H1502" s="10">
        <v>36.700000000000003</v>
      </c>
      <c r="I1502" s="10">
        <v>13</v>
      </c>
      <c r="J1502" s="10">
        <v>182.1</v>
      </c>
      <c r="K1502" s="10">
        <v>-2.6</v>
      </c>
      <c r="L1502" s="10">
        <v>0</v>
      </c>
      <c r="M1502" s="10">
        <v>174.5</v>
      </c>
      <c r="N1502" s="10">
        <v>35.299999999999997</v>
      </c>
      <c r="O1502" s="10">
        <v>0</v>
      </c>
      <c r="P1502" s="10" t="str">
        <f>INDEX(Mapping!$B$4:$B$70, MATCH(C1502, Mapping!$C$4:$C$70, 0))</f>
        <v>West</v>
      </c>
    </row>
    <row r="1503" spans="1:16" x14ac:dyDescent="0.25">
      <c r="A1503" s="10">
        <v>2032</v>
      </c>
      <c r="B1503" s="10" t="s">
        <v>24</v>
      </c>
      <c r="C1503" s="10" t="s">
        <v>42</v>
      </c>
      <c r="D1503" s="10">
        <v>0</v>
      </c>
      <c r="E1503" s="10">
        <v>0</v>
      </c>
      <c r="F1503" s="10">
        <v>0</v>
      </c>
      <c r="G1503" s="10">
        <v>0</v>
      </c>
      <c r="H1503" s="10">
        <v>0</v>
      </c>
      <c r="I1503" s="10" t="s">
        <v>22</v>
      </c>
      <c r="J1503" s="10">
        <v>0</v>
      </c>
      <c r="K1503" s="10">
        <v>0</v>
      </c>
      <c r="L1503" s="10">
        <v>0</v>
      </c>
      <c r="M1503" s="10">
        <v>0</v>
      </c>
      <c r="N1503" s="10">
        <v>0</v>
      </c>
      <c r="O1503" s="10">
        <v>0</v>
      </c>
      <c r="P1503" s="10" t="str">
        <f>INDEX(Mapping!$B$4:$B$70, MATCH(C1503, Mapping!$C$4:$C$70, 0))</f>
        <v>East</v>
      </c>
    </row>
    <row r="1504" spans="1:16" x14ac:dyDescent="0.25">
      <c r="A1504" s="10">
        <v>2032</v>
      </c>
      <c r="B1504" s="10" t="s">
        <v>24</v>
      </c>
      <c r="C1504" s="10" t="s">
        <v>43</v>
      </c>
      <c r="D1504" s="10">
        <v>0</v>
      </c>
      <c r="E1504" s="10">
        <v>0</v>
      </c>
      <c r="F1504" s="10">
        <v>0</v>
      </c>
      <c r="G1504" s="10">
        <v>0</v>
      </c>
      <c r="H1504" s="10">
        <v>0</v>
      </c>
      <c r="I1504" s="10" t="s">
        <v>22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 t="str">
        <f>INDEX(Mapping!$B$4:$B$70, MATCH(C1504, Mapping!$C$4:$C$70, 0))</f>
        <v>East</v>
      </c>
    </row>
    <row r="1505" spans="1:16" x14ac:dyDescent="0.25">
      <c r="A1505" s="10">
        <v>2032</v>
      </c>
      <c r="B1505" s="10" t="s">
        <v>24</v>
      </c>
      <c r="C1505" s="10" t="s">
        <v>45</v>
      </c>
      <c r="D1505" s="10">
        <v>655.20000000000005</v>
      </c>
      <c r="E1505" s="10">
        <v>0</v>
      </c>
      <c r="F1505" s="10">
        <v>0</v>
      </c>
      <c r="G1505" s="10">
        <v>85.2</v>
      </c>
      <c r="H1505" s="10">
        <v>85.2</v>
      </c>
      <c r="I1505" s="10">
        <v>13</v>
      </c>
      <c r="J1505" s="10">
        <v>669.1</v>
      </c>
      <c r="K1505" s="10">
        <v>0</v>
      </c>
      <c r="L1505" s="10">
        <v>2.9</v>
      </c>
      <c r="M1505" s="10">
        <v>68.3</v>
      </c>
      <c r="N1505" s="10">
        <v>0</v>
      </c>
      <c r="O1505" s="10">
        <v>0</v>
      </c>
      <c r="P1505" s="10" t="str">
        <f>INDEX(Mapping!$B$4:$B$70, MATCH(C1505, Mapping!$C$4:$C$70, 0))</f>
        <v>East</v>
      </c>
    </row>
    <row r="1506" spans="1:16" x14ac:dyDescent="0.25">
      <c r="A1506" s="10">
        <v>2032</v>
      </c>
      <c r="B1506" s="10" t="s">
        <v>24</v>
      </c>
      <c r="C1506" s="10" t="s">
        <v>46</v>
      </c>
      <c r="D1506" s="10">
        <v>464.3</v>
      </c>
      <c r="E1506" s="10">
        <v>0</v>
      </c>
      <c r="F1506" s="10">
        <v>-135.30000000000001</v>
      </c>
      <c r="G1506" s="10">
        <v>42.8</v>
      </c>
      <c r="H1506" s="10">
        <v>42.8</v>
      </c>
      <c r="I1506" s="10">
        <v>13</v>
      </c>
      <c r="J1506" s="10">
        <v>39.700000000000003</v>
      </c>
      <c r="K1506" s="10">
        <v>0</v>
      </c>
      <c r="L1506" s="10">
        <v>0</v>
      </c>
      <c r="M1506" s="10">
        <v>332.1</v>
      </c>
      <c r="N1506" s="10">
        <v>0</v>
      </c>
      <c r="O1506" s="10">
        <v>0</v>
      </c>
      <c r="P1506" s="10" t="str">
        <f>INDEX(Mapping!$B$4:$B$70, MATCH(C1506, Mapping!$C$4:$C$70, 0))</f>
        <v>East</v>
      </c>
    </row>
    <row r="1507" spans="1:16" x14ac:dyDescent="0.25">
      <c r="A1507" s="10">
        <v>2032</v>
      </c>
      <c r="B1507" s="10" t="s">
        <v>24</v>
      </c>
      <c r="C1507" s="10" t="s">
        <v>1234</v>
      </c>
      <c r="D1507" s="10">
        <v>0</v>
      </c>
      <c r="E1507" s="10">
        <v>0</v>
      </c>
      <c r="F1507" s="10">
        <v>0</v>
      </c>
      <c r="G1507" s="10">
        <v>0</v>
      </c>
      <c r="H1507" s="10">
        <v>0</v>
      </c>
      <c r="I1507" s="10" t="s">
        <v>22</v>
      </c>
      <c r="J1507" s="10">
        <v>0</v>
      </c>
      <c r="K1507" s="10">
        <v>0</v>
      </c>
      <c r="L1507" s="10">
        <v>0</v>
      </c>
      <c r="M1507" s="10">
        <v>253.9</v>
      </c>
      <c r="N1507" s="10">
        <v>253.9</v>
      </c>
      <c r="O1507" s="10">
        <v>0</v>
      </c>
      <c r="P1507" s="10" t="str">
        <f>INDEX(Mapping!$B$4:$B$70, MATCH(C1507, Mapping!$C$4:$C$70, 0))</f>
        <v>East</v>
      </c>
    </row>
    <row r="1508" spans="1:16" x14ac:dyDescent="0.25">
      <c r="A1508" s="10">
        <v>2032</v>
      </c>
      <c r="B1508" s="10" t="s">
        <v>24</v>
      </c>
      <c r="C1508" s="10" t="s">
        <v>47</v>
      </c>
      <c r="D1508" s="10">
        <v>0</v>
      </c>
      <c r="E1508" s="10">
        <v>0</v>
      </c>
      <c r="F1508" s="10">
        <v>0</v>
      </c>
      <c r="G1508" s="10">
        <v>0</v>
      </c>
      <c r="H1508" s="10">
        <v>0</v>
      </c>
      <c r="I1508" s="10" t="s">
        <v>22</v>
      </c>
      <c r="J1508" s="10">
        <v>412</v>
      </c>
      <c r="K1508" s="10">
        <v>0</v>
      </c>
      <c r="L1508" s="10">
        <v>0</v>
      </c>
      <c r="M1508" s="10">
        <v>0</v>
      </c>
      <c r="N1508" s="10">
        <v>412</v>
      </c>
      <c r="O1508" s="10">
        <v>0</v>
      </c>
      <c r="P1508" s="10" t="str">
        <f>INDEX(Mapping!$B$4:$B$70, MATCH(C1508, Mapping!$C$4:$C$70, 0))</f>
        <v>West</v>
      </c>
    </row>
    <row r="1509" spans="1:16" x14ac:dyDescent="0.25">
      <c r="A1509" s="10">
        <v>2032</v>
      </c>
      <c r="B1509" s="10" t="s">
        <v>24</v>
      </c>
      <c r="C1509" s="10" t="s">
        <v>48</v>
      </c>
      <c r="D1509" s="10">
        <v>1508.5</v>
      </c>
      <c r="E1509" s="10">
        <v>0</v>
      </c>
      <c r="F1509" s="10">
        <v>-160.6</v>
      </c>
      <c r="G1509" s="10">
        <v>527.6</v>
      </c>
      <c r="H1509" s="10">
        <v>527.6</v>
      </c>
      <c r="I1509" s="10">
        <v>39.1</v>
      </c>
      <c r="J1509" s="10">
        <v>790.4</v>
      </c>
      <c r="K1509" s="10">
        <v>1.9</v>
      </c>
      <c r="L1509" s="10">
        <v>0</v>
      </c>
      <c r="M1509" s="10">
        <v>1084.3</v>
      </c>
      <c r="N1509" s="10">
        <v>1.1000000000000001</v>
      </c>
      <c r="O1509" s="10">
        <v>0</v>
      </c>
      <c r="P1509" s="10" t="str">
        <f>INDEX(Mapping!$B$4:$B$70, MATCH(C1509, Mapping!$C$4:$C$70, 0))</f>
        <v>West</v>
      </c>
    </row>
    <row r="1510" spans="1:16" x14ac:dyDescent="0.25">
      <c r="A1510" s="10">
        <v>2032</v>
      </c>
      <c r="B1510" s="10" t="s">
        <v>24</v>
      </c>
      <c r="C1510" s="10" t="s">
        <v>49</v>
      </c>
      <c r="D1510" s="10">
        <v>527.9</v>
      </c>
      <c r="E1510" s="10">
        <v>0</v>
      </c>
      <c r="F1510" s="10">
        <v>-56.9</v>
      </c>
      <c r="G1510" s="10">
        <v>61.2</v>
      </c>
      <c r="H1510" s="10">
        <v>61.2</v>
      </c>
      <c r="I1510" s="10">
        <v>13</v>
      </c>
      <c r="J1510" s="10">
        <v>625.5</v>
      </c>
      <c r="K1510" s="10">
        <v>-78</v>
      </c>
      <c r="L1510" s="10">
        <v>0</v>
      </c>
      <c r="M1510" s="10">
        <v>0</v>
      </c>
      <c r="N1510" s="10">
        <v>15.2</v>
      </c>
      <c r="O1510" s="10">
        <v>0</v>
      </c>
      <c r="P1510" s="10" t="str">
        <f>INDEX(Mapping!$B$4:$B$70, MATCH(C1510, Mapping!$C$4:$C$70, 0))</f>
        <v>West</v>
      </c>
    </row>
    <row r="1511" spans="1:16" x14ac:dyDescent="0.25">
      <c r="A1511" s="10">
        <v>2032</v>
      </c>
      <c r="B1511" s="10" t="s">
        <v>24</v>
      </c>
      <c r="C1511" s="10" t="s">
        <v>50</v>
      </c>
      <c r="D1511" s="10">
        <v>408.8</v>
      </c>
      <c r="E1511" s="10">
        <v>0</v>
      </c>
      <c r="F1511" s="10">
        <v>-22.3</v>
      </c>
      <c r="G1511" s="10">
        <v>50.3</v>
      </c>
      <c r="H1511" s="10">
        <v>50.3</v>
      </c>
      <c r="I1511" s="10">
        <v>13</v>
      </c>
      <c r="J1511" s="10">
        <v>108.8</v>
      </c>
      <c r="K1511" s="10">
        <v>0</v>
      </c>
      <c r="L1511" s="10">
        <v>7.3</v>
      </c>
      <c r="M1511" s="10">
        <v>320.7</v>
      </c>
      <c r="N1511" s="10">
        <v>0</v>
      </c>
      <c r="O1511" s="10">
        <v>0</v>
      </c>
      <c r="P1511" s="10" t="str">
        <f>INDEX(Mapping!$B$4:$B$70, MATCH(C1511, Mapping!$C$4:$C$70, 0))</f>
        <v>West</v>
      </c>
    </row>
    <row r="1512" spans="1:16" x14ac:dyDescent="0.25">
      <c r="A1512" s="10">
        <v>2032</v>
      </c>
      <c r="B1512" s="10" t="s">
        <v>24</v>
      </c>
      <c r="C1512" s="10" t="s">
        <v>51</v>
      </c>
      <c r="D1512" s="10">
        <v>0</v>
      </c>
      <c r="E1512" s="10">
        <v>0</v>
      </c>
      <c r="F1512" s="10">
        <v>0</v>
      </c>
      <c r="G1512" s="10">
        <v>0</v>
      </c>
      <c r="H1512" s="10">
        <v>0</v>
      </c>
      <c r="I1512" s="10" t="s">
        <v>22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 t="str">
        <f>INDEX(Mapping!$B$4:$B$70, MATCH(C1512, Mapping!$C$4:$C$70, 0))</f>
        <v>West</v>
      </c>
    </row>
    <row r="1513" spans="1:16" x14ac:dyDescent="0.25">
      <c r="A1513" s="10">
        <v>2032</v>
      </c>
      <c r="B1513" s="10" t="s">
        <v>24</v>
      </c>
      <c r="C1513" s="10" t="s">
        <v>52</v>
      </c>
      <c r="D1513" s="10">
        <v>0</v>
      </c>
      <c r="E1513" s="10">
        <v>0</v>
      </c>
      <c r="F1513" s="10">
        <v>0</v>
      </c>
      <c r="G1513" s="10">
        <v>0</v>
      </c>
      <c r="H1513" s="10">
        <v>0</v>
      </c>
      <c r="I1513" s="10" t="s">
        <v>22</v>
      </c>
      <c r="J1513" s="10">
        <v>103</v>
      </c>
      <c r="K1513" s="10">
        <v>0</v>
      </c>
      <c r="L1513" s="10">
        <v>0</v>
      </c>
      <c r="M1513" s="10">
        <v>0</v>
      </c>
      <c r="N1513" s="10">
        <v>103</v>
      </c>
      <c r="O1513" s="10">
        <v>0</v>
      </c>
      <c r="P1513" s="10" t="str">
        <f>INDEX(Mapping!$B$4:$B$70, MATCH(C1513, Mapping!$C$4:$C$70, 0))</f>
        <v>West</v>
      </c>
    </row>
    <row r="1514" spans="1:16" x14ac:dyDescent="0.25">
      <c r="A1514" s="10">
        <v>2032</v>
      </c>
      <c r="B1514" s="10" t="s">
        <v>24</v>
      </c>
      <c r="C1514" s="10" t="s">
        <v>1221</v>
      </c>
      <c r="D1514" s="10">
        <v>0</v>
      </c>
      <c r="E1514" s="10">
        <v>0</v>
      </c>
      <c r="F1514" s="10">
        <v>0</v>
      </c>
      <c r="G1514" s="10">
        <v>0</v>
      </c>
      <c r="H1514" s="10">
        <v>0</v>
      </c>
      <c r="I1514" s="10" t="s">
        <v>22</v>
      </c>
      <c r="J1514" s="10">
        <v>702</v>
      </c>
      <c r="K1514" s="10">
        <v>0</v>
      </c>
      <c r="L1514" s="10">
        <v>0</v>
      </c>
      <c r="M1514" s="10">
        <v>0</v>
      </c>
      <c r="N1514" s="10">
        <v>702</v>
      </c>
      <c r="O1514" s="10">
        <v>0</v>
      </c>
      <c r="P1514" s="10" t="str">
        <f>INDEX(Mapping!$B$4:$B$70, MATCH(C1514, Mapping!$C$4:$C$70, 0))</f>
        <v>West</v>
      </c>
    </row>
    <row r="1515" spans="1:16" x14ac:dyDescent="0.25">
      <c r="A1515" s="10">
        <v>2032</v>
      </c>
      <c r="B1515" s="10" t="s">
        <v>24</v>
      </c>
      <c r="C1515" s="10" t="s">
        <v>53</v>
      </c>
      <c r="D1515" s="10">
        <v>0</v>
      </c>
      <c r="E1515" s="10">
        <v>0</v>
      </c>
      <c r="F1515" s="10">
        <v>0</v>
      </c>
      <c r="G1515" s="10">
        <v>0</v>
      </c>
      <c r="H1515" s="10">
        <v>0</v>
      </c>
      <c r="I1515" s="10" t="s">
        <v>22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 t="str">
        <f>INDEX(Mapping!$B$4:$B$70, MATCH(C1515, Mapping!$C$4:$C$70, 0))</f>
        <v>West</v>
      </c>
    </row>
    <row r="1516" spans="1:16" x14ac:dyDescent="0.25">
      <c r="A1516" s="10">
        <v>2032</v>
      </c>
      <c r="B1516" s="10" t="s">
        <v>24</v>
      </c>
      <c r="C1516" s="10" t="s">
        <v>1189</v>
      </c>
      <c r="D1516" s="10">
        <v>0</v>
      </c>
      <c r="E1516" s="10">
        <v>0</v>
      </c>
      <c r="F1516" s="10">
        <v>0</v>
      </c>
      <c r="G1516" s="10">
        <v>0</v>
      </c>
      <c r="H1516" s="10">
        <v>0</v>
      </c>
      <c r="I1516" s="10" t="s">
        <v>22</v>
      </c>
      <c r="J1516" s="10">
        <v>0</v>
      </c>
      <c r="K1516" s="10">
        <v>0</v>
      </c>
      <c r="L1516" s="10">
        <v>0</v>
      </c>
      <c r="M1516" s="10">
        <v>443.5</v>
      </c>
      <c r="N1516" s="10">
        <v>443.5</v>
      </c>
      <c r="O1516" s="10">
        <v>0</v>
      </c>
      <c r="P1516" s="10" t="str">
        <f>INDEX(Mapping!$B$4:$B$70, MATCH(C1516, Mapping!$C$4:$C$70, 0))</f>
        <v>West</v>
      </c>
    </row>
    <row r="1517" spans="1:16" x14ac:dyDescent="0.25">
      <c r="A1517" s="10">
        <v>2032</v>
      </c>
      <c r="B1517" s="10" t="s">
        <v>24</v>
      </c>
      <c r="C1517" s="10" t="s">
        <v>23</v>
      </c>
      <c r="D1517" s="10">
        <v>0</v>
      </c>
      <c r="E1517" s="10">
        <v>0</v>
      </c>
      <c r="F1517" s="10">
        <v>0</v>
      </c>
      <c r="G1517" s="10">
        <v>0</v>
      </c>
      <c r="H1517" s="10">
        <v>0</v>
      </c>
      <c r="I1517" s="10" t="s">
        <v>22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0</v>
      </c>
      <c r="P1517" s="10" t="str">
        <f>INDEX(Mapping!$B$4:$B$70, MATCH(C1517, Mapping!$C$4:$C$70, 0))</f>
        <v>East</v>
      </c>
    </row>
    <row r="1518" spans="1:16" x14ac:dyDescent="0.25">
      <c r="A1518" s="10">
        <v>2032</v>
      </c>
      <c r="B1518" s="10" t="s">
        <v>24</v>
      </c>
      <c r="C1518" s="10" t="s">
        <v>1220</v>
      </c>
      <c r="D1518" s="10">
        <v>281.3</v>
      </c>
      <c r="E1518" s="10">
        <v>0</v>
      </c>
      <c r="F1518" s="10">
        <v>-22.5</v>
      </c>
      <c r="G1518" s="10">
        <v>33.6</v>
      </c>
      <c r="H1518" s="10">
        <v>33.6</v>
      </c>
      <c r="I1518" s="10">
        <v>13</v>
      </c>
      <c r="J1518" s="10">
        <v>0</v>
      </c>
      <c r="K1518" s="10">
        <v>0</v>
      </c>
      <c r="L1518" s="10">
        <v>0</v>
      </c>
      <c r="M1518" s="10">
        <v>292.39999999999998</v>
      </c>
      <c r="N1518" s="10">
        <v>0</v>
      </c>
      <c r="O1518" s="10">
        <v>0</v>
      </c>
      <c r="P1518" s="10" t="str">
        <f>INDEX(Mapping!$B$4:$B$70, MATCH(C1518, Mapping!$C$4:$C$70, 0))</f>
        <v>West</v>
      </c>
    </row>
    <row r="1519" spans="1:16" x14ac:dyDescent="0.25">
      <c r="A1519" s="10">
        <v>2032</v>
      </c>
      <c r="B1519" s="10" t="s">
        <v>24</v>
      </c>
      <c r="C1519" s="10" t="s">
        <v>1235</v>
      </c>
      <c r="D1519" s="10">
        <v>0</v>
      </c>
      <c r="E1519" s="10">
        <v>0</v>
      </c>
      <c r="F1519" s="10">
        <v>0</v>
      </c>
      <c r="G1519" s="10">
        <v>0</v>
      </c>
      <c r="H1519" s="10">
        <v>0</v>
      </c>
      <c r="I1519" s="10" t="s">
        <v>22</v>
      </c>
      <c r="J1519" s="10">
        <v>67.2</v>
      </c>
      <c r="K1519" s="10">
        <v>0</v>
      </c>
      <c r="L1519" s="10">
        <v>0</v>
      </c>
      <c r="M1519" s="10">
        <v>0</v>
      </c>
      <c r="N1519" s="10">
        <v>67.2</v>
      </c>
      <c r="O1519" s="10">
        <v>0</v>
      </c>
      <c r="P1519" s="10" t="str">
        <f>INDEX(Mapping!$B$4:$B$70, MATCH(C1519, Mapping!$C$4:$C$70, 0))</f>
        <v>East</v>
      </c>
    </row>
    <row r="1520" spans="1:16" x14ac:dyDescent="0.25">
      <c r="A1520" s="10">
        <v>2032</v>
      </c>
      <c r="B1520" s="10" t="s">
        <v>24</v>
      </c>
      <c r="C1520" s="10" t="s">
        <v>1236</v>
      </c>
      <c r="D1520" s="10">
        <v>0</v>
      </c>
      <c r="E1520" s="10">
        <v>0</v>
      </c>
      <c r="F1520" s="10">
        <v>0</v>
      </c>
      <c r="G1520" s="10">
        <v>0</v>
      </c>
      <c r="H1520" s="10">
        <v>0</v>
      </c>
      <c r="I1520" s="10" t="s">
        <v>22</v>
      </c>
      <c r="J1520" s="10">
        <v>110.5</v>
      </c>
      <c r="K1520" s="10">
        <v>0</v>
      </c>
      <c r="L1520" s="10">
        <v>0</v>
      </c>
      <c r="M1520" s="10">
        <v>0</v>
      </c>
      <c r="N1520" s="10">
        <v>110.5</v>
      </c>
      <c r="O1520" s="10">
        <v>0</v>
      </c>
      <c r="P1520" s="10" t="str">
        <f>INDEX(Mapping!$B$4:$B$70, MATCH(C1520, Mapping!$C$4:$C$70, 0))</f>
        <v>West</v>
      </c>
    </row>
    <row r="1521" spans="1:16" x14ac:dyDescent="0.25">
      <c r="A1521" s="10">
        <v>2032</v>
      </c>
      <c r="B1521" s="10" t="s">
        <v>24</v>
      </c>
      <c r="C1521" s="10" t="s">
        <v>1237</v>
      </c>
      <c r="D1521" s="10">
        <v>0</v>
      </c>
      <c r="E1521" s="10">
        <v>0</v>
      </c>
      <c r="F1521" s="10">
        <v>0</v>
      </c>
      <c r="G1521" s="10">
        <v>0</v>
      </c>
      <c r="H1521" s="10">
        <v>0</v>
      </c>
      <c r="I1521" s="10" t="s">
        <v>22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 t="str">
        <f>INDEX(Mapping!$B$4:$B$70, MATCH(C1521, Mapping!$C$4:$C$70, 0))</f>
        <v>West</v>
      </c>
    </row>
    <row r="1522" spans="1:16" x14ac:dyDescent="0.25">
      <c r="A1522" s="10">
        <v>2032</v>
      </c>
      <c r="B1522" s="10" t="s">
        <v>24</v>
      </c>
      <c r="C1522" s="10" t="s">
        <v>1238</v>
      </c>
      <c r="D1522" s="10">
        <v>0</v>
      </c>
      <c r="E1522" s="10">
        <v>0</v>
      </c>
      <c r="F1522" s="10">
        <v>0</v>
      </c>
      <c r="G1522" s="10">
        <v>0</v>
      </c>
      <c r="H1522" s="10">
        <v>0</v>
      </c>
      <c r="I1522" s="10" t="s">
        <v>22</v>
      </c>
      <c r="J1522" s="10">
        <v>143.1</v>
      </c>
      <c r="K1522" s="10">
        <v>0</v>
      </c>
      <c r="L1522" s="10">
        <v>0</v>
      </c>
      <c r="M1522" s="10">
        <v>0</v>
      </c>
      <c r="N1522" s="10">
        <v>143.1</v>
      </c>
      <c r="O1522" s="10">
        <v>0</v>
      </c>
      <c r="P1522" s="10" t="str">
        <f>INDEX(Mapping!$B$4:$B$70, MATCH(C1522, Mapping!$C$4:$C$70, 0))</f>
        <v>East</v>
      </c>
    </row>
    <row r="1523" spans="1:16" x14ac:dyDescent="0.25">
      <c r="A1523" s="10">
        <v>2032</v>
      </c>
      <c r="B1523" s="10" t="s">
        <v>24</v>
      </c>
      <c r="C1523" s="10" t="s">
        <v>1239</v>
      </c>
      <c r="D1523" s="10">
        <v>0</v>
      </c>
      <c r="E1523" s="10">
        <v>0</v>
      </c>
      <c r="F1523" s="10">
        <v>0</v>
      </c>
      <c r="G1523" s="10">
        <v>0</v>
      </c>
      <c r="H1523" s="10">
        <v>0</v>
      </c>
      <c r="I1523" s="10" t="s">
        <v>22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 t="str">
        <f>INDEX(Mapping!$B$4:$B$70, MATCH(C1523, Mapping!$C$4:$C$70, 0))</f>
        <v>West</v>
      </c>
    </row>
    <row r="1524" spans="1:16" x14ac:dyDescent="0.25">
      <c r="A1524" s="10">
        <v>2032</v>
      </c>
      <c r="B1524" s="10" t="s">
        <v>24</v>
      </c>
      <c r="C1524" s="10" t="s">
        <v>1240</v>
      </c>
      <c r="D1524" s="10">
        <v>0</v>
      </c>
      <c r="E1524" s="10">
        <v>0</v>
      </c>
      <c r="F1524" s="10">
        <v>0</v>
      </c>
      <c r="G1524" s="10">
        <v>0</v>
      </c>
      <c r="H1524" s="10">
        <v>0</v>
      </c>
      <c r="I1524" s="10" t="s">
        <v>22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 t="str">
        <f>INDEX(Mapping!$B$4:$B$70, MATCH(C1524, Mapping!$C$4:$C$70, 0))</f>
        <v>West</v>
      </c>
    </row>
    <row r="1525" spans="1:16" x14ac:dyDescent="0.25">
      <c r="A1525" s="10">
        <v>2032</v>
      </c>
      <c r="B1525" s="10" t="s">
        <v>24</v>
      </c>
      <c r="C1525" s="10" t="s">
        <v>1241</v>
      </c>
      <c r="D1525" s="10">
        <v>0</v>
      </c>
      <c r="E1525" s="10">
        <v>0</v>
      </c>
      <c r="F1525" s="10">
        <v>0</v>
      </c>
      <c r="G1525" s="10">
        <v>0</v>
      </c>
      <c r="H1525" s="10">
        <v>0</v>
      </c>
      <c r="I1525" s="10" t="s">
        <v>22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 t="str">
        <f>INDEX(Mapping!$B$4:$B$70, MATCH(C1525, Mapping!$C$4:$C$70, 0))</f>
        <v>West</v>
      </c>
    </row>
    <row r="1526" spans="1:16" x14ac:dyDescent="0.25">
      <c r="A1526" s="10">
        <v>2032</v>
      </c>
      <c r="B1526" s="10" t="s">
        <v>24</v>
      </c>
      <c r="C1526" s="10" t="s">
        <v>1242</v>
      </c>
      <c r="D1526" s="10">
        <v>0</v>
      </c>
      <c r="E1526" s="10">
        <v>0</v>
      </c>
      <c r="F1526" s="10">
        <v>0</v>
      </c>
      <c r="G1526" s="10">
        <v>0</v>
      </c>
      <c r="H1526" s="10">
        <v>0</v>
      </c>
      <c r="I1526" s="10" t="s">
        <v>22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 t="str">
        <f>INDEX(Mapping!$B$4:$B$70, MATCH(C1526, Mapping!$C$4:$C$70, 0))</f>
        <v>West</v>
      </c>
    </row>
    <row r="1527" spans="1:16" x14ac:dyDescent="0.25">
      <c r="A1527" s="10">
        <v>2032</v>
      </c>
      <c r="B1527" s="10" t="s">
        <v>24</v>
      </c>
      <c r="C1527" s="10" t="s">
        <v>1243</v>
      </c>
      <c r="D1527" s="10">
        <v>0</v>
      </c>
      <c r="E1527" s="10">
        <v>0</v>
      </c>
      <c r="F1527" s="10">
        <v>0</v>
      </c>
      <c r="G1527" s="10">
        <v>0</v>
      </c>
      <c r="H1527" s="10">
        <v>0</v>
      </c>
      <c r="I1527" s="10" t="s">
        <v>22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 t="str">
        <f>INDEX(Mapping!$B$4:$B$70, MATCH(C1527, Mapping!$C$4:$C$70, 0))</f>
        <v>West</v>
      </c>
    </row>
    <row r="1528" spans="1:16" x14ac:dyDescent="0.25">
      <c r="A1528" s="10">
        <v>2032</v>
      </c>
      <c r="B1528" s="10" t="s">
        <v>24</v>
      </c>
      <c r="C1528" s="10" t="s">
        <v>1244</v>
      </c>
      <c r="D1528" s="10">
        <v>0</v>
      </c>
      <c r="E1528" s="10">
        <v>0</v>
      </c>
      <c r="F1528" s="10">
        <v>0</v>
      </c>
      <c r="G1528" s="10">
        <v>0</v>
      </c>
      <c r="H1528" s="10">
        <v>68.599999999999994</v>
      </c>
      <c r="I1528" s="10" t="s">
        <v>22</v>
      </c>
      <c r="J1528" s="10">
        <v>322.60000000000002</v>
      </c>
      <c r="K1528" s="10">
        <v>0</v>
      </c>
      <c r="L1528" s="10">
        <v>0</v>
      </c>
      <c r="M1528" s="10">
        <v>0</v>
      </c>
      <c r="N1528" s="10">
        <v>253.9</v>
      </c>
      <c r="O1528" s="10">
        <v>0</v>
      </c>
      <c r="P1528" s="10" t="str">
        <f>INDEX(Mapping!$B$4:$B$70, MATCH(C1528, Mapping!$C$4:$C$70, 0))</f>
        <v>East</v>
      </c>
    </row>
    <row r="1529" spans="1:16" x14ac:dyDescent="0.25">
      <c r="A1529" s="10">
        <v>2032</v>
      </c>
      <c r="B1529" s="10" t="s">
        <v>24</v>
      </c>
      <c r="C1529" s="10" t="s">
        <v>1245</v>
      </c>
      <c r="D1529" s="10">
        <v>0</v>
      </c>
      <c r="E1529" s="10">
        <v>0</v>
      </c>
      <c r="F1529" s="10">
        <v>0</v>
      </c>
      <c r="G1529" s="10">
        <v>0</v>
      </c>
      <c r="H1529" s="10">
        <v>0</v>
      </c>
      <c r="I1529" s="10" t="s">
        <v>22</v>
      </c>
      <c r="J1529" s="10">
        <v>195</v>
      </c>
      <c r="K1529" s="10">
        <v>0</v>
      </c>
      <c r="L1529" s="10">
        <v>0</v>
      </c>
      <c r="M1529" s="10">
        <v>0</v>
      </c>
      <c r="N1529" s="10">
        <v>195</v>
      </c>
      <c r="O1529" s="10">
        <v>0</v>
      </c>
      <c r="P1529" s="10" t="str">
        <f>INDEX(Mapping!$B$4:$B$70, MATCH(C1529, Mapping!$C$4:$C$70, 0))</f>
        <v>East</v>
      </c>
    </row>
    <row r="1530" spans="1:16" x14ac:dyDescent="0.25">
      <c r="A1530" s="10">
        <v>2032</v>
      </c>
      <c r="B1530" s="10" t="s">
        <v>24</v>
      </c>
      <c r="C1530" s="10" t="s">
        <v>1246</v>
      </c>
      <c r="D1530" s="10">
        <v>0</v>
      </c>
      <c r="E1530" s="10">
        <v>0</v>
      </c>
      <c r="F1530" s="10">
        <v>0</v>
      </c>
      <c r="G1530" s="10">
        <v>0</v>
      </c>
      <c r="H1530" s="10">
        <v>0</v>
      </c>
      <c r="I1530" s="10" t="s">
        <v>22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 t="str">
        <f>INDEX(Mapping!$B$4:$B$70, MATCH(C1530, Mapping!$C$4:$C$70, 0))</f>
        <v>West</v>
      </c>
    </row>
    <row r="1531" spans="1:16" x14ac:dyDescent="0.25">
      <c r="A1531" s="10">
        <v>2032</v>
      </c>
      <c r="B1531" s="10" t="s">
        <v>24</v>
      </c>
      <c r="C1531" s="10" t="s">
        <v>1247</v>
      </c>
      <c r="D1531" s="10">
        <v>0</v>
      </c>
      <c r="E1531" s="10">
        <v>0</v>
      </c>
      <c r="F1531" s="10">
        <v>0</v>
      </c>
      <c r="G1531" s="10">
        <v>0</v>
      </c>
      <c r="H1531" s="10">
        <v>0</v>
      </c>
      <c r="I1531" s="10" t="s">
        <v>22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 t="str">
        <f>INDEX(Mapping!$B$4:$B$70, MATCH(C1531, Mapping!$C$4:$C$70, 0))</f>
        <v>East</v>
      </c>
    </row>
    <row r="1532" spans="1:16" x14ac:dyDescent="0.25">
      <c r="A1532" s="10">
        <v>2032</v>
      </c>
      <c r="B1532" s="10" t="s">
        <v>24</v>
      </c>
      <c r="C1532" s="10" t="s">
        <v>1248</v>
      </c>
      <c r="D1532" s="10">
        <v>0</v>
      </c>
      <c r="E1532" s="10">
        <v>0</v>
      </c>
      <c r="F1532" s="10">
        <v>0</v>
      </c>
      <c r="G1532" s="10">
        <v>0</v>
      </c>
      <c r="H1532" s="10">
        <v>0</v>
      </c>
      <c r="I1532" s="10" t="s">
        <v>22</v>
      </c>
      <c r="J1532" s="10">
        <v>0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 t="str">
        <f>INDEX(Mapping!$B$4:$B$70, MATCH(C1532, Mapping!$C$4:$C$70, 0))</f>
        <v>East</v>
      </c>
    </row>
    <row r="1533" spans="1:16" x14ac:dyDescent="0.25">
      <c r="A1533" s="10">
        <v>2032</v>
      </c>
      <c r="B1533" s="10" t="s">
        <v>24</v>
      </c>
      <c r="C1533" s="10" t="s">
        <v>1249</v>
      </c>
      <c r="D1533" s="10">
        <v>0</v>
      </c>
      <c r="E1533" s="10">
        <v>0</v>
      </c>
      <c r="F1533" s="10">
        <v>0</v>
      </c>
      <c r="G1533" s="10">
        <v>0</v>
      </c>
      <c r="H1533" s="10">
        <v>0</v>
      </c>
      <c r="I1533" s="10" t="s">
        <v>22</v>
      </c>
      <c r="J1533" s="10">
        <v>125</v>
      </c>
      <c r="K1533" s="10">
        <v>0</v>
      </c>
      <c r="L1533" s="10">
        <v>0</v>
      </c>
      <c r="M1533" s="10">
        <v>0</v>
      </c>
      <c r="N1533" s="10">
        <v>125</v>
      </c>
      <c r="O1533" s="10">
        <v>0</v>
      </c>
      <c r="P1533" s="10" t="str">
        <f>INDEX(Mapping!$B$4:$B$70, MATCH(C1533, Mapping!$C$4:$C$70, 0))</f>
        <v>East</v>
      </c>
    </row>
    <row r="1534" spans="1:16" x14ac:dyDescent="0.25">
      <c r="A1534" s="10">
        <v>2032</v>
      </c>
      <c r="B1534" s="10" t="s">
        <v>24</v>
      </c>
      <c r="C1534" s="10" t="s">
        <v>1250</v>
      </c>
      <c r="D1534" s="10">
        <v>0</v>
      </c>
      <c r="E1534" s="10">
        <v>0</v>
      </c>
      <c r="F1534" s="10">
        <v>0</v>
      </c>
      <c r="G1534" s="10">
        <v>0</v>
      </c>
      <c r="H1534" s="10">
        <v>0</v>
      </c>
      <c r="I1534" s="10" t="s">
        <v>22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 t="str">
        <f>INDEX(Mapping!$B$4:$B$70, MATCH(C1534, Mapping!$C$4:$C$70, 0))</f>
        <v>West</v>
      </c>
    </row>
    <row r="1535" spans="1:16" x14ac:dyDescent="0.25">
      <c r="A1535" s="10">
        <v>2032</v>
      </c>
      <c r="B1535" s="10" t="s">
        <v>24</v>
      </c>
      <c r="C1535" s="10" t="s">
        <v>1251</v>
      </c>
      <c r="D1535" s="10">
        <v>0</v>
      </c>
      <c r="E1535" s="10">
        <v>0</v>
      </c>
      <c r="F1535" s="10">
        <v>0</v>
      </c>
      <c r="G1535" s="10">
        <v>0</v>
      </c>
      <c r="H1535" s="10">
        <v>0</v>
      </c>
      <c r="I1535" s="10" t="s">
        <v>22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 t="str">
        <f>INDEX(Mapping!$B$4:$B$70, MATCH(C1535, Mapping!$C$4:$C$70, 0))</f>
        <v>East</v>
      </c>
    </row>
    <row r="1536" spans="1:16" x14ac:dyDescent="0.25">
      <c r="A1536" s="10">
        <v>2032</v>
      </c>
      <c r="B1536" s="10" t="s">
        <v>24</v>
      </c>
      <c r="C1536" s="10" t="s">
        <v>1252</v>
      </c>
      <c r="D1536" s="10">
        <v>0</v>
      </c>
      <c r="E1536" s="10">
        <v>0</v>
      </c>
      <c r="F1536" s="10">
        <v>0</v>
      </c>
      <c r="G1536" s="10">
        <v>0</v>
      </c>
      <c r="H1536" s="10">
        <v>0</v>
      </c>
      <c r="I1536" s="10" t="s">
        <v>22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 t="str">
        <f>INDEX(Mapping!$B$4:$B$70, MATCH(C1536, Mapping!$C$4:$C$70, 0))</f>
        <v>East</v>
      </c>
    </row>
    <row r="1537" spans="1:16" x14ac:dyDescent="0.25">
      <c r="A1537" s="10">
        <v>2032</v>
      </c>
      <c r="B1537" s="10" t="s">
        <v>24</v>
      </c>
      <c r="C1537" s="10" t="s">
        <v>1253</v>
      </c>
      <c r="D1537" s="10">
        <v>0</v>
      </c>
      <c r="E1537" s="10">
        <v>0</v>
      </c>
      <c r="F1537" s="10">
        <v>0</v>
      </c>
      <c r="G1537" s="10">
        <v>0</v>
      </c>
      <c r="H1537" s="10">
        <v>0</v>
      </c>
      <c r="I1537" s="10" t="s">
        <v>22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 t="str">
        <f>INDEX(Mapping!$B$4:$B$70, MATCH(C1537, Mapping!$C$4:$C$70, 0))</f>
        <v>East</v>
      </c>
    </row>
    <row r="1538" spans="1:16" x14ac:dyDescent="0.25">
      <c r="A1538" s="10">
        <v>2032</v>
      </c>
      <c r="B1538" s="10" t="s">
        <v>24</v>
      </c>
      <c r="C1538" s="10" t="s">
        <v>1254</v>
      </c>
      <c r="D1538" s="10">
        <v>0</v>
      </c>
      <c r="E1538" s="10">
        <v>0</v>
      </c>
      <c r="F1538" s="10">
        <v>0</v>
      </c>
      <c r="G1538" s="10">
        <v>0</v>
      </c>
      <c r="H1538" s="10">
        <v>0</v>
      </c>
      <c r="I1538" s="10" t="s">
        <v>22</v>
      </c>
      <c r="J1538" s="10">
        <v>181.9</v>
      </c>
      <c r="K1538" s="10">
        <v>0</v>
      </c>
      <c r="L1538" s="10">
        <v>0</v>
      </c>
      <c r="M1538" s="10">
        <v>0</v>
      </c>
      <c r="N1538" s="10">
        <v>181.9</v>
      </c>
      <c r="O1538" s="10">
        <v>0</v>
      </c>
      <c r="P1538" s="10" t="str">
        <f>INDEX(Mapping!$B$4:$B$70, MATCH(C1538, Mapping!$C$4:$C$70, 0))</f>
        <v>West</v>
      </c>
    </row>
    <row r="1539" spans="1:16" x14ac:dyDescent="0.25">
      <c r="A1539" s="10">
        <v>2032</v>
      </c>
      <c r="B1539" s="10" t="s">
        <v>24</v>
      </c>
      <c r="C1539" s="10" t="s">
        <v>1255</v>
      </c>
      <c r="D1539" s="10">
        <v>0</v>
      </c>
      <c r="E1539" s="10">
        <v>0</v>
      </c>
      <c r="F1539" s="10">
        <v>0</v>
      </c>
      <c r="G1539" s="10">
        <v>0</v>
      </c>
      <c r="H1539" s="10">
        <v>0</v>
      </c>
      <c r="I1539" s="10" t="s">
        <v>22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 t="str">
        <f>INDEX(Mapping!$B$4:$B$70, MATCH(C1539, Mapping!$C$4:$C$70, 0))</f>
        <v>West</v>
      </c>
    </row>
    <row r="1540" spans="1:16" x14ac:dyDescent="0.25">
      <c r="A1540" s="10">
        <v>2032</v>
      </c>
      <c r="B1540" s="10" t="s">
        <v>24</v>
      </c>
      <c r="C1540" s="10" t="s">
        <v>1256</v>
      </c>
      <c r="D1540" s="10">
        <v>0</v>
      </c>
      <c r="E1540" s="10">
        <v>0</v>
      </c>
      <c r="F1540" s="10">
        <v>0</v>
      </c>
      <c r="G1540" s="10">
        <v>0</v>
      </c>
      <c r="H1540" s="10">
        <v>0</v>
      </c>
      <c r="I1540" s="10" t="s">
        <v>22</v>
      </c>
      <c r="J1540" s="10">
        <v>0</v>
      </c>
      <c r="K1540" s="10">
        <v>0</v>
      </c>
      <c r="L1540" s="10">
        <v>0</v>
      </c>
      <c r="M1540" s="10">
        <v>253.9</v>
      </c>
      <c r="N1540" s="10">
        <v>253.9</v>
      </c>
      <c r="O1540" s="10">
        <v>0</v>
      </c>
      <c r="P1540" s="10" t="str">
        <f>INDEX(Mapping!$B$4:$B$70, MATCH(C1540, Mapping!$C$4:$C$70, 0))</f>
        <v>East</v>
      </c>
    </row>
    <row r="1541" spans="1:16" x14ac:dyDescent="0.25">
      <c r="A1541" s="10">
        <v>2032</v>
      </c>
      <c r="B1541" s="10" t="s">
        <v>1222</v>
      </c>
      <c r="C1541" s="10" t="s">
        <v>25</v>
      </c>
      <c r="D1541" s="10">
        <v>0</v>
      </c>
      <c r="E1541" s="10">
        <v>0</v>
      </c>
      <c r="F1541" s="10">
        <v>0</v>
      </c>
      <c r="G1541" s="10">
        <v>0</v>
      </c>
      <c r="H1541" s="10">
        <v>0</v>
      </c>
      <c r="I1541" s="10" t="s">
        <v>22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 t="str">
        <f>INDEX(Mapping!$B$4:$B$70, MATCH(C1541, Mapping!$C$4:$C$70, 0))</f>
        <v>East</v>
      </c>
    </row>
    <row r="1542" spans="1:16" x14ac:dyDescent="0.25">
      <c r="A1542" s="10">
        <v>2032</v>
      </c>
      <c r="B1542" s="10" t="s">
        <v>1222</v>
      </c>
      <c r="C1542" s="10" t="s">
        <v>1182</v>
      </c>
      <c r="D1542" s="10">
        <v>0</v>
      </c>
      <c r="E1542" s="10">
        <v>0</v>
      </c>
      <c r="F1542" s="10">
        <v>0</v>
      </c>
      <c r="G1542" s="10">
        <v>0</v>
      </c>
      <c r="H1542" s="10">
        <v>0</v>
      </c>
      <c r="I1542" s="10" t="s">
        <v>22</v>
      </c>
      <c r="J1542" s="10">
        <v>251.5</v>
      </c>
      <c r="K1542" s="10">
        <v>0</v>
      </c>
      <c r="L1542" s="10">
        <v>0</v>
      </c>
      <c r="M1542" s="10">
        <v>0</v>
      </c>
      <c r="N1542" s="10">
        <v>251.5</v>
      </c>
      <c r="O1542" s="10">
        <v>0</v>
      </c>
      <c r="P1542" s="10" t="str">
        <f>INDEX(Mapping!$B$4:$B$70, MATCH(C1542, Mapping!$C$4:$C$70, 0))</f>
        <v>West</v>
      </c>
    </row>
    <row r="1543" spans="1:16" x14ac:dyDescent="0.25">
      <c r="A1543" s="10">
        <v>2032</v>
      </c>
      <c r="B1543" s="10" t="s">
        <v>1222</v>
      </c>
      <c r="C1543" s="10" t="s">
        <v>26</v>
      </c>
      <c r="D1543" s="10">
        <v>293.5</v>
      </c>
      <c r="E1543" s="10">
        <v>0</v>
      </c>
      <c r="F1543" s="10">
        <v>-27.8</v>
      </c>
      <c r="G1543" s="10">
        <v>211.4</v>
      </c>
      <c r="H1543" s="10">
        <v>211.4</v>
      </c>
      <c r="I1543" s="10">
        <v>79.5</v>
      </c>
      <c r="J1543" s="10">
        <v>54.8</v>
      </c>
      <c r="K1543" s="10">
        <v>-0.6</v>
      </c>
      <c r="L1543" s="10">
        <v>0</v>
      </c>
      <c r="M1543" s="10">
        <v>422.9</v>
      </c>
      <c r="N1543" s="10">
        <v>0</v>
      </c>
      <c r="O1543" s="10">
        <v>0</v>
      </c>
      <c r="P1543" s="10" t="str">
        <f>INDEX(Mapping!$B$4:$B$70, MATCH(C1543, Mapping!$C$4:$C$70, 0))</f>
        <v>East</v>
      </c>
    </row>
    <row r="1544" spans="1:16" x14ac:dyDescent="0.25">
      <c r="A1544" s="10">
        <v>2032</v>
      </c>
      <c r="B1544" s="10" t="s">
        <v>1222</v>
      </c>
      <c r="C1544" s="10" t="s">
        <v>27</v>
      </c>
      <c r="D1544" s="10">
        <v>0</v>
      </c>
      <c r="E1544" s="10">
        <v>0</v>
      </c>
      <c r="F1544" s="10">
        <v>0</v>
      </c>
      <c r="G1544" s="10">
        <v>0</v>
      </c>
      <c r="H1544" s="10">
        <v>0</v>
      </c>
      <c r="I1544" s="10" t="s">
        <v>22</v>
      </c>
      <c r="J1544" s="10">
        <v>0</v>
      </c>
      <c r="K1544" s="10">
        <v>0</v>
      </c>
      <c r="L1544" s="10">
        <v>0</v>
      </c>
      <c r="M1544" s="10">
        <v>84.7</v>
      </c>
      <c r="N1544" s="10">
        <v>84.7</v>
      </c>
      <c r="O1544" s="10">
        <v>0</v>
      </c>
      <c r="P1544" s="10" t="str">
        <f>INDEX(Mapping!$B$4:$B$70, MATCH(C1544, Mapping!$C$4:$C$70, 0))</f>
        <v>East</v>
      </c>
    </row>
    <row r="1545" spans="1:16" x14ac:dyDescent="0.25">
      <c r="A1545" s="10">
        <v>2032</v>
      </c>
      <c r="B1545" s="10" t="s">
        <v>1222</v>
      </c>
      <c r="C1545" s="10" t="s">
        <v>1183</v>
      </c>
      <c r="D1545" s="10">
        <v>0</v>
      </c>
      <c r="E1545" s="10">
        <v>0</v>
      </c>
      <c r="F1545" s="10">
        <v>0</v>
      </c>
      <c r="G1545" s="10">
        <v>0</v>
      </c>
      <c r="H1545" s="10">
        <v>0</v>
      </c>
      <c r="I1545" s="10" t="s">
        <v>22</v>
      </c>
      <c r="J1545" s="10">
        <v>0</v>
      </c>
      <c r="K1545" s="10">
        <v>0</v>
      </c>
      <c r="L1545" s="10">
        <v>0</v>
      </c>
      <c r="M1545" s="10">
        <v>964.5</v>
      </c>
      <c r="N1545" s="10">
        <v>964.5</v>
      </c>
      <c r="O1545" s="10">
        <v>0</v>
      </c>
      <c r="P1545" s="10" t="str">
        <f>INDEX(Mapping!$B$4:$B$70, MATCH(C1545, Mapping!$C$4:$C$70, 0))</f>
        <v>West</v>
      </c>
    </row>
    <row r="1546" spans="1:16" x14ac:dyDescent="0.25">
      <c r="A1546" s="10">
        <v>2032</v>
      </c>
      <c r="B1546" s="10" t="s">
        <v>1222</v>
      </c>
      <c r="C1546" s="10" t="s">
        <v>1184</v>
      </c>
      <c r="D1546" s="10">
        <v>0</v>
      </c>
      <c r="E1546" s="10">
        <v>0</v>
      </c>
      <c r="F1546" s="10">
        <v>0</v>
      </c>
      <c r="G1546" s="10">
        <v>0</v>
      </c>
      <c r="H1546" s="10">
        <v>0</v>
      </c>
      <c r="I1546" s="10" t="s">
        <v>22</v>
      </c>
      <c r="J1546" s="10">
        <v>0</v>
      </c>
      <c r="K1546" s="10">
        <v>0</v>
      </c>
      <c r="L1546" s="10">
        <v>0</v>
      </c>
      <c r="M1546" s="10">
        <v>1614.4</v>
      </c>
      <c r="N1546" s="10">
        <v>1614.4</v>
      </c>
      <c r="O1546" s="10">
        <v>0</v>
      </c>
      <c r="P1546" s="10" t="str">
        <f>INDEX(Mapping!$B$4:$B$70, MATCH(C1546, Mapping!$C$4:$C$70, 0))</f>
        <v>West</v>
      </c>
    </row>
    <row r="1547" spans="1:16" x14ac:dyDescent="0.25">
      <c r="A1547" s="10">
        <v>2032</v>
      </c>
      <c r="B1547" s="10" t="s">
        <v>1222</v>
      </c>
      <c r="C1547" s="10" t="s">
        <v>28</v>
      </c>
      <c r="D1547" s="10">
        <v>0</v>
      </c>
      <c r="E1547" s="10">
        <v>0</v>
      </c>
      <c r="F1547" s="10">
        <v>0</v>
      </c>
      <c r="G1547" s="10">
        <v>0</v>
      </c>
      <c r="H1547" s="10">
        <v>0</v>
      </c>
      <c r="I1547" s="10" t="s">
        <v>22</v>
      </c>
      <c r="J1547" s="10">
        <v>114</v>
      </c>
      <c r="K1547" s="10">
        <v>0</v>
      </c>
      <c r="L1547" s="10">
        <v>0</v>
      </c>
      <c r="M1547" s="10">
        <v>265.3</v>
      </c>
      <c r="N1547" s="10">
        <v>379.3</v>
      </c>
      <c r="O1547" s="10">
        <v>0</v>
      </c>
      <c r="P1547" s="10" t="str">
        <f>INDEX(Mapping!$B$4:$B$70, MATCH(C1547, Mapping!$C$4:$C$70, 0))</f>
        <v>West</v>
      </c>
    </row>
    <row r="1548" spans="1:16" x14ac:dyDescent="0.25">
      <c r="A1548" s="10">
        <v>2032</v>
      </c>
      <c r="B1548" s="10" t="s">
        <v>1222</v>
      </c>
      <c r="C1548" s="10" t="s">
        <v>29</v>
      </c>
      <c r="D1548" s="10">
        <v>0</v>
      </c>
      <c r="E1548" s="10">
        <v>0</v>
      </c>
      <c r="F1548" s="10">
        <v>0</v>
      </c>
      <c r="G1548" s="10">
        <v>0</v>
      </c>
      <c r="H1548" s="10">
        <v>0</v>
      </c>
      <c r="I1548" s="10" t="s">
        <v>22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 t="str">
        <f>INDEX(Mapping!$B$4:$B$70, MATCH(C1548, Mapping!$C$4:$C$70, 0))</f>
        <v>East</v>
      </c>
    </row>
    <row r="1549" spans="1:16" x14ac:dyDescent="0.25">
      <c r="A1549" s="10">
        <v>2032</v>
      </c>
      <c r="B1549" s="10" t="s">
        <v>1222</v>
      </c>
      <c r="C1549" s="10" t="s">
        <v>30</v>
      </c>
      <c r="D1549" s="10">
        <v>0</v>
      </c>
      <c r="E1549" s="10">
        <v>0</v>
      </c>
      <c r="F1549" s="10">
        <v>0</v>
      </c>
      <c r="G1549" s="10">
        <v>0</v>
      </c>
      <c r="H1549" s="10">
        <v>0</v>
      </c>
      <c r="I1549" s="10" t="s">
        <v>22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 t="str">
        <f>INDEX(Mapping!$B$4:$B$70, MATCH(C1549, Mapping!$C$4:$C$70, 0))</f>
        <v>East</v>
      </c>
    </row>
    <row r="1550" spans="1:16" x14ac:dyDescent="0.25">
      <c r="A1550" s="10">
        <v>2032</v>
      </c>
      <c r="B1550" s="10" t="s">
        <v>1222</v>
      </c>
      <c r="C1550" s="10" t="s">
        <v>31</v>
      </c>
      <c r="D1550" s="10">
        <v>4163.3999999999996</v>
      </c>
      <c r="E1550" s="10">
        <v>0</v>
      </c>
      <c r="F1550" s="10">
        <v>-400.3</v>
      </c>
      <c r="G1550" s="10">
        <v>1710</v>
      </c>
      <c r="H1550" s="10">
        <v>1710</v>
      </c>
      <c r="I1550" s="10">
        <v>45.4</v>
      </c>
      <c r="J1550" s="10">
        <v>2688.4</v>
      </c>
      <c r="K1550" s="10">
        <v>0</v>
      </c>
      <c r="L1550" s="10">
        <v>0</v>
      </c>
      <c r="M1550" s="10">
        <v>3876.7</v>
      </c>
      <c r="N1550" s="10">
        <v>1092</v>
      </c>
      <c r="O1550" s="10">
        <v>0</v>
      </c>
      <c r="P1550" s="10" t="str">
        <f>INDEX(Mapping!$B$4:$B$70, MATCH(C1550, Mapping!$C$4:$C$70, 0))</f>
        <v>East</v>
      </c>
    </row>
    <row r="1551" spans="1:16" x14ac:dyDescent="0.25">
      <c r="A1551" s="10">
        <v>2032</v>
      </c>
      <c r="B1551" s="10" t="s">
        <v>1222</v>
      </c>
      <c r="C1551" s="10" t="s">
        <v>1185</v>
      </c>
      <c r="D1551" s="10">
        <v>0</v>
      </c>
      <c r="E1551" s="10">
        <v>0</v>
      </c>
      <c r="F1551" s="10">
        <v>0</v>
      </c>
      <c r="G1551" s="10">
        <v>0</v>
      </c>
      <c r="H1551" s="10">
        <v>0</v>
      </c>
      <c r="I1551" s="10" t="s">
        <v>22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 t="str">
        <f>INDEX(Mapping!$B$4:$B$70, MATCH(C1551, Mapping!$C$4:$C$70, 0))</f>
        <v>East</v>
      </c>
    </row>
    <row r="1552" spans="1:16" x14ac:dyDescent="0.25">
      <c r="A1552" s="10">
        <v>2032</v>
      </c>
      <c r="B1552" s="10" t="s">
        <v>1222</v>
      </c>
      <c r="C1552" s="10" t="s">
        <v>32</v>
      </c>
      <c r="D1552" s="10">
        <v>504.2</v>
      </c>
      <c r="E1552" s="10">
        <v>0</v>
      </c>
      <c r="F1552" s="10">
        <v>0</v>
      </c>
      <c r="G1552" s="10">
        <v>65.5</v>
      </c>
      <c r="H1552" s="10">
        <v>65.5</v>
      </c>
      <c r="I1552" s="10">
        <v>13</v>
      </c>
      <c r="J1552" s="10">
        <v>3302.5</v>
      </c>
      <c r="K1552" s="10">
        <v>-27.6</v>
      </c>
      <c r="L1552" s="10">
        <v>0</v>
      </c>
      <c r="M1552" s="10">
        <v>716.9</v>
      </c>
      <c r="N1552" s="10">
        <v>3422</v>
      </c>
      <c r="O1552" s="10">
        <v>0</v>
      </c>
      <c r="P1552" s="10" t="str">
        <f>INDEX(Mapping!$B$4:$B$70, MATCH(C1552, Mapping!$C$4:$C$70, 0))</f>
        <v>East</v>
      </c>
    </row>
    <row r="1553" spans="1:16" x14ac:dyDescent="0.25">
      <c r="A1553" s="10">
        <v>2032</v>
      </c>
      <c r="B1553" s="10" t="s">
        <v>1222</v>
      </c>
      <c r="C1553" s="10" t="s">
        <v>33</v>
      </c>
      <c r="D1553" s="10">
        <v>0</v>
      </c>
      <c r="E1553" s="10">
        <v>0</v>
      </c>
      <c r="F1553" s="10">
        <v>0</v>
      </c>
      <c r="G1553" s="10">
        <v>0</v>
      </c>
      <c r="H1553" s="10">
        <v>0</v>
      </c>
      <c r="I1553" s="10" t="s">
        <v>22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 t="str">
        <f>INDEX(Mapping!$B$4:$B$70, MATCH(C1553, Mapping!$C$4:$C$70, 0))</f>
        <v>East</v>
      </c>
    </row>
    <row r="1554" spans="1:16" x14ac:dyDescent="0.25">
      <c r="A1554" s="10">
        <v>2032</v>
      </c>
      <c r="B1554" s="10" t="s">
        <v>1222</v>
      </c>
      <c r="C1554" s="10" t="s">
        <v>34</v>
      </c>
      <c r="D1554" s="10">
        <v>0</v>
      </c>
      <c r="E1554" s="10">
        <v>0</v>
      </c>
      <c r="F1554" s="10">
        <v>0</v>
      </c>
      <c r="G1554" s="10">
        <v>0</v>
      </c>
      <c r="H1554" s="10">
        <v>0</v>
      </c>
      <c r="I1554" s="10" t="s">
        <v>22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 t="str">
        <f>INDEX(Mapping!$B$4:$B$70, MATCH(C1554, Mapping!$C$4:$C$70, 0))</f>
        <v>East</v>
      </c>
    </row>
    <row r="1555" spans="1:16" x14ac:dyDescent="0.25">
      <c r="A1555" s="10">
        <v>2032</v>
      </c>
      <c r="B1555" s="10" t="s">
        <v>1222</v>
      </c>
      <c r="C1555" s="10" t="s">
        <v>35</v>
      </c>
      <c r="D1555" s="10">
        <v>0</v>
      </c>
      <c r="E1555" s="10">
        <v>0</v>
      </c>
      <c r="F1555" s="10">
        <v>0</v>
      </c>
      <c r="G1555" s="10">
        <v>0</v>
      </c>
      <c r="H1555" s="10">
        <v>0</v>
      </c>
      <c r="I1555" s="10" t="s">
        <v>22</v>
      </c>
      <c r="J1555" s="10">
        <v>0</v>
      </c>
      <c r="K1555" s="10">
        <v>0</v>
      </c>
      <c r="L1555" s="10">
        <v>0</v>
      </c>
      <c r="M1555" s="10">
        <v>0</v>
      </c>
      <c r="N1555" s="10">
        <v>0</v>
      </c>
      <c r="O1555" s="10">
        <v>0</v>
      </c>
      <c r="P1555" s="10" t="str">
        <f>INDEX(Mapping!$B$4:$B$70, MATCH(C1555, Mapping!$C$4:$C$70, 0))</f>
        <v>East</v>
      </c>
    </row>
    <row r="1556" spans="1:16" x14ac:dyDescent="0.25">
      <c r="A1556" s="10">
        <v>2032</v>
      </c>
      <c r="B1556" s="10" t="s">
        <v>1222</v>
      </c>
      <c r="C1556" s="10" t="s">
        <v>36</v>
      </c>
      <c r="D1556" s="10">
        <v>0</v>
      </c>
      <c r="E1556" s="10">
        <v>0</v>
      </c>
      <c r="F1556" s="10">
        <v>0</v>
      </c>
      <c r="G1556" s="10">
        <v>0</v>
      </c>
      <c r="H1556" s="10">
        <v>0</v>
      </c>
      <c r="I1556" s="10" t="s">
        <v>22</v>
      </c>
      <c r="J1556" s="10">
        <v>2.6</v>
      </c>
      <c r="K1556" s="10">
        <v>0</v>
      </c>
      <c r="L1556" s="10">
        <v>0</v>
      </c>
      <c r="M1556" s="10">
        <v>0</v>
      </c>
      <c r="N1556" s="10">
        <v>2.6</v>
      </c>
      <c r="O1556" s="10">
        <v>0</v>
      </c>
      <c r="P1556" s="10" t="str">
        <f>INDEX(Mapping!$B$4:$B$70, MATCH(C1556, Mapping!$C$4:$C$70, 0))</f>
        <v>West</v>
      </c>
    </row>
    <row r="1557" spans="1:16" x14ac:dyDescent="0.25">
      <c r="A1557" s="10">
        <v>2032</v>
      </c>
      <c r="B1557" s="10" t="s">
        <v>1222</v>
      </c>
      <c r="C1557" s="10" t="s">
        <v>37</v>
      </c>
      <c r="D1557" s="10">
        <v>0</v>
      </c>
      <c r="E1557" s="10">
        <v>0</v>
      </c>
      <c r="F1557" s="10">
        <v>0</v>
      </c>
      <c r="G1557" s="10">
        <v>0</v>
      </c>
      <c r="H1557" s="10">
        <v>0</v>
      </c>
      <c r="I1557" s="10" t="s">
        <v>22</v>
      </c>
      <c r="J1557" s="10">
        <v>240.1</v>
      </c>
      <c r="K1557" s="10">
        <v>0</v>
      </c>
      <c r="L1557" s="10">
        <v>0</v>
      </c>
      <c r="M1557" s="10">
        <v>0</v>
      </c>
      <c r="N1557" s="10">
        <v>240.1</v>
      </c>
      <c r="O1557" s="10">
        <v>0</v>
      </c>
      <c r="P1557" s="10" t="str">
        <f>INDEX(Mapping!$B$4:$B$70, MATCH(C1557, Mapping!$C$4:$C$70, 0))</f>
        <v>West</v>
      </c>
    </row>
    <row r="1558" spans="1:16" x14ac:dyDescent="0.25">
      <c r="A1558" s="10">
        <v>2032</v>
      </c>
      <c r="B1558" s="10" t="s">
        <v>1222</v>
      </c>
      <c r="C1558" s="10" t="s">
        <v>38</v>
      </c>
      <c r="D1558" s="10">
        <v>578.1</v>
      </c>
      <c r="E1558" s="10">
        <v>0</v>
      </c>
      <c r="F1558" s="10">
        <v>-54.5</v>
      </c>
      <c r="G1558" s="10">
        <v>68.099999999999994</v>
      </c>
      <c r="H1558" s="10">
        <v>68.099999999999994</v>
      </c>
      <c r="I1558" s="10">
        <v>13</v>
      </c>
      <c r="J1558" s="10">
        <v>104</v>
      </c>
      <c r="K1558" s="10">
        <v>0</v>
      </c>
      <c r="L1558" s="10">
        <v>0</v>
      </c>
      <c r="M1558" s="10">
        <v>487.7</v>
      </c>
      <c r="N1558" s="10">
        <v>0</v>
      </c>
      <c r="O1558" s="10">
        <v>0</v>
      </c>
      <c r="P1558" s="10" t="str">
        <f>INDEX(Mapping!$B$4:$B$70, MATCH(C1558, Mapping!$C$4:$C$70, 0))</f>
        <v>West</v>
      </c>
    </row>
    <row r="1559" spans="1:16" x14ac:dyDescent="0.25">
      <c r="A1559" s="10">
        <v>2032</v>
      </c>
      <c r="B1559" s="10" t="s">
        <v>1222</v>
      </c>
      <c r="C1559" s="10" t="s">
        <v>39</v>
      </c>
      <c r="D1559" s="10">
        <v>258.60000000000002</v>
      </c>
      <c r="E1559" s="10">
        <v>0</v>
      </c>
      <c r="F1559" s="10">
        <v>-22</v>
      </c>
      <c r="G1559" s="10">
        <v>30.8</v>
      </c>
      <c r="H1559" s="10">
        <v>30.8</v>
      </c>
      <c r="I1559" s="10">
        <v>13</v>
      </c>
      <c r="J1559" s="10">
        <v>193.3</v>
      </c>
      <c r="K1559" s="10">
        <v>-2.6</v>
      </c>
      <c r="L1559" s="10">
        <v>0</v>
      </c>
      <c r="M1559" s="10">
        <v>240.1</v>
      </c>
      <c r="N1559" s="10">
        <v>163.4</v>
      </c>
      <c r="O1559" s="10">
        <v>0</v>
      </c>
      <c r="P1559" s="10" t="str">
        <f>INDEX(Mapping!$B$4:$B$70, MATCH(C1559, Mapping!$C$4:$C$70, 0))</f>
        <v>West</v>
      </c>
    </row>
    <row r="1560" spans="1:16" x14ac:dyDescent="0.25">
      <c r="A1560" s="10">
        <v>2032</v>
      </c>
      <c r="B1560" s="10" t="s">
        <v>1222</v>
      </c>
      <c r="C1560" s="10" t="s">
        <v>42</v>
      </c>
      <c r="D1560" s="10">
        <v>0</v>
      </c>
      <c r="E1560" s="10">
        <v>0</v>
      </c>
      <c r="F1560" s="10">
        <v>0</v>
      </c>
      <c r="G1560" s="10">
        <v>0</v>
      </c>
      <c r="H1560" s="10">
        <v>0</v>
      </c>
      <c r="I1560" s="10" t="s">
        <v>22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 t="str">
        <f>INDEX(Mapping!$B$4:$B$70, MATCH(C1560, Mapping!$C$4:$C$70, 0))</f>
        <v>East</v>
      </c>
    </row>
    <row r="1561" spans="1:16" x14ac:dyDescent="0.25">
      <c r="A1561" s="10">
        <v>2032</v>
      </c>
      <c r="B1561" s="10" t="s">
        <v>1222</v>
      </c>
      <c r="C1561" s="10" t="s">
        <v>43</v>
      </c>
      <c r="D1561" s="10">
        <v>0</v>
      </c>
      <c r="E1561" s="10">
        <v>0</v>
      </c>
      <c r="F1561" s="10">
        <v>0</v>
      </c>
      <c r="G1561" s="10">
        <v>0</v>
      </c>
      <c r="H1561" s="10">
        <v>0</v>
      </c>
      <c r="I1561" s="10" t="s">
        <v>22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 t="str">
        <f>INDEX(Mapping!$B$4:$B$70, MATCH(C1561, Mapping!$C$4:$C$70, 0))</f>
        <v>East</v>
      </c>
    </row>
    <row r="1562" spans="1:16" x14ac:dyDescent="0.25">
      <c r="A1562" s="10">
        <v>2032</v>
      </c>
      <c r="B1562" s="10" t="s">
        <v>1222</v>
      </c>
      <c r="C1562" s="10" t="s">
        <v>45</v>
      </c>
      <c r="D1562" s="10">
        <v>649.4</v>
      </c>
      <c r="E1562" s="10">
        <v>0</v>
      </c>
      <c r="F1562" s="10">
        <v>0</v>
      </c>
      <c r="G1562" s="10">
        <v>84.4</v>
      </c>
      <c r="H1562" s="10">
        <v>84.4</v>
      </c>
      <c r="I1562" s="10">
        <v>13</v>
      </c>
      <c r="J1562" s="10">
        <v>747.3</v>
      </c>
      <c r="K1562" s="10">
        <v>0</v>
      </c>
      <c r="L1562" s="10">
        <v>0</v>
      </c>
      <c r="M1562" s="10">
        <v>0</v>
      </c>
      <c r="N1562" s="10">
        <v>13.4</v>
      </c>
      <c r="O1562" s="10">
        <v>0</v>
      </c>
      <c r="P1562" s="10" t="str">
        <f>INDEX(Mapping!$B$4:$B$70, MATCH(C1562, Mapping!$C$4:$C$70, 0))</f>
        <v>East</v>
      </c>
    </row>
    <row r="1563" spans="1:16" x14ac:dyDescent="0.25">
      <c r="A1563" s="10">
        <v>2032</v>
      </c>
      <c r="B1563" s="10" t="s">
        <v>1222</v>
      </c>
      <c r="C1563" s="10" t="s">
        <v>46</v>
      </c>
      <c r="D1563" s="10">
        <v>494.7</v>
      </c>
      <c r="E1563" s="10">
        <v>0</v>
      </c>
      <c r="F1563" s="10">
        <v>-125.3</v>
      </c>
      <c r="G1563" s="10">
        <v>48</v>
      </c>
      <c r="H1563" s="10">
        <v>48</v>
      </c>
      <c r="I1563" s="10">
        <v>13</v>
      </c>
      <c r="J1563" s="10">
        <v>39.4</v>
      </c>
      <c r="K1563" s="10">
        <v>0</v>
      </c>
      <c r="L1563" s="10">
        <v>0</v>
      </c>
      <c r="M1563" s="10">
        <v>378.1</v>
      </c>
      <c r="N1563" s="10">
        <v>0</v>
      </c>
      <c r="O1563" s="10">
        <v>0</v>
      </c>
      <c r="P1563" s="10" t="str">
        <f>INDEX(Mapping!$B$4:$B$70, MATCH(C1563, Mapping!$C$4:$C$70, 0))</f>
        <v>East</v>
      </c>
    </row>
    <row r="1564" spans="1:16" x14ac:dyDescent="0.25">
      <c r="A1564" s="10">
        <v>2032</v>
      </c>
      <c r="B1564" s="10" t="s">
        <v>1222</v>
      </c>
      <c r="C1564" s="10" t="s">
        <v>1234</v>
      </c>
      <c r="D1564" s="10">
        <v>0</v>
      </c>
      <c r="E1564" s="10">
        <v>0</v>
      </c>
      <c r="F1564" s="10">
        <v>0</v>
      </c>
      <c r="G1564" s="10">
        <v>0</v>
      </c>
      <c r="H1564" s="10">
        <v>0</v>
      </c>
      <c r="I1564" s="10" t="s">
        <v>22</v>
      </c>
      <c r="J1564" s="10">
        <v>0</v>
      </c>
      <c r="K1564" s="10">
        <v>0</v>
      </c>
      <c r="L1564" s="10">
        <v>0</v>
      </c>
      <c r="M1564" s="10">
        <v>243.8</v>
      </c>
      <c r="N1564" s="10">
        <v>243.8</v>
      </c>
      <c r="O1564" s="10">
        <v>0</v>
      </c>
      <c r="P1564" s="10" t="str">
        <f>INDEX(Mapping!$B$4:$B$70, MATCH(C1564, Mapping!$C$4:$C$70, 0))</f>
        <v>East</v>
      </c>
    </row>
    <row r="1565" spans="1:16" x14ac:dyDescent="0.25">
      <c r="A1565" s="10">
        <v>2032</v>
      </c>
      <c r="B1565" s="10" t="s">
        <v>1222</v>
      </c>
      <c r="C1565" s="10" t="s">
        <v>47</v>
      </c>
      <c r="D1565" s="10">
        <v>0</v>
      </c>
      <c r="E1565" s="10">
        <v>0</v>
      </c>
      <c r="F1565" s="10">
        <v>0</v>
      </c>
      <c r="G1565" s="10">
        <v>0</v>
      </c>
      <c r="H1565" s="10">
        <v>0</v>
      </c>
      <c r="I1565" s="10" t="s">
        <v>22</v>
      </c>
      <c r="J1565" s="10">
        <v>512.20000000000005</v>
      </c>
      <c r="K1565" s="10">
        <v>0</v>
      </c>
      <c r="L1565" s="10">
        <v>0</v>
      </c>
      <c r="M1565" s="10">
        <v>0</v>
      </c>
      <c r="N1565" s="10">
        <v>512.20000000000005</v>
      </c>
      <c r="O1565" s="10">
        <v>0</v>
      </c>
      <c r="P1565" s="10" t="str">
        <f>INDEX(Mapping!$B$4:$B$70, MATCH(C1565, Mapping!$C$4:$C$70, 0))</f>
        <v>West</v>
      </c>
    </row>
    <row r="1566" spans="1:16" x14ac:dyDescent="0.25">
      <c r="A1566" s="10">
        <v>2032</v>
      </c>
      <c r="B1566" s="10" t="s">
        <v>1222</v>
      </c>
      <c r="C1566" s="10" t="s">
        <v>48</v>
      </c>
      <c r="D1566" s="10">
        <v>1558.6</v>
      </c>
      <c r="E1566" s="10">
        <v>0</v>
      </c>
      <c r="F1566" s="10">
        <v>-193.8</v>
      </c>
      <c r="G1566" s="10">
        <v>681.4</v>
      </c>
      <c r="H1566" s="10">
        <v>681.4</v>
      </c>
      <c r="I1566" s="10">
        <v>49.9</v>
      </c>
      <c r="J1566" s="10">
        <v>716.3</v>
      </c>
      <c r="K1566" s="10">
        <v>0.9</v>
      </c>
      <c r="L1566" s="10">
        <v>0</v>
      </c>
      <c r="M1566" s="10">
        <v>1445.5</v>
      </c>
      <c r="N1566" s="10">
        <v>116.5</v>
      </c>
      <c r="O1566" s="10">
        <v>0</v>
      </c>
      <c r="P1566" s="10" t="str">
        <f>INDEX(Mapping!$B$4:$B$70, MATCH(C1566, Mapping!$C$4:$C$70, 0))</f>
        <v>West</v>
      </c>
    </row>
    <row r="1567" spans="1:16" x14ac:dyDescent="0.25">
      <c r="A1567" s="10">
        <v>2032</v>
      </c>
      <c r="B1567" s="10" t="s">
        <v>1222</v>
      </c>
      <c r="C1567" s="10" t="s">
        <v>49</v>
      </c>
      <c r="D1567" s="10">
        <v>591.5</v>
      </c>
      <c r="E1567" s="10">
        <v>0</v>
      </c>
      <c r="F1567" s="10">
        <v>-52.8</v>
      </c>
      <c r="G1567" s="10">
        <v>70</v>
      </c>
      <c r="H1567" s="10">
        <v>70</v>
      </c>
      <c r="I1567" s="10">
        <v>13</v>
      </c>
      <c r="J1567" s="10">
        <v>692</v>
      </c>
      <c r="K1567" s="10">
        <v>-78</v>
      </c>
      <c r="L1567" s="10">
        <v>0</v>
      </c>
      <c r="M1567" s="10">
        <v>100</v>
      </c>
      <c r="N1567" s="10">
        <v>105.3</v>
      </c>
      <c r="O1567" s="10">
        <v>0</v>
      </c>
      <c r="P1567" s="10" t="str">
        <f>INDEX(Mapping!$B$4:$B$70, MATCH(C1567, Mapping!$C$4:$C$70, 0))</f>
        <v>West</v>
      </c>
    </row>
    <row r="1568" spans="1:16" x14ac:dyDescent="0.25">
      <c r="A1568" s="10">
        <v>2032</v>
      </c>
      <c r="B1568" s="10" t="s">
        <v>1222</v>
      </c>
      <c r="C1568" s="10" t="s">
        <v>50</v>
      </c>
      <c r="D1568" s="10">
        <v>441</v>
      </c>
      <c r="E1568" s="10">
        <v>0</v>
      </c>
      <c r="F1568" s="10">
        <v>-53.7</v>
      </c>
      <c r="G1568" s="10">
        <v>50.4</v>
      </c>
      <c r="H1568" s="10">
        <v>50.4</v>
      </c>
      <c r="I1568" s="10">
        <v>13</v>
      </c>
      <c r="J1568" s="10">
        <v>118.8</v>
      </c>
      <c r="K1568" s="10">
        <v>0</v>
      </c>
      <c r="L1568" s="10">
        <v>0</v>
      </c>
      <c r="M1568" s="10">
        <v>318.89999999999998</v>
      </c>
      <c r="N1568" s="10">
        <v>0</v>
      </c>
      <c r="O1568" s="10">
        <v>0</v>
      </c>
      <c r="P1568" s="10" t="str">
        <f>INDEX(Mapping!$B$4:$B$70, MATCH(C1568, Mapping!$C$4:$C$70, 0))</f>
        <v>West</v>
      </c>
    </row>
    <row r="1569" spans="1:16" x14ac:dyDescent="0.25">
      <c r="A1569" s="10">
        <v>2032</v>
      </c>
      <c r="B1569" s="10" t="s">
        <v>1222</v>
      </c>
      <c r="C1569" s="10" t="s">
        <v>51</v>
      </c>
      <c r="D1569" s="10">
        <v>0</v>
      </c>
      <c r="E1569" s="10">
        <v>0</v>
      </c>
      <c r="F1569" s="10">
        <v>0</v>
      </c>
      <c r="G1569" s="10">
        <v>0</v>
      </c>
      <c r="H1569" s="10">
        <v>0</v>
      </c>
      <c r="I1569" s="10" t="s">
        <v>22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 t="str">
        <f>INDEX(Mapping!$B$4:$B$70, MATCH(C1569, Mapping!$C$4:$C$70, 0))</f>
        <v>West</v>
      </c>
    </row>
    <row r="1570" spans="1:16" x14ac:dyDescent="0.25">
      <c r="A1570" s="10">
        <v>2032</v>
      </c>
      <c r="B1570" s="10" t="s">
        <v>1222</v>
      </c>
      <c r="C1570" s="10" t="s">
        <v>52</v>
      </c>
      <c r="D1570" s="10">
        <v>0</v>
      </c>
      <c r="E1570" s="10">
        <v>0</v>
      </c>
      <c r="F1570" s="10">
        <v>0</v>
      </c>
      <c r="G1570" s="10">
        <v>0</v>
      </c>
      <c r="H1570" s="10">
        <v>0</v>
      </c>
      <c r="I1570" s="10" t="s">
        <v>22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 t="str">
        <f>INDEX(Mapping!$B$4:$B$70, MATCH(C1570, Mapping!$C$4:$C$70, 0))</f>
        <v>West</v>
      </c>
    </row>
    <row r="1571" spans="1:16" x14ac:dyDescent="0.25">
      <c r="A1571" s="10">
        <v>2032</v>
      </c>
      <c r="B1571" s="10" t="s">
        <v>1222</v>
      </c>
      <c r="C1571" s="10" t="s">
        <v>1221</v>
      </c>
      <c r="D1571" s="10">
        <v>0</v>
      </c>
      <c r="E1571" s="10">
        <v>0</v>
      </c>
      <c r="F1571" s="10">
        <v>0</v>
      </c>
      <c r="G1571" s="10">
        <v>0</v>
      </c>
      <c r="H1571" s="10">
        <v>0</v>
      </c>
      <c r="I1571" s="10" t="s">
        <v>22</v>
      </c>
      <c r="J1571" s="10">
        <v>702</v>
      </c>
      <c r="K1571" s="10">
        <v>0</v>
      </c>
      <c r="L1571" s="10">
        <v>0</v>
      </c>
      <c r="M1571" s="10">
        <v>75</v>
      </c>
      <c r="N1571" s="10">
        <v>777</v>
      </c>
      <c r="O1571" s="10">
        <v>0</v>
      </c>
      <c r="P1571" s="10" t="str">
        <f>INDEX(Mapping!$B$4:$B$70, MATCH(C1571, Mapping!$C$4:$C$70, 0))</f>
        <v>West</v>
      </c>
    </row>
    <row r="1572" spans="1:16" x14ac:dyDescent="0.25">
      <c r="A1572" s="10">
        <v>2032</v>
      </c>
      <c r="B1572" s="10" t="s">
        <v>1222</v>
      </c>
      <c r="C1572" s="10" t="s">
        <v>53</v>
      </c>
      <c r="D1572" s="10">
        <v>0</v>
      </c>
      <c r="E1572" s="10">
        <v>0</v>
      </c>
      <c r="F1572" s="10">
        <v>0</v>
      </c>
      <c r="G1572" s="10">
        <v>0</v>
      </c>
      <c r="H1572" s="10">
        <v>0</v>
      </c>
      <c r="I1572" s="10" t="s">
        <v>22</v>
      </c>
      <c r="J1572" s="10">
        <v>0</v>
      </c>
      <c r="K1572" s="10">
        <v>0</v>
      </c>
      <c r="L1572" s="10">
        <v>0</v>
      </c>
      <c r="M1572" s="10">
        <v>1089.9000000000001</v>
      </c>
      <c r="N1572" s="10">
        <v>1089.9000000000001</v>
      </c>
      <c r="O1572" s="10">
        <v>0</v>
      </c>
      <c r="P1572" s="10" t="str">
        <f>INDEX(Mapping!$B$4:$B$70, MATCH(C1572, Mapping!$C$4:$C$70, 0))</f>
        <v>West</v>
      </c>
    </row>
    <row r="1573" spans="1:16" x14ac:dyDescent="0.25">
      <c r="A1573" s="10">
        <v>2032</v>
      </c>
      <c r="B1573" s="10" t="s">
        <v>1222</v>
      </c>
      <c r="C1573" s="10" t="s">
        <v>1189</v>
      </c>
      <c r="D1573" s="10">
        <v>0</v>
      </c>
      <c r="E1573" s="10">
        <v>0</v>
      </c>
      <c r="F1573" s="10">
        <v>0</v>
      </c>
      <c r="G1573" s="10">
        <v>0</v>
      </c>
      <c r="H1573" s="10">
        <v>0</v>
      </c>
      <c r="I1573" s="10" t="s">
        <v>22</v>
      </c>
      <c r="J1573" s="10">
        <v>0</v>
      </c>
      <c r="K1573" s="10">
        <v>0</v>
      </c>
      <c r="L1573" s="10">
        <v>0</v>
      </c>
      <c r="M1573" s="10">
        <v>249.4</v>
      </c>
      <c r="N1573" s="10">
        <v>249.4</v>
      </c>
      <c r="O1573" s="10">
        <v>0</v>
      </c>
      <c r="P1573" s="10" t="str">
        <f>INDEX(Mapping!$B$4:$B$70, MATCH(C1573, Mapping!$C$4:$C$70, 0))</f>
        <v>West</v>
      </c>
    </row>
    <row r="1574" spans="1:16" x14ac:dyDescent="0.25">
      <c r="A1574" s="10">
        <v>2032</v>
      </c>
      <c r="B1574" s="10" t="s">
        <v>1222</v>
      </c>
      <c r="C1574" s="10" t="s">
        <v>23</v>
      </c>
      <c r="D1574" s="10">
        <v>0</v>
      </c>
      <c r="E1574" s="10">
        <v>0</v>
      </c>
      <c r="F1574" s="10">
        <v>0</v>
      </c>
      <c r="G1574" s="10">
        <v>0</v>
      </c>
      <c r="H1574" s="10">
        <v>0</v>
      </c>
      <c r="I1574" s="10" t="s">
        <v>22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0" t="str">
        <f>INDEX(Mapping!$B$4:$B$70, MATCH(C1574, Mapping!$C$4:$C$70, 0))</f>
        <v>East</v>
      </c>
    </row>
    <row r="1575" spans="1:16" x14ac:dyDescent="0.25">
      <c r="A1575" s="10">
        <v>2032</v>
      </c>
      <c r="B1575" s="10" t="s">
        <v>1222</v>
      </c>
      <c r="C1575" s="10" t="s">
        <v>1220</v>
      </c>
      <c r="D1575" s="10">
        <v>350.9</v>
      </c>
      <c r="E1575" s="10">
        <v>0</v>
      </c>
      <c r="F1575" s="10">
        <v>-35.1</v>
      </c>
      <c r="G1575" s="10">
        <v>41</v>
      </c>
      <c r="H1575" s="10">
        <v>41</v>
      </c>
      <c r="I1575" s="10">
        <v>13</v>
      </c>
      <c r="J1575" s="10">
        <v>0</v>
      </c>
      <c r="K1575" s="10">
        <v>0</v>
      </c>
      <c r="L1575" s="10">
        <v>0</v>
      </c>
      <c r="M1575" s="10">
        <v>356.8</v>
      </c>
      <c r="N1575" s="10">
        <v>0</v>
      </c>
      <c r="O1575" s="10">
        <v>0</v>
      </c>
      <c r="P1575" s="10" t="str">
        <f>INDEX(Mapping!$B$4:$B$70, MATCH(C1575, Mapping!$C$4:$C$70, 0))</f>
        <v>West</v>
      </c>
    </row>
    <row r="1576" spans="1:16" x14ac:dyDescent="0.25">
      <c r="A1576" s="10">
        <v>2032</v>
      </c>
      <c r="B1576" s="10" t="s">
        <v>1222</v>
      </c>
      <c r="C1576" s="10" t="s">
        <v>1235</v>
      </c>
      <c r="D1576" s="10">
        <v>0</v>
      </c>
      <c r="E1576" s="10">
        <v>0</v>
      </c>
      <c r="F1576" s="10">
        <v>0</v>
      </c>
      <c r="G1576" s="10">
        <v>0</v>
      </c>
      <c r="H1576" s="10">
        <v>0</v>
      </c>
      <c r="I1576" s="10" t="s">
        <v>22</v>
      </c>
      <c r="J1576" s="10">
        <v>74.8</v>
      </c>
      <c r="K1576" s="10">
        <v>0</v>
      </c>
      <c r="L1576" s="10">
        <v>0</v>
      </c>
      <c r="M1576" s="10">
        <v>0</v>
      </c>
      <c r="N1576" s="10">
        <v>74.8</v>
      </c>
      <c r="O1576" s="10">
        <v>0</v>
      </c>
      <c r="P1576" s="10" t="str">
        <f>INDEX(Mapping!$B$4:$B$70, MATCH(C1576, Mapping!$C$4:$C$70, 0))</f>
        <v>East</v>
      </c>
    </row>
    <row r="1577" spans="1:16" x14ac:dyDescent="0.25">
      <c r="A1577" s="10">
        <v>2032</v>
      </c>
      <c r="B1577" s="10" t="s">
        <v>1222</v>
      </c>
      <c r="C1577" s="10" t="s">
        <v>1236</v>
      </c>
      <c r="D1577" s="10">
        <v>0</v>
      </c>
      <c r="E1577" s="10">
        <v>0</v>
      </c>
      <c r="F1577" s="10">
        <v>0</v>
      </c>
      <c r="G1577" s="10">
        <v>0</v>
      </c>
      <c r="H1577" s="10">
        <v>0</v>
      </c>
      <c r="I1577" s="10" t="s">
        <v>22</v>
      </c>
      <c r="J1577" s="10">
        <v>104.2</v>
      </c>
      <c r="K1577" s="10">
        <v>0</v>
      </c>
      <c r="L1577" s="10">
        <v>0</v>
      </c>
      <c r="M1577" s="10">
        <v>0</v>
      </c>
      <c r="N1577" s="10">
        <v>104.2</v>
      </c>
      <c r="O1577" s="10">
        <v>0</v>
      </c>
      <c r="P1577" s="10" t="str">
        <f>INDEX(Mapping!$B$4:$B$70, MATCH(C1577, Mapping!$C$4:$C$70, 0))</f>
        <v>West</v>
      </c>
    </row>
    <row r="1578" spans="1:16" x14ac:dyDescent="0.25">
      <c r="A1578" s="10">
        <v>2032</v>
      </c>
      <c r="B1578" s="10" t="s">
        <v>1222</v>
      </c>
      <c r="C1578" s="10" t="s">
        <v>1237</v>
      </c>
      <c r="D1578" s="10">
        <v>0</v>
      </c>
      <c r="E1578" s="10">
        <v>0</v>
      </c>
      <c r="F1578" s="10">
        <v>0</v>
      </c>
      <c r="G1578" s="10">
        <v>0</v>
      </c>
      <c r="H1578" s="10">
        <v>0</v>
      </c>
      <c r="I1578" s="10" t="s">
        <v>22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 t="str">
        <f>INDEX(Mapping!$B$4:$B$70, MATCH(C1578, Mapping!$C$4:$C$70, 0))</f>
        <v>West</v>
      </c>
    </row>
    <row r="1579" spans="1:16" x14ac:dyDescent="0.25">
      <c r="A1579" s="10">
        <v>2032</v>
      </c>
      <c r="B1579" s="10" t="s">
        <v>1222</v>
      </c>
      <c r="C1579" s="10" t="s">
        <v>1238</v>
      </c>
      <c r="D1579" s="10">
        <v>0</v>
      </c>
      <c r="E1579" s="10">
        <v>0</v>
      </c>
      <c r="F1579" s="10">
        <v>0</v>
      </c>
      <c r="G1579" s="10">
        <v>0</v>
      </c>
      <c r="H1579" s="10">
        <v>0</v>
      </c>
      <c r="I1579" s="10" t="s">
        <v>22</v>
      </c>
      <c r="J1579" s="10">
        <v>178.1</v>
      </c>
      <c r="K1579" s="10">
        <v>0</v>
      </c>
      <c r="L1579" s="10">
        <v>0</v>
      </c>
      <c r="M1579" s="10">
        <v>0</v>
      </c>
      <c r="N1579" s="10">
        <v>178.1</v>
      </c>
      <c r="O1579" s="10">
        <v>0</v>
      </c>
      <c r="P1579" s="10" t="str">
        <f>INDEX(Mapping!$B$4:$B$70, MATCH(C1579, Mapping!$C$4:$C$70, 0))</f>
        <v>East</v>
      </c>
    </row>
    <row r="1580" spans="1:16" x14ac:dyDescent="0.25">
      <c r="A1580" s="10">
        <v>2032</v>
      </c>
      <c r="B1580" s="10" t="s">
        <v>1222</v>
      </c>
      <c r="C1580" s="10" t="s">
        <v>1239</v>
      </c>
      <c r="D1580" s="10">
        <v>0</v>
      </c>
      <c r="E1580" s="10">
        <v>0</v>
      </c>
      <c r="F1580" s="10">
        <v>0</v>
      </c>
      <c r="G1580" s="10">
        <v>0</v>
      </c>
      <c r="H1580" s="10">
        <v>0</v>
      </c>
      <c r="I1580" s="10" t="s">
        <v>22</v>
      </c>
      <c r="J1580" s="10">
        <v>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 t="str">
        <f>INDEX(Mapping!$B$4:$B$70, MATCH(C1580, Mapping!$C$4:$C$70, 0))</f>
        <v>West</v>
      </c>
    </row>
    <row r="1581" spans="1:16" x14ac:dyDescent="0.25">
      <c r="A1581" s="10">
        <v>2032</v>
      </c>
      <c r="B1581" s="10" t="s">
        <v>1222</v>
      </c>
      <c r="C1581" s="10" t="s">
        <v>1240</v>
      </c>
      <c r="D1581" s="10">
        <v>0</v>
      </c>
      <c r="E1581" s="10">
        <v>0</v>
      </c>
      <c r="F1581" s="10">
        <v>0</v>
      </c>
      <c r="G1581" s="10">
        <v>0</v>
      </c>
      <c r="H1581" s="10">
        <v>0</v>
      </c>
      <c r="I1581" s="10" t="s">
        <v>22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 t="str">
        <f>INDEX(Mapping!$B$4:$B$70, MATCH(C1581, Mapping!$C$4:$C$70, 0))</f>
        <v>West</v>
      </c>
    </row>
    <row r="1582" spans="1:16" x14ac:dyDescent="0.25">
      <c r="A1582" s="10">
        <v>2032</v>
      </c>
      <c r="B1582" s="10" t="s">
        <v>1222</v>
      </c>
      <c r="C1582" s="10" t="s">
        <v>1241</v>
      </c>
      <c r="D1582" s="10">
        <v>0</v>
      </c>
      <c r="E1582" s="10">
        <v>0</v>
      </c>
      <c r="F1582" s="10">
        <v>0</v>
      </c>
      <c r="G1582" s="10">
        <v>0</v>
      </c>
      <c r="H1582" s="10">
        <v>0</v>
      </c>
      <c r="I1582" s="10" t="s">
        <v>22</v>
      </c>
      <c r="J1582" s="10">
        <v>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 t="str">
        <f>INDEX(Mapping!$B$4:$B$70, MATCH(C1582, Mapping!$C$4:$C$70, 0))</f>
        <v>West</v>
      </c>
    </row>
    <row r="1583" spans="1:16" x14ac:dyDescent="0.25">
      <c r="A1583" s="10">
        <v>2032</v>
      </c>
      <c r="B1583" s="10" t="s">
        <v>1222</v>
      </c>
      <c r="C1583" s="10" t="s">
        <v>1242</v>
      </c>
      <c r="D1583" s="10">
        <v>0</v>
      </c>
      <c r="E1583" s="10">
        <v>0</v>
      </c>
      <c r="F1583" s="10">
        <v>0</v>
      </c>
      <c r="G1583" s="10">
        <v>0</v>
      </c>
      <c r="H1583" s="10">
        <v>0</v>
      </c>
      <c r="I1583" s="10" t="s">
        <v>22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 t="str">
        <f>INDEX(Mapping!$B$4:$B$70, MATCH(C1583, Mapping!$C$4:$C$70, 0))</f>
        <v>West</v>
      </c>
    </row>
    <row r="1584" spans="1:16" x14ac:dyDescent="0.25">
      <c r="A1584" s="10">
        <v>2032</v>
      </c>
      <c r="B1584" s="10" t="s">
        <v>1222</v>
      </c>
      <c r="C1584" s="10" t="s">
        <v>1243</v>
      </c>
      <c r="D1584" s="10">
        <v>0</v>
      </c>
      <c r="E1584" s="10">
        <v>0</v>
      </c>
      <c r="F1584" s="10">
        <v>0</v>
      </c>
      <c r="G1584" s="10">
        <v>0</v>
      </c>
      <c r="H1584" s="10">
        <v>0</v>
      </c>
      <c r="I1584" s="10" t="s">
        <v>22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 t="str">
        <f>INDEX(Mapping!$B$4:$B$70, MATCH(C1584, Mapping!$C$4:$C$70, 0))</f>
        <v>West</v>
      </c>
    </row>
    <row r="1585" spans="1:16" x14ac:dyDescent="0.25">
      <c r="A1585" s="10">
        <v>2032</v>
      </c>
      <c r="B1585" s="10" t="s">
        <v>1222</v>
      </c>
      <c r="C1585" s="10" t="s">
        <v>1244</v>
      </c>
      <c r="D1585" s="10">
        <v>0</v>
      </c>
      <c r="E1585" s="10">
        <v>0</v>
      </c>
      <c r="F1585" s="10">
        <v>0</v>
      </c>
      <c r="G1585" s="10">
        <v>0</v>
      </c>
      <c r="H1585" s="10">
        <v>0</v>
      </c>
      <c r="I1585" s="10" t="s">
        <v>22</v>
      </c>
      <c r="J1585" s="10">
        <v>739.2</v>
      </c>
      <c r="K1585" s="10">
        <v>0</v>
      </c>
      <c r="L1585" s="10">
        <v>0</v>
      </c>
      <c r="M1585" s="10">
        <v>0</v>
      </c>
      <c r="N1585" s="10">
        <v>739.2</v>
      </c>
      <c r="O1585" s="10">
        <v>0</v>
      </c>
      <c r="P1585" s="10" t="str">
        <f>INDEX(Mapping!$B$4:$B$70, MATCH(C1585, Mapping!$C$4:$C$70, 0))</f>
        <v>East</v>
      </c>
    </row>
    <row r="1586" spans="1:16" x14ac:dyDescent="0.25">
      <c r="A1586" s="10">
        <v>2032</v>
      </c>
      <c r="B1586" s="10" t="s">
        <v>1222</v>
      </c>
      <c r="C1586" s="10" t="s">
        <v>1245</v>
      </c>
      <c r="D1586" s="10">
        <v>0</v>
      </c>
      <c r="E1586" s="10">
        <v>0</v>
      </c>
      <c r="F1586" s="10">
        <v>0</v>
      </c>
      <c r="G1586" s="10">
        <v>0</v>
      </c>
      <c r="H1586" s="10">
        <v>0</v>
      </c>
      <c r="I1586" s="10" t="s">
        <v>22</v>
      </c>
      <c r="J1586" s="10">
        <v>192.3</v>
      </c>
      <c r="K1586" s="10">
        <v>0</v>
      </c>
      <c r="L1586" s="10">
        <v>0</v>
      </c>
      <c r="M1586" s="10">
        <v>0</v>
      </c>
      <c r="N1586" s="10">
        <v>192.3</v>
      </c>
      <c r="O1586" s="10">
        <v>0</v>
      </c>
      <c r="P1586" s="10" t="str">
        <f>INDEX(Mapping!$B$4:$B$70, MATCH(C1586, Mapping!$C$4:$C$70, 0))</f>
        <v>East</v>
      </c>
    </row>
    <row r="1587" spans="1:16" x14ac:dyDescent="0.25">
      <c r="A1587" s="10">
        <v>2032</v>
      </c>
      <c r="B1587" s="10" t="s">
        <v>1222</v>
      </c>
      <c r="C1587" s="10" t="s">
        <v>1246</v>
      </c>
      <c r="D1587" s="10">
        <v>0</v>
      </c>
      <c r="E1587" s="10">
        <v>0</v>
      </c>
      <c r="F1587" s="10">
        <v>0</v>
      </c>
      <c r="G1587" s="10">
        <v>0</v>
      </c>
      <c r="H1587" s="10">
        <v>0</v>
      </c>
      <c r="I1587" s="10" t="s">
        <v>22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 t="str">
        <f>INDEX(Mapping!$B$4:$B$70, MATCH(C1587, Mapping!$C$4:$C$70, 0))</f>
        <v>West</v>
      </c>
    </row>
    <row r="1588" spans="1:16" x14ac:dyDescent="0.25">
      <c r="A1588" s="10">
        <v>2032</v>
      </c>
      <c r="B1588" s="10" t="s">
        <v>1222</v>
      </c>
      <c r="C1588" s="10" t="s">
        <v>1247</v>
      </c>
      <c r="D1588" s="10">
        <v>0</v>
      </c>
      <c r="E1588" s="10">
        <v>0</v>
      </c>
      <c r="F1588" s="10">
        <v>0</v>
      </c>
      <c r="G1588" s="10">
        <v>0</v>
      </c>
      <c r="H1588" s="10">
        <v>0</v>
      </c>
      <c r="I1588" s="10" t="s">
        <v>22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 t="str">
        <f>INDEX(Mapping!$B$4:$B$70, MATCH(C1588, Mapping!$C$4:$C$70, 0))</f>
        <v>East</v>
      </c>
    </row>
    <row r="1589" spans="1:16" x14ac:dyDescent="0.25">
      <c r="A1589" s="10">
        <v>2032</v>
      </c>
      <c r="B1589" s="10" t="s">
        <v>1222</v>
      </c>
      <c r="C1589" s="10" t="s">
        <v>1248</v>
      </c>
      <c r="D1589" s="10">
        <v>0</v>
      </c>
      <c r="E1589" s="10">
        <v>0</v>
      </c>
      <c r="F1589" s="10">
        <v>0</v>
      </c>
      <c r="G1589" s="10">
        <v>0</v>
      </c>
      <c r="H1589" s="10">
        <v>0</v>
      </c>
      <c r="I1589" s="10" t="s">
        <v>22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 t="str">
        <f>INDEX(Mapping!$B$4:$B$70, MATCH(C1589, Mapping!$C$4:$C$70, 0))</f>
        <v>East</v>
      </c>
    </row>
    <row r="1590" spans="1:16" x14ac:dyDescent="0.25">
      <c r="A1590" s="10">
        <v>2032</v>
      </c>
      <c r="B1590" s="10" t="s">
        <v>1222</v>
      </c>
      <c r="C1590" s="10" t="s">
        <v>1249</v>
      </c>
      <c r="D1590" s="10">
        <v>0</v>
      </c>
      <c r="E1590" s="10">
        <v>0</v>
      </c>
      <c r="F1590" s="10">
        <v>0</v>
      </c>
      <c r="G1590" s="10">
        <v>0</v>
      </c>
      <c r="H1590" s="10">
        <v>0</v>
      </c>
      <c r="I1590" s="10" t="s">
        <v>22</v>
      </c>
      <c r="J1590" s="10">
        <v>133.5</v>
      </c>
      <c r="K1590" s="10">
        <v>0</v>
      </c>
      <c r="L1590" s="10">
        <v>0</v>
      </c>
      <c r="M1590" s="10">
        <v>0</v>
      </c>
      <c r="N1590" s="10">
        <v>133.5</v>
      </c>
      <c r="O1590" s="10">
        <v>0</v>
      </c>
      <c r="P1590" s="10" t="str">
        <f>INDEX(Mapping!$B$4:$B$70, MATCH(C1590, Mapping!$C$4:$C$70, 0))</f>
        <v>East</v>
      </c>
    </row>
    <row r="1591" spans="1:16" x14ac:dyDescent="0.25">
      <c r="A1591" s="10">
        <v>2032</v>
      </c>
      <c r="B1591" s="10" t="s">
        <v>1222</v>
      </c>
      <c r="C1591" s="10" t="s">
        <v>1250</v>
      </c>
      <c r="D1591" s="10">
        <v>0</v>
      </c>
      <c r="E1591" s="10">
        <v>0</v>
      </c>
      <c r="F1591" s="10">
        <v>0</v>
      </c>
      <c r="G1591" s="10">
        <v>0</v>
      </c>
      <c r="H1591" s="10">
        <v>0</v>
      </c>
      <c r="I1591" s="10" t="s">
        <v>22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 t="str">
        <f>INDEX(Mapping!$B$4:$B$70, MATCH(C1591, Mapping!$C$4:$C$70, 0))</f>
        <v>West</v>
      </c>
    </row>
    <row r="1592" spans="1:16" x14ac:dyDescent="0.25">
      <c r="A1592" s="10">
        <v>2032</v>
      </c>
      <c r="B1592" s="10" t="s">
        <v>1222</v>
      </c>
      <c r="C1592" s="10" t="s">
        <v>1251</v>
      </c>
      <c r="D1592" s="10">
        <v>0</v>
      </c>
      <c r="E1592" s="10">
        <v>0</v>
      </c>
      <c r="F1592" s="10">
        <v>0</v>
      </c>
      <c r="G1592" s="10">
        <v>0</v>
      </c>
      <c r="H1592" s="10">
        <v>0</v>
      </c>
      <c r="I1592" s="10" t="s">
        <v>22</v>
      </c>
      <c r="J1592" s="10">
        <v>0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 t="str">
        <f>INDEX(Mapping!$B$4:$B$70, MATCH(C1592, Mapping!$C$4:$C$70, 0))</f>
        <v>East</v>
      </c>
    </row>
    <row r="1593" spans="1:16" x14ac:dyDescent="0.25">
      <c r="A1593" s="10">
        <v>2032</v>
      </c>
      <c r="B1593" s="10" t="s">
        <v>1222</v>
      </c>
      <c r="C1593" s="10" t="s">
        <v>1252</v>
      </c>
      <c r="D1593" s="10">
        <v>0</v>
      </c>
      <c r="E1593" s="10">
        <v>0</v>
      </c>
      <c r="F1593" s="10">
        <v>0</v>
      </c>
      <c r="G1593" s="10">
        <v>0</v>
      </c>
      <c r="H1593" s="10">
        <v>0</v>
      </c>
      <c r="I1593" s="10" t="s">
        <v>22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 t="str">
        <f>INDEX(Mapping!$B$4:$B$70, MATCH(C1593, Mapping!$C$4:$C$70, 0))</f>
        <v>East</v>
      </c>
    </row>
    <row r="1594" spans="1:16" x14ac:dyDescent="0.25">
      <c r="A1594" s="10">
        <v>2032</v>
      </c>
      <c r="B1594" s="10" t="s">
        <v>1222</v>
      </c>
      <c r="C1594" s="10" t="s">
        <v>1253</v>
      </c>
      <c r="D1594" s="10">
        <v>0</v>
      </c>
      <c r="E1594" s="10">
        <v>0</v>
      </c>
      <c r="F1594" s="10">
        <v>0</v>
      </c>
      <c r="G1594" s="10">
        <v>0</v>
      </c>
      <c r="H1594" s="10">
        <v>0</v>
      </c>
      <c r="I1594" s="10" t="s">
        <v>22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 t="str">
        <f>INDEX(Mapping!$B$4:$B$70, MATCH(C1594, Mapping!$C$4:$C$70, 0))</f>
        <v>East</v>
      </c>
    </row>
    <row r="1595" spans="1:16" x14ac:dyDescent="0.25">
      <c r="A1595" s="10">
        <v>2032</v>
      </c>
      <c r="B1595" s="10" t="s">
        <v>1222</v>
      </c>
      <c r="C1595" s="10" t="s">
        <v>1254</v>
      </c>
      <c r="D1595" s="10">
        <v>0</v>
      </c>
      <c r="E1595" s="10">
        <v>0</v>
      </c>
      <c r="F1595" s="10">
        <v>0</v>
      </c>
      <c r="G1595" s="10">
        <v>0</v>
      </c>
      <c r="H1595" s="10">
        <v>0</v>
      </c>
      <c r="I1595" s="10" t="s">
        <v>22</v>
      </c>
      <c r="J1595" s="10">
        <v>187.6</v>
      </c>
      <c r="K1595" s="10">
        <v>0</v>
      </c>
      <c r="L1595" s="10">
        <v>0</v>
      </c>
      <c r="M1595" s="10">
        <v>0</v>
      </c>
      <c r="N1595" s="10">
        <v>187.6</v>
      </c>
      <c r="O1595" s="10">
        <v>0</v>
      </c>
      <c r="P1595" s="10" t="str">
        <f>INDEX(Mapping!$B$4:$B$70, MATCH(C1595, Mapping!$C$4:$C$70, 0))</f>
        <v>West</v>
      </c>
    </row>
    <row r="1596" spans="1:16" x14ac:dyDescent="0.25">
      <c r="A1596" s="10">
        <v>2032</v>
      </c>
      <c r="B1596" s="10" t="s">
        <v>1222</v>
      </c>
      <c r="C1596" s="10" t="s">
        <v>1255</v>
      </c>
      <c r="D1596" s="10">
        <v>0</v>
      </c>
      <c r="E1596" s="10">
        <v>0</v>
      </c>
      <c r="F1596" s="10">
        <v>0</v>
      </c>
      <c r="G1596" s="10">
        <v>0</v>
      </c>
      <c r="H1596" s="10">
        <v>0</v>
      </c>
      <c r="I1596" s="10" t="s">
        <v>22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 t="str">
        <f>INDEX(Mapping!$B$4:$B$70, MATCH(C1596, Mapping!$C$4:$C$70, 0))</f>
        <v>West</v>
      </c>
    </row>
    <row r="1597" spans="1:16" x14ac:dyDescent="0.25">
      <c r="A1597" s="10">
        <v>2032</v>
      </c>
      <c r="B1597" s="10" t="s">
        <v>1222</v>
      </c>
      <c r="C1597" s="10" t="s">
        <v>1256</v>
      </c>
      <c r="D1597" s="10">
        <v>0</v>
      </c>
      <c r="E1597" s="10">
        <v>0</v>
      </c>
      <c r="F1597" s="10">
        <v>0</v>
      </c>
      <c r="G1597" s="10">
        <v>0</v>
      </c>
      <c r="H1597" s="10">
        <v>0</v>
      </c>
      <c r="I1597" s="10" t="s">
        <v>22</v>
      </c>
      <c r="J1597" s="10">
        <v>0</v>
      </c>
      <c r="K1597" s="10">
        <v>0</v>
      </c>
      <c r="L1597" s="10">
        <v>0</v>
      </c>
      <c r="M1597" s="10">
        <v>739.1</v>
      </c>
      <c r="N1597" s="10">
        <v>739.1</v>
      </c>
      <c r="O1597" s="10">
        <v>0</v>
      </c>
      <c r="P1597" s="10" t="str">
        <f>INDEX(Mapping!$B$4:$B$70, MATCH(C1597, Mapping!$C$4:$C$70, 0))</f>
        <v>East</v>
      </c>
    </row>
    <row r="1598" spans="1:16" x14ac:dyDescent="0.25">
      <c r="A1598" s="10">
        <v>2033</v>
      </c>
      <c r="B1598" s="10" t="s">
        <v>24</v>
      </c>
      <c r="C1598" s="10" t="s">
        <v>25</v>
      </c>
      <c r="D1598" s="10">
        <v>0</v>
      </c>
      <c r="E1598" s="10">
        <v>0</v>
      </c>
      <c r="F1598" s="10">
        <v>0</v>
      </c>
      <c r="G1598" s="10">
        <v>0</v>
      </c>
      <c r="H1598" s="10">
        <v>0</v>
      </c>
      <c r="I1598" s="10" t="s">
        <v>22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 t="str">
        <f>INDEX(Mapping!$B$4:$B$70, MATCH(C1598, Mapping!$C$4:$C$70, 0))</f>
        <v>East</v>
      </c>
    </row>
    <row r="1599" spans="1:16" x14ac:dyDescent="0.25">
      <c r="A1599" s="10">
        <v>2033</v>
      </c>
      <c r="B1599" s="10" t="s">
        <v>24</v>
      </c>
      <c r="C1599" s="10" t="s">
        <v>1182</v>
      </c>
      <c r="D1599" s="10">
        <v>0</v>
      </c>
      <c r="E1599" s="10">
        <v>0</v>
      </c>
      <c r="F1599" s="10">
        <v>0</v>
      </c>
      <c r="G1599" s="10">
        <v>0</v>
      </c>
      <c r="H1599" s="10">
        <v>0</v>
      </c>
      <c r="I1599" s="10" t="s">
        <v>22</v>
      </c>
      <c r="J1599" s="10">
        <v>206</v>
      </c>
      <c r="K1599" s="10">
        <v>0</v>
      </c>
      <c r="L1599" s="10">
        <v>0</v>
      </c>
      <c r="M1599" s="10">
        <v>0</v>
      </c>
      <c r="N1599" s="10">
        <v>206</v>
      </c>
      <c r="O1599" s="10">
        <v>0</v>
      </c>
      <c r="P1599" s="10" t="str">
        <f>INDEX(Mapping!$B$4:$B$70, MATCH(C1599, Mapping!$C$4:$C$70, 0))</f>
        <v>West</v>
      </c>
    </row>
    <row r="1600" spans="1:16" x14ac:dyDescent="0.25">
      <c r="A1600" s="10">
        <v>2033</v>
      </c>
      <c r="B1600" s="10" t="s">
        <v>24</v>
      </c>
      <c r="C1600" s="10" t="s">
        <v>26</v>
      </c>
      <c r="D1600" s="10">
        <v>522.29999999999995</v>
      </c>
      <c r="E1600" s="10">
        <v>0</v>
      </c>
      <c r="F1600" s="10">
        <v>-59</v>
      </c>
      <c r="G1600" s="10">
        <v>60.2</v>
      </c>
      <c r="H1600" s="10">
        <v>60.2</v>
      </c>
      <c r="I1600" s="10">
        <v>13</v>
      </c>
      <c r="J1600" s="10">
        <v>27.2</v>
      </c>
      <c r="K1600" s="10">
        <v>-1.4</v>
      </c>
      <c r="L1600" s="10">
        <v>184.2</v>
      </c>
      <c r="M1600" s="10">
        <v>313.5</v>
      </c>
      <c r="N1600" s="10">
        <v>0</v>
      </c>
      <c r="O1600" s="10">
        <v>0</v>
      </c>
      <c r="P1600" s="10" t="str">
        <f>INDEX(Mapping!$B$4:$B$70, MATCH(C1600, Mapping!$C$4:$C$70, 0))</f>
        <v>East</v>
      </c>
    </row>
    <row r="1601" spans="1:16" x14ac:dyDescent="0.25">
      <c r="A1601" s="10">
        <v>2033</v>
      </c>
      <c r="B1601" s="10" t="s">
        <v>24</v>
      </c>
      <c r="C1601" s="10" t="s">
        <v>27</v>
      </c>
      <c r="D1601" s="10">
        <v>0</v>
      </c>
      <c r="E1601" s="10">
        <v>0</v>
      </c>
      <c r="F1601" s="10">
        <v>0</v>
      </c>
      <c r="G1601" s="10">
        <v>0</v>
      </c>
      <c r="H1601" s="10">
        <v>0</v>
      </c>
      <c r="I1601" s="10" t="s">
        <v>22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0</v>
      </c>
      <c r="P1601" s="10" t="str">
        <f>INDEX(Mapping!$B$4:$B$70, MATCH(C1601, Mapping!$C$4:$C$70, 0))</f>
        <v>East</v>
      </c>
    </row>
    <row r="1602" spans="1:16" x14ac:dyDescent="0.25">
      <c r="A1602" s="10">
        <v>2033</v>
      </c>
      <c r="B1602" s="10" t="s">
        <v>24</v>
      </c>
      <c r="C1602" s="10" t="s">
        <v>1183</v>
      </c>
      <c r="D1602" s="10">
        <v>0</v>
      </c>
      <c r="E1602" s="10">
        <v>0</v>
      </c>
      <c r="F1602" s="10">
        <v>0</v>
      </c>
      <c r="G1602" s="10">
        <v>0</v>
      </c>
      <c r="H1602" s="10">
        <v>0</v>
      </c>
      <c r="I1602" s="10" t="s">
        <v>22</v>
      </c>
      <c r="J1602" s="10">
        <v>0</v>
      </c>
      <c r="K1602" s="10">
        <v>0</v>
      </c>
      <c r="L1602" s="10">
        <v>0</v>
      </c>
      <c r="M1602" s="10">
        <v>482.5</v>
      </c>
      <c r="N1602" s="10">
        <v>482.5</v>
      </c>
      <c r="O1602" s="10">
        <v>0</v>
      </c>
      <c r="P1602" s="10" t="str">
        <f>INDEX(Mapping!$B$4:$B$70, MATCH(C1602, Mapping!$C$4:$C$70, 0))</f>
        <v>West</v>
      </c>
    </row>
    <row r="1603" spans="1:16" x14ac:dyDescent="0.25">
      <c r="A1603" s="10">
        <v>2033</v>
      </c>
      <c r="B1603" s="10" t="s">
        <v>24</v>
      </c>
      <c r="C1603" s="10" t="s">
        <v>1184</v>
      </c>
      <c r="D1603" s="10">
        <v>0</v>
      </c>
      <c r="E1603" s="10">
        <v>0</v>
      </c>
      <c r="F1603" s="10">
        <v>0</v>
      </c>
      <c r="G1603" s="10">
        <v>0</v>
      </c>
      <c r="H1603" s="10">
        <v>0</v>
      </c>
      <c r="I1603" s="10" t="s">
        <v>22</v>
      </c>
      <c r="J1603" s="10">
        <v>0</v>
      </c>
      <c r="K1603" s="10">
        <v>0</v>
      </c>
      <c r="L1603" s="10">
        <v>0</v>
      </c>
      <c r="M1603" s="10">
        <v>482.4</v>
      </c>
      <c r="N1603" s="10">
        <v>482.4</v>
      </c>
      <c r="O1603" s="10">
        <v>0</v>
      </c>
      <c r="P1603" s="10" t="str">
        <f>INDEX(Mapping!$B$4:$B$70, MATCH(C1603, Mapping!$C$4:$C$70, 0))</f>
        <v>West</v>
      </c>
    </row>
    <row r="1604" spans="1:16" x14ac:dyDescent="0.25">
      <c r="A1604" s="10">
        <v>2033</v>
      </c>
      <c r="B1604" s="10" t="s">
        <v>24</v>
      </c>
      <c r="C1604" s="10" t="s">
        <v>28</v>
      </c>
      <c r="D1604" s="10">
        <v>0</v>
      </c>
      <c r="E1604" s="10">
        <v>0</v>
      </c>
      <c r="F1604" s="10">
        <v>0</v>
      </c>
      <c r="G1604" s="10">
        <v>0</v>
      </c>
      <c r="H1604" s="10">
        <v>0</v>
      </c>
      <c r="I1604" s="10" t="s">
        <v>22</v>
      </c>
      <c r="J1604" s="10">
        <v>861.4</v>
      </c>
      <c r="K1604" s="10">
        <v>0</v>
      </c>
      <c r="L1604" s="10">
        <v>0</v>
      </c>
      <c r="M1604" s="10">
        <v>0</v>
      </c>
      <c r="N1604" s="10">
        <v>861.4</v>
      </c>
      <c r="O1604" s="10">
        <v>0</v>
      </c>
      <c r="P1604" s="10" t="str">
        <f>INDEX(Mapping!$B$4:$B$70, MATCH(C1604, Mapping!$C$4:$C$70, 0))</f>
        <v>West</v>
      </c>
    </row>
    <row r="1605" spans="1:16" x14ac:dyDescent="0.25">
      <c r="A1605" s="10">
        <v>2033</v>
      </c>
      <c r="B1605" s="10" t="s">
        <v>24</v>
      </c>
      <c r="C1605" s="10" t="s">
        <v>29</v>
      </c>
      <c r="D1605" s="10">
        <v>0</v>
      </c>
      <c r="E1605" s="10">
        <v>0</v>
      </c>
      <c r="F1605" s="10">
        <v>0</v>
      </c>
      <c r="G1605" s="10">
        <v>0</v>
      </c>
      <c r="H1605" s="10">
        <v>0</v>
      </c>
      <c r="I1605" s="10" t="s">
        <v>22</v>
      </c>
      <c r="J1605" s="10">
        <v>306.60000000000002</v>
      </c>
      <c r="K1605" s="10">
        <v>0</v>
      </c>
      <c r="L1605" s="10">
        <v>0</v>
      </c>
      <c r="M1605" s="10">
        <v>0</v>
      </c>
      <c r="N1605" s="10">
        <v>306.60000000000002</v>
      </c>
      <c r="O1605" s="10">
        <v>0</v>
      </c>
      <c r="P1605" s="10" t="str">
        <f>INDEX(Mapping!$B$4:$B$70, MATCH(C1605, Mapping!$C$4:$C$70, 0))</f>
        <v>East</v>
      </c>
    </row>
    <row r="1606" spans="1:16" x14ac:dyDescent="0.25">
      <c r="A1606" s="10">
        <v>2033</v>
      </c>
      <c r="B1606" s="10" t="s">
        <v>24</v>
      </c>
      <c r="C1606" s="10" t="s">
        <v>30</v>
      </c>
      <c r="D1606" s="10">
        <v>0</v>
      </c>
      <c r="E1606" s="10">
        <v>0</v>
      </c>
      <c r="F1606" s="10">
        <v>0</v>
      </c>
      <c r="G1606" s="10">
        <v>0</v>
      </c>
      <c r="H1606" s="10">
        <v>0</v>
      </c>
      <c r="I1606" s="10" t="s">
        <v>22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 t="str">
        <f>INDEX(Mapping!$B$4:$B$70, MATCH(C1606, Mapping!$C$4:$C$70, 0))</f>
        <v>East</v>
      </c>
    </row>
    <row r="1607" spans="1:16" x14ac:dyDescent="0.25">
      <c r="A1607" s="10">
        <v>2033</v>
      </c>
      <c r="B1607" s="10" t="s">
        <v>24</v>
      </c>
      <c r="C1607" s="10" t="s">
        <v>31</v>
      </c>
      <c r="D1607" s="10">
        <v>5380.4</v>
      </c>
      <c r="E1607" s="10">
        <v>0</v>
      </c>
      <c r="F1607" s="10">
        <v>-548.6</v>
      </c>
      <c r="G1607" s="10">
        <v>1006.5</v>
      </c>
      <c r="H1607" s="10">
        <v>1006.5</v>
      </c>
      <c r="I1607" s="10">
        <v>20.8</v>
      </c>
      <c r="J1607" s="10">
        <v>2086.6</v>
      </c>
      <c r="K1607" s="10">
        <v>0</v>
      </c>
      <c r="L1607" s="10">
        <v>271.10000000000002</v>
      </c>
      <c r="M1607" s="10">
        <v>3542.3</v>
      </c>
      <c r="N1607" s="10">
        <v>61.8</v>
      </c>
      <c r="O1607" s="10">
        <v>0</v>
      </c>
      <c r="P1607" s="10" t="str">
        <f>INDEX(Mapping!$B$4:$B$70, MATCH(C1607, Mapping!$C$4:$C$70, 0))</f>
        <v>East</v>
      </c>
    </row>
    <row r="1608" spans="1:16" x14ac:dyDescent="0.25">
      <c r="A1608" s="10">
        <v>2033</v>
      </c>
      <c r="B1608" s="10" t="s">
        <v>24</v>
      </c>
      <c r="C1608" s="10" t="s">
        <v>1185</v>
      </c>
      <c r="D1608" s="10">
        <v>0</v>
      </c>
      <c r="E1608" s="10">
        <v>0</v>
      </c>
      <c r="F1608" s="10">
        <v>0</v>
      </c>
      <c r="G1608" s="10">
        <v>0</v>
      </c>
      <c r="H1608" s="10">
        <v>0</v>
      </c>
      <c r="I1608" s="10" t="s">
        <v>22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 t="str">
        <f>INDEX(Mapping!$B$4:$B$70, MATCH(C1608, Mapping!$C$4:$C$70, 0))</f>
        <v>East</v>
      </c>
    </row>
    <row r="1609" spans="1:16" x14ac:dyDescent="0.25">
      <c r="A1609" s="10">
        <v>2033</v>
      </c>
      <c r="B1609" s="10" t="s">
        <v>24</v>
      </c>
      <c r="C1609" s="10" t="s">
        <v>32</v>
      </c>
      <c r="D1609" s="10">
        <v>660.6</v>
      </c>
      <c r="E1609" s="10">
        <v>0</v>
      </c>
      <c r="F1609" s="10">
        <v>0</v>
      </c>
      <c r="G1609" s="10">
        <v>85.9</v>
      </c>
      <c r="H1609" s="10">
        <v>85.9</v>
      </c>
      <c r="I1609" s="10">
        <v>13</v>
      </c>
      <c r="J1609" s="10">
        <v>3233.6</v>
      </c>
      <c r="K1609" s="10">
        <v>-27.7</v>
      </c>
      <c r="L1609" s="10">
        <v>0</v>
      </c>
      <c r="M1609" s="10">
        <v>745.1</v>
      </c>
      <c r="N1609" s="10">
        <v>3204.5</v>
      </c>
      <c r="O1609" s="10">
        <v>0</v>
      </c>
      <c r="P1609" s="10" t="str">
        <f>INDEX(Mapping!$B$4:$B$70, MATCH(C1609, Mapping!$C$4:$C$70, 0))</f>
        <v>East</v>
      </c>
    </row>
    <row r="1610" spans="1:16" x14ac:dyDescent="0.25">
      <c r="A1610" s="10">
        <v>2033</v>
      </c>
      <c r="B1610" s="10" t="s">
        <v>24</v>
      </c>
      <c r="C1610" s="10" t="s">
        <v>33</v>
      </c>
      <c r="D1610" s="10">
        <v>0</v>
      </c>
      <c r="E1610" s="10">
        <v>0</v>
      </c>
      <c r="F1610" s="10">
        <v>0</v>
      </c>
      <c r="G1610" s="10">
        <v>0</v>
      </c>
      <c r="H1610" s="10">
        <v>0</v>
      </c>
      <c r="I1610" s="10" t="s">
        <v>22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 t="str">
        <f>INDEX(Mapping!$B$4:$B$70, MATCH(C1610, Mapping!$C$4:$C$70, 0))</f>
        <v>East</v>
      </c>
    </row>
    <row r="1611" spans="1:16" x14ac:dyDescent="0.25">
      <c r="A1611" s="10">
        <v>2033</v>
      </c>
      <c r="B1611" s="10" t="s">
        <v>24</v>
      </c>
      <c r="C1611" s="10" t="s">
        <v>34</v>
      </c>
      <c r="D1611" s="10">
        <v>0</v>
      </c>
      <c r="E1611" s="10">
        <v>0</v>
      </c>
      <c r="F1611" s="10">
        <v>0</v>
      </c>
      <c r="G1611" s="10">
        <v>0</v>
      </c>
      <c r="H1611" s="10">
        <v>0</v>
      </c>
      <c r="I1611" s="10" t="s">
        <v>22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 t="str">
        <f>INDEX(Mapping!$B$4:$B$70, MATCH(C1611, Mapping!$C$4:$C$70, 0))</f>
        <v>East</v>
      </c>
    </row>
    <row r="1612" spans="1:16" x14ac:dyDescent="0.25">
      <c r="A1612" s="10">
        <v>2033</v>
      </c>
      <c r="B1612" s="10" t="s">
        <v>24</v>
      </c>
      <c r="C1612" s="10" t="s">
        <v>35</v>
      </c>
      <c r="D1612" s="10">
        <v>0</v>
      </c>
      <c r="E1612" s="10">
        <v>0</v>
      </c>
      <c r="F1612" s="10">
        <v>0</v>
      </c>
      <c r="G1612" s="10">
        <v>0</v>
      </c>
      <c r="H1612" s="10">
        <v>0</v>
      </c>
      <c r="I1612" s="10" t="s">
        <v>22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 t="str">
        <f>INDEX(Mapping!$B$4:$B$70, MATCH(C1612, Mapping!$C$4:$C$70, 0))</f>
        <v>East</v>
      </c>
    </row>
    <row r="1613" spans="1:16" x14ac:dyDescent="0.25">
      <c r="A1613" s="10">
        <v>2033</v>
      </c>
      <c r="B1613" s="10" t="s">
        <v>24</v>
      </c>
      <c r="C1613" s="10" t="s">
        <v>36</v>
      </c>
      <c r="D1613" s="10">
        <v>0</v>
      </c>
      <c r="E1613" s="10">
        <v>0</v>
      </c>
      <c r="F1613" s="10">
        <v>0</v>
      </c>
      <c r="G1613" s="10">
        <v>0</v>
      </c>
      <c r="H1613" s="10">
        <v>0</v>
      </c>
      <c r="I1613" s="10" t="s">
        <v>22</v>
      </c>
      <c r="J1613" s="10">
        <v>3.6</v>
      </c>
      <c r="K1613" s="10">
        <v>0</v>
      </c>
      <c r="L1613" s="10">
        <v>0</v>
      </c>
      <c r="M1613" s="10">
        <v>0</v>
      </c>
      <c r="N1613" s="10">
        <v>3.6</v>
      </c>
      <c r="O1613" s="10">
        <v>0</v>
      </c>
      <c r="P1613" s="10" t="str">
        <f>INDEX(Mapping!$B$4:$B$70, MATCH(C1613, Mapping!$C$4:$C$70, 0))</f>
        <v>West</v>
      </c>
    </row>
    <row r="1614" spans="1:16" x14ac:dyDescent="0.25">
      <c r="A1614" s="10">
        <v>2033</v>
      </c>
      <c r="B1614" s="10" t="s">
        <v>24</v>
      </c>
      <c r="C1614" s="10" t="s">
        <v>37</v>
      </c>
      <c r="D1614" s="10">
        <v>0</v>
      </c>
      <c r="E1614" s="10">
        <v>0</v>
      </c>
      <c r="F1614" s="10">
        <v>0</v>
      </c>
      <c r="G1614" s="10">
        <v>0</v>
      </c>
      <c r="H1614" s="10">
        <v>0</v>
      </c>
      <c r="I1614" s="10" t="s">
        <v>22</v>
      </c>
      <c r="J1614" s="10">
        <v>199</v>
      </c>
      <c r="K1614" s="10">
        <v>0</v>
      </c>
      <c r="L1614" s="10">
        <v>0</v>
      </c>
      <c r="M1614" s="10">
        <v>0</v>
      </c>
      <c r="N1614" s="10">
        <v>199</v>
      </c>
      <c r="O1614" s="10">
        <v>0</v>
      </c>
      <c r="P1614" s="10" t="str">
        <f>INDEX(Mapping!$B$4:$B$70, MATCH(C1614, Mapping!$C$4:$C$70, 0))</f>
        <v>West</v>
      </c>
    </row>
    <row r="1615" spans="1:16" x14ac:dyDescent="0.25">
      <c r="A1615" s="10">
        <v>2033</v>
      </c>
      <c r="B1615" s="10" t="s">
        <v>24</v>
      </c>
      <c r="C1615" s="10" t="s">
        <v>38</v>
      </c>
      <c r="D1615" s="10">
        <v>610.4</v>
      </c>
      <c r="E1615" s="10">
        <v>0</v>
      </c>
      <c r="F1615" s="10">
        <v>-63.7</v>
      </c>
      <c r="G1615" s="10">
        <v>71.099999999999994</v>
      </c>
      <c r="H1615" s="10">
        <v>71.099999999999994</v>
      </c>
      <c r="I1615" s="10">
        <v>13</v>
      </c>
      <c r="J1615" s="10">
        <v>95.2</v>
      </c>
      <c r="K1615" s="10">
        <v>0</v>
      </c>
      <c r="L1615" s="10">
        <v>1.8</v>
      </c>
      <c r="M1615" s="10">
        <v>520.70000000000005</v>
      </c>
      <c r="N1615" s="10">
        <v>0</v>
      </c>
      <c r="O1615" s="10">
        <v>0</v>
      </c>
      <c r="P1615" s="10" t="str">
        <f>INDEX(Mapping!$B$4:$B$70, MATCH(C1615, Mapping!$C$4:$C$70, 0))</f>
        <v>West</v>
      </c>
    </row>
    <row r="1616" spans="1:16" x14ac:dyDescent="0.25">
      <c r="A1616" s="10">
        <v>2033</v>
      </c>
      <c r="B1616" s="10" t="s">
        <v>24</v>
      </c>
      <c r="C1616" s="10" t="s">
        <v>39</v>
      </c>
      <c r="D1616" s="10">
        <v>307.2</v>
      </c>
      <c r="E1616" s="10">
        <v>0</v>
      </c>
      <c r="F1616" s="10">
        <v>-26</v>
      </c>
      <c r="G1616" s="10">
        <v>36.6</v>
      </c>
      <c r="H1616" s="10">
        <v>36.6</v>
      </c>
      <c r="I1616" s="10">
        <v>13</v>
      </c>
      <c r="J1616" s="10">
        <v>182.1</v>
      </c>
      <c r="K1616" s="10">
        <v>-2.6</v>
      </c>
      <c r="L1616" s="10">
        <v>0</v>
      </c>
      <c r="M1616" s="10">
        <v>199</v>
      </c>
      <c r="N1616" s="10">
        <v>60.8</v>
      </c>
      <c r="O1616" s="10">
        <v>0</v>
      </c>
      <c r="P1616" s="10" t="str">
        <f>INDEX(Mapping!$B$4:$B$70, MATCH(C1616, Mapping!$C$4:$C$70, 0))</f>
        <v>West</v>
      </c>
    </row>
    <row r="1617" spans="1:16" x14ac:dyDescent="0.25">
      <c r="A1617" s="10">
        <v>2033</v>
      </c>
      <c r="B1617" s="10" t="s">
        <v>24</v>
      </c>
      <c r="C1617" s="10" t="s">
        <v>42</v>
      </c>
      <c r="D1617" s="10">
        <v>0</v>
      </c>
      <c r="E1617" s="10">
        <v>0</v>
      </c>
      <c r="F1617" s="10">
        <v>0</v>
      </c>
      <c r="G1617" s="10">
        <v>0</v>
      </c>
      <c r="H1617" s="10">
        <v>0</v>
      </c>
      <c r="I1617" s="10" t="s">
        <v>22</v>
      </c>
      <c r="J1617" s="10">
        <v>0</v>
      </c>
      <c r="K1617" s="10">
        <v>0</v>
      </c>
      <c r="L1617" s="10">
        <v>0</v>
      </c>
      <c r="M1617" s="10">
        <v>0</v>
      </c>
      <c r="N1617" s="10">
        <v>0</v>
      </c>
      <c r="O1617" s="10">
        <v>0</v>
      </c>
      <c r="P1617" s="10" t="str">
        <f>INDEX(Mapping!$B$4:$B$70, MATCH(C1617, Mapping!$C$4:$C$70, 0))</f>
        <v>East</v>
      </c>
    </row>
    <row r="1618" spans="1:16" x14ac:dyDescent="0.25">
      <c r="A1618" s="10">
        <v>2033</v>
      </c>
      <c r="B1618" s="10" t="s">
        <v>24</v>
      </c>
      <c r="C1618" s="10" t="s">
        <v>43</v>
      </c>
      <c r="D1618" s="10">
        <v>0</v>
      </c>
      <c r="E1618" s="10">
        <v>0</v>
      </c>
      <c r="F1618" s="10">
        <v>0</v>
      </c>
      <c r="G1618" s="10">
        <v>0</v>
      </c>
      <c r="H1618" s="10">
        <v>0</v>
      </c>
      <c r="I1618" s="10" t="s">
        <v>22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 t="str">
        <f>INDEX(Mapping!$B$4:$B$70, MATCH(C1618, Mapping!$C$4:$C$70, 0))</f>
        <v>East</v>
      </c>
    </row>
    <row r="1619" spans="1:16" x14ac:dyDescent="0.25">
      <c r="A1619" s="10">
        <v>2033</v>
      </c>
      <c r="B1619" s="10" t="s">
        <v>24</v>
      </c>
      <c r="C1619" s="10" t="s">
        <v>45</v>
      </c>
      <c r="D1619" s="10">
        <v>659.9</v>
      </c>
      <c r="E1619" s="10">
        <v>0</v>
      </c>
      <c r="F1619" s="10">
        <v>0</v>
      </c>
      <c r="G1619" s="10">
        <v>85.8</v>
      </c>
      <c r="H1619" s="10">
        <v>85.8</v>
      </c>
      <c r="I1619" s="10">
        <v>13</v>
      </c>
      <c r="J1619" s="10">
        <v>669.1</v>
      </c>
      <c r="K1619" s="10">
        <v>0</v>
      </c>
      <c r="L1619" s="10">
        <v>2.9</v>
      </c>
      <c r="M1619" s="10">
        <v>73.599999999999994</v>
      </c>
      <c r="N1619" s="10">
        <v>0</v>
      </c>
      <c r="O1619" s="10">
        <v>0</v>
      </c>
      <c r="P1619" s="10" t="str">
        <f>INDEX(Mapping!$B$4:$B$70, MATCH(C1619, Mapping!$C$4:$C$70, 0))</f>
        <v>East</v>
      </c>
    </row>
    <row r="1620" spans="1:16" x14ac:dyDescent="0.25">
      <c r="A1620" s="10">
        <v>2033</v>
      </c>
      <c r="B1620" s="10" t="s">
        <v>24</v>
      </c>
      <c r="C1620" s="10" t="s">
        <v>46</v>
      </c>
      <c r="D1620" s="10">
        <v>467</v>
      </c>
      <c r="E1620" s="10">
        <v>0</v>
      </c>
      <c r="F1620" s="10">
        <v>-142.19999999999999</v>
      </c>
      <c r="G1620" s="10">
        <v>42.2</v>
      </c>
      <c r="H1620" s="10">
        <v>42.2</v>
      </c>
      <c r="I1620" s="10">
        <v>13</v>
      </c>
      <c r="J1620" s="10">
        <v>39.4</v>
      </c>
      <c r="K1620" s="10">
        <v>0</v>
      </c>
      <c r="L1620" s="10">
        <v>0</v>
      </c>
      <c r="M1620" s="10">
        <v>327.60000000000002</v>
      </c>
      <c r="N1620" s="10">
        <v>0</v>
      </c>
      <c r="O1620" s="10">
        <v>0</v>
      </c>
      <c r="P1620" s="10" t="str">
        <f>INDEX(Mapping!$B$4:$B$70, MATCH(C1620, Mapping!$C$4:$C$70, 0))</f>
        <v>East</v>
      </c>
    </row>
    <row r="1621" spans="1:16" x14ac:dyDescent="0.25">
      <c r="A1621" s="10">
        <v>2033</v>
      </c>
      <c r="B1621" s="10" t="s">
        <v>24</v>
      </c>
      <c r="C1621" s="10" t="s">
        <v>1234</v>
      </c>
      <c r="D1621" s="10">
        <v>0</v>
      </c>
      <c r="E1621" s="10">
        <v>0</v>
      </c>
      <c r="F1621" s="10">
        <v>0</v>
      </c>
      <c r="G1621" s="10">
        <v>0</v>
      </c>
      <c r="H1621" s="10">
        <v>0</v>
      </c>
      <c r="I1621" s="10" t="s">
        <v>22</v>
      </c>
      <c r="J1621" s="10">
        <v>0</v>
      </c>
      <c r="K1621" s="10">
        <v>0</v>
      </c>
      <c r="L1621" s="10">
        <v>0</v>
      </c>
      <c r="M1621" s="10">
        <v>401.3</v>
      </c>
      <c r="N1621" s="10">
        <v>401.3</v>
      </c>
      <c r="O1621" s="10">
        <v>0</v>
      </c>
      <c r="P1621" s="10" t="str">
        <f>INDEX(Mapping!$B$4:$B$70, MATCH(C1621, Mapping!$C$4:$C$70, 0))</f>
        <v>East</v>
      </c>
    </row>
    <row r="1622" spans="1:16" x14ac:dyDescent="0.25">
      <c r="A1622" s="10">
        <v>2033</v>
      </c>
      <c r="B1622" s="10" t="s">
        <v>24</v>
      </c>
      <c r="C1622" s="10" t="s">
        <v>47</v>
      </c>
      <c r="D1622" s="10">
        <v>0</v>
      </c>
      <c r="E1622" s="10">
        <v>0</v>
      </c>
      <c r="F1622" s="10">
        <v>0</v>
      </c>
      <c r="G1622" s="10">
        <v>0</v>
      </c>
      <c r="H1622" s="10">
        <v>0</v>
      </c>
      <c r="I1622" s="10" t="s">
        <v>22</v>
      </c>
      <c r="J1622" s="10">
        <v>412</v>
      </c>
      <c r="K1622" s="10">
        <v>0</v>
      </c>
      <c r="L1622" s="10">
        <v>0</v>
      </c>
      <c r="M1622" s="10">
        <v>0</v>
      </c>
      <c r="N1622" s="10">
        <v>412</v>
      </c>
      <c r="O1622" s="10">
        <v>0</v>
      </c>
      <c r="P1622" s="10" t="str">
        <f>INDEX(Mapping!$B$4:$B$70, MATCH(C1622, Mapping!$C$4:$C$70, 0))</f>
        <v>West</v>
      </c>
    </row>
    <row r="1623" spans="1:16" x14ac:dyDescent="0.25">
      <c r="A1623" s="10">
        <v>2033</v>
      </c>
      <c r="B1623" s="10" t="s">
        <v>24</v>
      </c>
      <c r="C1623" s="10" t="s">
        <v>48</v>
      </c>
      <c r="D1623" s="10">
        <v>1498</v>
      </c>
      <c r="E1623" s="10">
        <v>0</v>
      </c>
      <c r="F1623" s="10">
        <v>-166</v>
      </c>
      <c r="G1623" s="10">
        <v>466</v>
      </c>
      <c r="H1623" s="10">
        <v>466</v>
      </c>
      <c r="I1623" s="10">
        <v>35</v>
      </c>
      <c r="J1623" s="10">
        <v>789.7</v>
      </c>
      <c r="K1623" s="10">
        <v>1.1000000000000001</v>
      </c>
      <c r="L1623" s="10">
        <v>0</v>
      </c>
      <c r="M1623" s="10">
        <v>1007.2</v>
      </c>
      <c r="N1623" s="10">
        <v>0</v>
      </c>
      <c r="O1623" s="10">
        <v>0</v>
      </c>
      <c r="P1623" s="10" t="str">
        <f>INDEX(Mapping!$B$4:$B$70, MATCH(C1623, Mapping!$C$4:$C$70, 0))</f>
        <v>West</v>
      </c>
    </row>
    <row r="1624" spans="1:16" x14ac:dyDescent="0.25">
      <c r="A1624" s="10">
        <v>2033</v>
      </c>
      <c r="B1624" s="10" t="s">
        <v>24</v>
      </c>
      <c r="C1624" s="10" t="s">
        <v>49</v>
      </c>
      <c r="D1624" s="10">
        <v>527.20000000000005</v>
      </c>
      <c r="E1624" s="10">
        <v>0</v>
      </c>
      <c r="F1624" s="10">
        <v>-60.3</v>
      </c>
      <c r="G1624" s="10">
        <v>60.7</v>
      </c>
      <c r="H1624" s="10">
        <v>60.7</v>
      </c>
      <c r="I1624" s="10">
        <v>13</v>
      </c>
      <c r="J1624" s="10">
        <v>625.4</v>
      </c>
      <c r="K1624" s="10">
        <v>-78</v>
      </c>
      <c r="L1624" s="10">
        <v>0</v>
      </c>
      <c r="M1624" s="10">
        <v>0</v>
      </c>
      <c r="N1624" s="10">
        <v>19.8</v>
      </c>
      <c r="O1624" s="10">
        <v>0</v>
      </c>
      <c r="P1624" s="10" t="str">
        <f>INDEX(Mapping!$B$4:$B$70, MATCH(C1624, Mapping!$C$4:$C$70, 0))</f>
        <v>West</v>
      </c>
    </row>
    <row r="1625" spans="1:16" x14ac:dyDescent="0.25">
      <c r="A1625" s="10">
        <v>2033</v>
      </c>
      <c r="B1625" s="10" t="s">
        <v>24</v>
      </c>
      <c r="C1625" s="10" t="s">
        <v>50</v>
      </c>
      <c r="D1625" s="10">
        <v>407</v>
      </c>
      <c r="E1625" s="10">
        <v>0</v>
      </c>
      <c r="F1625" s="10">
        <v>-23.6</v>
      </c>
      <c r="G1625" s="10">
        <v>49.9</v>
      </c>
      <c r="H1625" s="10">
        <v>49.9</v>
      </c>
      <c r="I1625" s="10">
        <v>13</v>
      </c>
      <c r="J1625" s="10">
        <v>108.8</v>
      </c>
      <c r="K1625" s="10">
        <v>0</v>
      </c>
      <c r="L1625" s="10">
        <v>7.3</v>
      </c>
      <c r="M1625" s="10">
        <v>317.2</v>
      </c>
      <c r="N1625" s="10">
        <v>0</v>
      </c>
      <c r="O1625" s="10">
        <v>0</v>
      </c>
      <c r="P1625" s="10" t="str">
        <f>INDEX(Mapping!$B$4:$B$70, MATCH(C1625, Mapping!$C$4:$C$70, 0))</f>
        <v>West</v>
      </c>
    </row>
    <row r="1626" spans="1:16" x14ac:dyDescent="0.25">
      <c r="A1626" s="10">
        <v>2033</v>
      </c>
      <c r="B1626" s="10" t="s">
        <v>24</v>
      </c>
      <c r="C1626" s="10" t="s">
        <v>51</v>
      </c>
      <c r="D1626" s="10">
        <v>0</v>
      </c>
      <c r="E1626" s="10">
        <v>0</v>
      </c>
      <c r="F1626" s="10">
        <v>0</v>
      </c>
      <c r="G1626" s="10">
        <v>0</v>
      </c>
      <c r="H1626" s="10">
        <v>0</v>
      </c>
      <c r="I1626" s="10" t="s">
        <v>22</v>
      </c>
      <c r="J1626" s="10">
        <v>0</v>
      </c>
      <c r="K1626" s="10">
        <v>0</v>
      </c>
      <c r="L1626" s="10">
        <v>0</v>
      </c>
      <c r="M1626" s="10">
        <v>19.8</v>
      </c>
      <c r="N1626" s="10">
        <v>19.8</v>
      </c>
      <c r="O1626" s="10">
        <v>0</v>
      </c>
      <c r="P1626" s="10" t="str">
        <f>INDEX(Mapping!$B$4:$B$70, MATCH(C1626, Mapping!$C$4:$C$70, 0))</f>
        <v>West</v>
      </c>
    </row>
    <row r="1627" spans="1:16" x14ac:dyDescent="0.25">
      <c r="A1627" s="10">
        <v>2033</v>
      </c>
      <c r="B1627" s="10" t="s">
        <v>24</v>
      </c>
      <c r="C1627" s="10" t="s">
        <v>52</v>
      </c>
      <c r="D1627" s="10">
        <v>0</v>
      </c>
      <c r="E1627" s="10">
        <v>0</v>
      </c>
      <c r="F1627" s="10">
        <v>0</v>
      </c>
      <c r="G1627" s="10">
        <v>0</v>
      </c>
      <c r="H1627" s="10">
        <v>0</v>
      </c>
      <c r="I1627" s="10" t="s">
        <v>22</v>
      </c>
      <c r="J1627" s="10">
        <v>103</v>
      </c>
      <c r="K1627" s="10">
        <v>0</v>
      </c>
      <c r="L1627" s="10">
        <v>0</v>
      </c>
      <c r="M1627" s="10">
        <v>0</v>
      </c>
      <c r="N1627" s="10">
        <v>103</v>
      </c>
      <c r="O1627" s="10">
        <v>0</v>
      </c>
      <c r="P1627" s="10" t="str">
        <f>INDEX(Mapping!$B$4:$B$70, MATCH(C1627, Mapping!$C$4:$C$70, 0))</f>
        <v>West</v>
      </c>
    </row>
    <row r="1628" spans="1:16" x14ac:dyDescent="0.25">
      <c r="A1628" s="10">
        <v>2033</v>
      </c>
      <c r="B1628" s="10" t="s">
        <v>24</v>
      </c>
      <c r="C1628" s="10" t="s">
        <v>1221</v>
      </c>
      <c r="D1628" s="10">
        <v>0</v>
      </c>
      <c r="E1628" s="10">
        <v>0</v>
      </c>
      <c r="F1628" s="10">
        <v>0</v>
      </c>
      <c r="G1628" s="10">
        <v>0</v>
      </c>
      <c r="H1628" s="10">
        <v>0</v>
      </c>
      <c r="I1628" s="10" t="s">
        <v>22</v>
      </c>
      <c r="J1628" s="10">
        <v>702</v>
      </c>
      <c r="K1628" s="10">
        <v>0</v>
      </c>
      <c r="L1628" s="10">
        <v>0</v>
      </c>
      <c r="M1628" s="10">
        <v>0</v>
      </c>
      <c r="N1628" s="10">
        <v>702</v>
      </c>
      <c r="O1628" s="10">
        <v>0</v>
      </c>
      <c r="P1628" s="10" t="str">
        <f>INDEX(Mapping!$B$4:$B$70, MATCH(C1628, Mapping!$C$4:$C$70, 0))</f>
        <v>West</v>
      </c>
    </row>
    <row r="1629" spans="1:16" x14ac:dyDescent="0.25">
      <c r="A1629" s="10">
        <v>2033</v>
      </c>
      <c r="B1629" s="10" t="s">
        <v>24</v>
      </c>
      <c r="C1629" s="10" t="s">
        <v>53</v>
      </c>
      <c r="D1629" s="10">
        <v>0</v>
      </c>
      <c r="E1629" s="10">
        <v>0</v>
      </c>
      <c r="F1629" s="10">
        <v>0</v>
      </c>
      <c r="G1629" s="10">
        <v>0</v>
      </c>
      <c r="H1629" s="10">
        <v>0</v>
      </c>
      <c r="I1629" s="10" t="s">
        <v>22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 t="str">
        <f>INDEX(Mapping!$B$4:$B$70, MATCH(C1629, Mapping!$C$4:$C$70, 0))</f>
        <v>West</v>
      </c>
    </row>
    <row r="1630" spans="1:16" x14ac:dyDescent="0.25">
      <c r="A1630" s="10">
        <v>2033</v>
      </c>
      <c r="B1630" s="10" t="s">
        <v>24</v>
      </c>
      <c r="C1630" s="10" t="s">
        <v>1189</v>
      </c>
      <c r="D1630" s="10">
        <v>0</v>
      </c>
      <c r="E1630" s="10">
        <v>0</v>
      </c>
      <c r="F1630" s="10">
        <v>0</v>
      </c>
      <c r="G1630" s="10">
        <v>0</v>
      </c>
      <c r="H1630" s="10">
        <v>0</v>
      </c>
      <c r="I1630" s="10" t="s">
        <v>22</v>
      </c>
      <c r="J1630" s="10">
        <v>0</v>
      </c>
      <c r="K1630" s="10">
        <v>0</v>
      </c>
      <c r="L1630" s="10">
        <v>0</v>
      </c>
      <c r="M1630" s="10">
        <v>230.7</v>
      </c>
      <c r="N1630" s="10">
        <v>230.7</v>
      </c>
      <c r="O1630" s="10">
        <v>0</v>
      </c>
      <c r="P1630" s="10" t="str">
        <f>INDEX(Mapping!$B$4:$B$70, MATCH(C1630, Mapping!$C$4:$C$70, 0))</f>
        <v>West</v>
      </c>
    </row>
    <row r="1631" spans="1:16" x14ac:dyDescent="0.25">
      <c r="A1631" s="10">
        <v>2033</v>
      </c>
      <c r="B1631" s="10" t="s">
        <v>24</v>
      </c>
      <c r="C1631" s="10" t="s">
        <v>23</v>
      </c>
      <c r="D1631" s="10">
        <v>0</v>
      </c>
      <c r="E1631" s="10">
        <v>0</v>
      </c>
      <c r="F1631" s="10">
        <v>0</v>
      </c>
      <c r="G1631" s="10">
        <v>0</v>
      </c>
      <c r="H1631" s="10">
        <v>0</v>
      </c>
      <c r="I1631" s="10" t="s">
        <v>22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0</v>
      </c>
      <c r="P1631" s="10" t="str">
        <f>INDEX(Mapping!$B$4:$B$70, MATCH(C1631, Mapping!$C$4:$C$70, 0))</f>
        <v>East</v>
      </c>
    </row>
    <row r="1632" spans="1:16" x14ac:dyDescent="0.25">
      <c r="A1632" s="10">
        <v>2033</v>
      </c>
      <c r="B1632" s="10" t="s">
        <v>24</v>
      </c>
      <c r="C1632" s="10" t="s">
        <v>1220</v>
      </c>
      <c r="D1632" s="10">
        <v>280.39999999999998</v>
      </c>
      <c r="E1632" s="10">
        <v>0</v>
      </c>
      <c r="F1632" s="10">
        <v>-23.4</v>
      </c>
      <c r="G1632" s="10">
        <v>33.4</v>
      </c>
      <c r="H1632" s="10">
        <v>33.4</v>
      </c>
      <c r="I1632" s="10">
        <v>13</v>
      </c>
      <c r="J1632" s="10">
        <v>0</v>
      </c>
      <c r="K1632" s="10">
        <v>0</v>
      </c>
      <c r="L1632" s="10">
        <v>0</v>
      </c>
      <c r="M1632" s="10">
        <v>290.3</v>
      </c>
      <c r="N1632" s="10">
        <v>0</v>
      </c>
      <c r="O1632" s="10">
        <v>0</v>
      </c>
      <c r="P1632" s="10" t="str">
        <f>INDEX(Mapping!$B$4:$B$70, MATCH(C1632, Mapping!$C$4:$C$70, 0))</f>
        <v>West</v>
      </c>
    </row>
    <row r="1633" spans="1:16" x14ac:dyDescent="0.25">
      <c r="A1633" s="10">
        <v>2033</v>
      </c>
      <c r="B1633" s="10" t="s">
        <v>24</v>
      </c>
      <c r="C1633" s="10" t="s">
        <v>1235</v>
      </c>
      <c r="D1633" s="10">
        <v>0</v>
      </c>
      <c r="E1633" s="10">
        <v>0</v>
      </c>
      <c r="F1633" s="10">
        <v>0</v>
      </c>
      <c r="G1633" s="10">
        <v>0</v>
      </c>
      <c r="H1633" s="10">
        <v>0</v>
      </c>
      <c r="I1633" s="10" t="s">
        <v>22</v>
      </c>
      <c r="J1633" s="10">
        <v>67.2</v>
      </c>
      <c r="K1633" s="10">
        <v>0</v>
      </c>
      <c r="L1633" s="10">
        <v>0</v>
      </c>
      <c r="M1633" s="10">
        <v>0</v>
      </c>
      <c r="N1633" s="10">
        <v>67.2</v>
      </c>
      <c r="O1633" s="10">
        <v>0</v>
      </c>
      <c r="P1633" s="10" t="str">
        <f>INDEX(Mapping!$B$4:$B$70, MATCH(C1633, Mapping!$C$4:$C$70, 0))</f>
        <v>East</v>
      </c>
    </row>
    <row r="1634" spans="1:16" x14ac:dyDescent="0.25">
      <c r="A1634" s="10">
        <v>2033</v>
      </c>
      <c r="B1634" s="10" t="s">
        <v>24</v>
      </c>
      <c r="C1634" s="10" t="s">
        <v>1236</v>
      </c>
      <c r="D1634" s="10">
        <v>0</v>
      </c>
      <c r="E1634" s="10">
        <v>0</v>
      </c>
      <c r="F1634" s="10">
        <v>0</v>
      </c>
      <c r="G1634" s="10">
        <v>0</v>
      </c>
      <c r="H1634" s="10">
        <v>0</v>
      </c>
      <c r="I1634" s="10" t="s">
        <v>22</v>
      </c>
      <c r="J1634" s="10">
        <v>110.5</v>
      </c>
      <c r="K1634" s="10">
        <v>0</v>
      </c>
      <c r="L1634" s="10">
        <v>0</v>
      </c>
      <c r="M1634" s="10">
        <v>0</v>
      </c>
      <c r="N1634" s="10">
        <v>110.5</v>
      </c>
      <c r="O1634" s="10">
        <v>0</v>
      </c>
      <c r="P1634" s="10" t="str">
        <f>INDEX(Mapping!$B$4:$B$70, MATCH(C1634, Mapping!$C$4:$C$70, 0))</f>
        <v>West</v>
      </c>
    </row>
    <row r="1635" spans="1:16" x14ac:dyDescent="0.25">
      <c r="A1635" s="10">
        <v>2033</v>
      </c>
      <c r="B1635" s="10" t="s">
        <v>24</v>
      </c>
      <c r="C1635" s="10" t="s">
        <v>1237</v>
      </c>
      <c r="D1635" s="10">
        <v>0</v>
      </c>
      <c r="E1635" s="10">
        <v>0</v>
      </c>
      <c r="F1635" s="10">
        <v>0</v>
      </c>
      <c r="G1635" s="10">
        <v>0</v>
      </c>
      <c r="H1635" s="10">
        <v>0</v>
      </c>
      <c r="I1635" s="10" t="s">
        <v>22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 t="str">
        <f>INDEX(Mapping!$B$4:$B$70, MATCH(C1635, Mapping!$C$4:$C$70, 0))</f>
        <v>West</v>
      </c>
    </row>
    <row r="1636" spans="1:16" x14ac:dyDescent="0.25">
      <c r="A1636" s="10">
        <v>2033</v>
      </c>
      <c r="B1636" s="10" t="s">
        <v>24</v>
      </c>
      <c r="C1636" s="10" t="s">
        <v>1238</v>
      </c>
      <c r="D1636" s="10">
        <v>0</v>
      </c>
      <c r="E1636" s="10">
        <v>0</v>
      </c>
      <c r="F1636" s="10">
        <v>0</v>
      </c>
      <c r="G1636" s="10">
        <v>0</v>
      </c>
      <c r="H1636" s="10">
        <v>0</v>
      </c>
      <c r="I1636" s="10" t="s">
        <v>22</v>
      </c>
      <c r="J1636" s="10">
        <v>143.1</v>
      </c>
      <c r="K1636" s="10">
        <v>0</v>
      </c>
      <c r="L1636" s="10">
        <v>0</v>
      </c>
      <c r="M1636" s="10">
        <v>0</v>
      </c>
      <c r="N1636" s="10">
        <v>143.1</v>
      </c>
      <c r="O1636" s="10">
        <v>0</v>
      </c>
      <c r="P1636" s="10" t="str">
        <f>INDEX(Mapping!$B$4:$B$70, MATCH(C1636, Mapping!$C$4:$C$70, 0))</f>
        <v>East</v>
      </c>
    </row>
    <row r="1637" spans="1:16" x14ac:dyDescent="0.25">
      <c r="A1637" s="10">
        <v>2033</v>
      </c>
      <c r="B1637" s="10" t="s">
        <v>24</v>
      </c>
      <c r="C1637" s="10" t="s">
        <v>1239</v>
      </c>
      <c r="D1637" s="10">
        <v>0</v>
      </c>
      <c r="E1637" s="10">
        <v>0</v>
      </c>
      <c r="F1637" s="10">
        <v>0</v>
      </c>
      <c r="G1637" s="10">
        <v>0</v>
      </c>
      <c r="H1637" s="10">
        <v>0</v>
      </c>
      <c r="I1637" s="10" t="s">
        <v>22</v>
      </c>
      <c r="J1637" s="10">
        <v>0</v>
      </c>
      <c r="K1637" s="10">
        <v>0</v>
      </c>
      <c r="L1637" s="10">
        <v>0</v>
      </c>
      <c r="M1637" s="10">
        <v>0</v>
      </c>
      <c r="N1637" s="10">
        <v>0</v>
      </c>
      <c r="O1637" s="10">
        <v>0</v>
      </c>
      <c r="P1637" s="10" t="str">
        <f>INDEX(Mapping!$B$4:$B$70, MATCH(C1637, Mapping!$C$4:$C$70, 0))</f>
        <v>West</v>
      </c>
    </row>
    <row r="1638" spans="1:16" x14ac:dyDescent="0.25">
      <c r="A1638" s="10">
        <v>2033</v>
      </c>
      <c r="B1638" s="10" t="s">
        <v>24</v>
      </c>
      <c r="C1638" s="10" t="s">
        <v>1240</v>
      </c>
      <c r="D1638" s="10">
        <v>0</v>
      </c>
      <c r="E1638" s="10">
        <v>0</v>
      </c>
      <c r="F1638" s="10">
        <v>0</v>
      </c>
      <c r="G1638" s="10">
        <v>0</v>
      </c>
      <c r="H1638" s="10">
        <v>0</v>
      </c>
      <c r="I1638" s="10" t="s">
        <v>22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 t="str">
        <f>INDEX(Mapping!$B$4:$B$70, MATCH(C1638, Mapping!$C$4:$C$70, 0))</f>
        <v>West</v>
      </c>
    </row>
    <row r="1639" spans="1:16" x14ac:dyDescent="0.25">
      <c r="A1639" s="10">
        <v>2033</v>
      </c>
      <c r="B1639" s="10" t="s">
        <v>24</v>
      </c>
      <c r="C1639" s="10" t="s">
        <v>1241</v>
      </c>
      <c r="D1639" s="10">
        <v>0</v>
      </c>
      <c r="E1639" s="10">
        <v>0</v>
      </c>
      <c r="F1639" s="10">
        <v>0</v>
      </c>
      <c r="G1639" s="10">
        <v>0</v>
      </c>
      <c r="H1639" s="10">
        <v>0</v>
      </c>
      <c r="I1639" s="10" t="s">
        <v>22</v>
      </c>
      <c r="J1639" s="10">
        <v>0</v>
      </c>
      <c r="K1639" s="10">
        <v>0</v>
      </c>
      <c r="L1639" s="10">
        <v>0</v>
      </c>
      <c r="M1639" s="10">
        <v>0</v>
      </c>
      <c r="N1639" s="10">
        <v>0</v>
      </c>
      <c r="O1639" s="10">
        <v>0</v>
      </c>
      <c r="P1639" s="10" t="str">
        <f>INDEX(Mapping!$B$4:$B$70, MATCH(C1639, Mapping!$C$4:$C$70, 0))</f>
        <v>West</v>
      </c>
    </row>
    <row r="1640" spans="1:16" x14ac:dyDescent="0.25">
      <c r="A1640" s="10">
        <v>2033</v>
      </c>
      <c r="B1640" s="10" t="s">
        <v>24</v>
      </c>
      <c r="C1640" s="10" t="s">
        <v>1242</v>
      </c>
      <c r="D1640" s="10">
        <v>0</v>
      </c>
      <c r="E1640" s="10">
        <v>0</v>
      </c>
      <c r="F1640" s="10">
        <v>0</v>
      </c>
      <c r="G1640" s="10">
        <v>0</v>
      </c>
      <c r="H1640" s="10">
        <v>0</v>
      </c>
      <c r="I1640" s="10" t="s">
        <v>22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 t="str">
        <f>INDEX(Mapping!$B$4:$B$70, MATCH(C1640, Mapping!$C$4:$C$70, 0))</f>
        <v>West</v>
      </c>
    </row>
    <row r="1641" spans="1:16" x14ac:dyDescent="0.25">
      <c r="A1641" s="10">
        <v>2033</v>
      </c>
      <c r="B1641" s="10" t="s">
        <v>24</v>
      </c>
      <c r="C1641" s="10" t="s">
        <v>1243</v>
      </c>
      <c r="D1641" s="10">
        <v>0</v>
      </c>
      <c r="E1641" s="10">
        <v>0</v>
      </c>
      <c r="F1641" s="10">
        <v>0</v>
      </c>
      <c r="G1641" s="10">
        <v>0</v>
      </c>
      <c r="H1641" s="10">
        <v>0</v>
      </c>
      <c r="I1641" s="10" t="s">
        <v>22</v>
      </c>
      <c r="J1641" s="10">
        <v>127.8</v>
      </c>
      <c r="K1641" s="10">
        <v>0</v>
      </c>
      <c r="L1641" s="10">
        <v>0</v>
      </c>
      <c r="M1641" s="10">
        <v>0</v>
      </c>
      <c r="N1641" s="10">
        <v>127.8</v>
      </c>
      <c r="O1641" s="10">
        <v>0</v>
      </c>
      <c r="P1641" s="10" t="str">
        <f>INDEX(Mapping!$B$4:$B$70, MATCH(C1641, Mapping!$C$4:$C$70, 0))</f>
        <v>West</v>
      </c>
    </row>
    <row r="1642" spans="1:16" x14ac:dyDescent="0.25">
      <c r="A1642" s="10">
        <v>2033</v>
      </c>
      <c r="B1642" s="10" t="s">
        <v>24</v>
      </c>
      <c r="C1642" s="10" t="s">
        <v>1244</v>
      </c>
      <c r="D1642" s="10">
        <v>0</v>
      </c>
      <c r="E1642" s="10">
        <v>0</v>
      </c>
      <c r="F1642" s="10">
        <v>0</v>
      </c>
      <c r="G1642" s="10">
        <v>0</v>
      </c>
      <c r="H1642" s="10">
        <v>76.3</v>
      </c>
      <c r="I1642" s="10" t="s">
        <v>22</v>
      </c>
      <c r="J1642" s="10">
        <v>322.60000000000002</v>
      </c>
      <c r="K1642" s="10">
        <v>0</v>
      </c>
      <c r="L1642" s="10">
        <v>0</v>
      </c>
      <c r="M1642" s="10">
        <v>0</v>
      </c>
      <c r="N1642" s="10">
        <v>246.3</v>
      </c>
      <c r="O1642" s="10">
        <v>0</v>
      </c>
      <c r="P1642" s="10" t="str">
        <f>INDEX(Mapping!$B$4:$B$70, MATCH(C1642, Mapping!$C$4:$C$70, 0))</f>
        <v>East</v>
      </c>
    </row>
    <row r="1643" spans="1:16" x14ac:dyDescent="0.25">
      <c r="A1643" s="10">
        <v>2033</v>
      </c>
      <c r="B1643" s="10" t="s">
        <v>24</v>
      </c>
      <c r="C1643" s="10" t="s">
        <v>1245</v>
      </c>
      <c r="D1643" s="10">
        <v>0</v>
      </c>
      <c r="E1643" s="10">
        <v>0</v>
      </c>
      <c r="F1643" s="10">
        <v>0</v>
      </c>
      <c r="G1643" s="10">
        <v>0</v>
      </c>
      <c r="H1643" s="10">
        <v>0</v>
      </c>
      <c r="I1643" s="10" t="s">
        <v>22</v>
      </c>
      <c r="J1643" s="10">
        <v>195</v>
      </c>
      <c r="K1643" s="10">
        <v>0</v>
      </c>
      <c r="L1643" s="10">
        <v>0</v>
      </c>
      <c r="M1643" s="10">
        <v>0</v>
      </c>
      <c r="N1643" s="10">
        <v>195</v>
      </c>
      <c r="O1643" s="10">
        <v>0</v>
      </c>
      <c r="P1643" s="10" t="str">
        <f>INDEX(Mapping!$B$4:$B$70, MATCH(C1643, Mapping!$C$4:$C$70, 0))</f>
        <v>East</v>
      </c>
    </row>
    <row r="1644" spans="1:16" x14ac:dyDescent="0.25">
      <c r="A1644" s="10">
        <v>2033</v>
      </c>
      <c r="B1644" s="10" t="s">
        <v>24</v>
      </c>
      <c r="C1644" s="10" t="s">
        <v>1246</v>
      </c>
      <c r="D1644" s="10">
        <v>0</v>
      </c>
      <c r="E1644" s="10">
        <v>0</v>
      </c>
      <c r="F1644" s="10">
        <v>0</v>
      </c>
      <c r="G1644" s="10">
        <v>0</v>
      </c>
      <c r="H1644" s="10">
        <v>0</v>
      </c>
      <c r="I1644" s="10" t="s">
        <v>22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 t="str">
        <f>INDEX(Mapping!$B$4:$B$70, MATCH(C1644, Mapping!$C$4:$C$70, 0))</f>
        <v>West</v>
      </c>
    </row>
    <row r="1645" spans="1:16" x14ac:dyDescent="0.25">
      <c r="A1645" s="10">
        <v>2033</v>
      </c>
      <c r="B1645" s="10" t="s">
        <v>24</v>
      </c>
      <c r="C1645" s="10" t="s">
        <v>1247</v>
      </c>
      <c r="D1645" s="10">
        <v>0</v>
      </c>
      <c r="E1645" s="10">
        <v>0</v>
      </c>
      <c r="F1645" s="10">
        <v>0</v>
      </c>
      <c r="G1645" s="10">
        <v>0</v>
      </c>
      <c r="H1645" s="10">
        <v>0</v>
      </c>
      <c r="I1645" s="10" t="s">
        <v>22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 t="str">
        <f>INDEX(Mapping!$B$4:$B$70, MATCH(C1645, Mapping!$C$4:$C$70, 0))</f>
        <v>East</v>
      </c>
    </row>
    <row r="1646" spans="1:16" x14ac:dyDescent="0.25">
      <c r="A1646" s="10">
        <v>2033</v>
      </c>
      <c r="B1646" s="10" t="s">
        <v>24</v>
      </c>
      <c r="C1646" s="10" t="s">
        <v>1248</v>
      </c>
      <c r="D1646" s="10">
        <v>0</v>
      </c>
      <c r="E1646" s="10">
        <v>0</v>
      </c>
      <c r="F1646" s="10">
        <v>0</v>
      </c>
      <c r="G1646" s="10">
        <v>0</v>
      </c>
      <c r="H1646" s="10">
        <v>0</v>
      </c>
      <c r="I1646" s="10" t="s">
        <v>22</v>
      </c>
      <c r="J1646" s="10">
        <v>0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 t="str">
        <f>INDEX(Mapping!$B$4:$B$70, MATCH(C1646, Mapping!$C$4:$C$70, 0))</f>
        <v>East</v>
      </c>
    </row>
    <row r="1647" spans="1:16" x14ac:dyDescent="0.25">
      <c r="A1647" s="10">
        <v>2033</v>
      </c>
      <c r="B1647" s="10" t="s">
        <v>24</v>
      </c>
      <c r="C1647" s="10" t="s">
        <v>1249</v>
      </c>
      <c r="D1647" s="10">
        <v>0</v>
      </c>
      <c r="E1647" s="10">
        <v>0</v>
      </c>
      <c r="F1647" s="10">
        <v>0</v>
      </c>
      <c r="G1647" s="10">
        <v>0</v>
      </c>
      <c r="H1647" s="10">
        <v>0</v>
      </c>
      <c r="I1647" s="10" t="s">
        <v>22</v>
      </c>
      <c r="J1647" s="10">
        <v>125</v>
      </c>
      <c r="K1647" s="10">
        <v>0</v>
      </c>
      <c r="L1647" s="10">
        <v>0</v>
      </c>
      <c r="M1647" s="10">
        <v>0</v>
      </c>
      <c r="N1647" s="10">
        <v>125</v>
      </c>
      <c r="O1647" s="10">
        <v>0</v>
      </c>
      <c r="P1647" s="10" t="str">
        <f>INDEX(Mapping!$B$4:$B$70, MATCH(C1647, Mapping!$C$4:$C$70, 0))</f>
        <v>East</v>
      </c>
    </row>
    <row r="1648" spans="1:16" x14ac:dyDescent="0.25">
      <c r="A1648" s="10">
        <v>2033</v>
      </c>
      <c r="B1648" s="10" t="s">
        <v>24</v>
      </c>
      <c r="C1648" s="10" t="s">
        <v>1250</v>
      </c>
      <c r="D1648" s="10">
        <v>0</v>
      </c>
      <c r="E1648" s="10">
        <v>0</v>
      </c>
      <c r="F1648" s="10">
        <v>0</v>
      </c>
      <c r="G1648" s="10">
        <v>0</v>
      </c>
      <c r="H1648" s="10">
        <v>0</v>
      </c>
      <c r="I1648" s="10" t="s">
        <v>22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 t="str">
        <f>INDEX(Mapping!$B$4:$B$70, MATCH(C1648, Mapping!$C$4:$C$70, 0))</f>
        <v>West</v>
      </c>
    </row>
    <row r="1649" spans="1:16" x14ac:dyDescent="0.25">
      <c r="A1649" s="10">
        <v>2033</v>
      </c>
      <c r="B1649" s="10" t="s">
        <v>24</v>
      </c>
      <c r="C1649" s="10" t="s">
        <v>1251</v>
      </c>
      <c r="D1649" s="10">
        <v>0</v>
      </c>
      <c r="E1649" s="10">
        <v>0</v>
      </c>
      <c r="F1649" s="10">
        <v>0</v>
      </c>
      <c r="G1649" s="10">
        <v>0</v>
      </c>
      <c r="H1649" s="10">
        <v>0</v>
      </c>
      <c r="I1649" s="10" t="s">
        <v>22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 t="str">
        <f>INDEX(Mapping!$B$4:$B$70, MATCH(C1649, Mapping!$C$4:$C$70, 0))</f>
        <v>East</v>
      </c>
    </row>
    <row r="1650" spans="1:16" x14ac:dyDescent="0.25">
      <c r="A1650" s="10">
        <v>2033</v>
      </c>
      <c r="B1650" s="10" t="s">
        <v>24</v>
      </c>
      <c r="C1650" s="10" t="s">
        <v>1252</v>
      </c>
      <c r="D1650" s="10">
        <v>0</v>
      </c>
      <c r="E1650" s="10">
        <v>0</v>
      </c>
      <c r="F1650" s="10">
        <v>0</v>
      </c>
      <c r="G1650" s="10">
        <v>0</v>
      </c>
      <c r="H1650" s="10">
        <v>0</v>
      </c>
      <c r="I1650" s="10" t="s">
        <v>22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 t="str">
        <f>INDEX(Mapping!$B$4:$B$70, MATCH(C1650, Mapping!$C$4:$C$70, 0))</f>
        <v>East</v>
      </c>
    </row>
    <row r="1651" spans="1:16" x14ac:dyDescent="0.25">
      <c r="A1651" s="10">
        <v>2033</v>
      </c>
      <c r="B1651" s="10" t="s">
        <v>24</v>
      </c>
      <c r="C1651" s="10" t="s">
        <v>1253</v>
      </c>
      <c r="D1651" s="10">
        <v>0</v>
      </c>
      <c r="E1651" s="10">
        <v>0</v>
      </c>
      <c r="F1651" s="10">
        <v>0</v>
      </c>
      <c r="G1651" s="10">
        <v>0</v>
      </c>
      <c r="H1651" s="10">
        <v>0</v>
      </c>
      <c r="I1651" s="10" t="s">
        <v>22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 t="str">
        <f>INDEX(Mapping!$B$4:$B$70, MATCH(C1651, Mapping!$C$4:$C$70, 0))</f>
        <v>East</v>
      </c>
    </row>
    <row r="1652" spans="1:16" x14ac:dyDescent="0.25">
      <c r="A1652" s="10">
        <v>2033</v>
      </c>
      <c r="B1652" s="10" t="s">
        <v>24</v>
      </c>
      <c r="C1652" s="10" t="s">
        <v>1254</v>
      </c>
      <c r="D1652" s="10">
        <v>0</v>
      </c>
      <c r="E1652" s="10">
        <v>0</v>
      </c>
      <c r="F1652" s="10">
        <v>0</v>
      </c>
      <c r="G1652" s="10">
        <v>0</v>
      </c>
      <c r="H1652" s="10">
        <v>0</v>
      </c>
      <c r="I1652" s="10" t="s">
        <v>22</v>
      </c>
      <c r="J1652" s="10">
        <v>181.9</v>
      </c>
      <c r="K1652" s="10">
        <v>0</v>
      </c>
      <c r="L1652" s="10">
        <v>0</v>
      </c>
      <c r="M1652" s="10">
        <v>0</v>
      </c>
      <c r="N1652" s="10">
        <v>181.9</v>
      </c>
      <c r="O1652" s="10">
        <v>0</v>
      </c>
      <c r="P1652" s="10" t="str">
        <f>INDEX(Mapping!$B$4:$B$70, MATCH(C1652, Mapping!$C$4:$C$70, 0))</f>
        <v>West</v>
      </c>
    </row>
    <row r="1653" spans="1:16" x14ac:dyDescent="0.25">
      <c r="A1653" s="10">
        <v>2033</v>
      </c>
      <c r="B1653" s="10" t="s">
        <v>24</v>
      </c>
      <c r="C1653" s="10" t="s">
        <v>1255</v>
      </c>
      <c r="D1653" s="10">
        <v>0</v>
      </c>
      <c r="E1653" s="10">
        <v>0</v>
      </c>
      <c r="F1653" s="10">
        <v>0</v>
      </c>
      <c r="G1653" s="10">
        <v>0</v>
      </c>
      <c r="H1653" s="10">
        <v>0</v>
      </c>
      <c r="I1653" s="10" t="s">
        <v>22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 t="str">
        <f>INDEX(Mapping!$B$4:$B$70, MATCH(C1653, Mapping!$C$4:$C$70, 0))</f>
        <v>West</v>
      </c>
    </row>
    <row r="1654" spans="1:16" x14ac:dyDescent="0.25">
      <c r="A1654" s="10">
        <v>2033</v>
      </c>
      <c r="B1654" s="10" t="s">
        <v>24</v>
      </c>
      <c r="C1654" s="10" t="s">
        <v>1256</v>
      </c>
      <c r="D1654" s="10">
        <v>0</v>
      </c>
      <c r="E1654" s="10">
        <v>0</v>
      </c>
      <c r="F1654" s="10">
        <v>0</v>
      </c>
      <c r="G1654" s="10">
        <v>0</v>
      </c>
      <c r="H1654" s="10">
        <v>0</v>
      </c>
      <c r="I1654" s="10" t="s">
        <v>22</v>
      </c>
      <c r="J1654" s="10">
        <v>0</v>
      </c>
      <c r="K1654" s="10">
        <v>0</v>
      </c>
      <c r="L1654" s="10">
        <v>0</v>
      </c>
      <c r="M1654" s="10">
        <v>246.3</v>
      </c>
      <c r="N1654" s="10">
        <v>246.3</v>
      </c>
      <c r="O1654" s="10">
        <v>0</v>
      </c>
      <c r="P1654" s="10" t="str">
        <f>INDEX(Mapping!$B$4:$B$70, MATCH(C1654, Mapping!$C$4:$C$70, 0))</f>
        <v>East</v>
      </c>
    </row>
    <row r="1655" spans="1:16" x14ac:dyDescent="0.25">
      <c r="A1655" s="10">
        <v>2033</v>
      </c>
      <c r="B1655" s="10" t="s">
        <v>1222</v>
      </c>
      <c r="C1655" s="10" t="s">
        <v>25</v>
      </c>
      <c r="D1655" s="10">
        <v>0</v>
      </c>
      <c r="E1655" s="10">
        <v>0</v>
      </c>
      <c r="F1655" s="10">
        <v>0</v>
      </c>
      <c r="G1655" s="10">
        <v>0</v>
      </c>
      <c r="H1655" s="10">
        <v>0</v>
      </c>
      <c r="I1655" s="10" t="s">
        <v>22</v>
      </c>
      <c r="J1655" s="10">
        <v>0</v>
      </c>
      <c r="K1655" s="10">
        <v>0</v>
      </c>
      <c r="L1655" s="10">
        <v>0</v>
      </c>
      <c r="M1655" s="10">
        <v>0</v>
      </c>
      <c r="N1655" s="10">
        <v>0</v>
      </c>
      <c r="O1655" s="10">
        <v>0</v>
      </c>
      <c r="P1655" s="10" t="str">
        <f>INDEX(Mapping!$B$4:$B$70, MATCH(C1655, Mapping!$C$4:$C$70, 0))</f>
        <v>East</v>
      </c>
    </row>
    <row r="1656" spans="1:16" x14ac:dyDescent="0.25">
      <c r="A1656" s="10">
        <v>2033</v>
      </c>
      <c r="B1656" s="10" t="s">
        <v>1222</v>
      </c>
      <c r="C1656" s="10" t="s">
        <v>1182</v>
      </c>
      <c r="D1656" s="10">
        <v>0</v>
      </c>
      <c r="E1656" s="10">
        <v>0</v>
      </c>
      <c r="F1656" s="10">
        <v>0</v>
      </c>
      <c r="G1656" s="10">
        <v>0</v>
      </c>
      <c r="H1656" s="10">
        <v>0</v>
      </c>
      <c r="I1656" s="10" t="s">
        <v>22</v>
      </c>
      <c r="J1656" s="10">
        <v>132.6</v>
      </c>
      <c r="K1656" s="10">
        <v>0</v>
      </c>
      <c r="L1656" s="10">
        <v>0</v>
      </c>
      <c r="M1656" s="10">
        <v>0</v>
      </c>
      <c r="N1656" s="10">
        <v>132.6</v>
      </c>
      <c r="O1656" s="10">
        <v>0</v>
      </c>
      <c r="P1656" s="10" t="str">
        <f>INDEX(Mapping!$B$4:$B$70, MATCH(C1656, Mapping!$C$4:$C$70, 0))</f>
        <v>West</v>
      </c>
    </row>
    <row r="1657" spans="1:16" x14ac:dyDescent="0.25">
      <c r="A1657" s="10">
        <v>2033</v>
      </c>
      <c r="B1657" s="10" t="s">
        <v>1222</v>
      </c>
      <c r="C1657" s="10" t="s">
        <v>26</v>
      </c>
      <c r="D1657" s="10">
        <v>295.89999999999998</v>
      </c>
      <c r="E1657" s="10">
        <v>0</v>
      </c>
      <c r="F1657" s="10">
        <v>-29.5</v>
      </c>
      <c r="G1657" s="10">
        <v>34.6</v>
      </c>
      <c r="H1657" s="10">
        <v>34.6</v>
      </c>
      <c r="I1657" s="10">
        <v>13</v>
      </c>
      <c r="J1657" s="10">
        <v>29.7</v>
      </c>
      <c r="K1657" s="10">
        <v>-0.9</v>
      </c>
      <c r="L1657" s="10">
        <v>0</v>
      </c>
      <c r="M1657" s="10">
        <v>272.2</v>
      </c>
      <c r="N1657" s="10">
        <v>0</v>
      </c>
      <c r="O1657" s="10">
        <v>0</v>
      </c>
      <c r="P1657" s="10" t="str">
        <f>INDEX(Mapping!$B$4:$B$70, MATCH(C1657, Mapping!$C$4:$C$70, 0))</f>
        <v>East</v>
      </c>
    </row>
    <row r="1658" spans="1:16" x14ac:dyDescent="0.25">
      <c r="A1658" s="10">
        <v>2033</v>
      </c>
      <c r="B1658" s="10" t="s">
        <v>1222</v>
      </c>
      <c r="C1658" s="10" t="s">
        <v>27</v>
      </c>
      <c r="D1658" s="10">
        <v>0</v>
      </c>
      <c r="E1658" s="10">
        <v>0</v>
      </c>
      <c r="F1658" s="10">
        <v>0</v>
      </c>
      <c r="G1658" s="10">
        <v>0</v>
      </c>
      <c r="H1658" s="10">
        <v>0</v>
      </c>
      <c r="I1658" s="10" t="s">
        <v>22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 t="str">
        <f>INDEX(Mapping!$B$4:$B$70, MATCH(C1658, Mapping!$C$4:$C$70, 0))</f>
        <v>East</v>
      </c>
    </row>
    <row r="1659" spans="1:16" x14ac:dyDescent="0.25">
      <c r="A1659" s="10">
        <v>2033</v>
      </c>
      <c r="B1659" s="10" t="s">
        <v>1222</v>
      </c>
      <c r="C1659" s="10" t="s">
        <v>1183</v>
      </c>
      <c r="D1659" s="10">
        <v>0</v>
      </c>
      <c r="E1659" s="10">
        <v>0</v>
      </c>
      <c r="F1659" s="10">
        <v>0</v>
      </c>
      <c r="G1659" s="10">
        <v>0</v>
      </c>
      <c r="H1659" s="10">
        <v>0</v>
      </c>
      <c r="I1659" s="10" t="s">
        <v>22</v>
      </c>
      <c r="J1659" s="10">
        <v>0</v>
      </c>
      <c r="K1659" s="10">
        <v>0</v>
      </c>
      <c r="L1659" s="10">
        <v>0</v>
      </c>
      <c r="M1659" s="10">
        <v>889.5</v>
      </c>
      <c r="N1659" s="10">
        <v>889.5</v>
      </c>
      <c r="O1659" s="10">
        <v>0</v>
      </c>
      <c r="P1659" s="10" t="str">
        <f>INDEX(Mapping!$B$4:$B$70, MATCH(C1659, Mapping!$C$4:$C$70, 0))</f>
        <v>West</v>
      </c>
    </row>
    <row r="1660" spans="1:16" x14ac:dyDescent="0.25">
      <c r="A1660" s="10">
        <v>2033</v>
      </c>
      <c r="B1660" s="10" t="s">
        <v>1222</v>
      </c>
      <c r="C1660" s="10" t="s">
        <v>1184</v>
      </c>
      <c r="D1660" s="10">
        <v>0</v>
      </c>
      <c r="E1660" s="10">
        <v>0</v>
      </c>
      <c r="F1660" s="10">
        <v>0</v>
      </c>
      <c r="G1660" s="10">
        <v>0</v>
      </c>
      <c r="H1660" s="10">
        <v>0</v>
      </c>
      <c r="I1660" s="10" t="s">
        <v>22</v>
      </c>
      <c r="J1660" s="10">
        <v>0</v>
      </c>
      <c r="K1660" s="10">
        <v>0</v>
      </c>
      <c r="L1660" s="10">
        <v>0</v>
      </c>
      <c r="M1660" s="10">
        <v>1466.9</v>
      </c>
      <c r="N1660" s="10">
        <v>1466.9</v>
      </c>
      <c r="O1660" s="10">
        <v>0</v>
      </c>
      <c r="P1660" s="10" t="str">
        <f>INDEX(Mapping!$B$4:$B$70, MATCH(C1660, Mapping!$C$4:$C$70, 0))</f>
        <v>West</v>
      </c>
    </row>
    <row r="1661" spans="1:16" x14ac:dyDescent="0.25">
      <c r="A1661" s="10">
        <v>2033</v>
      </c>
      <c r="B1661" s="10" t="s">
        <v>1222</v>
      </c>
      <c r="C1661" s="10" t="s">
        <v>28</v>
      </c>
      <c r="D1661" s="10">
        <v>0</v>
      </c>
      <c r="E1661" s="10">
        <v>0</v>
      </c>
      <c r="F1661" s="10">
        <v>0</v>
      </c>
      <c r="G1661" s="10">
        <v>0</v>
      </c>
      <c r="H1661" s="10">
        <v>0</v>
      </c>
      <c r="I1661" s="10" t="s">
        <v>22</v>
      </c>
      <c r="J1661" s="10">
        <v>128.5</v>
      </c>
      <c r="K1661" s="10">
        <v>0</v>
      </c>
      <c r="L1661" s="10">
        <v>0</v>
      </c>
      <c r="M1661" s="10">
        <v>178.1</v>
      </c>
      <c r="N1661" s="10">
        <v>306.60000000000002</v>
      </c>
      <c r="O1661" s="10">
        <v>0</v>
      </c>
      <c r="P1661" s="10" t="str">
        <f>INDEX(Mapping!$B$4:$B$70, MATCH(C1661, Mapping!$C$4:$C$70, 0))</f>
        <v>West</v>
      </c>
    </row>
    <row r="1662" spans="1:16" x14ac:dyDescent="0.25">
      <c r="A1662" s="10">
        <v>2033</v>
      </c>
      <c r="B1662" s="10" t="s">
        <v>1222</v>
      </c>
      <c r="C1662" s="10" t="s">
        <v>29</v>
      </c>
      <c r="D1662" s="10">
        <v>0</v>
      </c>
      <c r="E1662" s="10">
        <v>0</v>
      </c>
      <c r="F1662" s="10">
        <v>0</v>
      </c>
      <c r="G1662" s="10">
        <v>0</v>
      </c>
      <c r="H1662" s="10">
        <v>0</v>
      </c>
      <c r="I1662" s="10" t="s">
        <v>22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 t="str">
        <f>INDEX(Mapping!$B$4:$B$70, MATCH(C1662, Mapping!$C$4:$C$70, 0))</f>
        <v>East</v>
      </c>
    </row>
    <row r="1663" spans="1:16" x14ac:dyDescent="0.25">
      <c r="A1663" s="10">
        <v>2033</v>
      </c>
      <c r="B1663" s="10" t="s">
        <v>1222</v>
      </c>
      <c r="C1663" s="10" t="s">
        <v>30</v>
      </c>
      <c r="D1663" s="10">
        <v>0</v>
      </c>
      <c r="E1663" s="10">
        <v>0</v>
      </c>
      <c r="F1663" s="10">
        <v>0</v>
      </c>
      <c r="G1663" s="10">
        <v>0</v>
      </c>
      <c r="H1663" s="10">
        <v>0</v>
      </c>
      <c r="I1663" s="10" t="s">
        <v>22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0</v>
      </c>
      <c r="P1663" s="10" t="str">
        <f>INDEX(Mapping!$B$4:$B$70, MATCH(C1663, Mapping!$C$4:$C$70, 0))</f>
        <v>East</v>
      </c>
    </row>
    <row r="1664" spans="1:16" x14ac:dyDescent="0.25">
      <c r="A1664" s="10">
        <v>2033</v>
      </c>
      <c r="B1664" s="10" t="s">
        <v>1222</v>
      </c>
      <c r="C1664" s="10" t="s">
        <v>31</v>
      </c>
      <c r="D1664" s="10">
        <v>4209.6000000000004</v>
      </c>
      <c r="E1664" s="10">
        <v>0</v>
      </c>
      <c r="F1664" s="10">
        <v>-421.8</v>
      </c>
      <c r="G1664" s="10">
        <v>1268.2</v>
      </c>
      <c r="H1664" s="10">
        <v>1268.2</v>
      </c>
      <c r="I1664" s="10">
        <v>33.5</v>
      </c>
      <c r="J1664" s="10">
        <v>2298.9</v>
      </c>
      <c r="K1664" s="10">
        <v>0</v>
      </c>
      <c r="L1664" s="10">
        <v>0</v>
      </c>
      <c r="M1664" s="10">
        <v>3712.1</v>
      </c>
      <c r="N1664" s="10">
        <v>955</v>
      </c>
      <c r="O1664" s="10">
        <v>0</v>
      </c>
      <c r="P1664" s="10" t="str">
        <f>INDEX(Mapping!$B$4:$B$70, MATCH(C1664, Mapping!$C$4:$C$70, 0))</f>
        <v>East</v>
      </c>
    </row>
    <row r="1665" spans="1:16" x14ac:dyDescent="0.25">
      <c r="A1665" s="10">
        <v>2033</v>
      </c>
      <c r="B1665" s="10" t="s">
        <v>1222</v>
      </c>
      <c r="C1665" s="10" t="s">
        <v>1185</v>
      </c>
      <c r="D1665" s="10">
        <v>0</v>
      </c>
      <c r="E1665" s="10">
        <v>0</v>
      </c>
      <c r="F1665" s="10">
        <v>0</v>
      </c>
      <c r="G1665" s="10">
        <v>0</v>
      </c>
      <c r="H1665" s="10">
        <v>0</v>
      </c>
      <c r="I1665" s="10" t="s">
        <v>22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 t="str">
        <f>INDEX(Mapping!$B$4:$B$70, MATCH(C1665, Mapping!$C$4:$C$70, 0))</f>
        <v>East</v>
      </c>
    </row>
    <row r="1666" spans="1:16" x14ac:dyDescent="0.25">
      <c r="A1666" s="10">
        <v>2033</v>
      </c>
      <c r="B1666" s="10" t="s">
        <v>1222</v>
      </c>
      <c r="C1666" s="10" t="s">
        <v>32</v>
      </c>
      <c r="D1666" s="10">
        <v>510.9</v>
      </c>
      <c r="E1666" s="10">
        <v>0</v>
      </c>
      <c r="F1666" s="10">
        <v>0</v>
      </c>
      <c r="G1666" s="10">
        <v>200</v>
      </c>
      <c r="H1666" s="10">
        <v>200</v>
      </c>
      <c r="I1666" s="10">
        <v>39.1</v>
      </c>
      <c r="J1666" s="10">
        <v>3298.5</v>
      </c>
      <c r="K1666" s="10">
        <v>-27.6</v>
      </c>
      <c r="L1666" s="10">
        <v>0</v>
      </c>
      <c r="M1666" s="10">
        <v>862</v>
      </c>
      <c r="N1666" s="10">
        <v>3422</v>
      </c>
      <c r="O1666" s="10">
        <v>0</v>
      </c>
      <c r="P1666" s="10" t="str">
        <f>INDEX(Mapping!$B$4:$B$70, MATCH(C1666, Mapping!$C$4:$C$70, 0))</f>
        <v>East</v>
      </c>
    </row>
    <row r="1667" spans="1:16" x14ac:dyDescent="0.25">
      <c r="A1667" s="10">
        <v>2033</v>
      </c>
      <c r="B1667" s="10" t="s">
        <v>1222</v>
      </c>
      <c r="C1667" s="10" t="s">
        <v>33</v>
      </c>
      <c r="D1667" s="10">
        <v>0</v>
      </c>
      <c r="E1667" s="10">
        <v>0</v>
      </c>
      <c r="F1667" s="10">
        <v>0</v>
      </c>
      <c r="G1667" s="10">
        <v>0</v>
      </c>
      <c r="H1667" s="10">
        <v>0</v>
      </c>
      <c r="I1667" s="10" t="s">
        <v>22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 t="str">
        <f>INDEX(Mapping!$B$4:$B$70, MATCH(C1667, Mapping!$C$4:$C$70, 0))</f>
        <v>East</v>
      </c>
    </row>
    <row r="1668" spans="1:16" x14ac:dyDescent="0.25">
      <c r="A1668" s="10">
        <v>2033</v>
      </c>
      <c r="B1668" s="10" t="s">
        <v>1222</v>
      </c>
      <c r="C1668" s="10" t="s">
        <v>34</v>
      </c>
      <c r="D1668" s="10">
        <v>0</v>
      </c>
      <c r="E1668" s="10">
        <v>0</v>
      </c>
      <c r="F1668" s="10">
        <v>0</v>
      </c>
      <c r="G1668" s="10">
        <v>0</v>
      </c>
      <c r="H1668" s="10">
        <v>0</v>
      </c>
      <c r="I1668" s="10" t="s">
        <v>22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 t="str">
        <f>INDEX(Mapping!$B$4:$B$70, MATCH(C1668, Mapping!$C$4:$C$70, 0))</f>
        <v>East</v>
      </c>
    </row>
    <row r="1669" spans="1:16" x14ac:dyDescent="0.25">
      <c r="A1669" s="10">
        <v>2033</v>
      </c>
      <c r="B1669" s="10" t="s">
        <v>1222</v>
      </c>
      <c r="C1669" s="10" t="s">
        <v>35</v>
      </c>
      <c r="D1669" s="10">
        <v>0</v>
      </c>
      <c r="E1669" s="10">
        <v>0</v>
      </c>
      <c r="F1669" s="10">
        <v>0</v>
      </c>
      <c r="G1669" s="10">
        <v>0</v>
      </c>
      <c r="H1669" s="10">
        <v>0</v>
      </c>
      <c r="I1669" s="10" t="s">
        <v>22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 t="str">
        <f>INDEX(Mapping!$B$4:$B$70, MATCH(C1669, Mapping!$C$4:$C$70, 0))</f>
        <v>East</v>
      </c>
    </row>
    <row r="1670" spans="1:16" x14ac:dyDescent="0.25">
      <c r="A1670" s="10">
        <v>2033</v>
      </c>
      <c r="B1670" s="10" t="s">
        <v>1222</v>
      </c>
      <c r="C1670" s="10" t="s">
        <v>36</v>
      </c>
      <c r="D1670" s="10">
        <v>0</v>
      </c>
      <c r="E1670" s="10">
        <v>0</v>
      </c>
      <c r="F1670" s="10">
        <v>0</v>
      </c>
      <c r="G1670" s="10">
        <v>0</v>
      </c>
      <c r="H1670" s="10">
        <v>0</v>
      </c>
      <c r="I1670" s="10" t="s">
        <v>22</v>
      </c>
      <c r="J1670" s="10">
        <v>2.6</v>
      </c>
      <c r="K1670" s="10">
        <v>0</v>
      </c>
      <c r="L1670" s="10">
        <v>0</v>
      </c>
      <c r="M1670" s="10">
        <v>0</v>
      </c>
      <c r="N1670" s="10">
        <v>2.6</v>
      </c>
      <c r="O1670" s="10">
        <v>0</v>
      </c>
      <c r="P1670" s="10" t="str">
        <f>INDEX(Mapping!$B$4:$B$70, MATCH(C1670, Mapping!$C$4:$C$70, 0))</f>
        <v>West</v>
      </c>
    </row>
    <row r="1671" spans="1:16" x14ac:dyDescent="0.25">
      <c r="A1671" s="10">
        <v>2033</v>
      </c>
      <c r="B1671" s="10" t="s">
        <v>1222</v>
      </c>
      <c r="C1671" s="10" t="s">
        <v>37</v>
      </c>
      <c r="D1671" s="10">
        <v>0</v>
      </c>
      <c r="E1671" s="10">
        <v>0</v>
      </c>
      <c r="F1671" s="10">
        <v>0</v>
      </c>
      <c r="G1671" s="10">
        <v>0</v>
      </c>
      <c r="H1671" s="10">
        <v>0</v>
      </c>
      <c r="I1671" s="10" t="s">
        <v>22</v>
      </c>
      <c r="J1671" s="10">
        <v>240.1</v>
      </c>
      <c r="K1671" s="10">
        <v>0</v>
      </c>
      <c r="L1671" s="10">
        <v>0</v>
      </c>
      <c r="M1671" s="10">
        <v>0</v>
      </c>
      <c r="N1671" s="10">
        <v>240.1</v>
      </c>
      <c r="O1671" s="10">
        <v>0</v>
      </c>
      <c r="P1671" s="10" t="str">
        <f>INDEX(Mapping!$B$4:$B$70, MATCH(C1671, Mapping!$C$4:$C$70, 0))</f>
        <v>West</v>
      </c>
    </row>
    <row r="1672" spans="1:16" x14ac:dyDescent="0.25">
      <c r="A1672" s="10">
        <v>2033</v>
      </c>
      <c r="B1672" s="10" t="s">
        <v>1222</v>
      </c>
      <c r="C1672" s="10" t="s">
        <v>38</v>
      </c>
      <c r="D1672" s="10">
        <v>583</v>
      </c>
      <c r="E1672" s="10">
        <v>0</v>
      </c>
      <c r="F1672" s="10">
        <v>-57.3</v>
      </c>
      <c r="G1672" s="10">
        <v>68.3</v>
      </c>
      <c r="H1672" s="10">
        <v>68.3</v>
      </c>
      <c r="I1672" s="10">
        <v>13</v>
      </c>
      <c r="J1672" s="10">
        <v>104</v>
      </c>
      <c r="K1672" s="10">
        <v>0</v>
      </c>
      <c r="L1672" s="10">
        <v>0</v>
      </c>
      <c r="M1672" s="10">
        <v>490.1</v>
      </c>
      <c r="N1672" s="10">
        <v>0</v>
      </c>
      <c r="O1672" s="10">
        <v>0</v>
      </c>
      <c r="P1672" s="10" t="str">
        <f>INDEX(Mapping!$B$4:$B$70, MATCH(C1672, Mapping!$C$4:$C$70, 0))</f>
        <v>West</v>
      </c>
    </row>
    <row r="1673" spans="1:16" x14ac:dyDescent="0.25">
      <c r="A1673" s="10">
        <v>2033</v>
      </c>
      <c r="B1673" s="10" t="s">
        <v>1222</v>
      </c>
      <c r="C1673" s="10" t="s">
        <v>39</v>
      </c>
      <c r="D1673" s="10">
        <v>260.8</v>
      </c>
      <c r="E1673" s="10">
        <v>0</v>
      </c>
      <c r="F1673" s="10">
        <v>-23.1</v>
      </c>
      <c r="G1673" s="10">
        <v>30.9</v>
      </c>
      <c r="H1673" s="10">
        <v>30.9</v>
      </c>
      <c r="I1673" s="10">
        <v>13</v>
      </c>
      <c r="J1673" s="10">
        <v>193.3</v>
      </c>
      <c r="K1673" s="10">
        <v>-2.6</v>
      </c>
      <c r="L1673" s="10">
        <v>0</v>
      </c>
      <c r="M1673" s="10">
        <v>344.7</v>
      </c>
      <c r="N1673" s="10">
        <v>266.89999999999998</v>
      </c>
      <c r="O1673" s="10">
        <v>0</v>
      </c>
      <c r="P1673" s="10" t="str">
        <f>INDEX(Mapping!$B$4:$B$70, MATCH(C1673, Mapping!$C$4:$C$70, 0))</f>
        <v>West</v>
      </c>
    </row>
    <row r="1674" spans="1:16" x14ac:dyDescent="0.25">
      <c r="A1674" s="10">
        <v>2033</v>
      </c>
      <c r="B1674" s="10" t="s">
        <v>1222</v>
      </c>
      <c r="C1674" s="10" t="s">
        <v>42</v>
      </c>
      <c r="D1674" s="10">
        <v>0</v>
      </c>
      <c r="E1674" s="10">
        <v>0</v>
      </c>
      <c r="F1674" s="10">
        <v>0</v>
      </c>
      <c r="G1674" s="10">
        <v>0</v>
      </c>
      <c r="H1674" s="10">
        <v>0</v>
      </c>
      <c r="I1674" s="10" t="s">
        <v>22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 t="str">
        <f>INDEX(Mapping!$B$4:$B$70, MATCH(C1674, Mapping!$C$4:$C$70, 0))</f>
        <v>East</v>
      </c>
    </row>
    <row r="1675" spans="1:16" x14ac:dyDescent="0.25">
      <c r="A1675" s="10">
        <v>2033</v>
      </c>
      <c r="B1675" s="10" t="s">
        <v>1222</v>
      </c>
      <c r="C1675" s="10" t="s">
        <v>43</v>
      </c>
      <c r="D1675" s="10">
        <v>0</v>
      </c>
      <c r="E1675" s="10">
        <v>0</v>
      </c>
      <c r="F1675" s="10">
        <v>0</v>
      </c>
      <c r="G1675" s="10">
        <v>0</v>
      </c>
      <c r="H1675" s="10">
        <v>0</v>
      </c>
      <c r="I1675" s="10" t="s">
        <v>22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 t="str">
        <f>INDEX(Mapping!$B$4:$B$70, MATCH(C1675, Mapping!$C$4:$C$70, 0))</f>
        <v>East</v>
      </c>
    </row>
    <row r="1676" spans="1:16" x14ac:dyDescent="0.25">
      <c r="A1676" s="10">
        <v>2033</v>
      </c>
      <c r="B1676" s="10" t="s">
        <v>1222</v>
      </c>
      <c r="C1676" s="10" t="s">
        <v>45</v>
      </c>
      <c r="D1676" s="10">
        <v>654.6</v>
      </c>
      <c r="E1676" s="10">
        <v>0</v>
      </c>
      <c r="F1676" s="10">
        <v>0</v>
      </c>
      <c r="G1676" s="10">
        <v>85.1</v>
      </c>
      <c r="H1676" s="10">
        <v>92.6</v>
      </c>
      <c r="I1676" s="10">
        <v>14.1</v>
      </c>
      <c r="J1676" s="10">
        <v>747.3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 t="str">
        <f>INDEX(Mapping!$B$4:$B$70, MATCH(C1676, Mapping!$C$4:$C$70, 0))</f>
        <v>East</v>
      </c>
    </row>
    <row r="1677" spans="1:16" x14ac:dyDescent="0.25">
      <c r="A1677" s="10">
        <v>2033</v>
      </c>
      <c r="B1677" s="10" t="s">
        <v>1222</v>
      </c>
      <c r="C1677" s="10" t="s">
        <v>46</v>
      </c>
      <c r="D1677" s="10">
        <v>500.4</v>
      </c>
      <c r="E1677" s="10">
        <v>0</v>
      </c>
      <c r="F1677" s="10">
        <v>-131.69999999999999</v>
      </c>
      <c r="G1677" s="10">
        <v>47.9</v>
      </c>
      <c r="H1677" s="10">
        <v>47.9</v>
      </c>
      <c r="I1677" s="10">
        <v>13</v>
      </c>
      <c r="J1677" s="10">
        <v>39.200000000000003</v>
      </c>
      <c r="K1677" s="10">
        <v>0</v>
      </c>
      <c r="L1677" s="10">
        <v>0</v>
      </c>
      <c r="M1677" s="10">
        <v>377.4</v>
      </c>
      <c r="N1677" s="10">
        <v>0</v>
      </c>
      <c r="O1677" s="10">
        <v>0</v>
      </c>
      <c r="P1677" s="10" t="str">
        <f>INDEX(Mapping!$B$4:$B$70, MATCH(C1677, Mapping!$C$4:$C$70, 0))</f>
        <v>East</v>
      </c>
    </row>
    <row r="1678" spans="1:16" x14ac:dyDescent="0.25">
      <c r="A1678" s="10">
        <v>2033</v>
      </c>
      <c r="B1678" s="10" t="s">
        <v>1222</v>
      </c>
      <c r="C1678" s="10" t="s">
        <v>1234</v>
      </c>
      <c r="D1678" s="10">
        <v>0</v>
      </c>
      <c r="E1678" s="10">
        <v>0</v>
      </c>
      <c r="F1678" s="10">
        <v>0</v>
      </c>
      <c r="G1678" s="10">
        <v>0</v>
      </c>
      <c r="H1678" s="10">
        <v>0</v>
      </c>
      <c r="I1678" s="10" t="s">
        <v>22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0</v>
      </c>
      <c r="P1678" s="10" t="str">
        <f>INDEX(Mapping!$B$4:$B$70, MATCH(C1678, Mapping!$C$4:$C$70, 0))</f>
        <v>East</v>
      </c>
    </row>
    <row r="1679" spans="1:16" x14ac:dyDescent="0.25">
      <c r="A1679" s="10">
        <v>2033</v>
      </c>
      <c r="B1679" s="10" t="s">
        <v>1222</v>
      </c>
      <c r="C1679" s="10" t="s">
        <v>47</v>
      </c>
      <c r="D1679" s="10">
        <v>0</v>
      </c>
      <c r="E1679" s="10">
        <v>0</v>
      </c>
      <c r="F1679" s="10">
        <v>0</v>
      </c>
      <c r="G1679" s="10">
        <v>0</v>
      </c>
      <c r="H1679" s="10">
        <v>0</v>
      </c>
      <c r="I1679" s="10" t="s">
        <v>22</v>
      </c>
      <c r="J1679" s="10">
        <v>512.20000000000005</v>
      </c>
      <c r="K1679" s="10">
        <v>0</v>
      </c>
      <c r="L1679" s="10">
        <v>0</v>
      </c>
      <c r="M1679" s="10">
        <v>0</v>
      </c>
      <c r="N1679" s="10">
        <v>512.20000000000005</v>
      </c>
      <c r="O1679" s="10">
        <v>0</v>
      </c>
      <c r="P1679" s="10" t="str">
        <f>INDEX(Mapping!$B$4:$B$70, MATCH(C1679, Mapping!$C$4:$C$70, 0))</f>
        <v>West</v>
      </c>
    </row>
    <row r="1680" spans="1:16" x14ac:dyDescent="0.25">
      <c r="A1680" s="10">
        <v>2033</v>
      </c>
      <c r="B1680" s="10" t="s">
        <v>1222</v>
      </c>
      <c r="C1680" s="10" t="s">
        <v>48</v>
      </c>
      <c r="D1680" s="10">
        <v>1569.9</v>
      </c>
      <c r="E1680" s="10">
        <v>0</v>
      </c>
      <c r="F1680" s="10">
        <v>-200.7</v>
      </c>
      <c r="G1680" s="10">
        <v>537.4</v>
      </c>
      <c r="H1680" s="10">
        <v>537.4</v>
      </c>
      <c r="I1680" s="10">
        <v>39.299999999999997</v>
      </c>
      <c r="J1680" s="10">
        <v>715.6</v>
      </c>
      <c r="K1680" s="10">
        <v>0.9</v>
      </c>
      <c r="L1680" s="10">
        <v>0</v>
      </c>
      <c r="M1680" s="10">
        <v>1507</v>
      </c>
      <c r="N1680" s="10">
        <v>317</v>
      </c>
      <c r="O1680" s="10">
        <v>0</v>
      </c>
      <c r="P1680" s="10" t="str">
        <f>INDEX(Mapping!$B$4:$B$70, MATCH(C1680, Mapping!$C$4:$C$70, 0))</f>
        <v>West</v>
      </c>
    </row>
    <row r="1681" spans="1:16" x14ac:dyDescent="0.25">
      <c r="A1681" s="10">
        <v>2033</v>
      </c>
      <c r="B1681" s="10" t="s">
        <v>1222</v>
      </c>
      <c r="C1681" s="10" t="s">
        <v>49</v>
      </c>
      <c r="D1681" s="10">
        <v>599.70000000000005</v>
      </c>
      <c r="E1681" s="10">
        <v>0</v>
      </c>
      <c r="F1681" s="10">
        <v>-56</v>
      </c>
      <c r="G1681" s="10">
        <v>70.7</v>
      </c>
      <c r="H1681" s="10">
        <v>70.7</v>
      </c>
      <c r="I1681" s="10">
        <v>13</v>
      </c>
      <c r="J1681" s="10">
        <v>691.9</v>
      </c>
      <c r="K1681" s="10">
        <v>-78</v>
      </c>
      <c r="L1681" s="10">
        <v>0</v>
      </c>
      <c r="M1681" s="10">
        <v>100</v>
      </c>
      <c r="N1681" s="10">
        <v>99.5</v>
      </c>
      <c r="O1681" s="10">
        <v>0</v>
      </c>
      <c r="P1681" s="10" t="str">
        <f>INDEX(Mapping!$B$4:$B$70, MATCH(C1681, Mapping!$C$4:$C$70, 0))</f>
        <v>West</v>
      </c>
    </row>
    <row r="1682" spans="1:16" x14ac:dyDescent="0.25">
      <c r="A1682" s="10">
        <v>2033</v>
      </c>
      <c r="B1682" s="10" t="s">
        <v>1222</v>
      </c>
      <c r="C1682" s="10" t="s">
        <v>50</v>
      </c>
      <c r="D1682" s="10">
        <v>445.5</v>
      </c>
      <c r="E1682" s="10">
        <v>0</v>
      </c>
      <c r="F1682" s="10">
        <v>-56.8</v>
      </c>
      <c r="G1682" s="10">
        <v>50.5</v>
      </c>
      <c r="H1682" s="10">
        <v>50.5</v>
      </c>
      <c r="I1682" s="10">
        <v>13</v>
      </c>
      <c r="J1682" s="10">
        <v>118.8</v>
      </c>
      <c r="K1682" s="10">
        <v>0</v>
      </c>
      <c r="L1682" s="10">
        <v>0</v>
      </c>
      <c r="M1682" s="10">
        <v>320.39999999999998</v>
      </c>
      <c r="N1682" s="10">
        <v>0</v>
      </c>
      <c r="O1682" s="10">
        <v>0</v>
      </c>
      <c r="P1682" s="10" t="str">
        <f>INDEX(Mapping!$B$4:$B$70, MATCH(C1682, Mapping!$C$4:$C$70, 0))</f>
        <v>West</v>
      </c>
    </row>
    <row r="1683" spans="1:16" x14ac:dyDescent="0.25">
      <c r="A1683" s="10">
        <v>2033</v>
      </c>
      <c r="B1683" s="10" t="s">
        <v>1222</v>
      </c>
      <c r="C1683" s="10" t="s">
        <v>51</v>
      </c>
      <c r="D1683" s="10">
        <v>0</v>
      </c>
      <c r="E1683" s="10">
        <v>0</v>
      </c>
      <c r="F1683" s="10">
        <v>0</v>
      </c>
      <c r="G1683" s="10">
        <v>0</v>
      </c>
      <c r="H1683" s="10">
        <v>0</v>
      </c>
      <c r="I1683" s="10" t="s">
        <v>22</v>
      </c>
      <c r="J1683" s="10">
        <v>0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 t="str">
        <f>INDEX(Mapping!$B$4:$B$70, MATCH(C1683, Mapping!$C$4:$C$70, 0))</f>
        <v>West</v>
      </c>
    </row>
    <row r="1684" spans="1:16" x14ac:dyDescent="0.25">
      <c r="A1684" s="10">
        <v>2033</v>
      </c>
      <c r="B1684" s="10" t="s">
        <v>1222</v>
      </c>
      <c r="C1684" s="10" t="s">
        <v>52</v>
      </c>
      <c r="D1684" s="10">
        <v>0</v>
      </c>
      <c r="E1684" s="10">
        <v>0</v>
      </c>
      <c r="F1684" s="10">
        <v>0</v>
      </c>
      <c r="G1684" s="10">
        <v>0</v>
      </c>
      <c r="H1684" s="10">
        <v>0</v>
      </c>
      <c r="I1684" s="10" t="s">
        <v>22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 t="str">
        <f>INDEX(Mapping!$B$4:$B$70, MATCH(C1684, Mapping!$C$4:$C$70, 0))</f>
        <v>West</v>
      </c>
    </row>
    <row r="1685" spans="1:16" x14ac:dyDescent="0.25">
      <c r="A1685" s="10">
        <v>2033</v>
      </c>
      <c r="B1685" s="10" t="s">
        <v>1222</v>
      </c>
      <c r="C1685" s="10" t="s">
        <v>1221</v>
      </c>
      <c r="D1685" s="10">
        <v>0</v>
      </c>
      <c r="E1685" s="10">
        <v>0</v>
      </c>
      <c r="F1685" s="10">
        <v>0</v>
      </c>
      <c r="G1685" s="10">
        <v>0</v>
      </c>
      <c r="H1685" s="10">
        <v>0</v>
      </c>
      <c r="I1685" s="10" t="s">
        <v>22</v>
      </c>
      <c r="J1685" s="10">
        <v>702</v>
      </c>
      <c r="K1685" s="10">
        <v>0</v>
      </c>
      <c r="L1685" s="10">
        <v>0</v>
      </c>
      <c r="M1685" s="10">
        <v>0</v>
      </c>
      <c r="N1685" s="10">
        <v>702</v>
      </c>
      <c r="O1685" s="10">
        <v>0</v>
      </c>
      <c r="P1685" s="10" t="str">
        <f>INDEX(Mapping!$B$4:$B$70, MATCH(C1685, Mapping!$C$4:$C$70, 0))</f>
        <v>West</v>
      </c>
    </row>
    <row r="1686" spans="1:16" x14ac:dyDescent="0.25">
      <c r="A1686" s="10">
        <v>2033</v>
      </c>
      <c r="B1686" s="10" t="s">
        <v>1222</v>
      </c>
      <c r="C1686" s="10" t="s">
        <v>53</v>
      </c>
      <c r="D1686" s="10">
        <v>0</v>
      </c>
      <c r="E1686" s="10">
        <v>0</v>
      </c>
      <c r="F1686" s="10">
        <v>0</v>
      </c>
      <c r="G1686" s="10">
        <v>0</v>
      </c>
      <c r="H1686" s="10">
        <v>0</v>
      </c>
      <c r="I1686" s="10" t="s">
        <v>22</v>
      </c>
      <c r="J1686" s="10">
        <v>0</v>
      </c>
      <c r="K1686" s="10">
        <v>0</v>
      </c>
      <c r="L1686" s="10">
        <v>0</v>
      </c>
      <c r="M1686" s="10">
        <v>1089.9000000000001</v>
      </c>
      <c r="N1686" s="10">
        <v>1089.9000000000001</v>
      </c>
      <c r="O1686" s="10">
        <v>0</v>
      </c>
      <c r="P1686" s="10" t="str">
        <f>INDEX(Mapping!$B$4:$B$70, MATCH(C1686, Mapping!$C$4:$C$70, 0))</f>
        <v>West</v>
      </c>
    </row>
    <row r="1687" spans="1:16" x14ac:dyDescent="0.25">
      <c r="A1687" s="10">
        <v>2033</v>
      </c>
      <c r="B1687" s="10" t="s">
        <v>1222</v>
      </c>
      <c r="C1687" s="10" t="s">
        <v>1189</v>
      </c>
      <c r="D1687" s="10">
        <v>0</v>
      </c>
      <c r="E1687" s="10">
        <v>0</v>
      </c>
      <c r="F1687" s="10">
        <v>0</v>
      </c>
      <c r="G1687" s="10">
        <v>0</v>
      </c>
      <c r="H1687" s="10">
        <v>0</v>
      </c>
      <c r="I1687" s="10" t="s">
        <v>22</v>
      </c>
      <c r="J1687" s="10">
        <v>0</v>
      </c>
      <c r="K1687" s="10">
        <v>0</v>
      </c>
      <c r="L1687" s="10">
        <v>0</v>
      </c>
      <c r="M1687" s="10">
        <v>104.7</v>
      </c>
      <c r="N1687" s="10">
        <v>104.7</v>
      </c>
      <c r="O1687" s="10">
        <v>0</v>
      </c>
      <c r="P1687" s="10" t="str">
        <f>INDEX(Mapping!$B$4:$B$70, MATCH(C1687, Mapping!$C$4:$C$70, 0))</f>
        <v>West</v>
      </c>
    </row>
    <row r="1688" spans="1:16" x14ac:dyDescent="0.25">
      <c r="A1688" s="10">
        <v>2033</v>
      </c>
      <c r="B1688" s="10" t="s">
        <v>1222</v>
      </c>
      <c r="C1688" s="10" t="s">
        <v>23</v>
      </c>
      <c r="D1688" s="10">
        <v>0</v>
      </c>
      <c r="E1688" s="10">
        <v>0</v>
      </c>
      <c r="F1688" s="10">
        <v>0</v>
      </c>
      <c r="G1688" s="10">
        <v>0</v>
      </c>
      <c r="H1688" s="10">
        <v>0</v>
      </c>
      <c r="I1688" s="10" t="s">
        <v>22</v>
      </c>
      <c r="J1688" s="10">
        <v>0</v>
      </c>
      <c r="K1688" s="10">
        <v>0</v>
      </c>
      <c r="L1688" s="10">
        <v>0</v>
      </c>
      <c r="M1688" s="10">
        <v>0</v>
      </c>
      <c r="N1688" s="10">
        <v>0</v>
      </c>
      <c r="O1688" s="10">
        <v>0</v>
      </c>
      <c r="P1688" s="10" t="str">
        <f>INDEX(Mapping!$B$4:$B$70, MATCH(C1688, Mapping!$C$4:$C$70, 0))</f>
        <v>East</v>
      </c>
    </row>
    <row r="1689" spans="1:16" x14ac:dyDescent="0.25">
      <c r="A1689" s="10">
        <v>2033</v>
      </c>
      <c r="B1689" s="10" t="s">
        <v>1222</v>
      </c>
      <c r="C1689" s="10" t="s">
        <v>1220</v>
      </c>
      <c r="D1689" s="10">
        <v>353.8</v>
      </c>
      <c r="E1689" s="10">
        <v>0</v>
      </c>
      <c r="F1689" s="10">
        <v>-36.6</v>
      </c>
      <c r="G1689" s="10">
        <v>41.2</v>
      </c>
      <c r="H1689" s="10">
        <v>41.2</v>
      </c>
      <c r="I1689" s="10">
        <v>13</v>
      </c>
      <c r="J1689" s="10">
        <v>0</v>
      </c>
      <c r="K1689" s="10">
        <v>0</v>
      </c>
      <c r="L1689" s="10">
        <v>0</v>
      </c>
      <c r="M1689" s="10">
        <v>358.5</v>
      </c>
      <c r="N1689" s="10">
        <v>0</v>
      </c>
      <c r="O1689" s="10">
        <v>0</v>
      </c>
      <c r="P1689" s="10" t="str">
        <f>INDEX(Mapping!$B$4:$B$70, MATCH(C1689, Mapping!$C$4:$C$70, 0))</f>
        <v>West</v>
      </c>
    </row>
    <row r="1690" spans="1:16" x14ac:dyDescent="0.25">
      <c r="A1690" s="10">
        <v>2033</v>
      </c>
      <c r="B1690" s="10" t="s">
        <v>1222</v>
      </c>
      <c r="C1690" s="10" t="s">
        <v>1235</v>
      </c>
      <c r="D1690" s="10">
        <v>0</v>
      </c>
      <c r="E1690" s="10">
        <v>0</v>
      </c>
      <c r="F1690" s="10">
        <v>0</v>
      </c>
      <c r="G1690" s="10">
        <v>0</v>
      </c>
      <c r="H1690" s="10">
        <v>0</v>
      </c>
      <c r="I1690" s="10" t="s">
        <v>22</v>
      </c>
      <c r="J1690" s="10">
        <v>74.8</v>
      </c>
      <c r="K1690" s="10">
        <v>0</v>
      </c>
      <c r="L1690" s="10">
        <v>0</v>
      </c>
      <c r="M1690" s="10">
        <v>0</v>
      </c>
      <c r="N1690" s="10">
        <v>74.8</v>
      </c>
      <c r="O1690" s="10">
        <v>0</v>
      </c>
      <c r="P1690" s="10" t="str">
        <f>INDEX(Mapping!$B$4:$B$70, MATCH(C1690, Mapping!$C$4:$C$70, 0))</f>
        <v>East</v>
      </c>
    </row>
    <row r="1691" spans="1:16" x14ac:dyDescent="0.25">
      <c r="A1691" s="10">
        <v>2033</v>
      </c>
      <c r="B1691" s="10" t="s">
        <v>1222</v>
      </c>
      <c r="C1691" s="10" t="s">
        <v>1236</v>
      </c>
      <c r="D1691" s="10">
        <v>0</v>
      </c>
      <c r="E1691" s="10">
        <v>0</v>
      </c>
      <c r="F1691" s="10">
        <v>0</v>
      </c>
      <c r="G1691" s="10">
        <v>0</v>
      </c>
      <c r="H1691" s="10">
        <v>0</v>
      </c>
      <c r="I1691" s="10" t="s">
        <v>22</v>
      </c>
      <c r="J1691" s="10">
        <v>104.2</v>
      </c>
      <c r="K1691" s="10">
        <v>0</v>
      </c>
      <c r="L1691" s="10">
        <v>0</v>
      </c>
      <c r="M1691" s="10">
        <v>0</v>
      </c>
      <c r="N1691" s="10">
        <v>104.2</v>
      </c>
      <c r="O1691" s="10">
        <v>0</v>
      </c>
      <c r="P1691" s="10" t="str">
        <f>INDEX(Mapping!$B$4:$B$70, MATCH(C1691, Mapping!$C$4:$C$70, 0))</f>
        <v>West</v>
      </c>
    </row>
    <row r="1692" spans="1:16" x14ac:dyDescent="0.25">
      <c r="A1692" s="10">
        <v>2033</v>
      </c>
      <c r="B1692" s="10" t="s">
        <v>1222</v>
      </c>
      <c r="C1692" s="10" t="s">
        <v>1237</v>
      </c>
      <c r="D1692" s="10">
        <v>0</v>
      </c>
      <c r="E1692" s="10">
        <v>0</v>
      </c>
      <c r="F1692" s="10">
        <v>0</v>
      </c>
      <c r="G1692" s="10">
        <v>0</v>
      </c>
      <c r="H1692" s="10">
        <v>0</v>
      </c>
      <c r="I1692" s="10" t="s">
        <v>22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0</v>
      </c>
      <c r="P1692" s="10" t="str">
        <f>INDEX(Mapping!$B$4:$B$70, MATCH(C1692, Mapping!$C$4:$C$70, 0))</f>
        <v>West</v>
      </c>
    </row>
    <row r="1693" spans="1:16" x14ac:dyDescent="0.25">
      <c r="A1693" s="10">
        <v>2033</v>
      </c>
      <c r="B1693" s="10" t="s">
        <v>1222</v>
      </c>
      <c r="C1693" s="10" t="s">
        <v>1238</v>
      </c>
      <c r="D1693" s="10">
        <v>0</v>
      </c>
      <c r="E1693" s="10">
        <v>0</v>
      </c>
      <c r="F1693" s="10">
        <v>0</v>
      </c>
      <c r="G1693" s="10">
        <v>0</v>
      </c>
      <c r="H1693" s="10">
        <v>0</v>
      </c>
      <c r="I1693" s="10" t="s">
        <v>22</v>
      </c>
      <c r="J1693" s="10">
        <v>178.1</v>
      </c>
      <c r="K1693" s="10">
        <v>0</v>
      </c>
      <c r="L1693" s="10">
        <v>0</v>
      </c>
      <c r="M1693" s="10">
        <v>0</v>
      </c>
      <c r="N1693" s="10">
        <v>178.1</v>
      </c>
      <c r="O1693" s="10">
        <v>0</v>
      </c>
      <c r="P1693" s="10" t="str">
        <f>INDEX(Mapping!$B$4:$B$70, MATCH(C1693, Mapping!$C$4:$C$70, 0))</f>
        <v>East</v>
      </c>
    </row>
    <row r="1694" spans="1:16" x14ac:dyDescent="0.25">
      <c r="A1694" s="10">
        <v>2033</v>
      </c>
      <c r="B1694" s="10" t="s">
        <v>1222</v>
      </c>
      <c r="C1694" s="10" t="s">
        <v>1239</v>
      </c>
      <c r="D1694" s="10">
        <v>0</v>
      </c>
      <c r="E1694" s="10">
        <v>0</v>
      </c>
      <c r="F1694" s="10">
        <v>0</v>
      </c>
      <c r="G1694" s="10">
        <v>0</v>
      </c>
      <c r="H1694" s="10">
        <v>0</v>
      </c>
      <c r="I1694" s="10" t="s">
        <v>22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0</v>
      </c>
      <c r="P1694" s="10" t="str">
        <f>INDEX(Mapping!$B$4:$B$70, MATCH(C1694, Mapping!$C$4:$C$70, 0))</f>
        <v>West</v>
      </c>
    </row>
    <row r="1695" spans="1:16" x14ac:dyDescent="0.25">
      <c r="A1695" s="10">
        <v>2033</v>
      </c>
      <c r="B1695" s="10" t="s">
        <v>1222</v>
      </c>
      <c r="C1695" s="10" t="s">
        <v>1240</v>
      </c>
      <c r="D1695" s="10">
        <v>0</v>
      </c>
      <c r="E1695" s="10">
        <v>0</v>
      </c>
      <c r="F1695" s="10">
        <v>0</v>
      </c>
      <c r="G1695" s="10">
        <v>0</v>
      </c>
      <c r="H1695" s="10">
        <v>0</v>
      </c>
      <c r="I1695" s="10" t="s">
        <v>22</v>
      </c>
      <c r="J1695" s="10">
        <v>0</v>
      </c>
      <c r="K1695" s="10">
        <v>0</v>
      </c>
      <c r="L1695" s="10">
        <v>0</v>
      </c>
      <c r="M1695" s="10">
        <v>0</v>
      </c>
      <c r="N1695" s="10">
        <v>0</v>
      </c>
      <c r="O1695" s="10">
        <v>0</v>
      </c>
      <c r="P1695" s="10" t="str">
        <f>INDEX(Mapping!$B$4:$B$70, MATCH(C1695, Mapping!$C$4:$C$70, 0))</f>
        <v>West</v>
      </c>
    </row>
    <row r="1696" spans="1:16" x14ac:dyDescent="0.25">
      <c r="A1696" s="10">
        <v>2033</v>
      </c>
      <c r="B1696" s="10" t="s">
        <v>1222</v>
      </c>
      <c r="C1696" s="10" t="s">
        <v>1241</v>
      </c>
      <c r="D1696" s="10">
        <v>0</v>
      </c>
      <c r="E1696" s="10">
        <v>0</v>
      </c>
      <c r="F1696" s="10">
        <v>0</v>
      </c>
      <c r="G1696" s="10">
        <v>0</v>
      </c>
      <c r="H1696" s="10">
        <v>0</v>
      </c>
      <c r="I1696" s="10" t="s">
        <v>22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  <c r="O1696" s="10">
        <v>0</v>
      </c>
      <c r="P1696" s="10" t="str">
        <f>INDEX(Mapping!$B$4:$B$70, MATCH(C1696, Mapping!$C$4:$C$70, 0))</f>
        <v>West</v>
      </c>
    </row>
    <row r="1697" spans="1:16" x14ac:dyDescent="0.25">
      <c r="A1697" s="10">
        <v>2033</v>
      </c>
      <c r="B1697" s="10" t="s">
        <v>1222</v>
      </c>
      <c r="C1697" s="10" t="s">
        <v>1242</v>
      </c>
      <c r="D1697" s="10">
        <v>0</v>
      </c>
      <c r="E1697" s="10">
        <v>0</v>
      </c>
      <c r="F1697" s="10">
        <v>0</v>
      </c>
      <c r="G1697" s="10">
        <v>0</v>
      </c>
      <c r="H1697" s="10">
        <v>0</v>
      </c>
      <c r="I1697" s="10" t="s">
        <v>22</v>
      </c>
      <c r="J1697" s="10">
        <v>0</v>
      </c>
      <c r="K1697" s="10">
        <v>0</v>
      </c>
      <c r="L1697" s="10">
        <v>0</v>
      </c>
      <c r="M1697" s="10">
        <v>0</v>
      </c>
      <c r="N1697" s="10">
        <v>0</v>
      </c>
      <c r="O1697" s="10">
        <v>0</v>
      </c>
      <c r="P1697" s="10" t="str">
        <f>INDEX(Mapping!$B$4:$B$70, MATCH(C1697, Mapping!$C$4:$C$70, 0))</f>
        <v>West</v>
      </c>
    </row>
    <row r="1698" spans="1:16" x14ac:dyDescent="0.25">
      <c r="A1698" s="10">
        <v>2033</v>
      </c>
      <c r="B1698" s="10" t="s">
        <v>1222</v>
      </c>
      <c r="C1698" s="10" t="s">
        <v>1243</v>
      </c>
      <c r="D1698" s="10">
        <v>0</v>
      </c>
      <c r="E1698" s="10">
        <v>0</v>
      </c>
      <c r="F1698" s="10">
        <v>0</v>
      </c>
      <c r="G1698" s="10">
        <v>0</v>
      </c>
      <c r="H1698" s="10">
        <v>0</v>
      </c>
      <c r="I1698" s="10" t="s">
        <v>22</v>
      </c>
      <c r="J1698" s="10">
        <v>122.6</v>
      </c>
      <c r="K1698" s="10">
        <v>0</v>
      </c>
      <c r="L1698" s="10">
        <v>0</v>
      </c>
      <c r="M1698" s="10">
        <v>0</v>
      </c>
      <c r="N1698" s="10">
        <v>122.6</v>
      </c>
      <c r="O1698" s="10">
        <v>0</v>
      </c>
      <c r="P1698" s="10" t="str">
        <f>INDEX(Mapping!$B$4:$B$70, MATCH(C1698, Mapping!$C$4:$C$70, 0))</f>
        <v>West</v>
      </c>
    </row>
    <row r="1699" spans="1:16" x14ac:dyDescent="0.25">
      <c r="A1699" s="10">
        <v>2033</v>
      </c>
      <c r="B1699" s="10" t="s">
        <v>1222</v>
      </c>
      <c r="C1699" s="10" t="s">
        <v>1244</v>
      </c>
      <c r="D1699" s="10">
        <v>0</v>
      </c>
      <c r="E1699" s="10">
        <v>0</v>
      </c>
      <c r="F1699" s="10">
        <v>0</v>
      </c>
      <c r="G1699" s="10">
        <v>0</v>
      </c>
      <c r="H1699" s="10">
        <v>85.3</v>
      </c>
      <c r="I1699" s="10" t="s">
        <v>22</v>
      </c>
      <c r="J1699" s="10">
        <v>739.2</v>
      </c>
      <c r="K1699" s="10">
        <v>0</v>
      </c>
      <c r="L1699" s="10">
        <v>0</v>
      </c>
      <c r="M1699" s="10">
        <v>0</v>
      </c>
      <c r="N1699" s="10">
        <v>653.9</v>
      </c>
      <c r="O1699" s="10">
        <v>0</v>
      </c>
      <c r="P1699" s="10" t="str">
        <f>INDEX(Mapping!$B$4:$B$70, MATCH(C1699, Mapping!$C$4:$C$70, 0))</f>
        <v>East</v>
      </c>
    </row>
    <row r="1700" spans="1:16" x14ac:dyDescent="0.25">
      <c r="A1700" s="10">
        <v>2033</v>
      </c>
      <c r="B1700" s="10" t="s">
        <v>1222</v>
      </c>
      <c r="C1700" s="10" t="s">
        <v>1245</v>
      </c>
      <c r="D1700" s="10">
        <v>0</v>
      </c>
      <c r="E1700" s="10">
        <v>0</v>
      </c>
      <c r="F1700" s="10">
        <v>0</v>
      </c>
      <c r="G1700" s="10">
        <v>0</v>
      </c>
      <c r="H1700" s="10">
        <v>80</v>
      </c>
      <c r="I1700" s="10" t="s">
        <v>22</v>
      </c>
      <c r="J1700" s="10">
        <v>192.3</v>
      </c>
      <c r="K1700" s="10">
        <v>0</v>
      </c>
      <c r="L1700" s="10">
        <v>0</v>
      </c>
      <c r="M1700" s="10">
        <v>0</v>
      </c>
      <c r="N1700" s="10">
        <v>112.4</v>
      </c>
      <c r="O1700" s="10">
        <v>0</v>
      </c>
      <c r="P1700" s="10" t="str">
        <f>INDEX(Mapping!$B$4:$B$70, MATCH(C1700, Mapping!$C$4:$C$70, 0))</f>
        <v>East</v>
      </c>
    </row>
    <row r="1701" spans="1:16" x14ac:dyDescent="0.25">
      <c r="A1701" s="10">
        <v>2033</v>
      </c>
      <c r="B1701" s="10" t="s">
        <v>1222</v>
      </c>
      <c r="C1701" s="10" t="s">
        <v>1246</v>
      </c>
      <c r="D1701" s="10">
        <v>0</v>
      </c>
      <c r="E1701" s="10">
        <v>0</v>
      </c>
      <c r="F1701" s="10">
        <v>0</v>
      </c>
      <c r="G1701" s="10">
        <v>0</v>
      </c>
      <c r="H1701" s="10">
        <v>0</v>
      </c>
      <c r="I1701" s="10" t="s">
        <v>22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 t="str">
        <f>INDEX(Mapping!$B$4:$B$70, MATCH(C1701, Mapping!$C$4:$C$70, 0))</f>
        <v>West</v>
      </c>
    </row>
    <row r="1702" spans="1:16" x14ac:dyDescent="0.25">
      <c r="A1702" s="10">
        <v>2033</v>
      </c>
      <c r="B1702" s="10" t="s">
        <v>1222</v>
      </c>
      <c r="C1702" s="10" t="s">
        <v>1247</v>
      </c>
      <c r="D1702" s="10">
        <v>0</v>
      </c>
      <c r="E1702" s="10">
        <v>0</v>
      </c>
      <c r="F1702" s="10">
        <v>0</v>
      </c>
      <c r="G1702" s="10">
        <v>0</v>
      </c>
      <c r="H1702" s="10">
        <v>0</v>
      </c>
      <c r="I1702" s="10" t="s">
        <v>22</v>
      </c>
      <c r="J1702" s="10">
        <v>0</v>
      </c>
      <c r="K1702" s="10">
        <v>0</v>
      </c>
      <c r="L1702" s="10">
        <v>0</v>
      </c>
      <c r="M1702" s="10">
        <v>0</v>
      </c>
      <c r="N1702" s="10">
        <v>0</v>
      </c>
      <c r="O1702" s="10">
        <v>0</v>
      </c>
      <c r="P1702" s="10" t="str">
        <f>INDEX(Mapping!$B$4:$B$70, MATCH(C1702, Mapping!$C$4:$C$70, 0))</f>
        <v>East</v>
      </c>
    </row>
    <row r="1703" spans="1:16" x14ac:dyDescent="0.25">
      <c r="A1703" s="10">
        <v>2033</v>
      </c>
      <c r="B1703" s="10" t="s">
        <v>1222</v>
      </c>
      <c r="C1703" s="10" t="s">
        <v>1248</v>
      </c>
      <c r="D1703" s="10">
        <v>0</v>
      </c>
      <c r="E1703" s="10">
        <v>0</v>
      </c>
      <c r="F1703" s="10">
        <v>0</v>
      </c>
      <c r="G1703" s="10">
        <v>0</v>
      </c>
      <c r="H1703" s="10">
        <v>0</v>
      </c>
      <c r="I1703" s="10" t="s">
        <v>22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 t="str">
        <f>INDEX(Mapping!$B$4:$B$70, MATCH(C1703, Mapping!$C$4:$C$70, 0))</f>
        <v>East</v>
      </c>
    </row>
    <row r="1704" spans="1:16" x14ac:dyDescent="0.25">
      <c r="A1704" s="10">
        <v>2033</v>
      </c>
      <c r="B1704" s="10" t="s">
        <v>1222</v>
      </c>
      <c r="C1704" s="10" t="s">
        <v>1249</v>
      </c>
      <c r="D1704" s="10">
        <v>0</v>
      </c>
      <c r="E1704" s="10">
        <v>0</v>
      </c>
      <c r="F1704" s="10">
        <v>0</v>
      </c>
      <c r="G1704" s="10">
        <v>0</v>
      </c>
      <c r="H1704" s="10">
        <v>0</v>
      </c>
      <c r="I1704" s="10" t="s">
        <v>22</v>
      </c>
      <c r="J1704" s="10">
        <v>133.5</v>
      </c>
      <c r="K1704" s="10">
        <v>0</v>
      </c>
      <c r="L1704" s="10">
        <v>0</v>
      </c>
      <c r="M1704" s="10">
        <v>0</v>
      </c>
      <c r="N1704" s="10">
        <v>133.5</v>
      </c>
      <c r="O1704" s="10">
        <v>0</v>
      </c>
      <c r="P1704" s="10" t="str">
        <f>INDEX(Mapping!$B$4:$B$70, MATCH(C1704, Mapping!$C$4:$C$70, 0))</f>
        <v>East</v>
      </c>
    </row>
    <row r="1705" spans="1:16" x14ac:dyDescent="0.25">
      <c r="A1705" s="10">
        <v>2033</v>
      </c>
      <c r="B1705" s="10" t="s">
        <v>1222</v>
      </c>
      <c r="C1705" s="10" t="s">
        <v>1250</v>
      </c>
      <c r="D1705" s="10">
        <v>0</v>
      </c>
      <c r="E1705" s="10">
        <v>0</v>
      </c>
      <c r="F1705" s="10">
        <v>0</v>
      </c>
      <c r="G1705" s="10">
        <v>0</v>
      </c>
      <c r="H1705" s="10">
        <v>0</v>
      </c>
      <c r="I1705" s="10" t="s">
        <v>22</v>
      </c>
      <c r="J1705" s="10">
        <v>0</v>
      </c>
      <c r="K1705" s="10">
        <v>0</v>
      </c>
      <c r="L1705" s="10">
        <v>0</v>
      </c>
      <c r="M1705" s="10">
        <v>0</v>
      </c>
      <c r="N1705" s="10">
        <v>0</v>
      </c>
      <c r="O1705" s="10">
        <v>0</v>
      </c>
      <c r="P1705" s="10" t="str">
        <f>INDEX(Mapping!$B$4:$B$70, MATCH(C1705, Mapping!$C$4:$C$70, 0))</f>
        <v>West</v>
      </c>
    </row>
    <row r="1706" spans="1:16" x14ac:dyDescent="0.25">
      <c r="A1706" s="10">
        <v>2033</v>
      </c>
      <c r="B1706" s="10" t="s">
        <v>1222</v>
      </c>
      <c r="C1706" s="10" t="s">
        <v>1251</v>
      </c>
      <c r="D1706" s="10">
        <v>0</v>
      </c>
      <c r="E1706" s="10">
        <v>0</v>
      </c>
      <c r="F1706" s="10">
        <v>0</v>
      </c>
      <c r="G1706" s="10">
        <v>0</v>
      </c>
      <c r="H1706" s="10">
        <v>0</v>
      </c>
      <c r="I1706" s="10" t="s">
        <v>22</v>
      </c>
      <c r="J1706" s="10">
        <v>0</v>
      </c>
      <c r="K1706" s="10">
        <v>0</v>
      </c>
      <c r="L1706" s="10">
        <v>0</v>
      </c>
      <c r="M1706" s="10">
        <v>0</v>
      </c>
      <c r="N1706" s="10">
        <v>0</v>
      </c>
      <c r="O1706" s="10">
        <v>0</v>
      </c>
      <c r="P1706" s="10" t="str">
        <f>INDEX(Mapping!$B$4:$B$70, MATCH(C1706, Mapping!$C$4:$C$70, 0))</f>
        <v>East</v>
      </c>
    </row>
    <row r="1707" spans="1:16" x14ac:dyDescent="0.25">
      <c r="A1707" s="10">
        <v>2033</v>
      </c>
      <c r="B1707" s="10" t="s">
        <v>1222</v>
      </c>
      <c r="C1707" s="10" t="s">
        <v>1252</v>
      </c>
      <c r="D1707" s="10">
        <v>0</v>
      </c>
      <c r="E1707" s="10">
        <v>0</v>
      </c>
      <c r="F1707" s="10">
        <v>0</v>
      </c>
      <c r="G1707" s="10">
        <v>0</v>
      </c>
      <c r="H1707" s="10">
        <v>0</v>
      </c>
      <c r="I1707" s="10" t="s">
        <v>22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 t="str">
        <f>INDEX(Mapping!$B$4:$B$70, MATCH(C1707, Mapping!$C$4:$C$70, 0))</f>
        <v>East</v>
      </c>
    </row>
    <row r="1708" spans="1:16" x14ac:dyDescent="0.25">
      <c r="A1708" s="10">
        <v>2033</v>
      </c>
      <c r="B1708" s="10" t="s">
        <v>1222</v>
      </c>
      <c r="C1708" s="10" t="s">
        <v>1253</v>
      </c>
      <c r="D1708" s="10">
        <v>0</v>
      </c>
      <c r="E1708" s="10">
        <v>0</v>
      </c>
      <c r="F1708" s="10">
        <v>0</v>
      </c>
      <c r="G1708" s="10">
        <v>0</v>
      </c>
      <c r="H1708" s="10">
        <v>0</v>
      </c>
      <c r="I1708" s="10" t="s">
        <v>22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0">
        <v>0</v>
      </c>
      <c r="P1708" s="10" t="str">
        <f>INDEX(Mapping!$B$4:$B$70, MATCH(C1708, Mapping!$C$4:$C$70, 0))</f>
        <v>East</v>
      </c>
    </row>
    <row r="1709" spans="1:16" x14ac:dyDescent="0.25">
      <c r="A1709" s="10">
        <v>2033</v>
      </c>
      <c r="B1709" s="10" t="s">
        <v>1222</v>
      </c>
      <c r="C1709" s="10" t="s">
        <v>1254</v>
      </c>
      <c r="D1709" s="10">
        <v>0</v>
      </c>
      <c r="E1709" s="10">
        <v>0</v>
      </c>
      <c r="F1709" s="10">
        <v>0</v>
      </c>
      <c r="G1709" s="10">
        <v>0</v>
      </c>
      <c r="H1709" s="10">
        <v>0</v>
      </c>
      <c r="I1709" s="10" t="s">
        <v>22</v>
      </c>
      <c r="J1709" s="10">
        <v>187.6</v>
      </c>
      <c r="K1709" s="10">
        <v>0</v>
      </c>
      <c r="L1709" s="10">
        <v>0</v>
      </c>
      <c r="M1709" s="10">
        <v>0</v>
      </c>
      <c r="N1709" s="10">
        <v>187.6</v>
      </c>
      <c r="O1709" s="10">
        <v>0</v>
      </c>
      <c r="P1709" s="10" t="str">
        <f>INDEX(Mapping!$B$4:$B$70, MATCH(C1709, Mapping!$C$4:$C$70, 0))</f>
        <v>West</v>
      </c>
    </row>
    <row r="1710" spans="1:16" x14ac:dyDescent="0.25">
      <c r="A1710" s="10">
        <v>2033</v>
      </c>
      <c r="B1710" s="10" t="s">
        <v>1222</v>
      </c>
      <c r="C1710" s="10" t="s">
        <v>1255</v>
      </c>
      <c r="D1710" s="10">
        <v>0</v>
      </c>
      <c r="E1710" s="10">
        <v>0</v>
      </c>
      <c r="F1710" s="10">
        <v>0</v>
      </c>
      <c r="G1710" s="10">
        <v>0</v>
      </c>
      <c r="H1710" s="10">
        <v>0</v>
      </c>
      <c r="I1710" s="10" t="s">
        <v>22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 t="str">
        <f>INDEX(Mapping!$B$4:$B$70, MATCH(C1710, Mapping!$C$4:$C$70, 0))</f>
        <v>West</v>
      </c>
    </row>
    <row r="1711" spans="1:16" x14ac:dyDescent="0.25">
      <c r="A1711" s="10">
        <v>2033</v>
      </c>
      <c r="B1711" s="10" t="s">
        <v>1222</v>
      </c>
      <c r="C1711" s="10" t="s">
        <v>1256</v>
      </c>
      <c r="D1711" s="10">
        <v>0</v>
      </c>
      <c r="E1711" s="10">
        <v>0</v>
      </c>
      <c r="F1711" s="10">
        <v>0</v>
      </c>
      <c r="G1711" s="10">
        <v>0</v>
      </c>
      <c r="H1711" s="10">
        <v>0</v>
      </c>
      <c r="I1711" s="10" t="s">
        <v>22</v>
      </c>
      <c r="J1711" s="10">
        <v>0</v>
      </c>
      <c r="K1711" s="10">
        <v>0</v>
      </c>
      <c r="L1711" s="10">
        <v>0</v>
      </c>
      <c r="M1711" s="10">
        <v>653.79999999999995</v>
      </c>
      <c r="N1711" s="10">
        <v>653.79999999999995</v>
      </c>
      <c r="O1711" s="10">
        <v>0</v>
      </c>
      <c r="P1711" s="10" t="str">
        <f>INDEX(Mapping!$B$4:$B$70, MATCH(C1711, Mapping!$C$4:$C$70, 0))</f>
        <v>East</v>
      </c>
    </row>
    <row r="1712" spans="1:16" x14ac:dyDescent="0.25">
      <c r="A1712" s="10">
        <v>2034</v>
      </c>
      <c r="B1712" s="10" t="s">
        <v>24</v>
      </c>
      <c r="C1712" s="10" t="s">
        <v>25</v>
      </c>
      <c r="D1712" s="10">
        <v>0</v>
      </c>
      <c r="E1712" s="10">
        <v>0</v>
      </c>
      <c r="F1712" s="10">
        <v>0</v>
      </c>
      <c r="G1712" s="10">
        <v>0</v>
      </c>
      <c r="H1712" s="10">
        <v>0</v>
      </c>
      <c r="I1712" s="10" t="s">
        <v>22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 t="str">
        <f>INDEX(Mapping!$B$4:$B$70, MATCH(C1712, Mapping!$C$4:$C$70, 0))</f>
        <v>East</v>
      </c>
    </row>
    <row r="1713" spans="1:16" x14ac:dyDescent="0.25">
      <c r="A1713" s="10">
        <v>2034</v>
      </c>
      <c r="B1713" s="10" t="s">
        <v>24</v>
      </c>
      <c r="C1713" s="10" t="s">
        <v>1182</v>
      </c>
      <c r="D1713" s="10">
        <v>0</v>
      </c>
      <c r="E1713" s="10">
        <v>0</v>
      </c>
      <c r="F1713" s="10">
        <v>0</v>
      </c>
      <c r="G1713" s="10">
        <v>0</v>
      </c>
      <c r="H1713" s="10">
        <v>0</v>
      </c>
      <c r="I1713" s="10" t="s">
        <v>22</v>
      </c>
      <c r="J1713" s="10">
        <v>206</v>
      </c>
      <c r="K1713" s="10">
        <v>0</v>
      </c>
      <c r="L1713" s="10">
        <v>0</v>
      </c>
      <c r="M1713" s="10">
        <v>0</v>
      </c>
      <c r="N1713" s="10">
        <v>206</v>
      </c>
      <c r="O1713" s="10">
        <v>0</v>
      </c>
      <c r="P1713" s="10" t="str">
        <f>INDEX(Mapping!$B$4:$B$70, MATCH(C1713, Mapping!$C$4:$C$70, 0))</f>
        <v>West</v>
      </c>
    </row>
    <row r="1714" spans="1:16" x14ac:dyDescent="0.25">
      <c r="A1714" s="10">
        <v>2034</v>
      </c>
      <c r="B1714" s="10" t="s">
        <v>24</v>
      </c>
      <c r="C1714" s="10" t="s">
        <v>26</v>
      </c>
      <c r="D1714" s="10">
        <v>545.4</v>
      </c>
      <c r="E1714" s="10">
        <v>0</v>
      </c>
      <c r="F1714" s="10">
        <v>-61.4</v>
      </c>
      <c r="G1714" s="10">
        <v>62.9</v>
      </c>
      <c r="H1714" s="10">
        <v>62.9</v>
      </c>
      <c r="I1714" s="10">
        <v>13</v>
      </c>
      <c r="J1714" s="10">
        <v>27.2</v>
      </c>
      <c r="K1714" s="10">
        <v>-1.7</v>
      </c>
      <c r="L1714" s="10">
        <v>184.2</v>
      </c>
      <c r="M1714" s="10">
        <v>479.2</v>
      </c>
      <c r="N1714" s="10">
        <v>142</v>
      </c>
      <c r="O1714" s="10">
        <v>0</v>
      </c>
      <c r="P1714" s="10" t="str">
        <f>INDEX(Mapping!$B$4:$B$70, MATCH(C1714, Mapping!$C$4:$C$70, 0))</f>
        <v>East</v>
      </c>
    </row>
    <row r="1715" spans="1:16" x14ac:dyDescent="0.25">
      <c r="A1715" s="10">
        <v>2034</v>
      </c>
      <c r="B1715" s="10" t="s">
        <v>24</v>
      </c>
      <c r="C1715" s="10" t="s">
        <v>27</v>
      </c>
      <c r="D1715" s="10">
        <v>0</v>
      </c>
      <c r="E1715" s="10">
        <v>0</v>
      </c>
      <c r="F1715" s="10">
        <v>0</v>
      </c>
      <c r="G1715" s="10">
        <v>0</v>
      </c>
      <c r="H1715" s="10">
        <v>0</v>
      </c>
      <c r="I1715" s="10" t="s">
        <v>22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 t="str">
        <f>INDEX(Mapping!$B$4:$B$70, MATCH(C1715, Mapping!$C$4:$C$70, 0))</f>
        <v>East</v>
      </c>
    </row>
    <row r="1716" spans="1:16" x14ac:dyDescent="0.25">
      <c r="A1716" s="10">
        <v>2034</v>
      </c>
      <c r="B1716" s="10" t="s">
        <v>24</v>
      </c>
      <c r="C1716" s="10" t="s">
        <v>1183</v>
      </c>
      <c r="D1716" s="10">
        <v>0</v>
      </c>
      <c r="E1716" s="10">
        <v>0</v>
      </c>
      <c r="F1716" s="10">
        <v>0</v>
      </c>
      <c r="G1716" s="10">
        <v>0</v>
      </c>
      <c r="H1716" s="10">
        <v>0</v>
      </c>
      <c r="I1716" s="10" t="s">
        <v>22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 t="str">
        <f>INDEX(Mapping!$B$4:$B$70, MATCH(C1716, Mapping!$C$4:$C$70, 0))</f>
        <v>West</v>
      </c>
    </row>
    <row r="1717" spans="1:16" x14ac:dyDescent="0.25">
      <c r="A1717" s="10">
        <v>2034</v>
      </c>
      <c r="B1717" s="10" t="s">
        <v>24</v>
      </c>
      <c r="C1717" s="10" t="s">
        <v>1184</v>
      </c>
      <c r="D1717" s="10">
        <v>0</v>
      </c>
      <c r="E1717" s="10">
        <v>0</v>
      </c>
      <c r="F1717" s="10">
        <v>0</v>
      </c>
      <c r="G1717" s="10">
        <v>0</v>
      </c>
      <c r="H1717" s="10">
        <v>0</v>
      </c>
      <c r="I1717" s="10" t="s">
        <v>22</v>
      </c>
      <c r="J1717" s="10">
        <v>0</v>
      </c>
      <c r="K1717" s="10">
        <v>0</v>
      </c>
      <c r="L1717" s="10">
        <v>0</v>
      </c>
      <c r="M1717" s="10">
        <v>389.1</v>
      </c>
      <c r="N1717" s="10">
        <v>389.1</v>
      </c>
      <c r="O1717" s="10">
        <v>0</v>
      </c>
      <c r="P1717" s="10" t="str">
        <f>INDEX(Mapping!$B$4:$B$70, MATCH(C1717, Mapping!$C$4:$C$70, 0))</f>
        <v>West</v>
      </c>
    </row>
    <row r="1718" spans="1:16" x14ac:dyDescent="0.25">
      <c r="A1718" s="10">
        <v>2034</v>
      </c>
      <c r="B1718" s="10" t="s">
        <v>24</v>
      </c>
      <c r="C1718" s="10" t="s">
        <v>28</v>
      </c>
      <c r="D1718" s="10">
        <v>0</v>
      </c>
      <c r="E1718" s="10">
        <v>0</v>
      </c>
      <c r="F1718" s="10">
        <v>0</v>
      </c>
      <c r="G1718" s="10">
        <v>0</v>
      </c>
      <c r="H1718" s="10">
        <v>0</v>
      </c>
      <c r="I1718" s="10" t="s">
        <v>22</v>
      </c>
      <c r="J1718" s="10">
        <v>861.4</v>
      </c>
      <c r="K1718" s="10">
        <v>0</v>
      </c>
      <c r="L1718" s="10">
        <v>0</v>
      </c>
      <c r="M1718" s="10">
        <v>0</v>
      </c>
      <c r="N1718" s="10">
        <v>861.4</v>
      </c>
      <c r="O1718" s="10">
        <v>0</v>
      </c>
      <c r="P1718" s="10" t="str">
        <f>INDEX(Mapping!$B$4:$B$70, MATCH(C1718, Mapping!$C$4:$C$70, 0))</f>
        <v>West</v>
      </c>
    </row>
    <row r="1719" spans="1:16" x14ac:dyDescent="0.25">
      <c r="A1719" s="10">
        <v>2034</v>
      </c>
      <c r="B1719" s="10" t="s">
        <v>24</v>
      </c>
      <c r="C1719" s="10" t="s">
        <v>29</v>
      </c>
      <c r="D1719" s="10">
        <v>0</v>
      </c>
      <c r="E1719" s="10">
        <v>0</v>
      </c>
      <c r="F1719" s="10">
        <v>0</v>
      </c>
      <c r="G1719" s="10">
        <v>0</v>
      </c>
      <c r="H1719" s="10">
        <v>0</v>
      </c>
      <c r="I1719" s="10" t="s">
        <v>22</v>
      </c>
      <c r="J1719" s="10">
        <v>309</v>
      </c>
      <c r="K1719" s="10">
        <v>0</v>
      </c>
      <c r="L1719" s="10">
        <v>0</v>
      </c>
      <c r="M1719" s="10">
        <v>0</v>
      </c>
      <c r="N1719" s="10">
        <v>309</v>
      </c>
      <c r="O1719" s="10">
        <v>0</v>
      </c>
      <c r="P1719" s="10" t="str">
        <f>INDEX(Mapping!$B$4:$B$70, MATCH(C1719, Mapping!$C$4:$C$70, 0))</f>
        <v>East</v>
      </c>
    </row>
    <row r="1720" spans="1:16" x14ac:dyDescent="0.25">
      <c r="A1720" s="10">
        <v>2034</v>
      </c>
      <c r="B1720" s="10" t="s">
        <v>24</v>
      </c>
      <c r="C1720" s="10" t="s">
        <v>30</v>
      </c>
      <c r="D1720" s="10">
        <v>0</v>
      </c>
      <c r="E1720" s="10">
        <v>0</v>
      </c>
      <c r="F1720" s="10">
        <v>0</v>
      </c>
      <c r="G1720" s="10">
        <v>0</v>
      </c>
      <c r="H1720" s="10">
        <v>0</v>
      </c>
      <c r="I1720" s="10" t="s">
        <v>22</v>
      </c>
      <c r="J1720" s="10">
        <v>0</v>
      </c>
      <c r="K1720" s="10">
        <v>0</v>
      </c>
      <c r="L1720" s="10">
        <v>0</v>
      </c>
      <c r="M1720" s="10">
        <v>0</v>
      </c>
      <c r="N1720" s="10">
        <v>0</v>
      </c>
      <c r="O1720" s="10">
        <v>0</v>
      </c>
      <c r="P1720" s="10" t="str">
        <f>INDEX(Mapping!$B$4:$B$70, MATCH(C1720, Mapping!$C$4:$C$70, 0))</f>
        <v>East</v>
      </c>
    </row>
    <row r="1721" spans="1:16" x14ac:dyDescent="0.25">
      <c r="A1721" s="10">
        <v>2034</v>
      </c>
      <c r="B1721" s="10" t="s">
        <v>24</v>
      </c>
      <c r="C1721" s="10" t="s">
        <v>31</v>
      </c>
      <c r="D1721" s="10">
        <v>5376.7</v>
      </c>
      <c r="E1721" s="10">
        <v>0</v>
      </c>
      <c r="F1721" s="10">
        <v>-567.70000000000005</v>
      </c>
      <c r="G1721" s="10">
        <v>773.3</v>
      </c>
      <c r="H1721" s="10">
        <v>773.3</v>
      </c>
      <c r="I1721" s="10">
        <v>16.100000000000001</v>
      </c>
      <c r="J1721" s="10">
        <v>2067.8000000000002</v>
      </c>
      <c r="K1721" s="10">
        <v>0</v>
      </c>
      <c r="L1721" s="10">
        <v>271.10000000000002</v>
      </c>
      <c r="M1721" s="10">
        <v>3780.6</v>
      </c>
      <c r="N1721" s="10">
        <v>537.1</v>
      </c>
      <c r="O1721" s="10">
        <v>0</v>
      </c>
      <c r="P1721" s="10" t="str">
        <f>INDEX(Mapping!$B$4:$B$70, MATCH(C1721, Mapping!$C$4:$C$70, 0))</f>
        <v>East</v>
      </c>
    </row>
    <row r="1722" spans="1:16" x14ac:dyDescent="0.25">
      <c r="A1722" s="10">
        <v>2034</v>
      </c>
      <c r="B1722" s="10" t="s">
        <v>24</v>
      </c>
      <c r="C1722" s="10" t="s">
        <v>1185</v>
      </c>
      <c r="D1722" s="10">
        <v>0</v>
      </c>
      <c r="E1722" s="10">
        <v>0</v>
      </c>
      <c r="F1722" s="10">
        <v>0</v>
      </c>
      <c r="G1722" s="10">
        <v>0</v>
      </c>
      <c r="H1722" s="10">
        <v>0</v>
      </c>
      <c r="I1722" s="10" t="s">
        <v>22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 t="str">
        <f>INDEX(Mapping!$B$4:$B$70, MATCH(C1722, Mapping!$C$4:$C$70, 0))</f>
        <v>East</v>
      </c>
    </row>
    <row r="1723" spans="1:16" x14ac:dyDescent="0.25">
      <c r="A1723" s="10">
        <v>2034</v>
      </c>
      <c r="B1723" s="10" t="s">
        <v>24</v>
      </c>
      <c r="C1723" s="10" t="s">
        <v>32</v>
      </c>
      <c r="D1723" s="10">
        <v>662.6</v>
      </c>
      <c r="E1723" s="10">
        <v>0</v>
      </c>
      <c r="F1723" s="10">
        <v>0</v>
      </c>
      <c r="G1723" s="10">
        <v>86.1</v>
      </c>
      <c r="H1723" s="10">
        <v>86.1</v>
      </c>
      <c r="I1723" s="10">
        <v>13</v>
      </c>
      <c r="J1723" s="10">
        <v>3228.7</v>
      </c>
      <c r="K1723" s="10">
        <v>-27.7</v>
      </c>
      <c r="L1723" s="10">
        <v>0</v>
      </c>
      <c r="M1723" s="10">
        <v>768.5</v>
      </c>
      <c r="N1723" s="10">
        <v>3220.8</v>
      </c>
      <c r="O1723" s="10">
        <v>0</v>
      </c>
      <c r="P1723" s="10" t="str">
        <f>INDEX(Mapping!$B$4:$B$70, MATCH(C1723, Mapping!$C$4:$C$70, 0))</f>
        <v>East</v>
      </c>
    </row>
    <row r="1724" spans="1:16" x14ac:dyDescent="0.25">
      <c r="A1724" s="10">
        <v>2034</v>
      </c>
      <c r="B1724" s="10" t="s">
        <v>24</v>
      </c>
      <c r="C1724" s="10" t="s">
        <v>33</v>
      </c>
      <c r="D1724" s="10">
        <v>0</v>
      </c>
      <c r="E1724" s="10">
        <v>0</v>
      </c>
      <c r="F1724" s="10">
        <v>0</v>
      </c>
      <c r="G1724" s="10">
        <v>0</v>
      </c>
      <c r="H1724" s="10">
        <v>0</v>
      </c>
      <c r="I1724" s="10" t="s">
        <v>22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0</v>
      </c>
      <c r="P1724" s="10" t="str">
        <f>INDEX(Mapping!$B$4:$B$70, MATCH(C1724, Mapping!$C$4:$C$70, 0))</f>
        <v>East</v>
      </c>
    </row>
    <row r="1725" spans="1:16" x14ac:dyDescent="0.25">
      <c r="A1725" s="10">
        <v>2034</v>
      </c>
      <c r="B1725" s="10" t="s">
        <v>24</v>
      </c>
      <c r="C1725" s="10" t="s">
        <v>34</v>
      </c>
      <c r="D1725" s="10">
        <v>0</v>
      </c>
      <c r="E1725" s="10">
        <v>0</v>
      </c>
      <c r="F1725" s="10">
        <v>0</v>
      </c>
      <c r="G1725" s="10">
        <v>0</v>
      </c>
      <c r="H1725" s="10">
        <v>0</v>
      </c>
      <c r="I1725" s="10" t="s">
        <v>22</v>
      </c>
      <c r="J1725" s="10">
        <v>0</v>
      </c>
      <c r="K1725" s="10">
        <v>0</v>
      </c>
      <c r="L1725" s="10">
        <v>0</v>
      </c>
      <c r="M1725" s="10">
        <v>0</v>
      </c>
      <c r="N1725" s="10">
        <v>0</v>
      </c>
      <c r="O1725" s="10">
        <v>0</v>
      </c>
      <c r="P1725" s="10" t="str">
        <f>INDEX(Mapping!$B$4:$B$70, MATCH(C1725, Mapping!$C$4:$C$70, 0))</f>
        <v>East</v>
      </c>
    </row>
    <row r="1726" spans="1:16" x14ac:dyDescent="0.25">
      <c r="A1726" s="10">
        <v>2034</v>
      </c>
      <c r="B1726" s="10" t="s">
        <v>24</v>
      </c>
      <c r="C1726" s="10" t="s">
        <v>35</v>
      </c>
      <c r="D1726" s="10">
        <v>0</v>
      </c>
      <c r="E1726" s="10">
        <v>0</v>
      </c>
      <c r="F1726" s="10">
        <v>0</v>
      </c>
      <c r="G1726" s="10">
        <v>0</v>
      </c>
      <c r="H1726" s="10">
        <v>0</v>
      </c>
      <c r="I1726" s="10" t="s">
        <v>22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0">
        <v>0</v>
      </c>
      <c r="P1726" s="10" t="str">
        <f>INDEX(Mapping!$B$4:$B$70, MATCH(C1726, Mapping!$C$4:$C$70, 0))</f>
        <v>East</v>
      </c>
    </row>
    <row r="1727" spans="1:16" x14ac:dyDescent="0.25">
      <c r="A1727" s="10">
        <v>2034</v>
      </c>
      <c r="B1727" s="10" t="s">
        <v>24</v>
      </c>
      <c r="C1727" s="10" t="s">
        <v>36</v>
      </c>
      <c r="D1727" s="10">
        <v>0</v>
      </c>
      <c r="E1727" s="10">
        <v>0</v>
      </c>
      <c r="F1727" s="10">
        <v>0</v>
      </c>
      <c r="G1727" s="10">
        <v>0</v>
      </c>
      <c r="H1727" s="10">
        <v>0</v>
      </c>
      <c r="I1727" s="10" t="s">
        <v>22</v>
      </c>
      <c r="J1727" s="10">
        <v>3.6</v>
      </c>
      <c r="K1727" s="10">
        <v>0</v>
      </c>
      <c r="L1727" s="10">
        <v>0</v>
      </c>
      <c r="M1727" s="10">
        <v>0</v>
      </c>
      <c r="N1727" s="10">
        <v>3.6</v>
      </c>
      <c r="O1727" s="10">
        <v>0</v>
      </c>
      <c r="P1727" s="10" t="str">
        <f>INDEX(Mapping!$B$4:$B$70, MATCH(C1727, Mapping!$C$4:$C$70, 0))</f>
        <v>West</v>
      </c>
    </row>
    <row r="1728" spans="1:16" x14ac:dyDescent="0.25">
      <c r="A1728" s="10">
        <v>2034</v>
      </c>
      <c r="B1728" s="10" t="s">
        <v>24</v>
      </c>
      <c r="C1728" s="10" t="s">
        <v>37</v>
      </c>
      <c r="D1728" s="10">
        <v>0</v>
      </c>
      <c r="E1728" s="10">
        <v>0</v>
      </c>
      <c r="F1728" s="10">
        <v>0</v>
      </c>
      <c r="G1728" s="10">
        <v>0</v>
      </c>
      <c r="H1728" s="10">
        <v>0</v>
      </c>
      <c r="I1728" s="10" t="s">
        <v>22</v>
      </c>
      <c r="J1728" s="10">
        <v>199</v>
      </c>
      <c r="K1728" s="10">
        <v>0</v>
      </c>
      <c r="L1728" s="10">
        <v>0</v>
      </c>
      <c r="M1728" s="10">
        <v>0</v>
      </c>
      <c r="N1728" s="10">
        <v>199</v>
      </c>
      <c r="O1728" s="10">
        <v>0</v>
      </c>
      <c r="P1728" s="10" t="str">
        <f>INDEX(Mapping!$B$4:$B$70, MATCH(C1728, Mapping!$C$4:$C$70, 0))</f>
        <v>West</v>
      </c>
    </row>
    <row r="1729" spans="1:16" x14ac:dyDescent="0.25">
      <c r="A1729" s="10">
        <v>2034</v>
      </c>
      <c r="B1729" s="10" t="s">
        <v>24</v>
      </c>
      <c r="C1729" s="10" t="s">
        <v>38</v>
      </c>
      <c r="D1729" s="10">
        <v>611.9</v>
      </c>
      <c r="E1729" s="10">
        <v>0</v>
      </c>
      <c r="F1729" s="10">
        <v>-65.8</v>
      </c>
      <c r="G1729" s="10">
        <v>71</v>
      </c>
      <c r="H1729" s="10">
        <v>71</v>
      </c>
      <c r="I1729" s="10">
        <v>13</v>
      </c>
      <c r="J1729" s="10">
        <v>95.2</v>
      </c>
      <c r="K1729" s="10">
        <v>0</v>
      </c>
      <c r="L1729" s="10">
        <v>1.8</v>
      </c>
      <c r="M1729" s="10">
        <v>520</v>
      </c>
      <c r="N1729" s="10">
        <v>0</v>
      </c>
      <c r="O1729" s="10">
        <v>0</v>
      </c>
      <c r="P1729" s="10" t="str">
        <f>INDEX(Mapping!$B$4:$B$70, MATCH(C1729, Mapping!$C$4:$C$70, 0))</f>
        <v>West</v>
      </c>
    </row>
    <row r="1730" spans="1:16" x14ac:dyDescent="0.25">
      <c r="A1730" s="10">
        <v>2034</v>
      </c>
      <c r="B1730" s="10" t="s">
        <v>24</v>
      </c>
      <c r="C1730" s="10" t="s">
        <v>39</v>
      </c>
      <c r="D1730" s="10">
        <v>306.7</v>
      </c>
      <c r="E1730" s="10">
        <v>0</v>
      </c>
      <c r="F1730" s="10">
        <v>-26.9</v>
      </c>
      <c r="G1730" s="10">
        <v>36.4</v>
      </c>
      <c r="H1730" s="10">
        <v>36.4</v>
      </c>
      <c r="I1730" s="10">
        <v>13</v>
      </c>
      <c r="J1730" s="10">
        <v>182.1</v>
      </c>
      <c r="K1730" s="10">
        <v>-2.6</v>
      </c>
      <c r="L1730" s="10">
        <v>0</v>
      </c>
      <c r="M1730" s="10">
        <v>136.69999999999999</v>
      </c>
      <c r="N1730" s="10">
        <v>0</v>
      </c>
      <c r="O1730" s="10">
        <v>0</v>
      </c>
      <c r="P1730" s="10" t="str">
        <f>INDEX(Mapping!$B$4:$B$70, MATCH(C1730, Mapping!$C$4:$C$70, 0))</f>
        <v>West</v>
      </c>
    </row>
    <row r="1731" spans="1:16" x14ac:dyDescent="0.25">
      <c r="A1731" s="10">
        <v>2034</v>
      </c>
      <c r="B1731" s="10" t="s">
        <v>24</v>
      </c>
      <c r="C1731" s="10" t="s">
        <v>42</v>
      </c>
      <c r="D1731" s="10">
        <v>0</v>
      </c>
      <c r="E1731" s="10">
        <v>0</v>
      </c>
      <c r="F1731" s="10">
        <v>0</v>
      </c>
      <c r="G1731" s="10">
        <v>0</v>
      </c>
      <c r="H1731" s="10">
        <v>0</v>
      </c>
      <c r="I1731" s="10" t="s">
        <v>22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 t="str">
        <f>INDEX(Mapping!$B$4:$B$70, MATCH(C1731, Mapping!$C$4:$C$70, 0))</f>
        <v>East</v>
      </c>
    </row>
    <row r="1732" spans="1:16" x14ac:dyDescent="0.25">
      <c r="A1732" s="10">
        <v>2034</v>
      </c>
      <c r="B1732" s="10" t="s">
        <v>24</v>
      </c>
      <c r="C1732" s="10" t="s">
        <v>43</v>
      </c>
      <c r="D1732" s="10">
        <v>0</v>
      </c>
      <c r="E1732" s="10">
        <v>0</v>
      </c>
      <c r="F1732" s="10">
        <v>0</v>
      </c>
      <c r="G1732" s="10">
        <v>0</v>
      </c>
      <c r="H1732" s="10">
        <v>0</v>
      </c>
      <c r="I1732" s="10" t="s">
        <v>22</v>
      </c>
      <c r="J1732" s="10">
        <v>0</v>
      </c>
      <c r="K1732" s="10">
        <v>0</v>
      </c>
      <c r="L1732" s="10">
        <v>0</v>
      </c>
      <c r="M1732" s="10">
        <v>0</v>
      </c>
      <c r="N1732" s="10">
        <v>0</v>
      </c>
      <c r="O1732" s="10">
        <v>0</v>
      </c>
      <c r="P1732" s="10" t="str">
        <f>INDEX(Mapping!$B$4:$B$70, MATCH(C1732, Mapping!$C$4:$C$70, 0))</f>
        <v>East</v>
      </c>
    </row>
    <row r="1733" spans="1:16" x14ac:dyDescent="0.25">
      <c r="A1733" s="10">
        <v>2034</v>
      </c>
      <c r="B1733" s="10" t="s">
        <v>24</v>
      </c>
      <c r="C1733" s="10" t="s">
        <v>45</v>
      </c>
      <c r="D1733" s="10">
        <v>658.2</v>
      </c>
      <c r="E1733" s="10">
        <v>0</v>
      </c>
      <c r="F1733" s="10">
        <v>0</v>
      </c>
      <c r="G1733" s="10">
        <v>85.6</v>
      </c>
      <c r="H1733" s="10">
        <v>85.6</v>
      </c>
      <c r="I1733" s="10">
        <v>13</v>
      </c>
      <c r="J1733" s="10">
        <v>669.1</v>
      </c>
      <c r="K1733" s="10">
        <v>0</v>
      </c>
      <c r="L1733" s="10">
        <v>2.9</v>
      </c>
      <c r="M1733" s="10">
        <v>71.7</v>
      </c>
      <c r="N1733" s="10">
        <v>0</v>
      </c>
      <c r="O1733" s="10">
        <v>0</v>
      </c>
      <c r="P1733" s="10" t="str">
        <f>INDEX(Mapping!$B$4:$B$70, MATCH(C1733, Mapping!$C$4:$C$70, 0))</f>
        <v>East</v>
      </c>
    </row>
    <row r="1734" spans="1:16" x14ac:dyDescent="0.25">
      <c r="A1734" s="10">
        <v>2034</v>
      </c>
      <c r="B1734" s="10" t="s">
        <v>24</v>
      </c>
      <c r="C1734" s="10" t="s">
        <v>46</v>
      </c>
      <c r="D1734" s="10">
        <v>465.4</v>
      </c>
      <c r="E1734" s="10">
        <v>0</v>
      </c>
      <c r="F1734" s="10">
        <v>-147.5</v>
      </c>
      <c r="G1734" s="10">
        <v>41.3</v>
      </c>
      <c r="H1734" s="10">
        <v>41.3</v>
      </c>
      <c r="I1734" s="10">
        <v>13</v>
      </c>
      <c r="J1734" s="10">
        <v>39.200000000000003</v>
      </c>
      <c r="K1734" s="10">
        <v>0</v>
      </c>
      <c r="L1734" s="10">
        <v>0</v>
      </c>
      <c r="M1734" s="10">
        <v>400</v>
      </c>
      <c r="N1734" s="10">
        <v>80</v>
      </c>
      <c r="O1734" s="10">
        <v>0</v>
      </c>
      <c r="P1734" s="10" t="str">
        <f>INDEX(Mapping!$B$4:$B$70, MATCH(C1734, Mapping!$C$4:$C$70, 0))</f>
        <v>East</v>
      </c>
    </row>
    <row r="1735" spans="1:16" x14ac:dyDescent="0.25">
      <c r="A1735" s="10">
        <v>2034</v>
      </c>
      <c r="B1735" s="10" t="s">
        <v>24</v>
      </c>
      <c r="C1735" s="10" t="s">
        <v>1234</v>
      </c>
      <c r="D1735" s="10">
        <v>0</v>
      </c>
      <c r="E1735" s="10">
        <v>0</v>
      </c>
      <c r="F1735" s="10">
        <v>0</v>
      </c>
      <c r="G1735" s="10">
        <v>0</v>
      </c>
      <c r="H1735" s="10">
        <v>0</v>
      </c>
      <c r="I1735" s="10" t="s">
        <v>22</v>
      </c>
      <c r="J1735" s="10">
        <v>0</v>
      </c>
      <c r="K1735" s="10">
        <v>0</v>
      </c>
      <c r="L1735" s="10">
        <v>0</v>
      </c>
      <c r="M1735" s="10">
        <v>71.7</v>
      </c>
      <c r="N1735" s="10">
        <v>71.7</v>
      </c>
      <c r="O1735" s="10">
        <v>0</v>
      </c>
      <c r="P1735" s="10" t="str">
        <f>INDEX(Mapping!$B$4:$B$70, MATCH(C1735, Mapping!$C$4:$C$70, 0))</f>
        <v>East</v>
      </c>
    </row>
    <row r="1736" spans="1:16" x14ac:dyDescent="0.25">
      <c r="A1736" s="10">
        <v>2034</v>
      </c>
      <c r="B1736" s="10" t="s">
        <v>24</v>
      </c>
      <c r="C1736" s="10" t="s">
        <v>47</v>
      </c>
      <c r="D1736" s="10">
        <v>0</v>
      </c>
      <c r="E1736" s="10">
        <v>0</v>
      </c>
      <c r="F1736" s="10">
        <v>0</v>
      </c>
      <c r="G1736" s="10">
        <v>0</v>
      </c>
      <c r="H1736" s="10">
        <v>0</v>
      </c>
      <c r="I1736" s="10" t="s">
        <v>22</v>
      </c>
      <c r="J1736" s="10">
        <v>412</v>
      </c>
      <c r="K1736" s="10">
        <v>0</v>
      </c>
      <c r="L1736" s="10">
        <v>0</v>
      </c>
      <c r="M1736" s="10">
        <v>0</v>
      </c>
      <c r="N1736" s="10">
        <v>412</v>
      </c>
      <c r="O1736" s="10">
        <v>0</v>
      </c>
      <c r="P1736" s="10" t="str">
        <f>INDEX(Mapping!$B$4:$B$70, MATCH(C1736, Mapping!$C$4:$C$70, 0))</f>
        <v>West</v>
      </c>
    </row>
    <row r="1737" spans="1:16" x14ac:dyDescent="0.25">
      <c r="A1737" s="10">
        <v>2034</v>
      </c>
      <c r="B1737" s="10" t="s">
        <v>24</v>
      </c>
      <c r="C1737" s="10" t="s">
        <v>48</v>
      </c>
      <c r="D1737" s="10">
        <v>1500.5</v>
      </c>
      <c r="E1737" s="10">
        <v>0</v>
      </c>
      <c r="F1737" s="10">
        <v>-171.2</v>
      </c>
      <c r="G1737" s="10">
        <v>304.8</v>
      </c>
      <c r="H1737" s="10">
        <v>304.8</v>
      </c>
      <c r="I1737" s="10">
        <v>22.9</v>
      </c>
      <c r="J1737" s="10">
        <v>788.9</v>
      </c>
      <c r="K1737" s="10">
        <v>1</v>
      </c>
      <c r="L1737" s="10">
        <v>0</v>
      </c>
      <c r="M1737" s="10">
        <v>967</v>
      </c>
      <c r="N1737" s="10">
        <v>122.8</v>
      </c>
      <c r="O1737" s="10">
        <v>0</v>
      </c>
      <c r="P1737" s="10" t="str">
        <f>INDEX(Mapping!$B$4:$B$70, MATCH(C1737, Mapping!$C$4:$C$70, 0))</f>
        <v>West</v>
      </c>
    </row>
    <row r="1738" spans="1:16" x14ac:dyDescent="0.25">
      <c r="A1738" s="10">
        <v>2034</v>
      </c>
      <c r="B1738" s="10" t="s">
        <v>24</v>
      </c>
      <c r="C1738" s="10" t="s">
        <v>49</v>
      </c>
      <c r="D1738" s="10">
        <v>527.79999999999995</v>
      </c>
      <c r="E1738" s="10">
        <v>0</v>
      </c>
      <c r="F1738" s="10">
        <v>-63.9</v>
      </c>
      <c r="G1738" s="10">
        <v>60.3</v>
      </c>
      <c r="H1738" s="10">
        <v>60.3</v>
      </c>
      <c r="I1738" s="10">
        <v>13</v>
      </c>
      <c r="J1738" s="10">
        <v>625.29999999999995</v>
      </c>
      <c r="K1738" s="10">
        <v>-78</v>
      </c>
      <c r="L1738" s="10">
        <v>0</v>
      </c>
      <c r="M1738" s="10">
        <v>0</v>
      </c>
      <c r="N1738" s="10">
        <v>23.2</v>
      </c>
      <c r="O1738" s="10">
        <v>0</v>
      </c>
      <c r="P1738" s="10" t="str">
        <f>INDEX(Mapping!$B$4:$B$70, MATCH(C1738, Mapping!$C$4:$C$70, 0))</f>
        <v>West</v>
      </c>
    </row>
    <row r="1739" spans="1:16" x14ac:dyDescent="0.25">
      <c r="A1739" s="10">
        <v>2034</v>
      </c>
      <c r="B1739" s="10" t="s">
        <v>24</v>
      </c>
      <c r="C1739" s="10" t="s">
        <v>50</v>
      </c>
      <c r="D1739" s="10">
        <v>406.2</v>
      </c>
      <c r="E1739" s="10">
        <v>0</v>
      </c>
      <c r="F1739" s="10">
        <v>-24.9</v>
      </c>
      <c r="G1739" s="10">
        <v>49.6</v>
      </c>
      <c r="H1739" s="10">
        <v>49.6</v>
      </c>
      <c r="I1739" s="10">
        <v>13</v>
      </c>
      <c r="J1739" s="10">
        <v>108.8</v>
      </c>
      <c r="K1739" s="10">
        <v>0</v>
      </c>
      <c r="L1739" s="10">
        <v>7.3</v>
      </c>
      <c r="M1739" s="10">
        <v>314.8</v>
      </c>
      <c r="N1739" s="10">
        <v>0</v>
      </c>
      <c r="O1739" s="10">
        <v>0</v>
      </c>
      <c r="P1739" s="10" t="str">
        <f>INDEX(Mapping!$B$4:$B$70, MATCH(C1739, Mapping!$C$4:$C$70, 0))</f>
        <v>West</v>
      </c>
    </row>
    <row r="1740" spans="1:16" x14ac:dyDescent="0.25">
      <c r="A1740" s="10">
        <v>2034</v>
      </c>
      <c r="B1740" s="10" t="s">
        <v>24</v>
      </c>
      <c r="C1740" s="10" t="s">
        <v>51</v>
      </c>
      <c r="D1740" s="10">
        <v>0</v>
      </c>
      <c r="E1740" s="10">
        <v>0</v>
      </c>
      <c r="F1740" s="10">
        <v>0</v>
      </c>
      <c r="G1740" s="10">
        <v>0</v>
      </c>
      <c r="H1740" s="10">
        <v>0</v>
      </c>
      <c r="I1740" s="10" t="s">
        <v>22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 t="str">
        <f>INDEX(Mapping!$B$4:$B$70, MATCH(C1740, Mapping!$C$4:$C$70, 0))</f>
        <v>West</v>
      </c>
    </row>
    <row r="1741" spans="1:16" x14ac:dyDescent="0.25">
      <c r="A1741" s="10">
        <v>2034</v>
      </c>
      <c r="B1741" s="10" t="s">
        <v>24</v>
      </c>
      <c r="C1741" s="10" t="s">
        <v>52</v>
      </c>
      <c r="D1741" s="10">
        <v>0</v>
      </c>
      <c r="E1741" s="10">
        <v>0</v>
      </c>
      <c r="F1741" s="10">
        <v>0</v>
      </c>
      <c r="G1741" s="10">
        <v>0</v>
      </c>
      <c r="H1741" s="10">
        <v>0</v>
      </c>
      <c r="I1741" s="10" t="s">
        <v>22</v>
      </c>
      <c r="J1741" s="10">
        <v>103</v>
      </c>
      <c r="K1741" s="10">
        <v>0</v>
      </c>
      <c r="L1741" s="10">
        <v>0</v>
      </c>
      <c r="M1741" s="10">
        <v>0</v>
      </c>
      <c r="N1741" s="10">
        <v>103</v>
      </c>
      <c r="O1741" s="10">
        <v>0</v>
      </c>
      <c r="P1741" s="10" t="str">
        <f>INDEX(Mapping!$B$4:$B$70, MATCH(C1741, Mapping!$C$4:$C$70, 0))</f>
        <v>West</v>
      </c>
    </row>
    <row r="1742" spans="1:16" x14ac:dyDescent="0.25">
      <c r="A1742" s="10">
        <v>2034</v>
      </c>
      <c r="B1742" s="10" t="s">
        <v>24</v>
      </c>
      <c r="C1742" s="10" t="s">
        <v>1221</v>
      </c>
      <c r="D1742" s="10">
        <v>0</v>
      </c>
      <c r="E1742" s="10">
        <v>0</v>
      </c>
      <c r="F1742" s="10">
        <v>0</v>
      </c>
      <c r="G1742" s="10">
        <v>0</v>
      </c>
      <c r="H1742" s="10">
        <v>230.2</v>
      </c>
      <c r="I1742" s="10" t="s">
        <v>22</v>
      </c>
      <c r="J1742" s="10">
        <v>702</v>
      </c>
      <c r="K1742" s="10">
        <v>0</v>
      </c>
      <c r="L1742" s="10">
        <v>0</v>
      </c>
      <c r="M1742" s="10">
        <v>0</v>
      </c>
      <c r="N1742" s="10">
        <v>471.8</v>
      </c>
      <c r="O1742" s="10">
        <v>0</v>
      </c>
      <c r="P1742" s="10" t="str">
        <f>INDEX(Mapping!$B$4:$B$70, MATCH(C1742, Mapping!$C$4:$C$70, 0))</f>
        <v>West</v>
      </c>
    </row>
    <row r="1743" spans="1:16" x14ac:dyDescent="0.25">
      <c r="A1743" s="10">
        <v>2034</v>
      </c>
      <c r="B1743" s="10" t="s">
        <v>24</v>
      </c>
      <c r="C1743" s="10" t="s">
        <v>53</v>
      </c>
      <c r="D1743" s="10">
        <v>0</v>
      </c>
      <c r="E1743" s="10">
        <v>0</v>
      </c>
      <c r="F1743" s="10">
        <v>0</v>
      </c>
      <c r="G1743" s="10">
        <v>0</v>
      </c>
      <c r="H1743" s="10">
        <v>0</v>
      </c>
      <c r="I1743" s="10" t="s">
        <v>22</v>
      </c>
      <c r="J1743" s="10">
        <v>0</v>
      </c>
      <c r="K1743" s="10">
        <v>0</v>
      </c>
      <c r="L1743" s="10">
        <v>0</v>
      </c>
      <c r="M1743" s="10">
        <v>57.8</v>
      </c>
      <c r="N1743" s="10">
        <v>57.8</v>
      </c>
      <c r="O1743" s="10">
        <v>0</v>
      </c>
      <c r="P1743" s="10" t="str">
        <f>INDEX(Mapping!$B$4:$B$70, MATCH(C1743, Mapping!$C$4:$C$70, 0))</f>
        <v>West</v>
      </c>
    </row>
    <row r="1744" spans="1:16" x14ac:dyDescent="0.25">
      <c r="A1744" s="10">
        <v>2034</v>
      </c>
      <c r="B1744" s="10" t="s">
        <v>24</v>
      </c>
      <c r="C1744" s="10" t="s">
        <v>1189</v>
      </c>
      <c r="D1744" s="10">
        <v>0</v>
      </c>
      <c r="E1744" s="10">
        <v>0</v>
      </c>
      <c r="F1744" s="10">
        <v>0</v>
      </c>
      <c r="G1744" s="10">
        <v>0</v>
      </c>
      <c r="H1744" s="10">
        <v>0</v>
      </c>
      <c r="I1744" s="10" t="s">
        <v>22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 t="str">
        <f>INDEX(Mapping!$B$4:$B$70, MATCH(C1744, Mapping!$C$4:$C$70, 0))</f>
        <v>West</v>
      </c>
    </row>
    <row r="1745" spans="1:16" x14ac:dyDescent="0.25">
      <c r="A1745" s="10">
        <v>2034</v>
      </c>
      <c r="B1745" s="10" t="s">
        <v>24</v>
      </c>
      <c r="C1745" s="10" t="s">
        <v>23</v>
      </c>
      <c r="D1745" s="10">
        <v>0</v>
      </c>
      <c r="E1745" s="10">
        <v>0</v>
      </c>
      <c r="F1745" s="10">
        <v>0</v>
      </c>
      <c r="G1745" s="10">
        <v>0</v>
      </c>
      <c r="H1745" s="10">
        <v>0</v>
      </c>
      <c r="I1745" s="10" t="s">
        <v>22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0">
        <v>0</v>
      </c>
      <c r="P1745" s="10" t="str">
        <f>INDEX(Mapping!$B$4:$B$70, MATCH(C1745, Mapping!$C$4:$C$70, 0))</f>
        <v>East</v>
      </c>
    </row>
    <row r="1746" spans="1:16" x14ac:dyDescent="0.25">
      <c r="A1746" s="10">
        <v>2034</v>
      </c>
      <c r="B1746" s="10" t="s">
        <v>24</v>
      </c>
      <c r="C1746" s="10" t="s">
        <v>1220</v>
      </c>
      <c r="D1746" s="10">
        <v>279.8</v>
      </c>
      <c r="E1746" s="10">
        <v>0</v>
      </c>
      <c r="F1746" s="10">
        <v>-24.4</v>
      </c>
      <c r="G1746" s="10">
        <v>33.200000000000003</v>
      </c>
      <c r="H1746" s="10">
        <v>33.200000000000003</v>
      </c>
      <c r="I1746" s="10">
        <v>13</v>
      </c>
      <c r="J1746" s="10">
        <v>0</v>
      </c>
      <c r="K1746" s="10">
        <v>0</v>
      </c>
      <c r="L1746" s="10">
        <v>0</v>
      </c>
      <c r="M1746" s="10">
        <v>288.60000000000002</v>
      </c>
      <c r="N1746" s="10">
        <v>0</v>
      </c>
      <c r="O1746" s="10">
        <v>0</v>
      </c>
      <c r="P1746" s="10" t="str">
        <f>INDEX(Mapping!$B$4:$B$70, MATCH(C1746, Mapping!$C$4:$C$70, 0))</f>
        <v>West</v>
      </c>
    </row>
    <row r="1747" spans="1:16" x14ac:dyDescent="0.25">
      <c r="A1747" s="10">
        <v>2034</v>
      </c>
      <c r="B1747" s="10" t="s">
        <v>24</v>
      </c>
      <c r="C1747" s="10" t="s">
        <v>1235</v>
      </c>
      <c r="D1747" s="10">
        <v>0</v>
      </c>
      <c r="E1747" s="10">
        <v>0</v>
      </c>
      <c r="F1747" s="10">
        <v>0</v>
      </c>
      <c r="G1747" s="10">
        <v>0</v>
      </c>
      <c r="H1747" s="10">
        <v>0</v>
      </c>
      <c r="I1747" s="10" t="s">
        <v>22</v>
      </c>
      <c r="J1747" s="10">
        <v>67.2</v>
      </c>
      <c r="K1747" s="10">
        <v>0</v>
      </c>
      <c r="L1747" s="10">
        <v>0</v>
      </c>
      <c r="M1747" s="10">
        <v>0</v>
      </c>
      <c r="N1747" s="10">
        <v>67.2</v>
      </c>
      <c r="O1747" s="10">
        <v>0</v>
      </c>
      <c r="P1747" s="10" t="str">
        <f>INDEX(Mapping!$B$4:$B$70, MATCH(C1747, Mapping!$C$4:$C$70, 0))</f>
        <v>East</v>
      </c>
    </row>
    <row r="1748" spans="1:16" x14ac:dyDescent="0.25">
      <c r="A1748" s="10">
        <v>2034</v>
      </c>
      <c r="B1748" s="10" t="s">
        <v>24</v>
      </c>
      <c r="C1748" s="10" t="s">
        <v>1236</v>
      </c>
      <c r="D1748" s="10">
        <v>0</v>
      </c>
      <c r="E1748" s="10">
        <v>0</v>
      </c>
      <c r="F1748" s="10">
        <v>0</v>
      </c>
      <c r="G1748" s="10">
        <v>0</v>
      </c>
      <c r="H1748" s="10">
        <v>0</v>
      </c>
      <c r="I1748" s="10" t="s">
        <v>22</v>
      </c>
      <c r="J1748" s="10">
        <v>110.5</v>
      </c>
      <c r="K1748" s="10">
        <v>0</v>
      </c>
      <c r="L1748" s="10">
        <v>0</v>
      </c>
      <c r="M1748" s="10">
        <v>0</v>
      </c>
      <c r="N1748" s="10">
        <v>110.5</v>
      </c>
      <c r="O1748" s="10">
        <v>0</v>
      </c>
      <c r="P1748" s="10" t="str">
        <f>INDEX(Mapping!$B$4:$B$70, MATCH(C1748, Mapping!$C$4:$C$70, 0))</f>
        <v>West</v>
      </c>
    </row>
    <row r="1749" spans="1:16" x14ac:dyDescent="0.25">
      <c r="A1749" s="10">
        <v>2034</v>
      </c>
      <c r="B1749" s="10" t="s">
        <v>24</v>
      </c>
      <c r="C1749" s="10" t="s">
        <v>1237</v>
      </c>
      <c r="D1749" s="10">
        <v>0</v>
      </c>
      <c r="E1749" s="10">
        <v>0</v>
      </c>
      <c r="F1749" s="10">
        <v>0</v>
      </c>
      <c r="G1749" s="10">
        <v>0</v>
      </c>
      <c r="H1749" s="10">
        <v>0</v>
      </c>
      <c r="I1749" s="10" t="s">
        <v>22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0</v>
      </c>
      <c r="P1749" s="10" t="str">
        <f>INDEX(Mapping!$B$4:$B$70, MATCH(C1749, Mapping!$C$4:$C$70, 0))</f>
        <v>West</v>
      </c>
    </row>
    <row r="1750" spans="1:16" x14ac:dyDescent="0.25">
      <c r="A1750" s="10">
        <v>2034</v>
      </c>
      <c r="B1750" s="10" t="s">
        <v>24</v>
      </c>
      <c r="C1750" s="10" t="s">
        <v>1238</v>
      </c>
      <c r="D1750" s="10">
        <v>0</v>
      </c>
      <c r="E1750" s="10">
        <v>0</v>
      </c>
      <c r="F1750" s="10">
        <v>0</v>
      </c>
      <c r="G1750" s="10">
        <v>0</v>
      </c>
      <c r="H1750" s="10">
        <v>0</v>
      </c>
      <c r="I1750" s="10" t="s">
        <v>22</v>
      </c>
      <c r="J1750" s="10">
        <v>143.1</v>
      </c>
      <c r="K1750" s="10">
        <v>0</v>
      </c>
      <c r="L1750" s="10">
        <v>0</v>
      </c>
      <c r="M1750" s="10">
        <v>0</v>
      </c>
      <c r="N1750" s="10">
        <v>143.1</v>
      </c>
      <c r="O1750" s="10">
        <v>0</v>
      </c>
      <c r="P1750" s="10" t="str">
        <f>INDEX(Mapping!$B$4:$B$70, MATCH(C1750, Mapping!$C$4:$C$70, 0))</f>
        <v>East</v>
      </c>
    </row>
    <row r="1751" spans="1:16" x14ac:dyDescent="0.25">
      <c r="A1751" s="10">
        <v>2034</v>
      </c>
      <c r="B1751" s="10" t="s">
        <v>24</v>
      </c>
      <c r="C1751" s="10" t="s">
        <v>1239</v>
      </c>
      <c r="D1751" s="10">
        <v>0</v>
      </c>
      <c r="E1751" s="10">
        <v>0</v>
      </c>
      <c r="F1751" s="10">
        <v>0</v>
      </c>
      <c r="G1751" s="10">
        <v>0</v>
      </c>
      <c r="H1751" s="10">
        <v>0</v>
      </c>
      <c r="I1751" s="10" t="s">
        <v>22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 t="str">
        <f>INDEX(Mapping!$B$4:$B$70, MATCH(C1751, Mapping!$C$4:$C$70, 0))</f>
        <v>West</v>
      </c>
    </row>
    <row r="1752" spans="1:16" x14ac:dyDescent="0.25">
      <c r="A1752" s="10">
        <v>2034</v>
      </c>
      <c r="B1752" s="10" t="s">
        <v>24</v>
      </c>
      <c r="C1752" s="10" t="s">
        <v>1240</v>
      </c>
      <c r="D1752" s="10">
        <v>0</v>
      </c>
      <c r="E1752" s="10">
        <v>0</v>
      </c>
      <c r="F1752" s="10">
        <v>0</v>
      </c>
      <c r="G1752" s="10">
        <v>0</v>
      </c>
      <c r="H1752" s="10">
        <v>0</v>
      </c>
      <c r="I1752" s="10" t="s">
        <v>22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0">
        <v>0</v>
      </c>
      <c r="P1752" s="10" t="str">
        <f>INDEX(Mapping!$B$4:$B$70, MATCH(C1752, Mapping!$C$4:$C$70, 0))</f>
        <v>West</v>
      </c>
    </row>
    <row r="1753" spans="1:16" x14ac:dyDescent="0.25">
      <c r="A1753" s="10">
        <v>2034</v>
      </c>
      <c r="B1753" s="10" t="s">
        <v>24</v>
      </c>
      <c r="C1753" s="10" t="s">
        <v>1241</v>
      </c>
      <c r="D1753" s="10">
        <v>0</v>
      </c>
      <c r="E1753" s="10">
        <v>0</v>
      </c>
      <c r="F1753" s="10">
        <v>0</v>
      </c>
      <c r="G1753" s="10">
        <v>0</v>
      </c>
      <c r="H1753" s="10">
        <v>0</v>
      </c>
      <c r="I1753" s="10" t="s">
        <v>22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 t="str">
        <f>INDEX(Mapping!$B$4:$B$70, MATCH(C1753, Mapping!$C$4:$C$70, 0))</f>
        <v>West</v>
      </c>
    </row>
    <row r="1754" spans="1:16" x14ac:dyDescent="0.25">
      <c r="A1754" s="10">
        <v>2034</v>
      </c>
      <c r="B1754" s="10" t="s">
        <v>24</v>
      </c>
      <c r="C1754" s="10" t="s">
        <v>1242</v>
      </c>
      <c r="D1754" s="10">
        <v>0</v>
      </c>
      <c r="E1754" s="10">
        <v>0</v>
      </c>
      <c r="F1754" s="10">
        <v>0</v>
      </c>
      <c r="G1754" s="10">
        <v>0</v>
      </c>
      <c r="H1754" s="10">
        <v>0</v>
      </c>
      <c r="I1754" s="10" t="s">
        <v>22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 t="str">
        <f>INDEX(Mapping!$B$4:$B$70, MATCH(C1754, Mapping!$C$4:$C$70, 0))</f>
        <v>West</v>
      </c>
    </row>
    <row r="1755" spans="1:16" x14ac:dyDescent="0.25">
      <c r="A1755" s="10">
        <v>2034</v>
      </c>
      <c r="B1755" s="10" t="s">
        <v>24</v>
      </c>
      <c r="C1755" s="10" t="s">
        <v>1243</v>
      </c>
      <c r="D1755" s="10">
        <v>0</v>
      </c>
      <c r="E1755" s="10">
        <v>0</v>
      </c>
      <c r="F1755" s="10">
        <v>0</v>
      </c>
      <c r="G1755" s="10">
        <v>0</v>
      </c>
      <c r="H1755" s="10">
        <v>0</v>
      </c>
      <c r="I1755" s="10" t="s">
        <v>22</v>
      </c>
      <c r="J1755" s="10">
        <v>127.8</v>
      </c>
      <c r="K1755" s="10">
        <v>0</v>
      </c>
      <c r="L1755" s="10">
        <v>0</v>
      </c>
      <c r="M1755" s="10">
        <v>0</v>
      </c>
      <c r="N1755" s="10">
        <v>127.8</v>
      </c>
      <c r="O1755" s="10">
        <v>0</v>
      </c>
      <c r="P1755" s="10" t="str">
        <f>INDEX(Mapping!$B$4:$B$70, MATCH(C1755, Mapping!$C$4:$C$70, 0))</f>
        <v>West</v>
      </c>
    </row>
    <row r="1756" spans="1:16" x14ac:dyDescent="0.25">
      <c r="A1756" s="10">
        <v>2034</v>
      </c>
      <c r="B1756" s="10" t="s">
        <v>24</v>
      </c>
      <c r="C1756" s="10" t="s">
        <v>1244</v>
      </c>
      <c r="D1756" s="10">
        <v>0</v>
      </c>
      <c r="E1756" s="10">
        <v>0</v>
      </c>
      <c r="F1756" s="10">
        <v>0</v>
      </c>
      <c r="G1756" s="10">
        <v>0</v>
      </c>
      <c r="H1756" s="10">
        <v>55.2</v>
      </c>
      <c r="I1756" s="10" t="s">
        <v>22</v>
      </c>
      <c r="J1756" s="10">
        <v>322.60000000000002</v>
      </c>
      <c r="K1756" s="10">
        <v>0</v>
      </c>
      <c r="L1756" s="10">
        <v>0</v>
      </c>
      <c r="M1756" s="10">
        <v>0</v>
      </c>
      <c r="N1756" s="10">
        <v>267.39999999999998</v>
      </c>
      <c r="O1756" s="10">
        <v>0</v>
      </c>
      <c r="P1756" s="10" t="str">
        <f>INDEX(Mapping!$B$4:$B$70, MATCH(C1756, Mapping!$C$4:$C$70, 0))</f>
        <v>East</v>
      </c>
    </row>
    <row r="1757" spans="1:16" x14ac:dyDescent="0.25">
      <c r="A1757" s="10">
        <v>2034</v>
      </c>
      <c r="B1757" s="10" t="s">
        <v>24</v>
      </c>
      <c r="C1757" s="10" t="s">
        <v>1245</v>
      </c>
      <c r="D1757" s="10">
        <v>0</v>
      </c>
      <c r="E1757" s="10">
        <v>0</v>
      </c>
      <c r="F1757" s="10">
        <v>0</v>
      </c>
      <c r="G1757" s="10">
        <v>0</v>
      </c>
      <c r="H1757" s="10">
        <v>0</v>
      </c>
      <c r="I1757" s="10" t="s">
        <v>22</v>
      </c>
      <c r="J1757" s="10">
        <v>195</v>
      </c>
      <c r="K1757" s="10">
        <v>0</v>
      </c>
      <c r="L1757" s="10">
        <v>0</v>
      </c>
      <c r="M1757" s="10">
        <v>0</v>
      </c>
      <c r="N1757" s="10">
        <v>195</v>
      </c>
      <c r="O1757" s="10">
        <v>0</v>
      </c>
      <c r="P1757" s="10" t="str">
        <f>INDEX(Mapping!$B$4:$B$70, MATCH(C1757, Mapping!$C$4:$C$70, 0))</f>
        <v>East</v>
      </c>
    </row>
    <row r="1758" spans="1:16" x14ac:dyDescent="0.25">
      <c r="A1758" s="10">
        <v>2034</v>
      </c>
      <c r="B1758" s="10" t="s">
        <v>24</v>
      </c>
      <c r="C1758" s="10" t="s">
        <v>1246</v>
      </c>
      <c r="D1758" s="10">
        <v>0</v>
      </c>
      <c r="E1758" s="10">
        <v>0</v>
      </c>
      <c r="F1758" s="10">
        <v>0</v>
      </c>
      <c r="G1758" s="10">
        <v>0</v>
      </c>
      <c r="H1758" s="10">
        <v>0</v>
      </c>
      <c r="I1758" s="10" t="s">
        <v>22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 t="str">
        <f>INDEX(Mapping!$B$4:$B$70, MATCH(C1758, Mapping!$C$4:$C$70, 0))</f>
        <v>West</v>
      </c>
    </row>
    <row r="1759" spans="1:16" x14ac:dyDescent="0.25">
      <c r="A1759" s="10">
        <v>2034</v>
      </c>
      <c r="B1759" s="10" t="s">
        <v>24</v>
      </c>
      <c r="C1759" s="10" t="s">
        <v>1247</v>
      </c>
      <c r="D1759" s="10">
        <v>0</v>
      </c>
      <c r="E1759" s="10">
        <v>0</v>
      </c>
      <c r="F1759" s="10">
        <v>0</v>
      </c>
      <c r="G1759" s="10">
        <v>0</v>
      </c>
      <c r="H1759" s="10">
        <v>0</v>
      </c>
      <c r="I1759" s="10" t="s">
        <v>22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 t="str">
        <f>INDEX(Mapping!$B$4:$B$70, MATCH(C1759, Mapping!$C$4:$C$70, 0))</f>
        <v>East</v>
      </c>
    </row>
    <row r="1760" spans="1:16" x14ac:dyDescent="0.25">
      <c r="A1760" s="10">
        <v>2034</v>
      </c>
      <c r="B1760" s="10" t="s">
        <v>24</v>
      </c>
      <c r="C1760" s="10" t="s">
        <v>1248</v>
      </c>
      <c r="D1760" s="10">
        <v>0</v>
      </c>
      <c r="E1760" s="10">
        <v>0</v>
      </c>
      <c r="F1760" s="10">
        <v>0</v>
      </c>
      <c r="G1760" s="10">
        <v>0</v>
      </c>
      <c r="H1760" s="10">
        <v>0</v>
      </c>
      <c r="I1760" s="10" t="s">
        <v>22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 t="str">
        <f>INDEX(Mapping!$B$4:$B$70, MATCH(C1760, Mapping!$C$4:$C$70, 0))</f>
        <v>East</v>
      </c>
    </row>
    <row r="1761" spans="1:16" x14ac:dyDescent="0.25">
      <c r="A1761" s="10">
        <v>2034</v>
      </c>
      <c r="B1761" s="10" t="s">
        <v>24</v>
      </c>
      <c r="C1761" s="10" t="s">
        <v>1249</v>
      </c>
      <c r="D1761" s="10">
        <v>0</v>
      </c>
      <c r="E1761" s="10">
        <v>0</v>
      </c>
      <c r="F1761" s="10">
        <v>0</v>
      </c>
      <c r="G1761" s="10">
        <v>0</v>
      </c>
      <c r="H1761" s="10">
        <v>0</v>
      </c>
      <c r="I1761" s="10" t="s">
        <v>22</v>
      </c>
      <c r="J1761" s="10">
        <v>125</v>
      </c>
      <c r="K1761" s="10">
        <v>0</v>
      </c>
      <c r="L1761" s="10">
        <v>0</v>
      </c>
      <c r="M1761" s="10">
        <v>0</v>
      </c>
      <c r="N1761" s="10">
        <v>125</v>
      </c>
      <c r="O1761" s="10">
        <v>0</v>
      </c>
      <c r="P1761" s="10" t="str">
        <f>INDEX(Mapping!$B$4:$B$70, MATCH(C1761, Mapping!$C$4:$C$70, 0))</f>
        <v>East</v>
      </c>
    </row>
    <row r="1762" spans="1:16" x14ac:dyDescent="0.25">
      <c r="A1762" s="10">
        <v>2034</v>
      </c>
      <c r="B1762" s="10" t="s">
        <v>24</v>
      </c>
      <c r="C1762" s="10" t="s">
        <v>1250</v>
      </c>
      <c r="D1762" s="10">
        <v>0</v>
      </c>
      <c r="E1762" s="10">
        <v>0</v>
      </c>
      <c r="F1762" s="10">
        <v>0</v>
      </c>
      <c r="G1762" s="10">
        <v>0</v>
      </c>
      <c r="H1762" s="10">
        <v>0</v>
      </c>
      <c r="I1762" s="10" t="s">
        <v>22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0</v>
      </c>
      <c r="P1762" s="10" t="str">
        <f>INDEX(Mapping!$B$4:$B$70, MATCH(C1762, Mapping!$C$4:$C$70, 0))</f>
        <v>West</v>
      </c>
    </row>
    <row r="1763" spans="1:16" x14ac:dyDescent="0.25">
      <c r="A1763" s="10">
        <v>2034</v>
      </c>
      <c r="B1763" s="10" t="s">
        <v>24</v>
      </c>
      <c r="C1763" s="10" t="s">
        <v>1251</v>
      </c>
      <c r="D1763" s="10">
        <v>0</v>
      </c>
      <c r="E1763" s="10">
        <v>0</v>
      </c>
      <c r="F1763" s="10">
        <v>0</v>
      </c>
      <c r="G1763" s="10">
        <v>0</v>
      </c>
      <c r="H1763" s="10">
        <v>0</v>
      </c>
      <c r="I1763" s="10" t="s">
        <v>22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 t="str">
        <f>INDEX(Mapping!$B$4:$B$70, MATCH(C1763, Mapping!$C$4:$C$70, 0))</f>
        <v>East</v>
      </c>
    </row>
    <row r="1764" spans="1:16" x14ac:dyDescent="0.25">
      <c r="A1764" s="10">
        <v>2034</v>
      </c>
      <c r="B1764" s="10" t="s">
        <v>24</v>
      </c>
      <c r="C1764" s="10" t="s">
        <v>1252</v>
      </c>
      <c r="D1764" s="10">
        <v>0</v>
      </c>
      <c r="E1764" s="10">
        <v>0</v>
      </c>
      <c r="F1764" s="10">
        <v>0</v>
      </c>
      <c r="G1764" s="10">
        <v>0</v>
      </c>
      <c r="H1764" s="10">
        <v>0</v>
      </c>
      <c r="I1764" s="10" t="s">
        <v>22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0</v>
      </c>
      <c r="P1764" s="10" t="str">
        <f>INDEX(Mapping!$B$4:$B$70, MATCH(C1764, Mapping!$C$4:$C$70, 0))</f>
        <v>East</v>
      </c>
    </row>
    <row r="1765" spans="1:16" x14ac:dyDescent="0.25">
      <c r="A1765" s="10">
        <v>2034</v>
      </c>
      <c r="B1765" s="10" t="s">
        <v>24</v>
      </c>
      <c r="C1765" s="10" t="s">
        <v>1253</v>
      </c>
      <c r="D1765" s="10">
        <v>0</v>
      </c>
      <c r="E1765" s="10">
        <v>0</v>
      </c>
      <c r="F1765" s="10">
        <v>0</v>
      </c>
      <c r="G1765" s="10">
        <v>0</v>
      </c>
      <c r="H1765" s="10">
        <v>0</v>
      </c>
      <c r="I1765" s="10" t="s">
        <v>22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 t="str">
        <f>INDEX(Mapping!$B$4:$B$70, MATCH(C1765, Mapping!$C$4:$C$70, 0))</f>
        <v>East</v>
      </c>
    </row>
    <row r="1766" spans="1:16" x14ac:dyDescent="0.25">
      <c r="A1766" s="10">
        <v>2034</v>
      </c>
      <c r="B1766" s="10" t="s">
        <v>24</v>
      </c>
      <c r="C1766" s="10" t="s">
        <v>1254</v>
      </c>
      <c r="D1766" s="10">
        <v>0</v>
      </c>
      <c r="E1766" s="10">
        <v>0</v>
      </c>
      <c r="F1766" s="10">
        <v>0</v>
      </c>
      <c r="G1766" s="10">
        <v>0</v>
      </c>
      <c r="H1766" s="10">
        <v>181.9</v>
      </c>
      <c r="I1766" s="10" t="s">
        <v>22</v>
      </c>
      <c r="J1766" s="10">
        <v>181.9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 t="str">
        <f>INDEX(Mapping!$B$4:$B$70, MATCH(C1766, Mapping!$C$4:$C$70, 0))</f>
        <v>West</v>
      </c>
    </row>
    <row r="1767" spans="1:16" x14ac:dyDescent="0.25">
      <c r="A1767" s="10">
        <v>2034</v>
      </c>
      <c r="B1767" s="10" t="s">
        <v>24</v>
      </c>
      <c r="C1767" s="10" t="s">
        <v>1255</v>
      </c>
      <c r="D1767" s="10">
        <v>0</v>
      </c>
      <c r="E1767" s="10">
        <v>0</v>
      </c>
      <c r="F1767" s="10">
        <v>0</v>
      </c>
      <c r="G1767" s="10">
        <v>0</v>
      </c>
      <c r="H1767" s="10">
        <v>0</v>
      </c>
      <c r="I1767" s="10" t="s">
        <v>22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0</v>
      </c>
      <c r="P1767" s="10" t="str">
        <f>INDEX(Mapping!$B$4:$B$70, MATCH(C1767, Mapping!$C$4:$C$70, 0))</f>
        <v>West</v>
      </c>
    </row>
    <row r="1768" spans="1:16" x14ac:dyDescent="0.25">
      <c r="A1768" s="10">
        <v>2034</v>
      </c>
      <c r="B1768" s="10" t="s">
        <v>24</v>
      </c>
      <c r="C1768" s="10" t="s">
        <v>1256</v>
      </c>
      <c r="D1768" s="10">
        <v>0</v>
      </c>
      <c r="E1768" s="10">
        <v>0</v>
      </c>
      <c r="F1768" s="10">
        <v>0</v>
      </c>
      <c r="G1768" s="10">
        <v>0</v>
      </c>
      <c r="H1768" s="10">
        <v>0</v>
      </c>
      <c r="I1768" s="10" t="s">
        <v>22</v>
      </c>
      <c r="J1768" s="10">
        <v>0</v>
      </c>
      <c r="K1768" s="10">
        <v>0</v>
      </c>
      <c r="L1768" s="10">
        <v>0</v>
      </c>
      <c r="M1768" s="10">
        <v>267.3</v>
      </c>
      <c r="N1768" s="10">
        <v>267.3</v>
      </c>
      <c r="O1768" s="10">
        <v>0</v>
      </c>
      <c r="P1768" s="10" t="str">
        <f>INDEX(Mapping!$B$4:$B$70, MATCH(C1768, Mapping!$C$4:$C$70, 0))</f>
        <v>East</v>
      </c>
    </row>
    <row r="1769" spans="1:16" x14ac:dyDescent="0.25">
      <c r="A1769" s="10">
        <v>2034</v>
      </c>
      <c r="B1769" s="10" t="s">
        <v>1222</v>
      </c>
      <c r="C1769" s="10" t="s">
        <v>25</v>
      </c>
      <c r="D1769" s="10">
        <v>0</v>
      </c>
      <c r="E1769" s="10">
        <v>0</v>
      </c>
      <c r="F1769" s="10">
        <v>0</v>
      </c>
      <c r="G1769" s="10">
        <v>0</v>
      </c>
      <c r="H1769" s="10">
        <v>0</v>
      </c>
      <c r="I1769" s="10" t="s">
        <v>22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 t="str">
        <f>INDEX(Mapping!$B$4:$B$70, MATCH(C1769, Mapping!$C$4:$C$70, 0))</f>
        <v>East</v>
      </c>
    </row>
    <row r="1770" spans="1:16" x14ac:dyDescent="0.25">
      <c r="A1770" s="10">
        <v>2034</v>
      </c>
      <c r="B1770" s="10" t="s">
        <v>1222</v>
      </c>
      <c r="C1770" s="10" t="s">
        <v>1182</v>
      </c>
      <c r="D1770" s="10">
        <v>0</v>
      </c>
      <c r="E1770" s="10">
        <v>0</v>
      </c>
      <c r="F1770" s="10">
        <v>0</v>
      </c>
      <c r="G1770" s="10">
        <v>0</v>
      </c>
      <c r="H1770" s="10">
        <v>0</v>
      </c>
      <c r="I1770" s="10" t="s">
        <v>22</v>
      </c>
      <c r="J1770" s="10">
        <v>146.5</v>
      </c>
      <c r="K1770" s="10">
        <v>0</v>
      </c>
      <c r="L1770" s="10">
        <v>0</v>
      </c>
      <c r="M1770" s="10">
        <v>0</v>
      </c>
      <c r="N1770" s="10">
        <v>146.5</v>
      </c>
      <c r="O1770" s="10">
        <v>0</v>
      </c>
      <c r="P1770" s="10" t="str">
        <f>INDEX(Mapping!$B$4:$B$70, MATCH(C1770, Mapping!$C$4:$C$70, 0))</f>
        <v>West</v>
      </c>
    </row>
    <row r="1771" spans="1:16" x14ac:dyDescent="0.25">
      <c r="A1771" s="10">
        <v>2034</v>
      </c>
      <c r="B1771" s="10" t="s">
        <v>1222</v>
      </c>
      <c r="C1771" s="10" t="s">
        <v>26</v>
      </c>
      <c r="D1771" s="10">
        <v>298.10000000000002</v>
      </c>
      <c r="E1771" s="10">
        <v>0</v>
      </c>
      <c r="F1771" s="10">
        <v>-31</v>
      </c>
      <c r="G1771" s="10">
        <v>142</v>
      </c>
      <c r="H1771" s="10">
        <v>142</v>
      </c>
      <c r="I1771" s="10">
        <v>53.1</v>
      </c>
      <c r="J1771" s="10">
        <v>29.7</v>
      </c>
      <c r="K1771" s="10">
        <v>-0.9</v>
      </c>
      <c r="L1771" s="10">
        <v>0</v>
      </c>
      <c r="M1771" s="10">
        <v>380.3</v>
      </c>
      <c r="N1771" s="10">
        <v>0</v>
      </c>
      <c r="O1771" s="10">
        <v>0</v>
      </c>
      <c r="P1771" s="10" t="str">
        <f>INDEX(Mapping!$B$4:$B$70, MATCH(C1771, Mapping!$C$4:$C$70, 0))</f>
        <v>East</v>
      </c>
    </row>
    <row r="1772" spans="1:16" x14ac:dyDescent="0.25">
      <c r="A1772" s="10">
        <v>2034</v>
      </c>
      <c r="B1772" s="10" t="s">
        <v>1222</v>
      </c>
      <c r="C1772" s="10" t="s">
        <v>27</v>
      </c>
      <c r="D1772" s="10">
        <v>0</v>
      </c>
      <c r="E1772" s="10">
        <v>0</v>
      </c>
      <c r="F1772" s="10">
        <v>0</v>
      </c>
      <c r="G1772" s="10">
        <v>0</v>
      </c>
      <c r="H1772" s="10">
        <v>0</v>
      </c>
      <c r="I1772" s="10" t="s">
        <v>22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 t="str">
        <f>INDEX(Mapping!$B$4:$B$70, MATCH(C1772, Mapping!$C$4:$C$70, 0))</f>
        <v>East</v>
      </c>
    </row>
    <row r="1773" spans="1:16" x14ac:dyDescent="0.25">
      <c r="A1773" s="10">
        <v>2034</v>
      </c>
      <c r="B1773" s="10" t="s">
        <v>1222</v>
      </c>
      <c r="C1773" s="10" t="s">
        <v>1183</v>
      </c>
      <c r="D1773" s="10">
        <v>0</v>
      </c>
      <c r="E1773" s="10">
        <v>0</v>
      </c>
      <c r="F1773" s="10">
        <v>0</v>
      </c>
      <c r="G1773" s="10">
        <v>0</v>
      </c>
      <c r="H1773" s="10">
        <v>0</v>
      </c>
      <c r="I1773" s="10" t="s">
        <v>22</v>
      </c>
      <c r="J1773" s="10">
        <v>0</v>
      </c>
      <c r="K1773" s="10">
        <v>0</v>
      </c>
      <c r="L1773" s="10">
        <v>0</v>
      </c>
      <c r="M1773" s="10">
        <v>889.5</v>
      </c>
      <c r="N1773" s="10">
        <v>889.5</v>
      </c>
      <c r="O1773" s="10">
        <v>0</v>
      </c>
      <c r="P1773" s="10" t="str">
        <f>INDEX(Mapping!$B$4:$B$70, MATCH(C1773, Mapping!$C$4:$C$70, 0))</f>
        <v>West</v>
      </c>
    </row>
    <row r="1774" spans="1:16" x14ac:dyDescent="0.25">
      <c r="A1774" s="10">
        <v>2034</v>
      </c>
      <c r="B1774" s="10" t="s">
        <v>1222</v>
      </c>
      <c r="C1774" s="10" t="s">
        <v>1184</v>
      </c>
      <c r="D1774" s="10">
        <v>0</v>
      </c>
      <c r="E1774" s="10">
        <v>0</v>
      </c>
      <c r="F1774" s="10">
        <v>0</v>
      </c>
      <c r="G1774" s="10">
        <v>0</v>
      </c>
      <c r="H1774" s="10">
        <v>0</v>
      </c>
      <c r="I1774" s="10" t="s">
        <v>22</v>
      </c>
      <c r="J1774" s="10">
        <v>0</v>
      </c>
      <c r="K1774" s="10">
        <v>0</v>
      </c>
      <c r="L1774" s="10">
        <v>0</v>
      </c>
      <c r="M1774" s="10">
        <v>1270.5</v>
      </c>
      <c r="N1774" s="10">
        <v>1270.5</v>
      </c>
      <c r="O1774" s="10">
        <v>0</v>
      </c>
      <c r="P1774" s="10" t="str">
        <f>INDEX(Mapping!$B$4:$B$70, MATCH(C1774, Mapping!$C$4:$C$70, 0))</f>
        <v>West</v>
      </c>
    </row>
    <row r="1775" spans="1:16" x14ac:dyDescent="0.25">
      <c r="A1775" s="10">
        <v>2034</v>
      </c>
      <c r="B1775" s="10" t="s">
        <v>1222</v>
      </c>
      <c r="C1775" s="10" t="s">
        <v>28</v>
      </c>
      <c r="D1775" s="10">
        <v>0</v>
      </c>
      <c r="E1775" s="10">
        <v>0</v>
      </c>
      <c r="F1775" s="10">
        <v>0</v>
      </c>
      <c r="G1775" s="10">
        <v>0</v>
      </c>
      <c r="H1775" s="10">
        <v>0</v>
      </c>
      <c r="I1775" s="10" t="s">
        <v>22</v>
      </c>
      <c r="J1775" s="10">
        <v>132.9</v>
      </c>
      <c r="K1775" s="10">
        <v>0</v>
      </c>
      <c r="L1775" s="10">
        <v>0</v>
      </c>
      <c r="M1775" s="10">
        <v>175.4</v>
      </c>
      <c r="N1775" s="10">
        <v>308.3</v>
      </c>
      <c r="O1775" s="10">
        <v>0</v>
      </c>
      <c r="P1775" s="10" t="str">
        <f>INDEX(Mapping!$B$4:$B$70, MATCH(C1775, Mapping!$C$4:$C$70, 0))</f>
        <v>West</v>
      </c>
    </row>
    <row r="1776" spans="1:16" x14ac:dyDescent="0.25">
      <c r="A1776" s="10">
        <v>2034</v>
      </c>
      <c r="B1776" s="10" t="s">
        <v>1222</v>
      </c>
      <c r="C1776" s="10" t="s">
        <v>29</v>
      </c>
      <c r="D1776" s="10">
        <v>0</v>
      </c>
      <c r="E1776" s="10">
        <v>0</v>
      </c>
      <c r="F1776" s="10">
        <v>0</v>
      </c>
      <c r="G1776" s="10">
        <v>0</v>
      </c>
      <c r="H1776" s="10">
        <v>0</v>
      </c>
      <c r="I1776" s="10" t="s">
        <v>22</v>
      </c>
      <c r="J1776" s="10">
        <v>0</v>
      </c>
      <c r="K1776" s="10">
        <v>0</v>
      </c>
      <c r="L1776" s="10">
        <v>0</v>
      </c>
      <c r="M1776" s="10">
        <v>0</v>
      </c>
      <c r="N1776" s="10">
        <v>0</v>
      </c>
      <c r="O1776" s="10">
        <v>0</v>
      </c>
      <c r="P1776" s="10" t="str">
        <f>INDEX(Mapping!$B$4:$B$70, MATCH(C1776, Mapping!$C$4:$C$70, 0))</f>
        <v>East</v>
      </c>
    </row>
    <row r="1777" spans="1:16" x14ac:dyDescent="0.25">
      <c r="A1777" s="10">
        <v>2034</v>
      </c>
      <c r="B1777" s="10" t="s">
        <v>1222</v>
      </c>
      <c r="C1777" s="10" t="s">
        <v>30</v>
      </c>
      <c r="D1777" s="10">
        <v>0</v>
      </c>
      <c r="E1777" s="10">
        <v>0</v>
      </c>
      <c r="F1777" s="10">
        <v>0</v>
      </c>
      <c r="G1777" s="10">
        <v>0</v>
      </c>
      <c r="H1777" s="10">
        <v>0</v>
      </c>
      <c r="I1777" s="10" t="s">
        <v>22</v>
      </c>
      <c r="J1777" s="10">
        <v>0</v>
      </c>
      <c r="K1777" s="10">
        <v>0</v>
      </c>
      <c r="L1777" s="10">
        <v>0</v>
      </c>
      <c r="M1777" s="10">
        <v>0</v>
      </c>
      <c r="N1777" s="10">
        <v>0</v>
      </c>
      <c r="O1777" s="10">
        <v>0</v>
      </c>
      <c r="P1777" s="10" t="str">
        <f>INDEX(Mapping!$B$4:$B$70, MATCH(C1777, Mapping!$C$4:$C$70, 0))</f>
        <v>East</v>
      </c>
    </row>
    <row r="1778" spans="1:16" x14ac:dyDescent="0.25">
      <c r="A1778" s="10">
        <v>2034</v>
      </c>
      <c r="B1778" s="10" t="s">
        <v>1222</v>
      </c>
      <c r="C1778" s="10" t="s">
        <v>31</v>
      </c>
      <c r="D1778" s="10">
        <v>4248</v>
      </c>
      <c r="E1778" s="10">
        <v>0</v>
      </c>
      <c r="F1778" s="10">
        <v>-438.1</v>
      </c>
      <c r="G1778" s="10">
        <v>1116.3</v>
      </c>
      <c r="H1778" s="10">
        <v>1116.3</v>
      </c>
      <c r="I1778" s="10">
        <v>29.3</v>
      </c>
      <c r="J1778" s="10">
        <v>2298.9</v>
      </c>
      <c r="K1778" s="10">
        <v>0</v>
      </c>
      <c r="L1778" s="10">
        <v>0</v>
      </c>
      <c r="M1778" s="10">
        <v>3156.3</v>
      </c>
      <c r="N1778" s="10">
        <v>529.1</v>
      </c>
      <c r="O1778" s="10">
        <v>0</v>
      </c>
      <c r="P1778" s="10" t="str">
        <f>INDEX(Mapping!$B$4:$B$70, MATCH(C1778, Mapping!$C$4:$C$70, 0))</f>
        <v>East</v>
      </c>
    </row>
    <row r="1779" spans="1:16" x14ac:dyDescent="0.25">
      <c r="A1779" s="10">
        <v>2034</v>
      </c>
      <c r="B1779" s="10" t="s">
        <v>1222</v>
      </c>
      <c r="C1779" s="10" t="s">
        <v>1185</v>
      </c>
      <c r="D1779" s="10">
        <v>0</v>
      </c>
      <c r="E1779" s="10">
        <v>0</v>
      </c>
      <c r="F1779" s="10">
        <v>0</v>
      </c>
      <c r="G1779" s="10">
        <v>0</v>
      </c>
      <c r="H1779" s="10">
        <v>0</v>
      </c>
      <c r="I1779" s="10" t="s">
        <v>22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 t="str">
        <f>INDEX(Mapping!$B$4:$B$70, MATCH(C1779, Mapping!$C$4:$C$70, 0))</f>
        <v>East</v>
      </c>
    </row>
    <row r="1780" spans="1:16" x14ac:dyDescent="0.25">
      <c r="A1780" s="10">
        <v>2034</v>
      </c>
      <c r="B1780" s="10" t="s">
        <v>1222</v>
      </c>
      <c r="C1780" s="10" t="s">
        <v>32</v>
      </c>
      <c r="D1780" s="10">
        <v>517.6</v>
      </c>
      <c r="E1780" s="10">
        <v>0</v>
      </c>
      <c r="F1780" s="10">
        <v>0</v>
      </c>
      <c r="G1780" s="10">
        <v>200.8</v>
      </c>
      <c r="H1780" s="10">
        <v>200.8</v>
      </c>
      <c r="I1780" s="10">
        <v>38.799999999999997</v>
      </c>
      <c r="J1780" s="10">
        <v>3293.5</v>
      </c>
      <c r="K1780" s="10">
        <v>-27.6</v>
      </c>
      <c r="L1780" s="10">
        <v>0</v>
      </c>
      <c r="M1780" s="10">
        <v>431.1</v>
      </c>
      <c r="N1780" s="10">
        <v>2978.6</v>
      </c>
      <c r="O1780" s="10">
        <v>0</v>
      </c>
      <c r="P1780" s="10" t="str">
        <f>INDEX(Mapping!$B$4:$B$70, MATCH(C1780, Mapping!$C$4:$C$70, 0))</f>
        <v>East</v>
      </c>
    </row>
    <row r="1781" spans="1:16" x14ac:dyDescent="0.25">
      <c r="A1781" s="10">
        <v>2034</v>
      </c>
      <c r="B1781" s="10" t="s">
        <v>1222</v>
      </c>
      <c r="C1781" s="10" t="s">
        <v>33</v>
      </c>
      <c r="D1781" s="10">
        <v>0</v>
      </c>
      <c r="E1781" s="10">
        <v>0</v>
      </c>
      <c r="F1781" s="10">
        <v>0</v>
      </c>
      <c r="G1781" s="10">
        <v>0</v>
      </c>
      <c r="H1781" s="10">
        <v>0</v>
      </c>
      <c r="I1781" s="10" t="s">
        <v>22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 t="str">
        <f>INDEX(Mapping!$B$4:$B$70, MATCH(C1781, Mapping!$C$4:$C$70, 0))</f>
        <v>East</v>
      </c>
    </row>
    <row r="1782" spans="1:16" x14ac:dyDescent="0.25">
      <c r="A1782" s="10">
        <v>2034</v>
      </c>
      <c r="B1782" s="10" t="s">
        <v>1222</v>
      </c>
      <c r="C1782" s="10" t="s">
        <v>34</v>
      </c>
      <c r="D1782" s="10">
        <v>0</v>
      </c>
      <c r="E1782" s="10">
        <v>0</v>
      </c>
      <c r="F1782" s="10">
        <v>0</v>
      </c>
      <c r="G1782" s="10">
        <v>0</v>
      </c>
      <c r="H1782" s="10">
        <v>0</v>
      </c>
      <c r="I1782" s="10" t="s">
        <v>22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 t="str">
        <f>INDEX(Mapping!$B$4:$B$70, MATCH(C1782, Mapping!$C$4:$C$70, 0))</f>
        <v>East</v>
      </c>
    </row>
    <row r="1783" spans="1:16" x14ac:dyDescent="0.25">
      <c r="A1783" s="10">
        <v>2034</v>
      </c>
      <c r="B1783" s="10" t="s">
        <v>1222</v>
      </c>
      <c r="C1783" s="10" t="s">
        <v>35</v>
      </c>
      <c r="D1783" s="10">
        <v>0</v>
      </c>
      <c r="E1783" s="10">
        <v>0</v>
      </c>
      <c r="F1783" s="10">
        <v>0</v>
      </c>
      <c r="G1783" s="10">
        <v>0</v>
      </c>
      <c r="H1783" s="10">
        <v>0</v>
      </c>
      <c r="I1783" s="10" t="s">
        <v>22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 t="str">
        <f>INDEX(Mapping!$B$4:$B$70, MATCH(C1783, Mapping!$C$4:$C$70, 0))</f>
        <v>East</v>
      </c>
    </row>
    <row r="1784" spans="1:16" x14ac:dyDescent="0.25">
      <c r="A1784" s="10">
        <v>2034</v>
      </c>
      <c r="B1784" s="10" t="s">
        <v>1222</v>
      </c>
      <c r="C1784" s="10" t="s">
        <v>36</v>
      </c>
      <c r="D1784" s="10">
        <v>0</v>
      </c>
      <c r="E1784" s="10">
        <v>0</v>
      </c>
      <c r="F1784" s="10">
        <v>0</v>
      </c>
      <c r="G1784" s="10">
        <v>0</v>
      </c>
      <c r="H1784" s="10">
        <v>0</v>
      </c>
      <c r="I1784" s="10" t="s">
        <v>22</v>
      </c>
      <c r="J1784" s="10">
        <v>2.6</v>
      </c>
      <c r="K1784" s="10">
        <v>0</v>
      </c>
      <c r="L1784" s="10">
        <v>0</v>
      </c>
      <c r="M1784" s="10">
        <v>0</v>
      </c>
      <c r="N1784" s="10">
        <v>2.6</v>
      </c>
      <c r="O1784" s="10">
        <v>0</v>
      </c>
      <c r="P1784" s="10" t="str">
        <f>INDEX(Mapping!$B$4:$B$70, MATCH(C1784, Mapping!$C$4:$C$70, 0))</f>
        <v>West</v>
      </c>
    </row>
    <row r="1785" spans="1:16" x14ac:dyDescent="0.25">
      <c r="A1785" s="10">
        <v>2034</v>
      </c>
      <c r="B1785" s="10" t="s">
        <v>1222</v>
      </c>
      <c r="C1785" s="10" t="s">
        <v>37</v>
      </c>
      <c r="D1785" s="10">
        <v>0</v>
      </c>
      <c r="E1785" s="10">
        <v>0</v>
      </c>
      <c r="F1785" s="10">
        <v>0</v>
      </c>
      <c r="G1785" s="10">
        <v>0</v>
      </c>
      <c r="H1785" s="10">
        <v>0</v>
      </c>
      <c r="I1785" s="10" t="s">
        <v>22</v>
      </c>
      <c r="J1785" s="10">
        <v>240.1</v>
      </c>
      <c r="K1785" s="10">
        <v>0</v>
      </c>
      <c r="L1785" s="10">
        <v>0</v>
      </c>
      <c r="M1785" s="10">
        <v>0</v>
      </c>
      <c r="N1785" s="10">
        <v>240.1</v>
      </c>
      <c r="O1785" s="10">
        <v>0</v>
      </c>
      <c r="P1785" s="10" t="str">
        <f>INDEX(Mapping!$B$4:$B$70, MATCH(C1785, Mapping!$C$4:$C$70, 0))</f>
        <v>West</v>
      </c>
    </row>
    <row r="1786" spans="1:16" x14ac:dyDescent="0.25">
      <c r="A1786" s="10">
        <v>2034</v>
      </c>
      <c r="B1786" s="10" t="s">
        <v>1222</v>
      </c>
      <c r="C1786" s="10" t="s">
        <v>38</v>
      </c>
      <c r="D1786" s="10">
        <v>587.29999999999995</v>
      </c>
      <c r="E1786" s="10">
        <v>0</v>
      </c>
      <c r="F1786" s="10">
        <v>-59.5</v>
      </c>
      <c r="G1786" s="10">
        <v>68.599999999999994</v>
      </c>
      <c r="H1786" s="10">
        <v>68.599999999999994</v>
      </c>
      <c r="I1786" s="10">
        <v>13</v>
      </c>
      <c r="J1786" s="10">
        <v>104</v>
      </c>
      <c r="K1786" s="10">
        <v>0</v>
      </c>
      <c r="L1786" s="10">
        <v>0</v>
      </c>
      <c r="M1786" s="10">
        <v>492.5</v>
      </c>
      <c r="N1786" s="10">
        <v>0</v>
      </c>
      <c r="O1786" s="10">
        <v>0</v>
      </c>
      <c r="P1786" s="10" t="str">
        <f>INDEX(Mapping!$B$4:$B$70, MATCH(C1786, Mapping!$C$4:$C$70, 0))</f>
        <v>West</v>
      </c>
    </row>
    <row r="1787" spans="1:16" x14ac:dyDescent="0.25">
      <c r="A1787" s="10">
        <v>2034</v>
      </c>
      <c r="B1787" s="10" t="s">
        <v>1222</v>
      </c>
      <c r="C1787" s="10" t="s">
        <v>39</v>
      </c>
      <c r="D1787" s="10">
        <v>262.8</v>
      </c>
      <c r="E1787" s="10">
        <v>0</v>
      </c>
      <c r="F1787" s="10">
        <v>-24</v>
      </c>
      <c r="G1787" s="10">
        <v>31</v>
      </c>
      <c r="H1787" s="10">
        <v>31</v>
      </c>
      <c r="I1787" s="10">
        <v>13</v>
      </c>
      <c r="J1787" s="10">
        <v>193.3</v>
      </c>
      <c r="K1787" s="10">
        <v>-2.6</v>
      </c>
      <c r="L1787" s="10">
        <v>0</v>
      </c>
      <c r="M1787" s="10">
        <v>354.8</v>
      </c>
      <c r="N1787" s="10">
        <v>275.7</v>
      </c>
      <c r="O1787" s="10">
        <v>0</v>
      </c>
      <c r="P1787" s="10" t="str">
        <f>INDEX(Mapping!$B$4:$B$70, MATCH(C1787, Mapping!$C$4:$C$70, 0))</f>
        <v>West</v>
      </c>
    </row>
    <row r="1788" spans="1:16" x14ac:dyDescent="0.25">
      <c r="A1788" s="10">
        <v>2034</v>
      </c>
      <c r="B1788" s="10" t="s">
        <v>1222</v>
      </c>
      <c r="C1788" s="10" t="s">
        <v>42</v>
      </c>
      <c r="D1788" s="10">
        <v>0</v>
      </c>
      <c r="E1788" s="10">
        <v>0</v>
      </c>
      <c r="F1788" s="10">
        <v>0</v>
      </c>
      <c r="G1788" s="10">
        <v>0</v>
      </c>
      <c r="H1788" s="10">
        <v>0</v>
      </c>
      <c r="I1788" s="10" t="s">
        <v>22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0</v>
      </c>
      <c r="P1788" s="10" t="str">
        <f>INDEX(Mapping!$B$4:$B$70, MATCH(C1788, Mapping!$C$4:$C$70, 0))</f>
        <v>East</v>
      </c>
    </row>
    <row r="1789" spans="1:16" x14ac:dyDescent="0.25">
      <c r="A1789" s="10">
        <v>2034</v>
      </c>
      <c r="B1789" s="10" t="s">
        <v>1222</v>
      </c>
      <c r="C1789" s="10" t="s">
        <v>43</v>
      </c>
      <c r="D1789" s="10">
        <v>0</v>
      </c>
      <c r="E1789" s="10">
        <v>0</v>
      </c>
      <c r="F1789" s="10">
        <v>0</v>
      </c>
      <c r="G1789" s="10">
        <v>0</v>
      </c>
      <c r="H1789" s="10">
        <v>0</v>
      </c>
      <c r="I1789" s="10" t="s">
        <v>22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 t="str">
        <f>INDEX(Mapping!$B$4:$B$70, MATCH(C1789, Mapping!$C$4:$C$70, 0))</f>
        <v>East</v>
      </c>
    </row>
    <row r="1790" spans="1:16" x14ac:dyDescent="0.25">
      <c r="A1790" s="10">
        <v>2034</v>
      </c>
      <c r="B1790" s="10" t="s">
        <v>1222</v>
      </c>
      <c r="C1790" s="10" t="s">
        <v>45</v>
      </c>
      <c r="D1790" s="10">
        <v>655.6</v>
      </c>
      <c r="E1790" s="10">
        <v>0</v>
      </c>
      <c r="F1790" s="10">
        <v>0</v>
      </c>
      <c r="G1790" s="10">
        <v>85.2</v>
      </c>
      <c r="H1790" s="10">
        <v>91.7</v>
      </c>
      <c r="I1790" s="10">
        <v>14</v>
      </c>
      <c r="J1790" s="10">
        <v>747.3</v>
      </c>
      <c r="K1790" s="10">
        <v>0</v>
      </c>
      <c r="L1790" s="10">
        <v>0</v>
      </c>
      <c r="M1790" s="10">
        <v>0</v>
      </c>
      <c r="N1790" s="10">
        <v>0</v>
      </c>
      <c r="O1790" s="10">
        <v>0</v>
      </c>
      <c r="P1790" s="10" t="str">
        <f>INDEX(Mapping!$B$4:$B$70, MATCH(C1790, Mapping!$C$4:$C$70, 0))</f>
        <v>East</v>
      </c>
    </row>
    <row r="1791" spans="1:16" x14ac:dyDescent="0.25">
      <c r="A1791" s="10">
        <v>2034</v>
      </c>
      <c r="B1791" s="10" t="s">
        <v>1222</v>
      </c>
      <c r="C1791" s="10" t="s">
        <v>46</v>
      </c>
      <c r="D1791" s="10">
        <v>502.8</v>
      </c>
      <c r="E1791" s="10">
        <v>0</v>
      </c>
      <c r="F1791" s="10">
        <v>-136.69999999999999</v>
      </c>
      <c r="G1791" s="10">
        <v>47.6</v>
      </c>
      <c r="H1791" s="10">
        <v>47.6</v>
      </c>
      <c r="I1791" s="10">
        <v>13</v>
      </c>
      <c r="J1791" s="10">
        <v>38.9</v>
      </c>
      <c r="K1791" s="10">
        <v>0</v>
      </c>
      <c r="L1791" s="10">
        <v>0</v>
      </c>
      <c r="M1791" s="10">
        <v>374.8</v>
      </c>
      <c r="N1791" s="10">
        <v>0</v>
      </c>
      <c r="O1791" s="10">
        <v>0</v>
      </c>
      <c r="P1791" s="10" t="str">
        <f>INDEX(Mapping!$B$4:$B$70, MATCH(C1791, Mapping!$C$4:$C$70, 0))</f>
        <v>East</v>
      </c>
    </row>
    <row r="1792" spans="1:16" x14ac:dyDescent="0.25">
      <c r="A1792" s="10">
        <v>2034</v>
      </c>
      <c r="B1792" s="10" t="s">
        <v>1222</v>
      </c>
      <c r="C1792" s="10" t="s">
        <v>1234</v>
      </c>
      <c r="D1792" s="10">
        <v>0</v>
      </c>
      <c r="E1792" s="10">
        <v>0</v>
      </c>
      <c r="F1792" s="10">
        <v>0</v>
      </c>
      <c r="G1792" s="10">
        <v>0</v>
      </c>
      <c r="H1792" s="10">
        <v>0</v>
      </c>
      <c r="I1792" s="10" t="s">
        <v>22</v>
      </c>
      <c r="J1792" s="10">
        <v>0</v>
      </c>
      <c r="K1792" s="10">
        <v>0</v>
      </c>
      <c r="L1792" s="10">
        <v>0</v>
      </c>
      <c r="M1792" s="10">
        <v>374.9</v>
      </c>
      <c r="N1792" s="10">
        <v>374.9</v>
      </c>
      <c r="O1792" s="10">
        <v>0</v>
      </c>
      <c r="P1792" s="10" t="str">
        <f>INDEX(Mapping!$B$4:$B$70, MATCH(C1792, Mapping!$C$4:$C$70, 0))</f>
        <v>East</v>
      </c>
    </row>
    <row r="1793" spans="1:16" x14ac:dyDescent="0.25">
      <c r="A1793" s="10">
        <v>2034</v>
      </c>
      <c r="B1793" s="10" t="s">
        <v>1222</v>
      </c>
      <c r="C1793" s="10" t="s">
        <v>47</v>
      </c>
      <c r="D1793" s="10">
        <v>0</v>
      </c>
      <c r="E1793" s="10">
        <v>0</v>
      </c>
      <c r="F1793" s="10">
        <v>0</v>
      </c>
      <c r="G1793" s="10">
        <v>0</v>
      </c>
      <c r="H1793" s="10">
        <v>0</v>
      </c>
      <c r="I1793" s="10" t="s">
        <v>22</v>
      </c>
      <c r="J1793" s="10">
        <v>512.20000000000005</v>
      </c>
      <c r="K1793" s="10">
        <v>0</v>
      </c>
      <c r="L1793" s="10">
        <v>0</v>
      </c>
      <c r="M1793" s="10">
        <v>0</v>
      </c>
      <c r="N1793" s="10">
        <v>512.20000000000005</v>
      </c>
      <c r="O1793" s="10">
        <v>0</v>
      </c>
      <c r="P1793" s="10" t="str">
        <f>INDEX(Mapping!$B$4:$B$70, MATCH(C1793, Mapping!$C$4:$C$70, 0))</f>
        <v>West</v>
      </c>
    </row>
    <row r="1794" spans="1:16" x14ac:dyDescent="0.25">
      <c r="A1794" s="10">
        <v>2034</v>
      </c>
      <c r="B1794" s="10" t="s">
        <v>1222</v>
      </c>
      <c r="C1794" s="10" t="s">
        <v>48</v>
      </c>
      <c r="D1794" s="10">
        <v>1580.3</v>
      </c>
      <c r="E1794" s="10">
        <v>0</v>
      </c>
      <c r="F1794" s="10">
        <v>-207.4</v>
      </c>
      <c r="G1794" s="10">
        <v>382.5</v>
      </c>
      <c r="H1794" s="10">
        <v>382.5</v>
      </c>
      <c r="I1794" s="10">
        <v>27.9</v>
      </c>
      <c r="J1794" s="10">
        <v>714.9</v>
      </c>
      <c r="K1794" s="10">
        <v>0.9</v>
      </c>
      <c r="L1794" s="10">
        <v>0</v>
      </c>
      <c r="M1794" s="10">
        <v>1364.1</v>
      </c>
      <c r="N1794" s="10">
        <v>324.5</v>
      </c>
      <c r="O1794" s="10">
        <v>0</v>
      </c>
      <c r="P1794" s="10" t="str">
        <f>INDEX(Mapping!$B$4:$B$70, MATCH(C1794, Mapping!$C$4:$C$70, 0))</f>
        <v>West</v>
      </c>
    </row>
    <row r="1795" spans="1:16" x14ac:dyDescent="0.25">
      <c r="A1795" s="10">
        <v>2034</v>
      </c>
      <c r="B1795" s="10" t="s">
        <v>1222</v>
      </c>
      <c r="C1795" s="10" t="s">
        <v>49</v>
      </c>
      <c r="D1795" s="10">
        <v>607.9</v>
      </c>
      <c r="E1795" s="10">
        <v>0</v>
      </c>
      <c r="F1795" s="10">
        <v>-59.5</v>
      </c>
      <c r="G1795" s="10">
        <v>71.3</v>
      </c>
      <c r="H1795" s="10">
        <v>71.3</v>
      </c>
      <c r="I1795" s="10">
        <v>13</v>
      </c>
      <c r="J1795" s="10">
        <v>691.9</v>
      </c>
      <c r="K1795" s="10">
        <v>-78</v>
      </c>
      <c r="L1795" s="10">
        <v>0</v>
      </c>
      <c r="M1795" s="10">
        <v>12.2</v>
      </c>
      <c r="N1795" s="10">
        <v>6.4</v>
      </c>
      <c r="O1795" s="10">
        <v>0</v>
      </c>
      <c r="P1795" s="10" t="str">
        <f>INDEX(Mapping!$B$4:$B$70, MATCH(C1795, Mapping!$C$4:$C$70, 0))</f>
        <v>West</v>
      </c>
    </row>
    <row r="1796" spans="1:16" x14ac:dyDescent="0.25">
      <c r="A1796" s="10">
        <v>2034</v>
      </c>
      <c r="B1796" s="10" t="s">
        <v>1222</v>
      </c>
      <c r="C1796" s="10" t="s">
        <v>50</v>
      </c>
      <c r="D1796" s="10">
        <v>449.8</v>
      </c>
      <c r="E1796" s="10">
        <v>0</v>
      </c>
      <c r="F1796" s="10">
        <v>-59.9</v>
      </c>
      <c r="G1796" s="10">
        <v>50.7</v>
      </c>
      <c r="H1796" s="10">
        <v>50.7</v>
      </c>
      <c r="I1796" s="10">
        <v>13</v>
      </c>
      <c r="J1796" s="10">
        <v>118.8</v>
      </c>
      <c r="K1796" s="10">
        <v>0</v>
      </c>
      <c r="L1796" s="10">
        <v>0</v>
      </c>
      <c r="M1796" s="10">
        <v>329.7</v>
      </c>
      <c r="N1796" s="10">
        <v>8</v>
      </c>
      <c r="O1796" s="10">
        <v>0</v>
      </c>
      <c r="P1796" s="10" t="str">
        <f>INDEX(Mapping!$B$4:$B$70, MATCH(C1796, Mapping!$C$4:$C$70, 0))</f>
        <v>West</v>
      </c>
    </row>
    <row r="1797" spans="1:16" x14ac:dyDescent="0.25">
      <c r="A1797" s="10">
        <v>2034</v>
      </c>
      <c r="B1797" s="10" t="s">
        <v>1222</v>
      </c>
      <c r="C1797" s="10" t="s">
        <v>51</v>
      </c>
      <c r="D1797" s="10">
        <v>0</v>
      </c>
      <c r="E1797" s="10">
        <v>0</v>
      </c>
      <c r="F1797" s="10">
        <v>0</v>
      </c>
      <c r="G1797" s="10">
        <v>0</v>
      </c>
      <c r="H1797" s="10">
        <v>0</v>
      </c>
      <c r="I1797" s="10" t="s">
        <v>22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 t="str">
        <f>INDEX(Mapping!$B$4:$B$70, MATCH(C1797, Mapping!$C$4:$C$70, 0))</f>
        <v>West</v>
      </c>
    </row>
    <row r="1798" spans="1:16" x14ac:dyDescent="0.25">
      <c r="A1798" s="10">
        <v>2034</v>
      </c>
      <c r="B1798" s="10" t="s">
        <v>1222</v>
      </c>
      <c r="C1798" s="10" t="s">
        <v>52</v>
      </c>
      <c r="D1798" s="10">
        <v>0</v>
      </c>
      <c r="E1798" s="10">
        <v>0</v>
      </c>
      <c r="F1798" s="10">
        <v>0</v>
      </c>
      <c r="G1798" s="10">
        <v>0</v>
      </c>
      <c r="H1798" s="10">
        <v>0</v>
      </c>
      <c r="I1798" s="10" t="s">
        <v>22</v>
      </c>
      <c r="J1798" s="10">
        <v>0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 t="str">
        <f>INDEX(Mapping!$B$4:$B$70, MATCH(C1798, Mapping!$C$4:$C$70, 0))</f>
        <v>West</v>
      </c>
    </row>
    <row r="1799" spans="1:16" x14ac:dyDescent="0.25">
      <c r="A1799" s="10">
        <v>2034</v>
      </c>
      <c r="B1799" s="10" t="s">
        <v>1222</v>
      </c>
      <c r="C1799" s="10" t="s">
        <v>1221</v>
      </c>
      <c r="D1799" s="10">
        <v>0</v>
      </c>
      <c r="E1799" s="10">
        <v>0</v>
      </c>
      <c r="F1799" s="10">
        <v>0</v>
      </c>
      <c r="G1799" s="10">
        <v>0</v>
      </c>
      <c r="H1799" s="10">
        <v>0</v>
      </c>
      <c r="I1799" s="10" t="s">
        <v>22</v>
      </c>
      <c r="J1799" s="10">
        <v>702</v>
      </c>
      <c r="K1799" s="10">
        <v>0</v>
      </c>
      <c r="L1799" s="10">
        <v>0</v>
      </c>
      <c r="M1799" s="10">
        <v>0</v>
      </c>
      <c r="N1799" s="10">
        <v>702</v>
      </c>
      <c r="O1799" s="10">
        <v>0</v>
      </c>
      <c r="P1799" s="10" t="str">
        <f>INDEX(Mapping!$B$4:$B$70, MATCH(C1799, Mapping!$C$4:$C$70, 0))</f>
        <v>West</v>
      </c>
    </row>
    <row r="1800" spans="1:16" x14ac:dyDescent="0.25">
      <c r="A1800" s="10">
        <v>2034</v>
      </c>
      <c r="B1800" s="10" t="s">
        <v>1222</v>
      </c>
      <c r="C1800" s="10" t="s">
        <v>53</v>
      </c>
      <c r="D1800" s="10">
        <v>0</v>
      </c>
      <c r="E1800" s="10">
        <v>0</v>
      </c>
      <c r="F1800" s="10">
        <v>0</v>
      </c>
      <c r="G1800" s="10">
        <v>0</v>
      </c>
      <c r="H1800" s="10">
        <v>0</v>
      </c>
      <c r="I1800" s="10" t="s">
        <v>22</v>
      </c>
      <c r="J1800" s="10">
        <v>0</v>
      </c>
      <c r="K1800" s="10">
        <v>0</v>
      </c>
      <c r="L1800" s="10">
        <v>0</v>
      </c>
      <c r="M1800" s="10">
        <v>528.1</v>
      </c>
      <c r="N1800" s="10">
        <v>528.1</v>
      </c>
      <c r="O1800" s="10">
        <v>0</v>
      </c>
      <c r="P1800" s="10" t="str">
        <f>INDEX(Mapping!$B$4:$B$70, MATCH(C1800, Mapping!$C$4:$C$70, 0))</f>
        <v>West</v>
      </c>
    </row>
    <row r="1801" spans="1:16" x14ac:dyDescent="0.25">
      <c r="A1801" s="10">
        <v>2034</v>
      </c>
      <c r="B1801" s="10" t="s">
        <v>1222</v>
      </c>
      <c r="C1801" s="10" t="s">
        <v>1189</v>
      </c>
      <c r="D1801" s="10">
        <v>0</v>
      </c>
      <c r="E1801" s="10">
        <v>0</v>
      </c>
      <c r="F1801" s="10">
        <v>0</v>
      </c>
      <c r="G1801" s="10">
        <v>0</v>
      </c>
      <c r="H1801" s="10">
        <v>0</v>
      </c>
      <c r="I1801" s="10" t="s">
        <v>22</v>
      </c>
      <c r="J1801" s="10">
        <v>0</v>
      </c>
      <c r="K1801" s="10">
        <v>0</v>
      </c>
      <c r="L1801" s="10">
        <v>0</v>
      </c>
      <c r="M1801" s="10">
        <v>509.9</v>
      </c>
      <c r="N1801" s="10">
        <v>509.9</v>
      </c>
      <c r="O1801" s="10">
        <v>0</v>
      </c>
      <c r="P1801" s="10" t="str">
        <f>INDEX(Mapping!$B$4:$B$70, MATCH(C1801, Mapping!$C$4:$C$70, 0))</f>
        <v>West</v>
      </c>
    </row>
    <row r="1802" spans="1:16" x14ac:dyDescent="0.25">
      <c r="A1802" s="10">
        <v>2034</v>
      </c>
      <c r="B1802" s="10" t="s">
        <v>1222</v>
      </c>
      <c r="C1802" s="10" t="s">
        <v>23</v>
      </c>
      <c r="D1802" s="10">
        <v>0</v>
      </c>
      <c r="E1802" s="10">
        <v>0</v>
      </c>
      <c r="F1802" s="10">
        <v>0</v>
      </c>
      <c r="G1802" s="10">
        <v>0</v>
      </c>
      <c r="H1802" s="10">
        <v>0</v>
      </c>
      <c r="I1802" s="10" t="s">
        <v>22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0</v>
      </c>
      <c r="P1802" s="10" t="str">
        <f>INDEX(Mapping!$B$4:$B$70, MATCH(C1802, Mapping!$C$4:$C$70, 0))</f>
        <v>East</v>
      </c>
    </row>
    <row r="1803" spans="1:16" x14ac:dyDescent="0.25">
      <c r="A1803" s="10">
        <v>2034</v>
      </c>
      <c r="B1803" s="10" t="s">
        <v>1222</v>
      </c>
      <c r="C1803" s="10" t="s">
        <v>1220</v>
      </c>
      <c r="D1803" s="10">
        <v>356.7</v>
      </c>
      <c r="E1803" s="10">
        <v>0</v>
      </c>
      <c r="F1803" s="10">
        <v>-38.1</v>
      </c>
      <c r="G1803" s="10">
        <v>41.4</v>
      </c>
      <c r="H1803" s="10">
        <v>41.4</v>
      </c>
      <c r="I1803" s="10">
        <v>13</v>
      </c>
      <c r="J1803" s="10">
        <v>0</v>
      </c>
      <c r="K1803" s="10">
        <v>0</v>
      </c>
      <c r="L1803" s="10">
        <v>0</v>
      </c>
      <c r="M1803" s="10">
        <v>360</v>
      </c>
      <c r="N1803" s="10">
        <v>0</v>
      </c>
      <c r="O1803" s="10">
        <v>0</v>
      </c>
      <c r="P1803" s="10" t="str">
        <f>INDEX(Mapping!$B$4:$B$70, MATCH(C1803, Mapping!$C$4:$C$70, 0))</f>
        <v>West</v>
      </c>
    </row>
    <row r="1804" spans="1:16" x14ac:dyDescent="0.25">
      <c r="A1804" s="10">
        <v>2034</v>
      </c>
      <c r="B1804" s="10" t="s">
        <v>1222</v>
      </c>
      <c r="C1804" s="10" t="s">
        <v>1235</v>
      </c>
      <c r="D1804" s="10">
        <v>0</v>
      </c>
      <c r="E1804" s="10">
        <v>0</v>
      </c>
      <c r="F1804" s="10">
        <v>0</v>
      </c>
      <c r="G1804" s="10">
        <v>0</v>
      </c>
      <c r="H1804" s="10">
        <v>74.8</v>
      </c>
      <c r="I1804" s="10" t="s">
        <v>22</v>
      </c>
      <c r="J1804" s="10">
        <v>74.8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 t="str">
        <f>INDEX(Mapping!$B$4:$B$70, MATCH(C1804, Mapping!$C$4:$C$70, 0))</f>
        <v>East</v>
      </c>
    </row>
    <row r="1805" spans="1:16" x14ac:dyDescent="0.25">
      <c r="A1805" s="10">
        <v>2034</v>
      </c>
      <c r="B1805" s="10" t="s">
        <v>1222</v>
      </c>
      <c r="C1805" s="10" t="s">
        <v>1236</v>
      </c>
      <c r="D1805" s="10">
        <v>0</v>
      </c>
      <c r="E1805" s="10">
        <v>0</v>
      </c>
      <c r="F1805" s="10">
        <v>0</v>
      </c>
      <c r="G1805" s="10">
        <v>0</v>
      </c>
      <c r="H1805" s="10">
        <v>0</v>
      </c>
      <c r="I1805" s="10" t="s">
        <v>22</v>
      </c>
      <c r="J1805" s="10">
        <v>104.2</v>
      </c>
      <c r="K1805" s="10">
        <v>0</v>
      </c>
      <c r="L1805" s="10">
        <v>0</v>
      </c>
      <c r="M1805" s="10">
        <v>0</v>
      </c>
      <c r="N1805" s="10">
        <v>104.2</v>
      </c>
      <c r="O1805" s="10">
        <v>0</v>
      </c>
      <c r="P1805" s="10" t="str">
        <f>INDEX(Mapping!$B$4:$B$70, MATCH(C1805, Mapping!$C$4:$C$70, 0))</f>
        <v>West</v>
      </c>
    </row>
    <row r="1806" spans="1:16" x14ac:dyDescent="0.25">
      <c r="A1806" s="10">
        <v>2034</v>
      </c>
      <c r="B1806" s="10" t="s">
        <v>1222</v>
      </c>
      <c r="C1806" s="10" t="s">
        <v>1237</v>
      </c>
      <c r="D1806" s="10">
        <v>0</v>
      </c>
      <c r="E1806" s="10">
        <v>0</v>
      </c>
      <c r="F1806" s="10">
        <v>0</v>
      </c>
      <c r="G1806" s="10">
        <v>0</v>
      </c>
      <c r="H1806" s="10">
        <v>0</v>
      </c>
      <c r="I1806" s="10" t="s">
        <v>22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 t="str">
        <f>INDEX(Mapping!$B$4:$B$70, MATCH(C1806, Mapping!$C$4:$C$70, 0))</f>
        <v>West</v>
      </c>
    </row>
    <row r="1807" spans="1:16" x14ac:dyDescent="0.25">
      <c r="A1807" s="10">
        <v>2034</v>
      </c>
      <c r="B1807" s="10" t="s">
        <v>1222</v>
      </c>
      <c r="C1807" s="10" t="s">
        <v>1238</v>
      </c>
      <c r="D1807" s="10">
        <v>0</v>
      </c>
      <c r="E1807" s="10">
        <v>0</v>
      </c>
      <c r="F1807" s="10">
        <v>0</v>
      </c>
      <c r="G1807" s="10">
        <v>0</v>
      </c>
      <c r="H1807" s="10">
        <v>0</v>
      </c>
      <c r="I1807" s="10" t="s">
        <v>22</v>
      </c>
      <c r="J1807" s="10">
        <v>178.1</v>
      </c>
      <c r="K1807" s="10">
        <v>0</v>
      </c>
      <c r="L1807" s="10">
        <v>0</v>
      </c>
      <c r="M1807" s="10">
        <v>0</v>
      </c>
      <c r="N1807" s="10">
        <v>178.1</v>
      </c>
      <c r="O1807" s="10">
        <v>0</v>
      </c>
      <c r="P1807" s="10" t="str">
        <f>INDEX(Mapping!$B$4:$B$70, MATCH(C1807, Mapping!$C$4:$C$70, 0))</f>
        <v>East</v>
      </c>
    </row>
    <row r="1808" spans="1:16" x14ac:dyDescent="0.25">
      <c r="A1808" s="10">
        <v>2034</v>
      </c>
      <c r="B1808" s="10" t="s">
        <v>1222</v>
      </c>
      <c r="C1808" s="10" t="s">
        <v>1239</v>
      </c>
      <c r="D1808" s="10">
        <v>0</v>
      </c>
      <c r="E1808" s="10">
        <v>0</v>
      </c>
      <c r="F1808" s="10">
        <v>0</v>
      </c>
      <c r="G1808" s="10">
        <v>0</v>
      </c>
      <c r="H1808" s="10">
        <v>0</v>
      </c>
      <c r="I1808" s="10" t="s">
        <v>22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0</v>
      </c>
      <c r="P1808" s="10" t="str">
        <f>INDEX(Mapping!$B$4:$B$70, MATCH(C1808, Mapping!$C$4:$C$70, 0))</f>
        <v>West</v>
      </c>
    </row>
    <row r="1809" spans="1:16" x14ac:dyDescent="0.25">
      <c r="A1809" s="10">
        <v>2034</v>
      </c>
      <c r="B1809" s="10" t="s">
        <v>1222</v>
      </c>
      <c r="C1809" s="10" t="s">
        <v>1240</v>
      </c>
      <c r="D1809" s="10">
        <v>0</v>
      </c>
      <c r="E1809" s="10">
        <v>0</v>
      </c>
      <c r="F1809" s="10">
        <v>0</v>
      </c>
      <c r="G1809" s="10">
        <v>0</v>
      </c>
      <c r="H1809" s="10">
        <v>0</v>
      </c>
      <c r="I1809" s="10" t="s">
        <v>22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 t="str">
        <f>INDEX(Mapping!$B$4:$B$70, MATCH(C1809, Mapping!$C$4:$C$70, 0))</f>
        <v>West</v>
      </c>
    </row>
    <row r="1810" spans="1:16" x14ac:dyDescent="0.25">
      <c r="A1810" s="10">
        <v>2034</v>
      </c>
      <c r="B1810" s="10" t="s">
        <v>1222</v>
      </c>
      <c r="C1810" s="10" t="s">
        <v>1241</v>
      </c>
      <c r="D1810" s="10">
        <v>0</v>
      </c>
      <c r="E1810" s="10">
        <v>0</v>
      </c>
      <c r="F1810" s="10">
        <v>0</v>
      </c>
      <c r="G1810" s="10">
        <v>0</v>
      </c>
      <c r="H1810" s="10">
        <v>0</v>
      </c>
      <c r="I1810" s="10" t="s">
        <v>22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 t="str">
        <f>INDEX(Mapping!$B$4:$B$70, MATCH(C1810, Mapping!$C$4:$C$70, 0))</f>
        <v>West</v>
      </c>
    </row>
    <row r="1811" spans="1:16" x14ac:dyDescent="0.25">
      <c r="A1811" s="10">
        <v>2034</v>
      </c>
      <c r="B1811" s="10" t="s">
        <v>1222</v>
      </c>
      <c r="C1811" s="10" t="s">
        <v>1242</v>
      </c>
      <c r="D1811" s="10">
        <v>0</v>
      </c>
      <c r="E1811" s="10">
        <v>0</v>
      </c>
      <c r="F1811" s="10">
        <v>0</v>
      </c>
      <c r="G1811" s="10">
        <v>0</v>
      </c>
      <c r="H1811" s="10">
        <v>0</v>
      </c>
      <c r="I1811" s="10" t="s">
        <v>22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 t="str">
        <f>INDEX(Mapping!$B$4:$B$70, MATCH(C1811, Mapping!$C$4:$C$70, 0))</f>
        <v>West</v>
      </c>
    </row>
    <row r="1812" spans="1:16" x14ac:dyDescent="0.25">
      <c r="A1812" s="10">
        <v>2034</v>
      </c>
      <c r="B1812" s="10" t="s">
        <v>1222</v>
      </c>
      <c r="C1812" s="10" t="s">
        <v>1243</v>
      </c>
      <c r="D1812" s="10">
        <v>0</v>
      </c>
      <c r="E1812" s="10">
        <v>0</v>
      </c>
      <c r="F1812" s="10">
        <v>0</v>
      </c>
      <c r="G1812" s="10">
        <v>0</v>
      </c>
      <c r="H1812" s="10">
        <v>0</v>
      </c>
      <c r="I1812" s="10" t="s">
        <v>22</v>
      </c>
      <c r="J1812" s="10">
        <v>122.6</v>
      </c>
      <c r="K1812" s="10">
        <v>0</v>
      </c>
      <c r="L1812" s="10">
        <v>0</v>
      </c>
      <c r="M1812" s="10">
        <v>0</v>
      </c>
      <c r="N1812" s="10">
        <v>122.6</v>
      </c>
      <c r="O1812" s="10">
        <v>0</v>
      </c>
      <c r="P1812" s="10" t="str">
        <f>INDEX(Mapping!$B$4:$B$70, MATCH(C1812, Mapping!$C$4:$C$70, 0))</f>
        <v>West</v>
      </c>
    </row>
    <row r="1813" spans="1:16" x14ac:dyDescent="0.25">
      <c r="A1813" s="10">
        <v>2034</v>
      </c>
      <c r="B1813" s="10" t="s">
        <v>1222</v>
      </c>
      <c r="C1813" s="10" t="s">
        <v>1244</v>
      </c>
      <c r="D1813" s="10">
        <v>0</v>
      </c>
      <c r="E1813" s="10">
        <v>0</v>
      </c>
      <c r="F1813" s="10">
        <v>0</v>
      </c>
      <c r="G1813" s="10">
        <v>0</v>
      </c>
      <c r="H1813" s="10">
        <v>66.5</v>
      </c>
      <c r="I1813" s="10" t="s">
        <v>22</v>
      </c>
      <c r="J1813" s="10">
        <v>739.2</v>
      </c>
      <c r="K1813" s="10">
        <v>0</v>
      </c>
      <c r="L1813" s="10">
        <v>0</v>
      </c>
      <c r="M1813" s="10">
        <v>0</v>
      </c>
      <c r="N1813" s="10">
        <v>672.7</v>
      </c>
      <c r="O1813" s="10">
        <v>0</v>
      </c>
      <c r="P1813" s="10" t="str">
        <f>INDEX(Mapping!$B$4:$B$70, MATCH(C1813, Mapping!$C$4:$C$70, 0))</f>
        <v>East</v>
      </c>
    </row>
    <row r="1814" spans="1:16" x14ac:dyDescent="0.25">
      <c r="A1814" s="10">
        <v>2034</v>
      </c>
      <c r="B1814" s="10" t="s">
        <v>1222</v>
      </c>
      <c r="C1814" s="10" t="s">
        <v>1245</v>
      </c>
      <c r="D1814" s="10">
        <v>0</v>
      </c>
      <c r="E1814" s="10">
        <v>0</v>
      </c>
      <c r="F1814" s="10">
        <v>0</v>
      </c>
      <c r="G1814" s="10">
        <v>0</v>
      </c>
      <c r="H1814" s="10">
        <v>192.3</v>
      </c>
      <c r="I1814" s="10" t="s">
        <v>22</v>
      </c>
      <c r="J1814" s="10">
        <v>192.3</v>
      </c>
      <c r="K1814" s="10">
        <v>0</v>
      </c>
      <c r="L1814" s="10">
        <v>0</v>
      </c>
      <c r="M1814" s="10">
        <v>0</v>
      </c>
      <c r="N1814" s="10">
        <v>0</v>
      </c>
      <c r="O1814" s="10">
        <v>0</v>
      </c>
      <c r="P1814" s="10" t="str">
        <f>INDEX(Mapping!$B$4:$B$70, MATCH(C1814, Mapping!$C$4:$C$70, 0))</f>
        <v>East</v>
      </c>
    </row>
    <row r="1815" spans="1:16" x14ac:dyDescent="0.25">
      <c r="A1815" s="10">
        <v>2034</v>
      </c>
      <c r="B1815" s="10" t="s">
        <v>1222</v>
      </c>
      <c r="C1815" s="10" t="s">
        <v>1246</v>
      </c>
      <c r="D1815" s="10">
        <v>0</v>
      </c>
      <c r="E1815" s="10">
        <v>0</v>
      </c>
      <c r="F1815" s="10">
        <v>0</v>
      </c>
      <c r="G1815" s="10">
        <v>0</v>
      </c>
      <c r="H1815" s="10">
        <v>0</v>
      </c>
      <c r="I1815" s="10" t="s">
        <v>22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0</v>
      </c>
      <c r="P1815" s="10" t="str">
        <f>INDEX(Mapping!$B$4:$B$70, MATCH(C1815, Mapping!$C$4:$C$70, 0))</f>
        <v>West</v>
      </c>
    </row>
    <row r="1816" spans="1:16" x14ac:dyDescent="0.25">
      <c r="A1816" s="10">
        <v>2034</v>
      </c>
      <c r="B1816" s="10" t="s">
        <v>1222</v>
      </c>
      <c r="C1816" s="10" t="s">
        <v>1247</v>
      </c>
      <c r="D1816" s="10">
        <v>0</v>
      </c>
      <c r="E1816" s="10">
        <v>0</v>
      </c>
      <c r="F1816" s="10">
        <v>0</v>
      </c>
      <c r="G1816" s="10">
        <v>0</v>
      </c>
      <c r="H1816" s="10">
        <v>0</v>
      </c>
      <c r="I1816" s="10" t="s">
        <v>22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 t="str">
        <f>INDEX(Mapping!$B$4:$B$70, MATCH(C1816, Mapping!$C$4:$C$70, 0))</f>
        <v>East</v>
      </c>
    </row>
    <row r="1817" spans="1:16" x14ac:dyDescent="0.25">
      <c r="A1817" s="10">
        <v>2034</v>
      </c>
      <c r="B1817" s="10" t="s">
        <v>1222</v>
      </c>
      <c r="C1817" s="10" t="s">
        <v>1248</v>
      </c>
      <c r="D1817" s="10">
        <v>0</v>
      </c>
      <c r="E1817" s="10">
        <v>0</v>
      </c>
      <c r="F1817" s="10">
        <v>0</v>
      </c>
      <c r="G1817" s="10">
        <v>0</v>
      </c>
      <c r="H1817" s="10">
        <v>0</v>
      </c>
      <c r="I1817" s="10" t="s">
        <v>22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 t="str">
        <f>INDEX(Mapping!$B$4:$B$70, MATCH(C1817, Mapping!$C$4:$C$70, 0))</f>
        <v>East</v>
      </c>
    </row>
    <row r="1818" spans="1:16" x14ac:dyDescent="0.25">
      <c r="A1818" s="10">
        <v>2034</v>
      </c>
      <c r="B1818" s="10" t="s">
        <v>1222</v>
      </c>
      <c r="C1818" s="10" t="s">
        <v>1249</v>
      </c>
      <c r="D1818" s="10">
        <v>0</v>
      </c>
      <c r="E1818" s="10">
        <v>0</v>
      </c>
      <c r="F1818" s="10">
        <v>0</v>
      </c>
      <c r="G1818" s="10">
        <v>0</v>
      </c>
      <c r="H1818" s="10">
        <v>0</v>
      </c>
      <c r="I1818" s="10" t="s">
        <v>22</v>
      </c>
      <c r="J1818" s="10">
        <v>133.5</v>
      </c>
      <c r="K1818" s="10">
        <v>0</v>
      </c>
      <c r="L1818" s="10">
        <v>0</v>
      </c>
      <c r="M1818" s="10">
        <v>0</v>
      </c>
      <c r="N1818" s="10">
        <v>133.5</v>
      </c>
      <c r="O1818" s="10">
        <v>0</v>
      </c>
      <c r="P1818" s="10" t="str">
        <f>INDEX(Mapping!$B$4:$B$70, MATCH(C1818, Mapping!$C$4:$C$70, 0))</f>
        <v>East</v>
      </c>
    </row>
    <row r="1819" spans="1:16" x14ac:dyDescent="0.25">
      <c r="A1819" s="10">
        <v>2034</v>
      </c>
      <c r="B1819" s="10" t="s">
        <v>1222</v>
      </c>
      <c r="C1819" s="10" t="s">
        <v>1250</v>
      </c>
      <c r="D1819" s="10">
        <v>0</v>
      </c>
      <c r="E1819" s="10">
        <v>0</v>
      </c>
      <c r="F1819" s="10">
        <v>0</v>
      </c>
      <c r="G1819" s="10">
        <v>0</v>
      </c>
      <c r="H1819" s="10">
        <v>0</v>
      </c>
      <c r="I1819" s="10" t="s">
        <v>22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 t="str">
        <f>INDEX(Mapping!$B$4:$B$70, MATCH(C1819, Mapping!$C$4:$C$70, 0))</f>
        <v>West</v>
      </c>
    </row>
    <row r="1820" spans="1:16" x14ac:dyDescent="0.25">
      <c r="A1820" s="10">
        <v>2034</v>
      </c>
      <c r="B1820" s="10" t="s">
        <v>1222</v>
      </c>
      <c r="C1820" s="10" t="s">
        <v>1251</v>
      </c>
      <c r="D1820" s="10">
        <v>0</v>
      </c>
      <c r="E1820" s="10">
        <v>0</v>
      </c>
      <c r="F1820" s="10">
        <v>0</v>
      </c>
      <c r="G1820" s="10">
        <v>0</v>
      </c>
      <c r="H1820" s="10">
        <v>0</v>
      </c>
      <c r="I1820" s="10" t="s">
        <v>22</v>
      </c>
      <c r="J1820" s="10">
        <v>0</v>
      </c>
      <c r="K1820" s="10">
        <v>0</v>
      </c>
      <c r="L1820" s="10">
        <v>0</v>
      </c>
      <c r="M1820" s="10">
        <v>0</v>
      </c>
      <c r="N1820" s="10">
        <v>0</v>
      </c>
      <c r="O1820" s="10">
        <v>0</v>
      </c>
      <c r="P1820" s="10" t="str">
        <f>INDEX(Mapping!$B$4:$B$70, MATCH(C1820, Mapping!$C$4:$C$70, 0))</f>
        <v>East</v>
      </c>
    </row>
    <row r="1821" spans="1:16" x14ac:dyDescent="0.25">
      <c r="A1821" s="10">
        <v>2034</v>
      </c>
      <c r="B1821" s="10" t="s">
        <v>1222</v>
      </c>
      <c r="C1821" s="10" t="s">
        <v>1252</v>
      </c>
      <c r="D1821" s="10">
        <v>0</v>
      </c>
      <c r="E1821" s="10">
        <v>0</v>
      </c>
      <c r="F1821" s="10">
        <v>0</v>
      </c>
      <c r="G1821" s="10">
        <v>0</v>
      </c>
      <c r="H1821" s="10">
        <v>0</v>
      </c>
      <c r="I1821" s="10" t="s">
        <v>22</v>
      </c>
      <c r="J1821" s="10">
        <v>0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 t="str">
        <f>INDEX(Mapping!$B$4:$B$70, MATCH(C1821, Mapping!$C$4:$C$70, 0))</f>
        <v>East</v>
      </c>
    </row>
    <row r="1822" spans="1:16" x14ac:dyDescent="0.25">
      <c r="A1822" s="10">
        <v>2034</v>
      </c>
      <c r="B1822" s="10" t="s">
        <v>1222</v>
      </c>
      <c r="C1822" s="10" t="s">
        <v>1253</v>
      </c>
      <c r="D1822" s="10">
        <v>0</v>
      </c>
      <c r="E1822" s="10">
        <v>0</v>
      </c>
      <c r="F1822" s="10">
        <v>0</v>
      </c>
      <c r="G1822" s="10">
        <v>0</v>
      </c>
      <c r="H1822" s="10">
        <v>0</v>
      </c>
      <c r="I1822" s="10" t="s">
        <v>22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 t="str">
        <f>INDEX(Mapping!$B$4:$B$70, MATCH(C1822, Mapping!$C$4:$C$70, 0))</f>
        <v>East</v>
      </c>
    </row>
    <row r="1823" spans="1:16" x14ac:dyDescent="0.25">
      <c r="A1823" s="10">
        <v>2034</v>
      </c>
      <c r="B1823" s="10" t="s">
        <v>1222</v>
      </c>
      <c r="C1823" s="10" t="s">
        <v>1254</v>
      </c>
      <c r="D1823" s="10">
        <v>0</v>
      </c>
      <c r="E1823" s="10">
        <v>0</v>
      </c>
      <c r="F1823" s="10">
        <v>0</v>
      </c>
      <c r="G1823" s="10">
        <v>0</v>
      </c>
      <c r="H1823" s="10">
        <v>0</v>
      </c>
      <c r="I1823" s="10" t="s">
        <v>22</v>
      </c>
      <c r="J1823" s="10">
        <v>187.6</v>
      </c>
      <c r="K1823" s="10">
        <v>0</v>
      </c>
      <c r="L1823" s="10">
        <v>0</v>
      </c>
      <c r="M1823" s="10">
        <v>0</v>
      </c>
      <c r="N1823" s="10">
        <v>187.6</v>
      </c>
      <c r="O1823" s="10">
        <v>0</v>
      </c>
      <c r="P1823" s="10" t="str">
        <f>INDEX(Mapping!$B$4:$B$70, MATCH(C1823, Mapping!$C$4:$C$70, 0))</f>
        <v>West</v>
      </c>
    </row>
    <row r="1824" spans="1:16" x14ac:dyDescent="0.25">
      <c r="A1824" s="10">
        <v>2034</v>
      </c>
      <c r="B1824" s="10" t="s">
        <v>1222</v>
      </c>
      <c r="C1824" s="10" t="s">
        <v>1255</v>
      </c>
      <c r="D1824" s="10">
        <v>0</v>
      </c>
      <c r="E1824" s="10">
        <v>0</v>
      </c>
      <c r="F1824" s="10">
        <v>0</v>
      </c>
      <c r="G1824" s="10">
        <v>0</v>
      </c>
      <c r="H1824" s="10">
        <v>0</v>
      </c>
      <c r="I1824" s="10" t="s">
        <v>22</v>
      </c>
      <c r="J1824" s="10">
        <v>0</v>
      </c>
      <c r="K1824" s="10">
        <v>0</v>
      </c>
      <c r="L1824" s="10">
        <v>0</v>
      </c>
      <c r="M1824" s="10">
        <v>0</v>
      </c>
      <c r="N1824" s="10">
        <v>0</v>
      </c>
      <c r="O1824" s="10">
        <v>0</v>
      </c>
      <c r="P1824" s="10" t="str">
        <f>INDEX(Mapping!$B$4:$B$70, MATCH(C1824, Mapping!$C$4:$C$70, 0))</f>
        <v>West</v>
      </c>
    </row>
    <row r="1825" spans="1:16" x14ac:dyDescent="0.25">
      <c r="A1825" s="10">
        <v>2034</v>
      </c>
      <c r="B1825" s="10" t="s">
        <v>1222</v>
      </c>
      <c r="C1825" s="10" t="s">
        <v>1256</v>
      </c>
      <c r="D1825" s="10">
        <v>0</v>
      </c>
      <c r="E1825" s="10">
        <v>0</v>
      </c>
      <c r="F1825" s="10">
        <v>0</v>
      </c>
      <c r="G1825" s="10">
        <v>0</v>
      </c>
      <c r="H1825" s="10">
        <v>0</v>
      </c>
      <c r="I1825" s="10" t="s">
        <v>22</v>
      </c>
      <c r="J1825" s="10">
        <v>0</v>
      </c>
      <c r="K1825" s="10">
        <v>0</v>
      </c>
      <c r="L1825" s="10">
        <v>0</v>
      </c>
      <c r="M1825" s="10">
        <v>672.6</v>
      </c>
      <c r="N1825" s="10">
        <v>672.6</v>
      </c>
      <c r="O1825" s="10">
        <v>0</v>
      </c>
      <c r="P1825" s="10" t="str">
        <f>INDEX(Mapping!$B$4:$B$70, MATCH(C1825, Mapping!$C$4:$C$70, 0))</f>
        <v>East</v>
      </c>
    </row>
    <row r="1826" spans="1:16" x14ac:dyDescent="0.25">
      <c r="A1826" s="10">
        <v>2035</v>
      </c>
      <c r="B1826" s="10" t="s">
        <v>24</v>
      </c>
      <c r="C1826" s="10" t="s">
        <v>25</v>
      </c>
      <c r="D1826" s="10">
        <v>0</v>
      </c>
      <c r="E1826" s="10">
        <v>0</v>
      </c>
      <c r="F1826" s="10">
        <v>0</v>
      </c>
      <c r="G1826" s="10">
        <v>0</v>
      </c>
      <c r="H1826" s="10">
        <v>0</v>
      </c>
      <c r="I1826" s="10" t="s">
        <v>22</v>
      </c>
      <c r="J1826" s="10">
        <v>0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 t="str">
        <f>INDEX(Mapping!$B$4:$B$70, MATCH(C1826, Mapping!$C$4:$C$70, 0))</f>
        <v>East</v>
      </c>
    </row>
    <row r="1827" spans="1:16" x14ac:dyDescent="0.25">
      <c r="A1827" s="10">
        <v>2035</v>
      </c>
      <c r="B1827" s="10" t="s">
        <v>24</v>
      </c>
      <c r="C1827" s="10" t="s">
        <v>1182</v>
      </c>
      <c r="D1827" s="10">
        <v>0</v>
      </c>
      <c r="E1827" s="10">
        <v>0</v>
      </c>
      <c r="F1827" s="10">
        <v>0</v>
      </c>
      <c r="G1827" s="10">
        <v>0</v>
      </c>
      <c r="H1827" s="10">
        <v>0</v>
      </c>
      <c r="I1827" s="10" t="s">
        <v>22</v>
      </c>
      <c r="J1827" s="10">
        <v>206</v>
      </c>
      <c r="K1827" s="10">
        <v>0</v>
      </c>
      <c r="L1827" s="10">
        <v>0</v>
      </c>
      <c r="M1827" s="10">
        <v>0</v>
      </c>
      <c r="N1827" s="10">
        <v>206</v>
      </c>
      <c r="O1827" s="10">
        <v>0</v>
      </c>
      <c r="P1827" s="10" t="str">
        <f>INDEX(Mapping!$B$4:$B$70, MATCH(C1827, Mapping!$C$4:$C$70, 0))</f>
        <v>West</v>
      </c>
    </row>
    <row r="1828" spans="1:16" x14ac:dyDescent="0.25">
      <c r="A1828" s="10">
        <v>2035</v>
      </c>
      <c r="B1828" s="10" t="s">
        <v>24</v>
      </c>
      <c r="C1828" s="10" t="s">
        <v>26</v>
      </c>
      <c r="D1828" s="10">
        <v>546.29999999999995</v>
      </c>
      <c r="E1828" s="10">
        <v>0</v>
      </c>
      <c r="F1828" s="10">
        <v>-63.5</v>
      </c>
      <c r="G1828" s="10">
        <v>62.8</v>
      </c>
      <c r="H1828" s="10">
        <v>62.8</v>
      </c>
      <c r="I1828" s="10">
        <v>13</v>
      </c>
      <c r="J1828" s="10">
        <v>27.2</v>
      </c>
      <c r="K1828" s="10">
        <v>-1.7</v>
      </c>
      <c r="L1828" s="10">
        <v>184.2</v>
      </c>
      <c r="M1828" s="10">
        <v>335.9</v>
      </c>
      <c r="N1828" s="10">
        <v>0</v>
      </c>
      <c r="O1828" s="10">
        <v>0</v>
      </c>
      <c r="P1828" s="10" t="str">
        <f>INDEX(Mapping!$B$4:$B$70, MATCH(C1828, Mapping!$C$4:$C$70, 0))</f>
        <v>East</v>
      </c>
    </row>
    <row r="1829" spans="1:16" x14ac:dyDescent="0.25">
      <c r="A1829" s="10">
        <v>2035</v>
      </c>
      <c r="B1829" s="10" t="s">
        <v>24</v>
      </c>
      <c r="C1829" s="10" t="s">
        <v>27</v>
      </c>
      <c r="D1829" s="10">
        <v>0</v>
      </c>
      <c r="E1829" s="10">
        <v>0</v>
      </c>
      <c r="F1829" s="10">
        <v>0</v>
      </c>
      <c r="G1829" s="10">
        <v>0</v>
      </c>
      <c r="H1829" s="10">
        <v>0</v>
      </c>
      <c r="I1829" s="10" t="s">
        <v>22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 t="str">
        <f>INDEX(Mapping!$B$4:$B$70, MATCH(C1829, Mapping!$C$4:$C$70, 0))</f>
        <v>East</v>
      </c>
    </row>
    <row r="1830" spans="1:16" x14ac:dyDescent="0.25">
      <c r="A1830" s="10">
        <v>2035</v>
      </c>
      <c r="B1830" s="10" t="s">
        <v>24</v>
      </c>
      <c r="C1830" s="10" t="s">
        <v>1183</v>
      </c>
      <c r="D1830" s="10">
        <v>0</v>
      </c>
      <c r="E1830" s="10">
        <v>0</v>
      </c>
      <c r="F1830" s="10">
        <v>0</v>
      </c>
      <c r="G1830" s="10">
        <v>0</v>
      </c>
      <c r="H1830" s="10">
        <v>0</v>
      </c>
      <c r="I1830" s="10" t="s">
        <v>22</v>
      </c>
      <c r="J1830" s="10">
        <v>0</v>
      </c>
      <c r="K1830" s="10">
        <v>0</v>
      </c>
      <c r="L1830" s="10">
        <v>0</v>
      </c>
      <c r="M1830" s="10">
        <v>489.5</v>
      </c>
      <c r="N1830" s="10">
        <v>489.5</v>
      </c>
      <c r="O1830" s="10">
        <v>0</v>
      </c>
      <c r="P1830" s="10" t="str">
        <f>INDEX(Mapping!$B$4:$B$70, MATCH(C1830, Mapping!$C$4:$C$70, 0))</f>
        <v>West</v>
      </c>
    </row>
    <row r="1831" spans="1:16" x14ac:dyDescent="0.25">
      <c r="A1831" s="10">
        <v>2035</v>
      </c>
      <c r="B1831" s="10" t="s">
        <v>24</v>
      </c>
      <c r="C1831" s="10" t="s">
        <v>1184</v>
      </c>
      <c r="D1831" s="10">
        <v>0</v>
      </c>
      <c r="E1831" s="10">
        <v>0</v>
      </c>
      <c r="F1831" s="10">
        <v>0</v>
      </c>
      <c r="G1831" s="10">
        <v>0</v>
      </c>
      <c r="H1831" s="10">
        <v>0</v>
      </c>
      <c r="I1831" s="10" t="s">
        <v>22</v>
      </c>
      <c r="J1831" s="10">
        <v>0</v>
      </c>
      <c r="K1831" s="10">
        <v>0</v>
      </c>
      <c r="L1831" s="10">
        <v>0</v>
      </c>
      <c r="M1831" s="10">
        <v>489.5</v>
      </c>
      <c r="N1831" s="10">
        <v>489.5</v>
      </c>
      <c r="O1831" s="10">
        <v>0</v>
      </c>
      <c r="P1831" s="10" t="str">
        <f>INDEX(Mapping!$B$4:$B$70, MATCH(C1831, Mapping!$C$4:$C$70, 0))</f>
        <v>West</v>
      </c>
    </row>
    <row r="1832" spans="1:16" x14ac:dyDescent="0.25">
      <c r="A1832" s="10">
        <v>2035</v>
      </c>
      <c r="B1832" s="10" t="s">
        <v>24</v>
      </c>
      <c r="C1832" s="10" t="s">
        <v>28</v>
      </c>
      <c r="D1832" s="10">
        <v>0</v>
      </c>
      <c r="E1832" s="10">
        <v>0</v>
      </c>
      <c r="F1832" s="10">
        <v>0</v>
      </c>
      <c r="G1832" s="10">
        <v>0</v>
      </c>
      <c r="H1832" s="10">
        <v>0</v>
      </c>
      <c r="I1832" s="10" t="s">
        <v>22</v>
      </c>
      <c r="J1832" s="10">
        <v>860.9</v>
      </c>
      <c r="K1832" s="10">
        <v>0</v>
      </c>
      <c r="L1832" s="10">
        <v>0</v>
      </c>
      <c r="M1832" s="10">
        <v>28</v>
      </c>
      <c r="N1832" s="10">
        <v>888.9</v>
      </c>
      <c r="O1832" s="10">
        <v>0</v>
      </c>
      <c r="P1832" s="10" t="str">
        <f>INDEX(Mapping!$B$4:$B$70, MATCH(C1832, Mapping!$C$4:$C$70, 0))</f>
        <v>West</v>
      </c>
    </row>
    <row r="1833" spans="1:16" x14ac:dyDescent="0.25">
      <c r="A1833" s="10">
        <v>2035</v>
      </c>
      <c r="B1833" s="10" t="s">
        <v>24</v>
      </c>
      <c r="C1833" s="10" t="s">
        <v>29</v>
      </c>
      <c r="D1833" s="10">
        <v>0</v>
      </c>
      <c r="E1833" s="10">
        <v>0</v>
      </c>
      <c r="F1833" s="10">
        <v>0</v>
      </c>
      <c r="G1833" s="10">
        <v>0</v>
      </c>
      <c r="H1833" s="10">
        <v>0</v>
      </c>
      <c r="I1833" s="10" t="s">
        <v>22</v>
      </c>
      <c r="J1833" s="10">
        <v>309</v>
      </c>
      <c r="K1833" s="10">
        <v>0</v>
      </c>
      <c r="L1833" s="10">
        <v>0</v>
      </c>
      <c r="M1833" s="10">
        <v>0</v>
      </c>
      <c r="N1833" s="10">
        <v>309</v>
      </c>
      <c r="O1833" s="10">
        <v>0</v>
      </c>
      <c r="P1833" s="10" t="str">
        <f>INDEX(Mapping!$B$4:$B$70, MATCH(C1833, Mapping!$C$4:$C$70, 0))</f>
        <v>East</v>
      </c>
    </row>
    <row r="1834" spans="1:16" x14ac:dyDescent="0.25">
      <c r="A1834" s="10">
        <v>2035</v>
      </c>
      <c r="B1834" s="10" t="s">
        <v>24</v>
      </c>
      <c r="C1834" s="10" t="s">
        <v>30</v>
      </c>
      <c r="D1834" s="10">
        <v>0</v>
      </c>
      <c r="E1834" s="10">
        <v>0</v>
      </c>
      <c r="F1834" s="10">
        <v>0</v>
      </c>
      <c r="G1834" s="10">
        <v>0</v>
      </c>
      <c r="H1834" s="10">
        <v>0</v>
      </c>
      <c r="I1834" s="10" t="s">
        <v>22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 t="str">
        <f>INDEX(Mapping!$B$4:$B$70, MATCH(C1834, Mapping!$C$4:$C$70, 0))</f>
        <v>East</v>
      </c>
    </row>
    <row r="1835" spans="1:16" x14ac:dyDescent="0.25">
      <c r="A1835" s="10">
        <v>2035</v>
      </c>
      <c r="B1835" s="10" t="s">
        <v>24</v>
      </c>
      <c r="C1835" s="10" t="s">
        <v>31</v>
      </c>
      <c r="D1835" s="10">
        <v>5411.7</v>
      </c>
      <c r="E1835" s="10">
        <v>0</v>
      </c>
      <c r="F1835" s="10">
        <v>-584.79999999999995</v>
      </c>
      <c r="G1835" s="10">
        <v>1060.5</v>
      </c>
      <c r="H1835" s="10">
        <v>1060.5</v>
      </c>
      <c r="I1835" s="10">
        <v>22</v>
      </c>
      <c r="J1835" s="10">
        <v>2067.8000000000002</v>
      </c>
      <c r="K1835" s="10">
        <v>0</v>
      </c>
      <c r="L1835" s="10">
        <v>281.7</v>
      </c>
      <c r="M1835" s="10">
        <v>3600.4</v>
      </c>
      <c r="N1835" s="10">
        <v>62.5</v>
      </c>
      <c r="O1835" s="10">
        <v>0</v>
      </c>
      <c r="P1835" s="10" t="str">
        <f>INDEX(Mapping!$B$4:$B$70, MATCH(C1835, Mapping!$C$4:$C$70, 0))</f>
        <v>East</v>
      </c>
    </row>
    <row r="1836" spans="1:16" x14ac:dyDescent="0.25">
      <c r="A1836" s="10">
        <v>2035</v>
      </c>
      <c r="B1836" s="10" t="s">
        <v>24</v>
      </c>
      <c r="C1836" s="10" t="s">
        <v>1185</v>
      </c>
      <c r="D1836" s="10">
        <v>0</v>
      </c>
      <c r="E1836" s="10">
        <v>0</v>
      </c>
      <c r="F1836" s="10">
        <v>0</v>
      </c>
      <c r="G1836" s="10">
        <v>0</v>
      </c>
      <c r="H1836" s="10">
        <v>0</v>
      </c>
      <c r="I1836" s="10" t="s">
        <v>22</v>
      </c>
      <c r="J1836" s="10">
        <v>0</v>
      </c>
      <c r="K1836" s="10">
        <v>0</v>
      </c>
      <c r="L1836" s="10">
        <v>0</v>
      </c>
      <c r="M1836" s="10">
        <v>0</v>
      </c>
      <c r="N1836" s="10">
        <v>0</v>
      </c>
      <c r="O1836" s="10">
        <v>0</v>
      </c>
      <c r="P1836" s="10" t="str">
        <f>INDEX(Mapping!$B$4:$B$70, MATCH(C1836, Mapping!$C$4:$C$70, 0))</f>
        <v>East</v>
      </c>
    </row>
    <row r="1837" spans="1:16" x14ac:dyDescent="0.25">
      <c r="A1837" s="10">
        <v>2035</v>
      </c>
      <c r="B1837" s="10" t="s">
        <v>24</v>
      </c>
      <c r="C1837" s="10" t="s">
        <v>32</v>
      </c>
      <c r="D1837" s="10">
        <v>669.9</v>
      </c>
      <c r="E1837" s="10">
        <v>0</v>
      </c>
      <c r="F1837" s="10">
        <v>0</v>
      </c>
      <c r="G1837" s="10">
        <v>87.1</v>
      </c>
      <c r="H1837" s="10">
        <v>87.1</v>
      </c>
      <c r="I1837" s="10">
        <v>13</v>
      </c>
      <c r="J1837" s="10">
        <v>3223.6</v>
      </c>
      <c r="K1837" s="10">
        <v>-27.7</v>
      </c>
      <c r="L1837" s="10">
        <v>0</v>
      </c>
      <c r="M1837" s="10">
        <v>823.7</v>
      </c>
      <c r="N1837" s="10">
        <v>3262.6</v>
      </c>
      <c r="O1837" s="10">
        <v>0</v>
      </c>
      <c r="P1837" s="10" t="str">
        <f>INDEX(Mapping!$B$4:$B$70, MATCH(C1837, Mapping!$C$4:$C$70, 0))</f>
        <v>East</v>
      </c>
    </row>
    <row r="1838" spans="1:16" x14ac:dyDescent="0.25">
      <c r="A1838" s="10">
        <v>2035</v>
      </c>
      <c r="B1838" s="10" t="s">
        <v>24</v>
      </c>
      <c r="C1838" s="10" t="s">
        <v>33</v>
      </c>
      <c r="D1838" s="10">
        <v>0</v>
      </c>
      <c r="E1838" s="10">
        <v>0</v>
      </c>
      <c r="F1838" s="10">
        <v>0</v>
      </c>
      <c r="G1838" s="10">
        <v>0</v>
      </c>
      <c r="H1838" s="10">
        <v>0</v>
      </c>
      <c r="I1838" s="10" t="s">
        <v>22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 t="str">
        <f>INDEX(Mapping!$B$4:$B$70, MATCH(C1838, Mapping!$C$4:$C$70, 0))</f>
        <v>East</v>
      </c>
    </row>
    <row r="1839" spans="1:16" x14ac:dyDescent="0.25">
      <c r="A1839" s="10">
        <v>2035</v>
      </c>
      <c r="B1839" s="10" t="s">
        <v>24</v>
      </c>
      <c r="C1839" s="10" t="s">
        <v>34</v>
      </c>
      <c r="D1839" s="10">
        <v>0</v>
      </c>
      <c r="E1839" s="10">
        <v>0</v>
      </c>
      <c r="F1839" s="10">
        <v>0</v>
      </c>
      <c r="G1839" s="10">
        <v>0</v>
      </c>
      <c r="H1839" s="10">
        <v>0</v>
      </c>
      <c r="I1839" s="10" t="s">
        <v>22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 t="str">
        <f>INDEX(Mapping!$B$4:$B$70, MATCH(C1839, Mapping!$C$4:$C$70, 0))</f>
        <v>East</v>
      </c>
    </row>
    <row r="1840" spans="1:16" x14ac:dyDescent="0.25">
      <c r="A1840" s="10">
        <v>2035</v>
      </c>
      <c r="B1840" s="10" t="s">
        <v>24</v>
      </c>
      <c r="C1840" s="10" t="s">
        <v>35</v>
      </c>
      <c r="D1840" s="10">
        <v>0</v>
      </c>
      <c r="E1840" s="10">
        <v>0</v>
      </c>
      <c r="F1840" s="10">
        <v>0</v>
      </c>
      <c r="G1840" s="10">
        <v>0</v>
      </c>
      <c r="H1840" s="10">
        <v>0</v>
      </c>
      <c r="I1840" s="10" t="s">
        <v>22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0">
        <v>0</v>
      </c>
      <c r="P1840" s="10" t="str">
        <f>INDEX(Mapping!$B$4:$B$70, MATCH(C1840, Mapping!$C$4:$C$70, 0))</f>
        <v>East</v>
      </c>
    </row>
    <row r="1841" spans="1:16" x14ac:dyDescent="0.25">
      <c r="A1841" s="10">
        <v>2035</v>
      </c>
      <c r="B1841" s="10" t="s">
        <v>24</v>
      </c>
      <c r="C1841" s="10" t="s">
        <v>36</v>
      </c>
      <c r="D1841" s="10">
        <v>0</v>
      </c>
      <c r="E1841" s="10">
        <v>0</v>
      </c>
      <c r="F1841" s="10">
        <v>0</v>
      </c>
      <c r="G1841" s="10">
        <v>0</v>
      </c>
      <c r="H1841" s="10">
        <v>0</v>
      </c>
      <c r="I1841" s="10" t="s">
        <v>22</v>
      </c>
      <c r="J1841" s="10">
        <v>3.6</v>
      </c>
      <c r="K1841" s="10">
        <v>0</v>
      </c>
      <c r="L1841" s="10">
        <v>0</v>
      </c>
      <c r="M1841" s="10">
        <v>0</v>
      </c>
      <c r="N1841" s="10">
        <v>3.6</v>
      </c>
      <c r="O1841" s="10">
        <v>0</v>
      </c>
      <c r="P1841" s="10" t="str">
        <f>INDEX(Mapping!$B$4:$B$70, MATCH(C1841, Mapping!$C$4:$C$70, 0))</f>
        <v>West</v>
      </c>
    </row>
    <row r="1842" spans="1:16" x14ac:dyDescent="0.25">
      <c r="A1842" s="10">
        <v>2035</v>
      </c>
      <c r="B1842" s="10" t="s">
        <v>24</v>
      </c>
      <c r="C1842" s="10" t="s">
        <v>37</v>
      </c>
      <c r="D1842" s="10">
        <v>0</v>
      </c>
      <c r="E1842" s="10">
        <v>0</v>
      </c>
      <c r="F1842" s="10">
        <v>0</v>
      </c>
      <c r="G1842" s="10">
        <v>0</v>
      </c>
      <c r="H1842" s="10">
        <v>0</v>
      </c>
      <c r="I1842" s="10" t="s">
        <v>22</v>
      </c>
      <c r="J1842" s="10">
        <v>199</v>
      </c>
      <c r="K1842" s="10">
        <v>0</v>
      </c>
      <c r="L1842" s="10">
        <v>0</v>
      </c>
      <c r="M1842" s="10">
        <v>0</v>
      </c>
      <c r="N1842" s="10">
        <v>199</v>
      </c>
      <c r="O1842" s="10">
        <v>0</v>
      </c>
      <c r="P1842" s="10" t="str">
        <f>INDEX(Mapping!$B$4:$B$70, MATCH(C1842, Mapping!$C$4:$C$70, 0))</f>
        <v>West</v>
      </c>
    </row>
    <row r="1843" spans="1:16" x14ac:dyDescent="0.25">
      <c r="A1843" s="10">
        <v>2035</v>
      </c>
      <c r="B1843" s="10" t="s">
        <v>24</v>
      </c>
      <c r="C1843" s="10" t="s">
        <v>38</v>
      </c>
      <c r="D1843" s="10">
        <v>617</v>
      </c>
      <c r="E1843" s="10">
        <v>0</v>
      </c>
      <c r="F1843" s="10">
        <v>-67.900000000000006</v>
      </c>
      <c r="G1843" s="10">
        <v>71.400000000000006</v>
      </c>
      <c r="H1843" s="10">
        <v>71.400000000000006</v>
      </c>
      <c r="I1843" s="10">
        <v>13</v>
      </c>
      <c r="J1843" s="10">
        <v>95.2</v>
      </c>
      <c r="K1843" s="10">
        <v>0</v>
      </c>
      <c r="L1843" s="10">
        <v>1.8</v>
      </c>
      <c r="M1843" s="10">
        <v>523.5</v>
      </c>
      <c r="N1843" s="10">
        <v>0</v>
      </c>
      <c r="O1843" s="10">
        <v>0</v>
      </c>
      <c r="P1843" s="10" t="str">
        <f>INDEX(Mapping!$B$4:$B$70, MATCH(C1843, Mapping!$C$4:$C$70, 0))</f>
        <v>West</v>
      </c>
    </row>
    <row r="1844" spans="1:16" x14ac:dyDescent="0.25">
      <c r="A1844" s="10">
        <v>2035</v>
      </c>
      <c r="B1844" s="10" t="s">
        <v>24</v>
      </c>
      <c r="C1844" s="10" t="s">
        <v>39</v>
      </c>
      <c r="D1844" s="10">
        <v>307.2</v>
      </c>
      <c r="E1844" s="10">
        <v>0</v>
      </c>
      <c r="F1844" s="10">
        <v>-27.8</v>
      </c>
      <c r="G1844" s="10">
        <v>36.299999999999997</v>
      </c>
      <c r="H1844" s="10">
        <v>36.299999999999997</v>
      </c>
      <c r="I1844" s="10">
        <v>13</v>
      </c>
      <c r="J1844" s="10">
        <v>182.1</v>
      </c>
      <c r="K1844" s="10">
        <v>-2.6</v>
      </c>
      <c r="L1844" s="10">
        <v>0</v>
      </c>
      <c r="M1844" s="10">
        <v>136.30000000000001</v>
      </c>
      <c r="N1844" s="10">
        <v>0</v>
      </c>
      <c r="O1844" s="10">
        <v>0</v>
      </c>
      <c r="P1844" s="10" t="str">
        <f>INDEX(Mapping!$B$4:$B$70, MATCH(C1844, Mapping!$C$4:$C$70, 0))</f>
        <v>West</v>
      </c>
    </row>
    <row r="1845" spans="1:16" x14ac:dyDescent="0.25">
      <c r="A1845" s="10">
        <v>2035</v>
      </c>
      <c r="B1845" s="10" t="s">
        <v>24</v>
      </c>
      <c r="C1845" s="10" t="s">
        <v>42</v>
      </c>
      <c r="D1845" s="10">
        <v>0</v>
      </c>
      <c r="E1845" s="10">
        <v>0</v>
      </c>
      <c r="F1845" s="10">
        <v>0</v>
      </c>
      <c r="G1845" s="10">
        <v>0</v>
      </c>
      <c r="H1845" s="10">
        <v>0</v>
      </c>
      <c r="I1845" s="10" t="s">
        <v>22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 t="str">
        <f>INDEX(Mapping!$B$4:$B$70, MATCH(C1845, Mapping!$C$4:$C$70, 0))</f>
        <v>East</v>
      </c>
    </row>
    <row r="1846" spans="1:16" x14ac:dyDescent="0.25">
      <c r="A1846" s="10">
        <v>2035</v>
      </c>
      <c r="B1846" s="10" t="s">
        <v>24</v>
      </c>
      <c r="C1846" s="10" t="s">
        <v>43</v>
      </c>
      <c r="D1846" s="10">
        <v>0</v>
      </c>
      <c r="E1846" s="10">
        <v>0</v>
      </c>
      <c r="F1846" s="10">
        <v>0</v>
      </c>
      <c r="G1846" s="10">
        <v>0</v>
      </c>
      <c r="H1846" s="10">
        <v>0</v>
      </c>
      <c r="I1846" s="10" t="s">
        <v>22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 t="str">
        <f>INDEX(Mapping!$B$4:$B$70, MATCH(C1846, Mapping!$C$4:$C$70, 0))</f>
        <v>East</v>
      </c>
    </row>
    <row r="1847" spans="1:16" x14ac:dyDescent="0.25">
      <c r="A1847" s="10">
        <v>2035</v>
      </c>
      <c r="B1847" s="10" t="s">
        <v>24</v>
      </c>
      <c r="C1847" s="10" t="s">
        <v>45</v>
      </c>
      <c r="D1847" s="10">
        <v>662.7</v>
      </c>
      <c r="E1847" s="10">
        <v>0</v>
      </c>
      <c r="F1847" s="10">
        <v>0</v>
      </c>
      <c r="G1847" s="10">
        <v>86.1</v>
      </c>
      <c r="H1847" s="10">
        <v>86.1</v>
      </c>
      <c r="I1847" s="10">
        <v>13</v>
      </c>
      <c r="J1847" s="10">
        <v>669.1</v>
      </c>
      <c r="K1847" s="10">
        <v>0</v>
      </c>
      <c r="L1847" s="10">
        <v>2.9</v>
      </c>
      <c r="M1847" s="10">
        <v>76.8</v>
      </c>
      <c r="N1847" s="10">
        <v>0</v>
      </c>
      <c r="O1847" s="10">
        <v>0</v>
      </c>
      <c r="P1847" s="10" t="str">
        <f>INDEX(Mapping!$B$4:$B$70, MATCH(C1847, Mapping!$C$4:$C$70, 0))</f>
        <v>East</v>
      </c>
    </row>
    <row r="1848" spans="1:16" x14ac:dyDescent="0.25">
      <c r="A1848" s="10">
        <v>2035</v>
      </c>
      <c r="B1848" s="10" t="s">
        <v>24</v>
      </c>
      <c r="C1848" s="10" t="s">
        <v>46</v>
      </c>
      <c r="D1848" s="10">
        <v>467.9</v>
      </c>
      <c r="E1848" s="10">
        <v>0</v>
      </c>
      <c r="F1848" s="10">
        <v>-152.6</v>
      </c>
      <c r="G1848" s="10">
        <v>41</v>
      </c>
      <c r="H1848" s="10">
        <v>41</v>
      </c>
      <c r="I1848" s="10">
        <v>13</v>
      </c>
      <c r="J1848" s="10">
        <v>38.9</v>
      </c>
      <c r="K1848" s="10">
        <v>0</v>
      </c>
      <c r="L1848" s="10">
        <v>0</v>
      </c>
      <c r="M1848" s="10">
        <v>357.7</v>
      </c>
      <c r="N1848" s="10">
        <v>40.299999999999997</v>
      </c>
      <c r="O1848" s="10">
        <v>0</v>
      </c>
      <c r="P1848" s="10" t="str">
        <f>INDEX(Mapping!$B$4:$B$70, MATCH(C1848, Mapping!$C$4:$C$70, 0))</f>
        <v>East</v>
      </c>
    </row>
    <row r="1849" spans="1:16" x14ac:dyDescent="0.25">
      <c r="A1849" s="10">
        <v>2035</v>
      </c>
      <c r="B1849" s="10" t="s">
        <v>24</v>
      </c>
      <c r="C1849" s="10" t="s">
        <v>1234</v>
      </c>
      <c r="D1849" s="10">
        <v>0</v>
      </c>
      <c r="E1849" s="10">
        <v>0</v>
      </c>
      <c r="F1849" s="10">
        <v>0</v>
      </c>
      <c r="G1849" s="10">
        <v>0</v>
      </c>
      <c r="H1849" s="10">
        <v>0</v>
      </c>
      <c r="I1849" s="10" t="s">
        <v>22</v>
      </c>
      <c r="J1849" s="10">
        <v>0</v>
      </c>
      <c r="K1849" s="10">
        <v>0</v>
      </c>
      <c r="L1849" s="10">
        <v>0</v>
      </c>
      <c r="M1849" s="10">
        <v>76.8</v>
      </c>
      <c r="N1849" s="10">
        <v>76.8</v>
      </c>
      <c r="O1849" s="10">
        <v>0</v>
      </c>
      <c r="P1849" s="10" t="str">
        <f>INDEX(Mapping!$B$4:$B$70, MATCH(C1849, Mapping!$C$4:$C$70, 0))</f>
        <v>East</v>
      </c>
    </row>
    <row r="1850" spans="1:16" x14ac:dyDescent="0.25">
      <c r="A1850" s="10">
        <v>2035</v>
      </c>
      <c r="B1850" s="10" t="s">
        <v>24</v>
      </c>
      <c r="C1850" s="10" t="s">
        <v>47</v>
      </c>
      <c r="D1850" s="10">
        <v>0</v>
      </c>
      <c r="E1850" s="10">
        <v>0</v>
      </c>
      <c r="F1850" s="10">
        <v>0</v>
      </c>
      <c r="G1850" s="10">
        <v>0</v>
      </c>
      <c r="H1850" s="10">
        <v>0</v>
      </c>
      <c r="I1850" s="10" t="s">
        <v>22</v>
      </c>
      <c r="J1850" s="10">
        <v>412</v>
      </c>
      <c r="K1850" s="10">
        <v>0</v>
      </c>
      <c r="L1850" s="10">
        <v>0</v>
      </c>
      <c r="M1850" s="10">
        <v>0</v>
      </c>
      <c r="N1850" s="10">
        <v>412</v>
      </c>
      <c r="O1850" s="10">
        <v>0</v>
      </c>
      <c r="P1850" s="10" t="str">
        <f>INDEX(Mapping!$B$4:$B$70, MATCH(C1850, Mapping!$C$4:$C$70, 0))</f>
        <v>West</v>
      </c>
    </row>
    <row r="1851" spans="1:16" x14ac:dyDescent="0.25">
      <c r="A1851" s="10">
        <v>2035</v>
      </c>
      <c r="B1851" s="10" t="s">
        <v>24</v>
      </c>
      <c r="C1851" s="10" t="s">
        <v>48</v>
      </c>
      <c r="D1851" s="10">
        <v>1489</v>
      </c>
      <c r="E1851" s="10">
        <v>0</v>
      </c>
      <c r="F1851" s="10">
        <v>-176.1</v>
      </c>
      <c r="G1851" s="10">
        <v>485.3</v>
      </c>
      <c r="H1851" s="10">
        <v>485.3</v>
      </c>
      <c r="I1851" s="10">
        <v>37</v>
      </c>
      <c r="J1851" s="10">
        <v>788.2</v>
      </c>
      <c r="K1851" s="10">
        <v>1</v>
      </c>
      <c r="L1851" s="10">
        <v>0</v>
      </c>
      <c r="M1851" s="10">
        <v>1009</v>
      </c>
      <c r="N1851" s="10">
        <v>0</v>
      </c>
      <c r="O1851" s="10">
        <v>0</v>
      </c>
      <c r="P1851" s="10" t="str">
        <f>INDEX(Mapping!$B$4:$B$70, MATCH(C1851, Mapping!$C$4:$C$70, 0))</f>
        <v>West</v>
      </c>
    </row>
    <row r="1852" spans="1:16" x14ac:dyDescent="0.25">
      <c r="A1852" s="10">
        <v>2035</v>
      </c>
      <c r="B1852" s="10" t="s">
        <v>24</v>
      </c>
      <c r="C1852" s="10" t="s">
        <v>49</v>
      </c>
      <c r="D1852" s="10">
        <v>527.1</v>
      </c>
      <c r="E1852" s="10">
        <v>0</v>
      </c>
      <c r="F1852" s="10">
        <v>-67.599999999999994</v>
      </c>
      <c r="G1852" s="10">
        <v>59.7</v>
      </c>
      <c r="H1852" s="10">
        <v>59.7</v>
      </c>
      <c r="I1852" s="10">
        <v>13</v>
      </c>
      <c r="J1852" s="10">
        <v>625.29999999999995</v>
      </c>
      <c r="K1852" s="10">
        <v>-78</v>
      </c>
      <c r="L1852" s="10">
        <v>0</v>
      </c>
      <c r="M1852" s="10">
        <v>0</v>
      </c>
      <c r="N1852" s="10">
        <v>28</v>
      </c>
      <c r="O1852" s="10">
        <v>0</v>
      </c>
      <c r="P1852" s="10" t="str">
        <f>INDEX(Mapping!$B$4:$B$70, MATCH(C1852, Mapping!$C$4:$C$70, 0))</f>
        <v>West</v>
      </c>
    </row>
    <row r="1853" spans="1:16" x14ac:dyDescent="0.25">
      <c r="A1853" s="10">
        <v>2035</v>
      </c>
      <c r="B1853" s="10" t="s">
        <v>24</v>
      </c>
      <c r="C1853" s="10" t="s">
        <v>50</v>
      </c>
      <c r="D1853" s="10">
        <v>404.4</v>
      </c>
      <c r="E1853" s="10">
        <v>0</v>
      </c>
      <c r="F1853" s="10">
        <v>-26.1</v>
      </c>
      <c r="G1853" s="10">
        <v>49.2</v>
      </c>
      <c r="H1853" s="10">
        <v>49.2</v>
      </c>
      <c r="I1853" s="10">
        <v>13</v>
      </c>
      <c r="J1853" s="10">
        <v>108.8</v>
      </c>
      <c r="K1853" s="10">
        <v>0</v>
      </c>
      <c r="L1853" s="10">
        <v>7.3</v>
      </c>
      <c r="M1853" s="10">
        <v>311.39999999999998</v>
      </c>
      <c r="N1853" s="10">
        <v>0</v>
      </c>
      <c r="O1853" s="10">
        <v>0</v>
      </c>
      <c r="P1853" s="10" t="str">
        <f>INDEX(Mapping!$B$4:$B$70, MATCH(C1853, Mapping!$C$4:$C$70, 0))</f>
        <v>West</v>
      </c>
    </row>
    <row r="1854" spans="1:16" x14ac:dyDescent="0.25">
      <c r="A1854" s="10">
        <v>2035</v>
      </c>
      <c r="B1854" s="10" t="s">
        <v>24</v>
      </c>
      <c r="C1854" s="10" t="s">
        <v>51</v>
      </c>
      <c r="D1854" s="10">
        <v>0</v>
      </c>
      <c r="E1854" s="10">
        <v>0</v>
      </c>
      <c r="F1854" s="10">
        <v>0</v>
      </c>
      <c r="G1854" s="10">
        <v>0</v>
      </c>
      <c r="H1854" s="10">
        <v>0</v>
      </c>
      <c r="I1854" s="10" t="s">
        <v>22</v>
      </c>
      <c r="J1854" s="10">
        <v>0</v>
      </c>
      <c r="K1854" s="10">
        <v>0</v>
      </c>
      <c r="L1854" s="10">
        <v>0</v>
      </c>
      <c r="M1854" s="10">
        <v>0</v>
      </c>
      <c r="N1854" s="10">
        <v>0</v>
      </c>
      <c r="O1854" s="10">
        <v>0</v>
      </c>
      <c r="P1854" s="10" t="str">
        <f>INDEX(Mapping!$B$4:$B$70, MATCH(C1854, Mapping!$C$4:$C$70, 0))</f>
        <v>West</v>
      </c>
    </row>
    <row r="1855" spans="1:16" x14ac:dyDescent="0.25">
      <c r="A1855" s="10">
        <v>2035</v>
      </c>
      <c r="B1855" s="10" t="s">
        <v>24</v>
      </c>
      <c r="C1855" s="10" t="s">
        <v>52</v>
      </c>
      <c r="D1855" s="10">
        <v>0</v>
      </c>
      <c r="E1855" s="10">
        <v>0</v>
      </c>
      <c r="F1855" s="10">
        <v>0</v>
      </c>
      <c r="G1855" s="10">
        <v>0</v>
      </c>
      <c r="H1855" s="10">
        <v>0</v>
      </c>
      <c r="I1855" s="10" t="s">
        <v>22</v>
      </c>
      <c r="J1855" s="10">
        <v>103</v>
      </c>
      <c r="K1855" s="10">
        <v>0</v>
      </c>
      <c r="L1855" s="10">
        <v>0</v>
      </c>
      <c r="M1855" s="10">
        <v>0</v>
      </c>
      <c r="N1855" s="10">
        <v>103</v>
      </c>
      <c r="O1855" s="10">
        <v>0</v>
      </c>
      <c r="P1855" s="10" t="str">
        <f>INDEX(Mapping!$B$4:$B$70, MATCH(C1855, Mapping!$C$4:$C$70, 0))</f>
        <v>West</v>
      </c>
    </row>
    <row r="1856" spans="1:16" x14ac:dyDescent="0.25">
      <c r="A1856" s="10">
        <v>2035</v>
      </c>
      <c r="B1856" s="10" t="s">
        <v>24</v>
      </c>
      <c r="C1856" s="10" t="s">
        <v>1221</v>
      </c>
      <c r="D1856" s="10">
        <v>0</v>
      </c>
      <c r="E1856" s="10">
        <v>0</v>
      </c>
      <c r="F1856" s="10">
        <v>0</v>
      </c>
      <c r="G1856" s="10">
        <v>0</v>
      </c>
      <c r="H1856" s="10">
        <v>0</v>
      </c>
      <c r="I1856" s="10" t="s">
        <v>22</v>
      </c>
      <c r="J1856" s="10">
        <v>702</v>
      </c>
      <c r="K1856" s="10">
        <v>0</v>
      </c>
      <c r="L1856" s="10">
        <v>0</v>
      </c>
      <c r="M1856" s="10">
        <v>0</v>
      </c>
      <c r="N1856" s="10">
        <v>702</v>
      </c>
      <c r="O1856" s="10">
        <v>0</v>
      </c>
      <c r="P1856" s="10" t="str">
        <f>INDEX(Mapping!$B$4:$B$70, MATCH(C1856, Mapping!$C$4:$C$70, 0))</f>
        <v>West</v>
      </c>
    </row>
    <row r="1857" spans="1:16" x14ac:dyDescent="0.25">
      <c r="A1857" s="10">
        <v>2035</v>
      </c>
      <c r="B1857" s="10" t="s">
        <v>24</v>
      </c>
      <c r="C1857" s="10" t="s">
        <v>53</v>
      </c>
      <c r="D1857" s="10">
        <v>0</v>
      </c>
      <c r="E1857" s="10">
        <v>0</v>
      </c>
      <c r="F1857" s="10">
        <v>0</v>
      </c>
      <c r="G1857" s="10">
        <v>0</v>
      </c>
      <c r="H1857" s="10">
        <v>0</v>
      </c>
      <c r="I1857" s="10" t="s">
        <v>22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 t="str">
        <f>INDEX(Mapping!$B$4:$B$70, MATCH(C1857, Mapping!$C$4:$C$70, 0))</f>
        <v>West</v>
      </c>
    </row>
    <row r="1858" spans="1:16" x14ac:dyDescent="0.25">
      <c r="A1858" s="10">
        <v>2035</v>
      </c>
      <c r="B1858" s="10" t="s">
        <v>24</v>
      </c>
      <c r="C1858" s="10" t="s">
        <v>1189</v>
      </c>
      <c r="D1858" s="10">
        <v>0</v>
      </c>
      <c r="E1858" s="10">
        <v>0</v>
      </c>
      <c r="F1858" s="10">
        <v>0</v>
      </c>
      <c r="G1858" s="10">
        <v>0</v>
      </c>
      <c r="H1858" s="10">
        <v>0</v>
      </c>
      <c r="I1858" s="10" t="s">
        <v>22</v>
      </c>
      <c r="J1858" s="10">
        <v>0</v>
      </c>
      <c r="K1858" s="10">
        <v>0</v>
      </c>
      <c r="L1858" s="10">
        <v>0</v>
      </c>
      <c r="M1858" s="10">
        <v>216.1</v>
      </c>
      <c r="N1858" s="10">
        <v>216.1</v>
      </c>
      <c r="O1858" s="10">
        <v>0</v>
      </c>
      <c r="P1858" s="10" t="str">
        <f>INDEX(Mapping!$B$4:$B$70, MATCH(C1858, Mapping!$C$4:$C$70, 0))</f>
        <v>West</v>
      </c>
    </row>
    <row r="1859" spans="1:16" x14ac:dyDescent="0.25">
      <c r="A1859" s="10">
        <v>2035</v>
      </c>
      <c r="B1859" s="10" t="s">
        <v>24</v>
      </c>
      <c r="C1859" s="10" t="s">
        <v>23</v>
      </c>
      <c r="D1859" s="10">
        <v>0</v>
      </c>
      <c r="E1859" s="10">
        <v>0</v>
      </c>
      <c r="F1859" s="10">
        <v>0</v>
      </c>
      <c r="G1859" s="10">
        <v>0</v>
      </c>
      <c r="H1859" s="10">
        <v>0</v>
      </c>
      <c r="I1859" s="10" t="s">
        <v>22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 t="str">
        <f>INDEX(Mapping!$B$4:$B$70, MATCH(C1859, Mapping!$C$4:$C$70, 0))</f>
        <v>East</v>
      </c>
    </row>
    <row r="1860" spans="1:16" x14ac:dyDescent="0.25">
      <c r="A1860" s="10">
        <v>2035</v>
      </c>
      <c r="B1860" s="10" t="s">
        <v>24</v>
      </c>
      <c r="C1860" s="10" t="s">
        <v>1220</v>
      </c>
      <c r="D1860" s="10">
        <v>278.89999999999998</v>
      </c>
      <c r="E1860" s="10">
        <v>0</v>
      </c>
      <c r="F1860" s="10">
        <v>-25.3</v>
      </c>
      <c r="G1860" s="10">
        <v>33</v>
      </c>
      <c r="H1860" s="10">
        <v>33</v>
      </c>
      <c r="I1860" s="10">
        <v>13</v>
      </c>
      <c r="J1860" s="10">
        <v>0</v>
      </c>
      <c r="K1860" s="10">
        <v>0</v>
      </c>
      <c r="L1860" s="10">
        <v>0</v>
      </c>
      <c r="M1860" s="10">
        <v>286.60000000000002</v>
      </c>
      <c r="N1860" s="10">
        <v>0</v>
      </c>
      <c r="O1860" s="10">
        <v>0</v>
      </c>
      <c r="P1860" s="10" t="str">
        <f>INDEX(Mapping!$B$4:$B$70, MATCH(C1860, Mapping!$C$4:$C$70, 0))</f>
        <v>West</v>
      </c>
    </row>
    <row r="1861" spans="1:16" x14ac:dyDescent="0.25">
      <c r="A1861" s="10">
        <v>2035</v>
      </c>
      <c r="B1861" s="10" t="s">
        <v>24</v>
      </c>
      <c r="C1861" s="10" t="s">
        <v>1235</v>
      </c>
      <c r="D1861" s="10">
        <v>0</v>
      </c>
      <c r="E1861" s="10">
        <v>0</v>
      </c>
      <c r="F1861" s="10">
        <v>0</v>
      </c>
      <c r="G1861" s="10">
        <v>0</v>
      </c>
      <c r="H1861" s="10">
        <v>0</v>
      </c>
      <c r="I1861" s="10" t="s">
        <v>22</v>
      </c>
      <c r="J1861" s="10">
        <v>67.2</v>
      </c>
      <c r="K1861" s="10">
        <v>0</v>
      </c>
      <c r="L1861" s="10">
        <v>0</v>
      </c>
      <c r="M1861" s="10">
        <v>0</v>
      </c>
      <c r="N1861" s="10">
        <v>67.2</v>
      </c>
      <c r="O1861" s="10">
        <v>0</v>
      </c>
      <c r="P1861" s="10" t="str">
        <f>INDEX(Mapping!$B$4:$B$70, MATCH(C1861, Mapping!$C$4:$C$70, 0))</f>
        <v>East</v>
      </c>
    </row>
    <row r="1862" spans="1:16" x14ac:dyDescent="0.25">
      <c r="A1862" s="10">
        <v>2035</v>
      </c>
      <c r="B1862" s="10" t="s">
        <v>24</v>
      </c>
      <c r="C1862" s="10" t="s">
        <v>1236</v>
      </c>
      <c r="D1862" s="10">
        <v>0</v>
      </c>
      <c r="E1862" s="10">
        <v>0</v>
      </c>
      <c r="F1862" s="10">
        <v>0</v>
      </c>
      <c r="G1862" s="10">
        <v>0</v>
      </c>
      <c r="H1862" s="10">
        <v>0</v>
      </c>
      <c r="I1862" s="10" t="s">
        <v>22</v>
      </c>
      <c r="J1862" s="10">
        <v>110.5</v>
      </c>
      <c r="K1862" s="10">
        <v>0</v>
      </c>
      <c r="L1862" s="10">
        <v>0</v>
      </c>
      <c r="M1862" s="10">
        <v>0</v>
      </c>
      <c r="N1862" s="10">
        <v>110.5</v>
      </c>
      <c r="O1862" s="10">
        <v>0</v>
      </c>
      <c r="P1862" s="10" t="str">
        <f>INDEX(Mapping!$B$4:$B$70, MATCH(C1862, Mapping!$C$4:$C$70, 0))</f>
        <v>West</v>
      </c>
    </row>
    <row r="1863" spans="1:16" x14ac:dyDescent="0.25">
      <c r="A1863" s="10">
        <v>2035</v>
      </c>
      <c r="B1863" s="10" t="s">
        <v>24</v>
      </c>
      <c r="C1863" s="10" t="s">
        <v>1237</v>
      </c>
      <c r="D1863" s="10">
        <v>0</v>
      </c>
      <c r="E1863" s="10">
        <v>0</v>
      </c>
      <c r="F1863" s="10">
        <v>0</v>
      </c>
      <c r="G1863" s="10">
        <v>0</v>
      </c>
      <c r="H1863" s="10">
        <v>0</v>
      </c>
      <c r="I1863" s="10" t="s">
        <v>22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 t="str">
        <f>INDEX(Mapping!$B$4:$B$70, MATCH(C1863, Mapping!$C$4:$C$70, 0))</f>
        <v>West</v>
      </c>
    </row>
    <row r="1864" spans="1:16" x14ac:dyDescent="0.25">
      <c r="A1864" s="10">
        <v>2035</v>
      </c>
      <c r="B1864" s="10" t="s">
        <v>24</v>
      </c>
      <c r="C1864" s="10" t="s">
        <v>1238</v>
      </c>
      <c r="D1864" s="10">
        <v>0</v>
      </c>
      <c r="E1864" s="10">
        <v>0</v>
      </c>
      <c r="F1864" s="10">
        <v>0</v>
      </c>
      <c r="G1864" s="10">
        <v>0</v>
      </c>
      <c r="H1864" s="10">
        <v>0</v>
      </c>
      <c r="I1864" s="10" t="s">
        <v>22</v>
      </c>
      <c r="J1864" s="10">
        <v>143.1</v>
      </c>
      <c r="K1864" s="10">
        <v>0</v>
      </c>
      <c r="L1864" s="10">
        <v>0</v>
      </c>
      <c r="M1864" s="10">
        <v>0</v>
      </c>
      <c r="N1864" s="10">
        <v>143.1</v>
      </c>
      <c r="O1864" s="10">
        <v>0</v>
      </c>
      <c r="P1864" s="10" t="str">
        <f>INDEX(Mapping!$B$4:$B$70, MATCH(C1864, Mapping!$C$4:$C$70, 0))</f>
        <v>East</v>
      </c>
    </row>
    <row r="1865" spans="1:16" x14ac:dyDescent="0.25">
      <c r="A1865" s="10">
        <v>2035</v>
      </c>
      <c r="B1865" s="10" t="s">
        <v>24</v>
      </c>
      <c r="C1865" s="10" t="s">
        <v>1239</v>
      </c>
      <c r="D1865" s="10">
        <v>0</v>
      </c>
      <c r="E1865" s="10">
        <v>0</v>
      </c>
      <c r="F1865" s="10">
        <v>0</v>
      </c>
      <c r="G1865" s="10">
        <v>0</v>
      </c>
      <c r="H1865" s="10">
        <v>0</v>
      </c>
      <c r="I1865" s="10" t="s">
        <v>22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 t="str">
        <f>INDEX(Mapping!$B$4:$B$70, MATCH(C1865, Mapping!$C$4:$C$70, 0))</f>
        <v>West</v>
      </c>
    </row>
    <row r="1866" spans="1:16" x14ac:dyDescent="0.25">
      <c r="A1866" s="10">
        <v>2035</v>
      </c>
      <c r="B1866" s="10" t="s">
        <v>24</v>
      </c>
      <c r="C1866" s="10" t="s">
        <v>1240</v>
      </c>
      <c r="D1866" s="10">
        <v>0</v>
      </c>
      <c r="E1866" s="10">
        <v>0</v>
      </c>
      <c r="F1866" s="10">
        <v>0</v>
      </c>
      <c r="G1866" s="10">
        <v>0</v>
      </c>
      <c r="H1866" s="10">
        <v>0</v>
      </c>
      <c r="I1866" s="10" t="s">
        <v>22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 t="str">
        <f>INDEX(Mapping!$B$4:$B$70, MATCH(C1866, Mapping!$C$4:$C$70, 0))</f>
        <v>West</v>
      </c>
    </row>
    <row r="1867" spans="1:16" x14ac:dyDescent="0.25">
      <c r="A1867" s="10">
        <v>2035</v>
      </c>
      <c r="B1867" s="10" t="s">
        <v>24</v>
      </c>
      <c r="C1867" s="10" t="s">
        <v>1241</v>
      </c>
      <c r="D1867" s="10">
        <v>0</v>
      </c>
      <c r="E1867" s="10">
        <v>0</v>
      </c>
      <c r="F1867" s="10">
        <v>0</v>
      </c>
      <c r="G1867" s="10">
        <v>0</v>
      </c>
      <c r="H1867" s="10">
        <v>0</v>
      </c>
      <c r="I1867" s="10" t="s">
        <v>22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 t="str">
        <f>INDEX(Mapping!$B$4:$B$70, MATCH(C1867, Mapping!$C$4:$C$70, 0))</f>
        <v>West</v>
      </c>
    </row>
    <row r="1868" spans="1:16" x14ac:dyDescent="0.25">
      <c r="A1868" s="10">
        <v>2035</v>
      </c>
      <c r="B1868" s="10" t="s">
        <v>24</v>
      </c>
      <c r="C1868" s="10" t="s">
        <v>1242</v>
      </c>
      <c r="D1868" s="10">
        <v>0</v>
      </c>
      <c r="E1868" s="10">
        <v>0</v>
      </c>
      <c r="F1868" s="10">
        <v>0</v>
      </c>
      <c r="G1868" s="10">
        <v>0</v>
      </c>
      <c r="H1868" s="10">
        <v>0</v>
      </c>
      <c r="I1868" s="10" t="s">
        <v>22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 t="str">
        <f>INDEX(Mapping!$B$4:$B$70, MATCH(C1868, Mapping!$C$4:$C$70, 0))</f>
        <v>West</v>
      </c>
    </row>
    <row r="1869" spans="1:16" x14ac:dyDescent="0.25">
      <c r="A1869" s="10">
        <v>2035</v>
      </c>
      <c r="B1869" s="10" t="s">
        <v>24</v>
      </c>
      <c r="C1869" s="10" t="s">
        <v>1243</v>
      </c>
      <c r="D1869" s="10">
        <v>0</v>
      </c>
      <c r="E1869" s="10">
        <v>0</v>
      </c>
      <c r="F1869" s="10">
        <v>0</v>
      </c>
      <c r="G1869" s="10">
        <v>0</v>
      </c>
      <c r="H1869" s="10">
        <v>0</v>
      </c>
      <c r="I1869" s="10" t="s">
        <v>22</v>
      </c>
      <c r="J1869" s="10">
        <v>127.8</v>
      </c>
      <c r="K1869" s="10">
        <v>0</v>
      </c>
      <c r="L1869" s="10">
        <v>0</v>
      </c>
      <c r="M1869" s="10">
        <v>0</v>
      </c>
      <c r="N1869" s="10">
        <v>127.8</v>
      </c>
      <c r="O1869" s="10">
        <v>0</v>
      </c>
      <c r="P1869" s="10" t="str">
        <f>INDEX(Mapping!$B$4:$B$70, MATCH(C1869, Mapping!$C$4:$C$70, 0))</f>
        <v>West</v>
      </c>
    </row>
    <row r="1870" spans="1:16" x14ac:dyDescent="0.25">
      <c r="A1870" s="10">
        <v>2035</v>
      </c>
      <c r="B1870" s="10" t="s">
        <v>24</v>
      </c>
      <c r="C1870" s="10" t="s">
        <v>1244</v>
      </c>
      <c r="D1870" s="10">
        <v>0</v>
      </c>
      <c r="E1870" s="10">
        <v>0</v>
      </c>
      <c r="F1870" s="10">
        <v>0</v>
      </c>
      <c r="G1870" s="10">
        <v>0</v>
      </c>
      <c r="H1870" s="10">
        <v>0</v>
      </c>
      <c r="I1870" s="10" t="s">
        <v>22</v>
      </c>
      <c r="J1870" s="10">
        <v>322.60000000000002</v>
      </c>
      <c r="K1870" s="10">
        <v>0</v>
      </c>
      <c r="L1870" s="10">
        <v>0</v>
      </c>
      <c r="M1870" s="10">
        <v>0</v>
      </c>
      <c r="N1870" s="10">
        <v>322.60000000000002</v>
      </c>
      <c r="O1870" s="10">
        <v>0</v>
      </c>
      <c r="P1870" s="10" t="str">
        <f>INDEX(Mapping!$B$4:$B$70, MATCH(C1870, Mapping!$C$4:$C$70, 0))</f>
        <v>East</v>
      </c>
    </row>
    <row r="1871" spans="1:16" x14ac:dyDescent="0.25">
      <c r="A1871" s="10">
        <v>2035</v>
      </c>
      <c r="B1871" s="10" t="s">
        <v>24</v>
      </c>
      <c r="C1871" s="10" t="s">
        <v>1245</v>
      </c>
      <c r="D1871" s="10">
        <v>0</v>
      </c>
      <c r="E1871" s="10">
        <v>0</v>
      </c>
      <c r="F1871" s="10">
        <v>0</v>
      </c>
      <c r="G1871" s="10">
        <v>0</v>
      </c>
      <c r="H1871" s="10">
        <v>0</v>
      </c>
      <c r="I1871" s="10" t="s">
        <v>22</v>
      </c>
      <c r="J1871" s="10">
        <v>195</v>
      </c>
      <c r="K1871" s="10">
        <v>0</v>
      </c>
      <c r="L1871" s="10">
        <v>0</v>
      </c>
      <c r="M1871" s="10">
        <v>0</v>
      </c>
      <c r="N1871" s="10">
        <v>195</v>
      </c>
      <c r="O1871" s="10">
        <v>0</v>
      </c>
      <c r="P1871" s="10" t="str">
        <f>INDEX(Mapping!$B$4:$B$70, MATCH(C1871, Mapping!$C$4:$C$70, 0))</f>
        <v>East</v>
      </c>
    </row>
    <row r="1872" spans="1:16" x14ac:dyDescent="0.25">
      <c r="A1872" s="10">
        <v>2035</v>
      </c>
      <c r="B1872" s="10" t="s">
        <v>24</v>
      </c>
      <c r="C1872" s="10" t="s">
        <v>1246</v>
      </c>
      <c r="D1872" s="10">
        <v>0</v>
      </c>
      <c r="E1872" s="10">
        <v>0</v>
      </c>
      <c r="F1872" s="10">
        <v>0</v>
      </c>
      <c r="G1872" s="10">
        <v>0</v>
      </c>
      <c r="H1872" s="10">
        <v>0</v>
      </c>
      <c r="I1872" s="10" t="s">
        <v>22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 t="str">
        <f>INDEX(Mapping!$B$4:$B$70, MATCH(C1872, Mapping!$C$4:$C$70, 0))</f>
        <v>West</v>
      </c>
    </row>
    <row r="1873" spans="1:16" x14ac:dyDescent="0.25">
      <c r="A1873" s="10">
        <v>2035</v>
      </c>
      <c r="B1873" s="10" t="s">
        <v>24</v>
      </c>
      <c r="C1873" s="10" t="s">
        <v>1247</v>
      </c>
      <c r="D1873" s="10">
        <v>0</v>
      </c>
      <c r="E1873" s="10">
        <v>0</v>
      </c>
      <c r="F1873" s="10">
        <v>0</v>
      </c>
      <c r="G1873" s="10">
        <v>0</v>
      </c>
      <c r="H1873" s="10">
        <v>0</v>
      </c>
      <c r="I1873" s="10" t="s">
        <v>22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0">
        <v>0</v>
      </c>
      <c r="P1873" s="10" t="str">
        <f>INDEX(Mapping!$B$4:$B$70, MATCH(C1873, Mapping!$C$4:$C$70, 0))</f>
        <v>East</v>
      </c>
    </row>
    <row r="1874" spans="1:16" x14ac:dyDescent="0.25">
      <c r="A1874" s="10">
        <v>2035</v>
      </c>
      <c r="B1874" s="10" t="s">
        <v>24</v>
      </c>
      <c r="C1874" s="10" t="s">
        <v>1248</v>
      </c>
      <c r="D1874" s="10">
        <v>0</v>
      </c>
      <c r="E1874" s="10">
        <v>0</v>
      </c>
      <c r="F1874" s="10">
        <v>0</v>
      </c>
      <c r="G1874" s="10">
        <v>0</v>
      </c>
      <c r="H1874" s="10">
        <v>0</v>
      </c>
      <c r="I1874" s="10" t="s">
        <v>22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 t="str">
        <f>INDEX(Mapping!$B$4:$B$70, MATCH(C1874, Mapping!$C$4:$C$70, 0))</f>
        <v>East</v>
      </c>
    </row>
    <row r="1875" spans="1:16" x14ac:dyDescent="0.25">
      <c r="A1875" s="10">
        <v>2035</v>
      </c>
      <c r="B1875" s="10" t="s">
        <v>24</v>
      </c>
      <c r="C1875" s="10" t="s">
        <v>1249</v>
      </c>
      <c r="D1875" s="10">
        <v>0</v>
      </c>
      <c r="E1875" s="10">
        <v>0</v>
      </c>
      <c r="F1875" s="10">
        <v>0</v>
      </c>
      <c r="G1875" s="10">
        <v>0</v>
      </c>
      <c r="H1875" s="10">
        <v>0</v>
      </c>
      <c r="I1875" s="10" t="s">
        <v>22</v>
      </c>
      <c r="J1875" s="10">
        <v>125</v>
      </c>
      <c r="K1875" s="10">
        <v>0</v>
      </c>
      <c r="L1875" s="10">
        <v>0</v>
      </c>
      <c r="M1875" s="10">
        <v>0</v>
      </c>
      <c r="N1875" s="10">
        <v>125</v>
      </c>
      <c r="O1875" s="10">
        <v>0</v>
      </c>
      <c r="P1875" s="10" t="str">
        <f>INDEX(Mapping!$B$4:$B$70, MATCH(C1875, Mapping!$C$4:$C$70, 0))</f>
        <v>East</v>
      </c>
    </row>
    <row r="1876" spans="1:16" x14ac:dyDescent="0.25">
      <c r="A1876" s="10">
        <v>2035</v>
      </c>
      <c r="B1876" s="10" t="s">
        <v>24</v>
      </c>
      <c r="C1876" s="10" t="s">
        <v>1250</v>
      </c>
      <c r="D1876" s="10">
        <v>0</v>
      </c>
      <c r="E1876" s="10">
        <v>0</v>
      </c>
      <c r="F1876" s="10">
        <v>0</v>
      </c>
      <c r="G1876" s="10">
        <v>0</v>
      </c>
      <c r="H1876" s="10">
        <v>0</v>
      </c>
      <c r="I1876" s="10" t="s">
        <v>22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10" t="str">
        <f>INDEX(Mapping!$B$4:$B$70, MATCH(C1876, Mapping!$C$4:$C$70, 0))</f>
        <v>West</v>
      </c>
    </row>
    <row r="1877" spans="1:16" x14ac:dyDescent="0.25">
      <c r="A1877" s="10">
        <v>2035</v>
      </c>
      <c r="B1877" s="10" t="s">
        <v>24</v>
      </c>
      <c r="C1877" s="10" t="s">
        <v>1251</v>
      </c>
      <c r="D1877" s="10">
        <v>0</v>
      </c>
      <c r="E1877" s="10">
        <v>0</v>
      </c>
      <c r="F1877" s="10">
        <v>0</v>
      </c>
      <c r="G1877" s="10">
        <v>0</v>
      </c>
      <c r="H1877" s="10">
        <v>0</v>
      </c>
      <c r="I1877" s="10" t="s">
        <v>22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10" t="str">
        <f>INDEX(Mapping!$B$4:$B$70, MATCH(C1877, Mapping!$C$4:$C$70, 0))</f>
        <v>East</v>
      </c>
    </row>
    <row r="1878" spans="1:16" x14ac:dyDescent="0.25">
      <c r="A1878" s="10">
        <v>2035</v>
      </c>
      <c r="B1878" s="10" t="s">
        <v>24</v>
      </c>
      <c r="C1878" s="10" t="s">
        <v>1252</v>
      </c>
      <c r="D1878" s="10">
        <v>0</v>
      </c>
      <c r="E1878" s="10">
        <v>0</v>
      </c>
      <c r="F1878" s="10">
        <v>0</v>
      </c>
      <c r="G1878" s="10">
        <v>0</v>
      </c>
      <c r="H1878" s="10">
        <v>0</v>
      </c>
      <c r="I1878" s="10" t="s">
        <v>22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 t="str">
        <f>INDEX(Mapping!$B$4:$B$70, MATCH(C1878, Mapping!$C$4:$C$70, 0))</f>
        <v>East</v>
      </c>
    </row>
    <row r="1879" spans="1:16" x14ac:dyDescent="0.25">
      <c r="A1879" s="10">
        <v>2035</v>
      </c>
      <c r="B1879" s="10" t="s">
        <v>24</v>
      </c>
      <c r="C1879" s="10" t="s">
        <v>1253</v>
      </c>
      <c r="D1879" s="10">
        <v>0</v>
      </c>
      <c r="E1879" s="10">
        <v>0</v>
      </c>
      <c r="F1879" s="10">
        <v>0</v>
      </c>
      <c r="G1879" s="10">
        <v>0</v>
      </c>
      <c r="H1879" s="10">
        <v>0</v>
      </c>
      <c r="I1879" s="10" t="s">
        <v>22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 t="str">
        <f>INDEX(Mapping!$B$4:$B$70, MATCH(C1879, Mapping!$C$4:$C$70, 0))</f>
        <v>East</v>
      </c>
    </row>
    <row r="1880" spans="1:16" x14ac:dyDescent="0.25">
      <c r="A1880" s="10">
        <v>2035</v>
      </c>
      <c r="B1880" s="10" t="s">
        <v>24</v>
      </c>
      <c r="C1880" s="10" t="s">
        <v>1254</v>
      </c>
      <c r="D1880" s="10">
        <v>0</v>
      </c>
      <c r="E1880" s="10">
        <v>0</v>
      </c>
      <c r="F1880" s="10">
        <v>0</v>
      </c>
      <c r="G1880" s="10">
        <v>0</v>
      </c>
      <c r="H1880" s="10">
        <v>0</v>
      </c>
      <c r="I1880" s="10" t="s">
        <v>22</v>
      </c>
      <c r="J1880" s="10">
        <v>181.9</v>
      </c>
      <c r="K1880" s="10">
        <v>0</v>
      </c>
      <c r="L1880" s="10">
        <v>0</v>
      </c>
      <c r="M1880" s="10">
        <v>0</v>
      </c>
      <c r="N1880" s="10">
        <v>181.9</v>
      </c>
      <c r="O1880" s="10">
        <v>0</v>
      </c>
      <c r="P1880" s="10" t="str">
        <f>INDEX(Mapping!$B$4:$B$70, MATCH(C1880, Mapping!$C$4:$C$70, 0))</f>
        <v>West</v>
      </c>
    </row>
    <row r="1881" spans="1:16" x14ac:dyDescent="0.25">
      <c r="A1881" s="10">
        <v>2035</v>
      </c>
      <c r="B1881" s="10" t="s">
        <v>24</v>
      </c>
      <c r="C1881" s="10" t="s">
        <v>1255</v>
      </c>
      <c r="D1881" s="10">
        <v>0</v>
      </c>
      <c r="E1881" s="10">
        <v>0</v>
      </c>
      <c r="F1881" s="10">
        <v>0</v>
      </c>
      <c r="G1881" s="10">
        <v>0</v>
      </c>
      <c r="H1881" s="10">
        <v>0</v>
      </c>
      <c r="I1881" s="10" t="s">
        <v>22</v>
      </c>
      <c r="J1881" s="10">
        <v>0</v>
      </c>
      <c r="K1881" s="10">
        <v>0</v>
      </c>
      <c r="L1881" s="10">
        <v>0</v>
      </c>
      <c r="M1881" s="10">
        <v>0</v>
      </c>
      <c r="N1881" s="10">
        <v>0</v>
      </c>
      <c r="O1881" s="10">
        <v>0</v>
      </c>
      <c r="P1881" s="10" t="str">
        <f>INDEX(Mapping!$B$4:$B$70, MATCH(C1881, Mapping!$C$4:$C$70, 0))</f>
        <v>West</v>
      </c>
    </row>
    <row r="1882" spans="1:16" x14ac:dyDescent="0.25">
      <c r="A1882" s="10">
        <v>2035</v>
      </c>
      <c r="B1882" s="10" t="s">
        <v>24</v>
      </c>
      <c r="C1882" s="10" t="s">
        <v>1256</v>
      </c>
      <c r="D1882" s="10">
        <v>0</v>
      </c>
      <c r="E1882" s="10">
        <v>0</v>
      </c>
      <c r="F1882" s="10">
        <v>0</v>
      </c>
      <c r="G1882" s="10">
        <v>0</v>
      </c>
      <c r="H1882" s="10">
        <v>0</v>
      </c>
      <c r="I1882" s="10" t="s">
        <v>22</v>
      </c>
      <c r="J1882" s="10">
        <v>0</v>
      </c>
      <c r="K1882" s="10">
        <v>0</v>
      </c>
      <c r="L1882" s="10">
        <v>0</v>
      </c>
      <c r="M1882" s="10">
        <v>322.5</v>
      </c>
      <c r="N1882" s="10">
        <v>322.5</v>
      </c>
      <c r="O1882" s="10">
        <v>0</v>
      </c>
      <c r="P1882" s="10" t="str">
        <f>INDEX(Mapping!$B$4:$B$70, MATCH(C1882, Mapping!$C$4:$C$70, 0))</f>
        <v>East</v>
      </c>
    </row>
    <row r="1883" spans="1:16" x14ac:dyDescent="0.25">
      <c r="A1883" s="10">
        <v>2035</v>
      </c>
      <c r="B1883" s="10" t="s">
        <v>1222</v>
      </c>
      <c r="C1883" s="10" t="s">
        <v>25</v>
      </c>
      <c r="D1883" s="10">
        <v>0</v>
      </c>
      <c r="E1883" s="10">
        <v>0</v>
      </c>
      <c r="F1883" s="10">
        <v>0</v>
      </c>
      <c r="G1883" s="10">
        <v>0</v>
      </c>
      <c r="H1883" s="10">
        <v>0</v>
      </c>
      <c r="I1883" s="10" t="s">
        <v>22</v>
      </c>
      <c r="J1883" s="10">
        <v>0</v>
      </c>
      <c r="K1883" s="10">
        <v>0</v>
      </c>
      <c r="L1883" s="10">
        <v>0</v>
      </c>
      <c r="M1883" s="10">
        <v>0</v>
      </c>
      <c r="N1883" s="10">
        <v>0</v>
      </c>
      <c r="O1883" s="10">
        <v>0</v>
      </c>
      <c r="P1883" s="10" t="str">
        <f>INDEX(Mapping!$B$4:$B$70, MATCH(C1883, Mapping!$C$4:$C$70, 0))</f>
        <v>East</v>
      </c>
    </row>
    <row r="1884" spans="1:16" x14ac:dyDescent="0.25">
      <c r="A1884" s="10">
        <v>2035</v>
      </c>
      <c r="B1884" s="10" t="s">
        <v>1222</v>
      </c>
      <c r="C1884" s="10" t="s">
        <v>1182</v>
      </c>
      <c r="D1884" s="10">
        <v>0</v>
      </c>
      <c r="E1884" s="10">
        <v>0</v>
      </c>
      <c r="F1884" s="10">
        <v>0</v>
      </c>
      <c r="G1884" s="10">
        <v>0</v>
      </c>
      <c r="H1884" s="10">
        <v>0</v>
      </c>
      <c r="I1884" s="10" t="s">
        <v>22</v>
      </c>
      <c r="J1884" s="10">
        <v>179.2</v>
      </c>
      <c r="K1884" s="10">
        <v>0</v>
      </c>
      <c r="L1884" s="10">
        <v>0</v>
      </c>
      <c r="M1884" s="10">
        <v>0</v>
      </c>
      <c r="N1884" s="10">
        <v>179.2</v>
      </c>
      <c r="O1884" s="10">
        <v>0</v>
      </c>
      <c r="P1884" s="10" t="str">
        <f>INDEX(Mapping!$B$4:$B$70, MATCH(C1884, Mapping!$C$4:$C$70, 0))</f>
        <v>West</v>
      </c>
    </row>
    <row r="1885" spans="1:16" x14ac:dyDescent="0.25">
      <c r="A1885" s="10">
        <v>2035</v>
      </c>
      <c r="B1885" s="10" t="s">
        <v>1222</v>
      </c>
      <c r="C1885" s="10" t="s">
        <v>26</v>
      </c>
      <c r="D1885" s="10">
        <v>299.7</v>
      </c>
      <c r="E1885" s="10">
        <v>0</v>
      </c>
      <c r="F1885" s="10">
        <v>-32.4</v>
      </c>
      <c r="G1885" s="10">
        <v>34.700000000000003</v>
      </c>
      <c r="H1885" s="10">
        <v>34.700000000000003</v>
      </c>
      <c r="I1885" s="10">
        <v>13</v>
      </c>
      <c r="J1885" s="10">
        <v>29.7</v>
      </c>
      <c r="K1885" s="10">
        <v>-1.1000000000000001</v>
      </c>
      <c r="L1885" s="10">
        <v>0</v>
      </c>
      <c r="M1885" s="10">
        <v>273.39999999999998</v>
      </c>
      <c r="N1885" s="10">
        <v>0</v>
      </c>
      <c r="O1885" s="10">
        <v>0</v>
      </c>
      <c r="P1885" s="10" t="str">
        <f>INDEX(Mapping!$B$4:$B$70, MATCH(C1885, Mapping!$C$4:$C$70, 0))</f>
        <v>East</v>
      </c>
    </row>
    <row r="1886" spans="1:16" x14ac:dyDescent="0.25">
      <c r="A1886" s="10">
        <v>2035</v>
      </c>
      <c r="B1886" s="10" t="s">
        <v>1222</v>
      </c>
      <c r="C1886" s="10" t="s">
        <v>27</v>
      </c>
      <c r="D1886" s="10">
        <v>0</v>
      </c>
      <c r="E1886" s="10">
        <v>0</v>
      </c>
      <c r="F1886" s="10">
        <v>0</v>
      </c>
      <c r="G1886" s="10">
        <v>0</v>
      </c>
      <c r="H1886" s="10">
        <v>0</v>
      </c>
      <c r="I1886" s="10" t="s">
        <v>22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0</v>
      </c>
      <c r="P1886" s="10" t="str">
        <f>INDEX(Mapping!$B$4:$B$70, MATCH(C1886, Mapping!$C$4:$C$70, 0))</f>
        <v>East</v>
      </c>
    </row>
    <row r="1887" spans="1:16" x14ac:dyDescent="0.25">
      <c r="A1887" s="10">
        <v>2035</v>
      </c>
      <c r="B1887" s="10" t="s">
        <v>1222</v>
      </c>
      <c r="C1887" s="10" t="s">
        <v>1183</v>
      </c>
      <c r="D1887" s="10">
        <v>0</v>
      </c>
      <c r="E1887" s="10">
        <v>0</v>
      </c>
      <c r="F1887" s="10">
        <v>0</v>
      </c>
      <c r="G1887" s="10">
        <v>0</v>
      </c>
      <c r="H1887" s="10">
        <v>0</v>
      </c>
      <c r="I1887" s="10" t="s">
        <v>22</v>
      </c>
      <c r="J1887" s="10">
        <v>0</v>
      </c>
      <c r="K1887" s="10">
        <v>0</v>
      </c>
      <c r="L1887" s="10">
        <v>0</v>
      </c>
      <c r="M1887" s="10">
        <v>671</v>
      </c>
      <c r="N1887" s="10">
        <v>671</v>
      </c>
      <c r="O1887" s="10">
        <v>0</v>
      </c>
      <c r="P1887" s="10" t="str">
        <f>INDEX(Mapping!$B$4:$B$70, MATCH(C1887, Mapping!$C$4:$C$70, 0))</f>
        <v>West</v>
      </c>
    </row>
    <row r="1888" spans="1:16" x14ac:dyDescent="0.25">
      <c r="A1888" s="10">
        <v>2035</v>
      </c>
      <c r="B1888" s="10" t="s">
        <v>1222</v>
      </c>
      <c r="C1888" s="10" t="s">
        <v>1184</v>
      </c>
      <c r="D1888" s="10">
        <v>0</v>
      </c>
      <c r="E1888" s="10">
        <v>0</v>
      </c>
      <c r="F1888" s="10">
        <v>0</v>
      </c>
      <c r="G1888" s="10">
        <v>0</v>
      </c>
      <c r="H1888" s="10">
        <v>0</v>
      </c>
      <c r="I1888" s="10" t="s">
        <v>22</v>
      </c>
      <c r="J1888" s="10">
        <v>0</v>
      </c>
      <c r="K1888" s="10">
        <v>0</v>
      </c>
      <c r="L1888" s="10">
        <v>0</v>
      </c>
      <c r="M1888" s="10">
        <v>1320.9</v>
      </c>
      <c r="N1888" s="10">
        <v>1320.9</v>
      </c>
      <c r="O1888" s="10">
        <v>0</v>
      </c>
      <c r="P1888" s="10" t="str">
        <f>INDEX(Mapping!$B$4:$B$70, MATCH(C1888, Mapping!$C$4:$C$70, 0))</f>
        <v>West</v>
      </c>
    </row>
    <row r="1889" spans="1:16" x14ac:dyDescent="0.25">
      <c r="A1889" s="10">
        <v>2035</v>
      </c>
      <c r="B1889" s="10" t="s">
        <v>1222</v>
      </c>
      <c r="C1889" s="10" t="s">
        <v>28</v>
      </c>
      <c r="D1889" s="10">
        <v>0</v>
      </c>
      <c r="E1889" s="10">
        <v>0</v>
      </c>
      <c r="F1889" s="10">
        <v>0</v>
      </c>
      <c r="G1889" s="10">
        <v>0</v>
      </c>
      <c r="H1889" s="10">
        <v>0</v>
      </c>
      <c r="I1889" s="10" t="s">
        <v>22</v>
      </c>
      <c r="J1889" s="10">
        <v>141.19999999999999</v>
      </c>
      <c r="K1889" s="10">
        <v>0</v>
      </c>
      <c r="L1889" s="10">
        <v>0</v>
      </c>
      <c r="M1889" s="10">
        <v>307.3</v>
      </c>
      <c r="N1889" s="10">
        <v>448.5</v>
      </c>
      <c r="O1889" s="10">
        <v>0</v>
      </c>
      <c r="P1889" s="10" t="str">
        <f>INDEX(Mapping!$B$4:$B$70, MATCH(C1889, Mapping!$C$4:$C$70, 0))</f>
        <v>West</v>
      </c>
    </row>
    <row r="1890" spans="1:16" x14ac:dyDescent="0.25">
      <c r="A1890" s="10">
        <v>2035</v>
      </c>
      <c r="B1890" s="10" t="s">
        <v>1222</v>
      </c>
      <c r="C1890" s="10" t="s">
        <v>29</v>
      </c>
      <c r="D1890" s="10">
        <v>0</v>
      </c>
      <c r="E1890" s="10">
        <v>0</v>
      </c>
      <c r="F1890" s="10">
        <v>0</v>
      </c>
      <c r="G1890" s="10">
        <v>0</v>
      </c>
      <c r="H1890" s="10">
        <v>0</v>
      </c>
      <c r="I1890" s="10" t="s">
        <v>22</v>
      </c>
      <c r="J1890" s="10">
        <v>0</v>
      </c>
      <c r="K1890" s="10">
        <v>0</v>
      </c>
      <c r="L1890" s="10">
        <v>0</v>
      </c>
      <c r="M1890" s="10">
        <v>0</v>
      </c>
      <c r="N1890" s="10">
        <v>0</v>
      </c>
      <c r="O1890" s="10">
        <v>0</v>
      </c>
      <c r="P1890" s="10" t="str">
        <f>INDEX(Mapping!$B$4:$B$70, MATCH(C1890, Mapping!$C$4:$C$70, 0))</f>
        <v>East</v>
      </c>
    </row>
    <row r="1891" spans="1:16" x14ac:dyDescent="0.25">
      <c r="A1891" s="10">
        <v>2035</v>
      </c>
      <c r="B1891" s="10" t="s">
        <v>1222</v>
      </c>
      <c r="C1891" s="10" t="s">
        <v>30</v>
      </c>
      <c r="D1891" s="10">
        <v>0</v>
      </c>
      <c r="E1891" s="10">
        <v>0</v>
      </c>
      <c r="F1891" s="10">
        <v>0</v>
      </c>
      <c r="G1891" s="10">
        <v>0</v>
      </c>
      <c r="H1891" s="10">
        <v>0</v>
      </c>
      <c r="I1891" s="10" t="s">
        <v>22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0">
        <v>0</v>
      </c>
      <c r="P1891" s="10" t="str">
        <f>INDEX(Mapping!$B$4:$B$70, MATCH(C1891, Mapping!$C$4:$C$70, 0))</f>
        <v>East</v>
      </c>
    </row>
    <row r="1892" spans="1:16" x14ac:dyDescent="0.25">
      <c r="A1892" s="10">
        <v>2035</v>
      </c>
      <c r="B1892" s="10" t="s">
        <v>1222</v>
      </c>
      <c r="C1892" s="10" t="s">
        <v>31</v>
      </c>
      <c r="D1892" s="10">
        <v>4284.3999999999996</v>
      </c>
      <c r="E1892" s="10">
        <v>0</v>
      </c>
      <c r="F1892" s="10">
        <v>-452.9</v>
      </c>
      <c r="G1892" s="10">
        <v>957.9</v>
      </c>
      <c r="H1892" s="10">
        <v>957.9</v>
      </c>
      <c r="I1892" s="10">
        <v>25</v>
      </c>
      <c r="J1892" s="10">
        <v>2298.9</v>
      </c>
      <c r="K1892" s="10">
        <v>0</v>
      </c>
      <c r="L1892" s="10">
        <v>0</v>
      </c>
      <c r="M1892" s="10">
        <v>3443</v>
      </c>
      <c r="N1892" s="10">
        <v>952.5</v>
      </c>
      <c r="O1892" s="10">
        <v>0</v>
      </c>
      <c r="P1892" s="10" t="str">
        <f>INDEX(Mapping!$B$4:$B$70, MATCH(C1892, Mapping!$C$4:$C$70, 0))</f>
        <v>East</v>
      </c>
    </row>
    <row r="1893" spans="1:16" x14ac:dyDescent="0.25">
      <c r="A1893" s="10">
        <v>2035</v>
      </c>
      <c r="B1893" s="10" t="s">
        <v>1222</v>
      </c>
      <c r="C1893" s="10" t="s">
        <v>1185</v>
      </c>
      <c r="D1893" s="10">
        <v>0</v>
      </c>
      <c r="E1893" s="10">
        <v>0</v>
      </c>
      <c r="F1893" s="10">
        <v>0</v>
      </c>
      <c r="G1893" s="10">
        <v>0</v>
      </c>
      <c r="H1893" s="10">
        <v>0</v>
      </c>
      <c r="I1893" s="10" t="s">
        <v>22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 t="str">
        <f>INDEX(Mapping!$B$4:$B$70, MATCH(C1893, Mapping!$C$4:$C$70, 0))</f>
        <v>East</v>
      </c>
    </row>
    <row r="1894" spans="1:16" x14ac:dyDescent="0.25">
      <c r="A1894" s="10">
        <v>2035</v>
      </c>
      <c r="B1894" s="10" t="s">
        <v>1222</v>
      </c>
      <c r="C1894" s="10" t="s">
        <v>32</v>
      </c>
      <c r="D1894" s="10">
        <v>524.1</v>
      </c>
      <c r="E1894" s="10">
        <v>0</v>
      </c>
      <c r="F1894" s="10">
        <v>0</v>
      </c>
      <c r="G1894" s="10">
        <v>454.7</v>
      </c>
      <c r="H1894" s="10">
        <v>454.7</v>
      </c>
      <c r="I1894" s="10">
        <v>86.8</v>
      </c>
      <c r="J1894" s="10">
        <v>3278</v>
      </c>
      <c r="K1894" s="10">
        <v>-27.6</v>
      </c>
      <c r="L1894" s="10">
        <v>0</v>
      </c>
      <c r="M1894" s="10">
        <v>801.4</v>
      </c>
      <c r="N1894" s="10">
        <v>3072.9</v>
      </c>
      <c r="O1894" s="10">
        <v>0</v>
      </c>
      <c r="P1894" s="10" t="str">
        <f>INDEX(Mapping!$B$4:$B$70, MATCH(C1894, Mapping!$C$4:$C$70, 0))</f>
        <v>East</v>
      </c>
    </row>
    <row r="1895" spans="1:16" x14ac:dyDescent="0.25">
      <c r="A1895" s="10">
        <v>2035</v>
      </c>
      <c r="B1895" s="10" t="s">
        <v>1222</v>
      </c>
      <c r="C1895" s="10" t="s">
        <v>33</v>
      </c>
      <c r="D1895" s="10">
        <v>0</v>
      </c>
      <c r="E1895" s="10">
        <v>0</v>
      </c>
      <c r="F1895" s="10">
        <v>0</v>
      </c>
      <c r="G1895" s="10">
        <v>0</v>
      </c>
      <c r="H1895" s="10">
        <v>0</v>
      </c>
      <c r="I1895" s="10" t="s">
        <v>22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 t="str">
        <f>INDEX(Mapping!$B$4:$B$70, MATCH(C1895, Mapping!$C$4:$C$70, 0))</f>
        <v>East</v>
      </c>
    </row>
    <row r="1896" spans="1:16" x14ac:dyDescent="0.25">
      <c r="A1896" s="10">
        <v>2035</v>
      </c>
      <c r="B1896" s="10" t="s">
        <v>1222</v>
      </c>
      <c r="C1896" s="10" t="s">
        <v>34</v>
      </c>
      <c r="D1896" s="10">
        <v>0</v>
      </c>
      <c r="E1896" s="10">
        <v>0</v>
      </c>
      <c r="F1896" s="10">
        <v>0</v>
      </c>
      <c r="G1896" s="10">
        <v>0</v>
      </c>
      <c r="H1896" s="10">
        <v>0</v>
      </c>
      <c r="I1896" s="10" t="s">
        <v>22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 t="str">
        <f>INDEX(Mapping!$B$4:$B$70, MATCH(C1896, Mapping!$C$4:$C$70, 0))</f>
        <v>East</v>
      </c>
    </row>
    <row r="1897" spans="1:16" x14ac:dyDescent="0.25">
      <c r="A1897" s="10">
        <v>2035</v>
      </c>
      <c r="B1897" s="10" t="s">
        <v>1222</v>
      </c>
      <c r="C1897" s="10" t="s">
        <v>35</v>
      </c>
      <c r="D1897" s="10">
        <v>0</v>
      </c>
      <c r="E1897" s="10">
        <v>0</v>
      </c>
      <c r="F1897" s="10">
        <v>0</v>
      </c>
      <c r="G1897" s="10">
        <v>0</v>
      </c>
      <c r="H1897" s="10">
        <v>0</v>
      </c>
      <c r="I1897" s="10" t="s">
        <v>22</v>
      </c>
      <c r="J1897" s="10">
        <v>0</v>
      </c>
      <c r="K1897" s="10">
        <v>0</v>
      </c>
      <c r="L1897" s="10">
        <v>0</v>
      </c>
      <c r="M1897" s="10">
        <v>0</v>
      </c>
      <c r="N1897" s="10">
        <v>0</v>
      </c>
      <c r="O1897" s="10">
        <v>0</v>
      </c>
      <c r="P1897" s="10" t="str">
        <f>INDEX(Mapping!$B$4:$B$70, MATCH(C1897, Mapping!$C$4:$C$70, 0))</f>
        <v>East</v>
      </c>
    </row>
    <row r="1898" spans="1:16" x14ac:dyDescent="0.25">
      <c r="A1898" s="10">
        <v>2035</v>
      </c>
      <c r="B1898" s="10" t="s">
        <v>1222</v>
      </c>
      <c r="C1898" s="10" t="s">
        <v>36</v>
      </c>
      <c r="D1898" s="10">
        <v>0</v>
      </c>
      <c r="E1898" s="10">
        <v>0</v>
      </c>
      <c r="F1898" s="10">
        <v>0</v>
      </c>
      <c r="G1898" s="10">
        <v>0</v>
      </c>
      <c r="H1898" s="10">
        <v>0</v>
      </c>
      <c r="I1898" s="10" t="s">
        <v>22</v>
      </c>
      <c r="J1898" s="10">
        <v>2.6</v>
      </c>
      <c r="K1898" s="10">
        <v>0</v>
      </c>
      <c r="L1898" s="10">
        <v>0</v>
      </c>
      <c r="M1898" s="10">
        <v>0</v>
      </c>
      <c r="N1898" s="10">
        <v>2.6</v>
      </c>
      <c r="O1898" s="10">
        <v>0</v>
      </c>
      <c r="P1898" s="10" t="str">
        <f>INDEX(Mapping!$B$4:$B$70, MATCH(C1898, Mapping!$C$4:$C$70, 0))</f>
        <v>West</v>
      </c>
    </row>
    <row r="1899" spans="1:16" x14ac:dyDescent="0.25">
      <c r="A1899" s="10">
        <v>2035</v>
      </c>
      <c r="B1899" s="10" t="s">
        <v>1222</v>
      </c>
      <c r="C1899" s="10" t="s">
        <v>37</v>
      </c>
      <c r="D1899" s="10">
        <v>0</v>
      </c>
      <c r="E1899" s="10">
        <v>0</v>
      </c>
      <c r="F1899" s="10">
        <v>0</v>
      </c>
      <c r="G1899" s="10">
        <v>0</v>
      </c>
      <c r="H1899" s="10">
        <v>0</v>
      </c>
      <c r="I1899" s="10" t="s">
        <v>22</v>
      </c>
      <c r="J1899" s="10">
        <v>240.1</v>
      </c>
      <c r="K1899" s="10">
        <v>0</v>
      </c>
      <c r="L1899" s="10">
        <v>0</v>
      </c>
      <c r="M1899" s="10">
        <v>0</v>
      </c>
      <c r="N1899" s="10">
        <v>240.1</v>
      </c>
      <c r="O1899" s="10">
        <v>0</v>
      </c>
      <c r="P1899" s="10" t="str">
        <f>INDEX(Mapping!$B$4:$B$70, MATCH(C1899, Mapping!$C$4:$C$70, 0))</f>
        <v>West</v>
      </c>
    </row>
    <row r="1900" spans="1:16" x14ac:dyDescent="0.25">
      <c r="A1900" s="10">
        <v>2035</v>
      </c>
      <c r="B1900" s="10" t="s">
        <v>1222</v>
      </c>
      <c r="C1900" s="10" t="s">
        <v>38</v>
      </c>
      <c r="D1900" s="10">
        <v>591.29999999999995</v>
      </c>
      <c r="E1900" s="10">
        <v>0</v>
      </c>
      <c r="F1900" s="10">
        <v>-61.6</v>
      </c>
      <c r="G1900" s="10">
        <v>68.900000000000006</v>
      </c>
      <c r="H1900" s="10">
        <v>68.900000000000006</v>
      </c>
      <c r="I1900" s="10">
        <v>13</v>
      </c>
      <c r="J1900" s="10">
        <v>104</v>
      </c>
      <c r="K1900" s="10">
        <v>0</v>
      </c>
      <c r="L1900" s="10">
        <v>0</v>
      </c>
      <c r="M1900" s="10">
        <v>494.6</v>
      </c>
      <c r="N1900" s="10">
        <v>0</v>
      </c>
      <c r="O1900" s="10">
        <v>0</v>
      </c>
      <c r="P1900" s="10" t="str">
        <f>INDEX(Mapping!$B$4:$B$70, MATCH(C1900, Mapping!$C$4:$C$70, 0))</f>
        <v>West</v>
      </c>
    </row>
    <row r="1901" spans="1:16" x14ac:dyDescent="0.25">
      <c r="A1901" s="10">
        <v>2035</v>
      </c>
      <c r="B1901" s="10" t="s">
        <v>1222</v>
      </c>
      <c r="C1901" s="10" t="s">
        <v>39</v>
      </c>
      <c r="D1901" s="10">
        <v>264.7</v>
      </c>
      <c r="E1901" s="10">
        <v>0</v>
      </c>
      <c r="F1901" s="10">
        <v>-24.9</v>
      </c>
      <c r="G1901" s="10">
        <v>31.2</v>
      </c>
      <c r="H1901" s="10">
        <v>31.2</v>
      </c>
      <c r="I1901" s="10">
        <v>13</v>
      </c>
      <c r="J1901" s="10">
        <v>193.3</v>
      </c>
      <c r="K1901" s="10">
        <v>-2.6</v>
      </c>
      <c r="L1901" s="10">
        <v>0</v>
      </c>
      <c r="M1901" s="10">
        <v>240.9</v>
      </c>
      <c r="N1901" s="10">
        <v>160.69999999999999</v>
      </c>
      <c r="O1901" s="10">
        <v>0</v>
      </c>
      <c r="P1901" s="10" t="str">
        <f>INDEX(Mapping!$B$4:$B$70, MATCH(C1901, Mapping!$C$4:$C$70, 0))</f>
        <v>West</v>
      </c>
    </row>
    <row r="1902" spans="1:16" x14ac:dyDescent="0.25">
      <c r="A1902" s="10">
        <v>2035</v>
      </c>
      <c r="B1902" s="10" t="s">
        <v>1222</v>
      </c>
      <c r="C1902" s="10" t="s">
        <v>42</v>
      </c>
      <c r="D1902" s="10">
        <v>0</v>
      </c>
      <c r="E1902" s="10">
        <v>0</v>
      </c>
      <c r="F1902" s="10">
        <v>0</v>
      </c>
      <c r="G1902" s="10">
        <v>0</v>
      </c>
      <c r="H1902" s="10">
        <v>0</v>
      </c>
      <c r="I1902" s="10" t="s">
        <v>22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 t="str">
        <f>INDEX(Mapping!$B$4:$B$70, MATCH(C1902, Mapping!$C$4:$C$70, 0))</f>
        <v>East</v>
      </c>
    </row>
    <row r="1903" spans="1:16" x14ac:dyDescent="0.25">
      <c r="A1903" s="10">
        <v>2035</v>
      </c>
      <c r="B1903" s="10" t="s">
        <v>1222</v>
      </c>
      <c r="C1903" s="10" t="s">
        <v>43</v>
      </c>
      <c r="D1903" s="10">
        <v>0</v>
      </c>
      <c r="E1903" s="10">
        <v>0</v>
      </c>
      <c r="F1903" s="10">
        <v>0</v>
      </c>
      <c r="G1903" s="10">
        <v>0</v>
      </c>
      <c r="H1903" s="10">
        <v>0</v>
      </c>
      <c r="I1903" s="10" t="s">
        <v>22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 t="str">
        <f>INDEX(Mapping!$B$4:$B$70, MATCH(C1903, Mapping!$C$4:$C$70, 0))</f>
        <v>East</v>
      </c>
    </row>
    <row r="1904" spans="1:16" x14ac:dyDescent="0.25">
      <c r="A1904" s="10">
        <v>2035</v>
      </c>
      <c r="B1904" s="10" t="s">
        <v>1222</v>
      </c>
      <c r="C1904" s="10" t="s">
        <v>45</v>
      </c>
      <c r="D1904" s="10">
        <v>659.4</v>
      </c>
      <c r="E1904" s="10">
        <v>0</v>
      </c>
      <c r="F1904" s="10">
        <v>0</v>
      </c>
      <c r="G1904" s="10">
        <v>85.7</v>
      </c>
      <c r="H1904" s="10">
        <v>85.7</v>
      </c>
      <c r="I1904" s="10">
        <v>13</v>
      </c>
      <c r="J1904" s="10">
        <v>747.3</v>
      </c>
      <c r="K1904" s="10">
        <v>0</v>
      </c>
      <c r="L1904" s="10">
        <v>0</v>
      </c>
      <c r="M1904" s="10">
        <v>0</v>
      </c>
      <c r="N1904" s="10">
        <v>2.2000000000000002</v>
      </c>
      <c r="O1904" s="10">
        <v>0</v>
      </c>
      <c r="P1904" s="10" t="str">
        <f>INDEX(Mapping!$B$4:$B$70, MATCH(C1904, Mapping!$C$4:$C$70, 0))</f>
        <v>East</v>
      </c>
    </row>
    <row r="1905" spans="1:16" x14ac:dyDescent="0.25">
      <c r="A1905" s="10">
        <v>2035</v>
      </c>
      <c r="B1905" s="10" t="s">
        <v>1222</v>
      </c>
      <c r="C1905" s="10" t="s">
        <v>46</v>
      </c>
      <c r="D1905" s="10">
        <v>507.5</v>
      </c>
      <c r="E1905" s="10">
        <v>0</v>
      </c>
      <c r="F1905" s="10">
        <v>-141.30000000000001</v>
      </c>
      <c r="G1905" s="10">
        <v>47.6</v>
      </c>
      <c r="H1905" s="10">
        <v>47.6</v>
      </c>
      <c r="I1905" s="10">
        <v>13</v>
      </c>
      <c r="J1905" s="10">
        <v>38.6</v>
      </c>
      <c r="K1905" s="10">
        <v>0</v>
      </c>
      <c r="L1905" s="10">
        <v>0</v>
      </c>
      <c r="M1905" s="10">
        <v>375.1</v>
      </c>
      <c r="N1905" s="10">
        <v>0</v>
      </c>
      <c r="O1905" s="10">
        <v>0</v>
      </c>
      <c r="P1905" s="10" t="str">
        <f>INDEX(Mapping!$B$4:$B$70, MATCH(C1905, Mapping!$C$4:$C$70, 0))</f>
        <v>East</v>
      </c>
    </row>
    <row r="1906" spans="1:16" x14ac:dyDescent="0.25">
      <c r="A1906" s="10">
        <v>2035</v>
      </c>
      <c r="B1906" s="10" t="s">
        <v>1222</v>
      </c>
      <c r="C1906" s="10" t="s">
        <v>1234</v>
      </c>
      <c r="D1906" s="10">
        <v>0</v>
      </c>
      <c r="E1906" s="10">
        <v>0</v>
      </c>
      <c r="F1906" s="10">
        <v>0</v>
      </c>
      <c r="G1906" s="10">
        <v>0</v>
      </c>
      <c r="H1906" s="10">
        <v>0</v>
      </c>
      <c r="I1906" s="10" t="s">
        <v>22</v>
      </c>
      <c r="J1906" s="10">
        <v>0</v>
      </c>
      <c r="K1906" s="10">
        <v>0</v>
      </c>
      <c r="L1906" s="10">
        <v>0</v>
      </c>
      <c r="M1906" s="10">
        <v>2.2000000000000002</v>
      </c>
      <c r="N1906" s="10">
        <v>2.2000000000000002</v>
      </c>
      <c r="O1906" s="10">
        <v>0</v>
      </c>
      <c r="P1906" s="10" t="str">
        <f>INDEX(Mapping!$B$4:$B$70, MATCH(C1906, Mapping!$C$4:$C$70, 0))</f>
        <v>East</v>
      </c>
    </row>
    <row r="1907" spans="1:16" x14ac:dyDescent="0.25">
      <c r="A1907" s="10">
        <v>2035</v>
      </c>
      <c r="B1907" s="10" t="s">
        <v>1222</v>
      </c>
      <c r="C1907" s="10" t="s">
        <v>47</v>
      </c>
      <c r="D1907" s="10">
        <v>0</v>
      </c>
      <c r="E1907" s="10">
        <v>0</v>
      </c>
      <c r="F1907" s="10">
        <v>0</v>
      </c>
      <c r="G1907" s="10">
        <v>0</v>
      </c>
      <c r="H1907" s="10">
        <v>0</v>
      </c>
      <c r="I1907" s="10" t="s">
        <v>22</v>
      </c>
      <c r="J1907" s="10">
        <v>512.20000000000005</v>
      </c>
      <c r="K1907" s="10">
        <v>0</v>
      </c>
      <c r="L1907" s="10">
        <v>0</v>
      </c>
      <c r="M1907" s="10">
        <v>0</v>
      </c>
      <c r="N1907" s="10">
        <v>512.20000000000005</v>
      </c>
      <c r="O1907" s="10">
        <v>0</v>
      </c>
      <c r="P1907" s="10" t="str">
        <f>INDEX(Mapping!$B$4:$B$70, MATCH(C1907, Mapping!$C$4:$C$70, 0))</f>
        <v>West</v>
      </c>
    </row>
    <row r="1908" spans="1:16" x14ac:dyDescent="0.25">
      <c r="A1908" s="10">
        <v>2035</v>
      </c>
      <c r="B1908" s="10" t="s">
        <v>1222</v>
      </c>
      <c r="C1908" s="10" t="s">
        <v>48</v>
      </c>
      <c r="D1908" s="10">
        <v>1589.9</v>
      </c>
      <c r="E1908" s="10">
        <v>0</v>
      </c>
      <c r="F1908" s="10">
        <v>-213.9</v>
      </c>
      <c r="G1908" s="10">
        <v>565.9</v>
      </c>
      <c r="H1908" s="10">
        <v>565.9</v>
      </c>
      <c r="I1908" s="10">
        <v>41.1</v>
      </c>
      <c r="J1908" s="10">
        <v>713.8</v>
      </c>
      <c r="K1908" s="10">
        <v>0.9</v>
      </c>
      <c r="L1908" s="10">
        <v>0</v>
      </c>
      <c r="M1908" s="10">
        <v>1431.3</v>
      </c>
      <c r="N1908" s="10">
        <v>204.2</v>
      </c>
      <c r="O1908" s="10">
        <v>0</v>
      </c>
      <c r="P1908" s="10" t="str">
        <f>INDEX(Mapping!$B$4:$B$70, MATCH(C1908, Mapping!$C$4:$C$70, 0))</f>
        <v>West</v>
      </c>
    </row>
    <row r="1909" spans="1:16" x14ac:dyDescent="0.25">
      <c r="A1909" s="10">
        <v>2035</v>
      </c>
      <c r="B1909" s="10" t="s">
        <v>1222</v>
      </c>
      <c r="C1909" s="10" t="s">
        <v>49</v>
      </c>
      <c r="D1909" s="10">
        <v>615.79999999999995</v>
      </c>
      <c r="E1909" s="10">
        <v>0</v>
      </c>
      <c r="F1909" s="10">
        <v>-63</v>
      </c>
      <c r="G1909" s="10">
        <v>71.900000000000006</v>
      </c>
      <c r="H1909" s="10">
        <v>71.900000000000006</v>
      </c>
      <c r="I1909" s="10">
        <v>13</v>
      </c>
      <c r="J1909" s="10">
        <v>691.8</v>
      </c>
      <c r="K1909" s="10">
        <v>-78</v>
      </c>
      <c r="L1909" s="10">
        <v>0</v>
      </c>
      <c r="M1909" s="10">
        <v>12.2</v>
      </c>
      <c r="N1909" s="10">
        <v>1.3</v>
      </c>
      <c r="O1909" s="10">
        <v>0</v>
      </c>
      <c r="P1909" s="10" t="str">
        <f>INDEX(Mapping!$B$4:$B$70, MATCH(C1909, Mapping!$C$4:$C$70, 0))</f>
        <v>West</v>
      </c>
    </row>
    <row r="1910" spans="1:16" x14ac:dyDescent="0.25">
      <c r="A1910" s="10">
        <v>2035</v>
      </c>
      <c r="B1910" s="10" t="s">
        <v>1222</v>
      </c>
      <c r="C1910" s="10" t="s">
        <v>50</v>
      </c>
      <c r="D1910" s="10">
        <v>453.7</v>
      </c>
      <c r="E1910" s="10">
        <v>0</v>
      </c>
      <c r="F1910" s="10">
        <v>-62.9</v>
      </c>
      <c r="G1910" s="10">
        <v>50.8</v>
      </c>
      <c r="H1910" s="10">
        <v>50.8</v>
      </c>
      <c r="I1910" s="10">
        <v>13</v>
      </c>
      <c r="J1910" s="10">
        <v>118.8</v>
      </c>
      <c r="K1910" s="10">
        <v>0</v>
      </c>
      <c r="L1910" s="10">
        <v>0</v>
      </c>
      <c r="M1910" s="10">
        <v>322.89999999999998</v>
      </c>
      <c r="N1910" s="10">
        <v>0</v>
      </c>
      <c r="O1910" s="10">
        <v>0</v>
      </c>
      <c r="P1910" s="10" t="str">
        <f>INDEX(Mapping!$B$4:$B$70, MATCH(C1910, Mapping!$C$4:$C$70, 0))</f>
        <v>West</v>
      </c>
    </row>
    <row r="1911" spans="1:16" x14ac:dyDescent="0.25">
      <c r="A1911" s="10">
        <v>2035</v>
      </c>
      <c r="B1911" s="10" t="s">
        <v>1222</v>
      </c>
      <c r="C1911" s="10" t="s">
        <v>51</v>
      </c>
      <c r="D1911" s="10">
        <v>0</v>
      </c>
      <c r="E1911" s="10">
        <v>0</v>
      </c>
      <c r="F1911" s="10">
        <v>0</v>
      </c>
      <c r="G1911" s="10">
        <v>0</v>
      </c>
      <c r="H1911" s="10">
        <v>0</v>
      </c>
      <c r="I1911" s="10" t="s">
        <v>22</v>
      </c>
      <c r="J1911" s="10">
        <v>0</v>
      </c>
      <c r="K1911" s="10">
        <v>0</v>
      </c>
      <c r="L1911" s="10">
        <v>0</v>
      </c>
      <c r="M1911" s="10">
        <v>0</v>
      </c>
      <c r="N1911" s="10">
        <v>0</v>
      </c>
      <c r="O1911" s="10">
        <v>0</v>
      </c>
      <c r="P1911" s="10" t="str">
        <f>INDEX(Mapping!$B$4:$B$70, MATCH(C1911, Mapping!$C$4:$C$70, 0))</f>
        <v>West</v>
      </c>
    </row>
    <row r="1912" spans="1:16" x14ac:dyDescent="0.25">
      <c r="A1912" s="10">
        <v>2035</v>
      </c>
      <c r="B1912" s="10" t="s">
        <v>1222</v>
      </c>
      <c r="C1912" s="10" t="s">
        <v>52</v>
      </c>
      <c r="D1912" s="10">
        <v>0</v>
      </c>
      <c r="E1912" s="10">
        <v>0</v>
      </c>
      <c r="F1912" s="10">
        <v>0</v>
      </c>
      <c r="G1912" s="10">
        <v>0</v>
      </c>
      <c r="H1912" s="10">
        <v>0</v>
      </c>
      <c r="I1912" s="10" t="s">
        <v>22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 t="str">
        <f>INDEX(Mapping!$B$4:$B$70, MATCH(C1912, Mapping!$C$4:$C$70, 0))</f>
        <v>West</v>
      </c>
    </row>
    <row r="1913" spans="1:16" x14ac:dyDescent="0.25">
      <c r="A1913" s="10">
        <v>2035</v>
      </c>
      <c r="B1913" s="10" t="s">
        <v>1222</v>
      </c>
      <c r="C1913" s="10" t="s">
        <v>1221</v>
      </c>
      <c r="D1913" s="10">
        <v>0</v>
      </c>
      <c r="E1913" s="10">
        <v>0</v>
      </c>
      <c r="F1913" s="10">
        <v>0</v>
      </c>
      <c r="G1913" s="10">
        <v>0</v>
      </c>
      <c r="H1913" s="10">
        <v>0</v>
      </c>
      <c r="I1913" s="10" t="s">
        <v>22</v>
      </c>
      <c r="J1913" s="10">
        <v>702</v>
      </c>
      <c r="K1913" s="10">
        <v>0</v>
      </c>
      <c r="L1913" s="10">
        <v>0</v>
      </c>
      <c r="M1913" s="10">
        <v>0</v>
      </c>
      <c r="N1913" s="10">
        <v>702</v>
      </c>
      <c r="O1913" s="10">
        <v>0</v>
      </c>
      <c r="P1913" s="10" t="str">
        <f>INDEX(Mapping!$B$4:$B$70, MATCH(C1913, Mapping!$C$4:$C$70, 0))</f>
        <v>West</v>
      </c>
    </row>
    <row r="1914" spans="1:16" x14ac:dyDescent="0.25">
      <c r="A1914" s="10">
        <v>2035</v>
      </c>
      <c r="B1914" s="10" t="s">
        <v>1222</v>
      </c>
      <c r="C1914" s="10" t="s">
        <v>53</v>
      </c>
      <c r="D1914" s="10">
        <v>0</v>
      </c>
      <c r="E1914" s="10">
        <v>0</v>
      </c>
      <c r="F1914" s="10">
        <v>0</v>
      </c>
      <c r="G1914" s="10">
        <v>0</v>
      </c>
      <c r="H1914" s="10">
        <v>0</v>
      </c>
      <c r="I1914" s="10" t="s">
        <v>22</v>
      </c>
      <c r="J1914" s="10">
        <v>0</v>
      </c>
      <c r="K1914" s="10">
        <v>0</v>
      </c>
      <c r="L1914" s="10">
        <v>0</v>
      </c>
      <c r="M1914" s="10">
        <v>685.3</v>
      </c>
      <c r="N1914" s="10">
        <v>685.3</v>
      </c>
      <c r="O1914" s="10">
        <v>0</v>
      </c>
      <c r="P1914" s="10" t="str">
        <f>INDEX(Mapping!$B$4:$B$70, MATCH(C1914, Mapping!$C$4:$C$70, 0))</f>
        <v>West</v>
      </c>
    </row>
    <row r="1915" spans="1:16" x14ac:dyDescent="0.25">
      <c r="A1915" s="10">
        <v>2035</v>
      </c>
      <c r="B1915" s="10" t="s">
        <v>1222</v>
      </c>
      <c r="C1915" s="10" t="s">
        <v>1189</v>
      </c>
      <c r="D1915" s="10">
        <v>0</v>
      </c>
      <c r="E1915" s="10">
        <v>0</v>
      </c>
      <c r="F1915" s="10">
        <v>0</v>
      </c>
      <c r="G1915" s="10">
        <v>0</v>
      </c>
      <c r="H1915" s="10">
        <v>0</v>
      </c>
      <c r="I1915" s="10" t="s">
        <v>22</v>
      </c>
      <c r="J1915" s="10">
        <v>0</v>
      </c>
      <c r="K1915" s="10">
        <v>0</v>
      </c>
      <c r="L1915" s="10">
        <v>0</v>
      </c>
      <c r="M1915" s="10">
        <v>509.9</v>
      </c>
      <c r="N1915" s="10">
        <v>509.9</v>
      </c>
      <c r="O1915" s="10">
        <v>0</v>
      </c>
      <c r="P1915" s="10" t="str">
        <f>INDEX(Mapping!$B$4:$B$70, MATCH(C1915, Mapping!$C$4:$C$70, 0))</f>
        <v>West</v>
      </c>
    </row>
    <row r="1916" spans="1:16" x14ac:dyDescent="0.25">
      <c r="A1916" s="10">
        <v>2035</v>
      </c>
      <c r="B1916" s="10" t="s">
        <v>1222</v>
      </c>
      <c r="C1916" s="10" t="s">
        <v>23</v>
      </c>
      <c r="D1916" s="10">
        <v>0</v>
      </c>
      <c r="E1916" s="10">
        <v>0</v>
      </c>
      <c r="F1916" s="10">
        <v>0</v>
      </c>
      <c r="G1916" s="10">
        <v>0</v>
      </c>
      <c r="H1916" s="10">
        <v>0</v>
      </c>
      <c r="I1916" s="10" t="s">
        <v>22</v>
      </c>
      <c r="J1916" s="10">
        <v>0</v>
      </c>
      <c r="K1916" s="10">
        <v>0</v>
      </c>
      <c r="L1916" s="10">
        <v>0</v>
      </c>
      <c r="M1916" s="10">
        <v>0</v>
      </c>
      <c r="N1916" s="10">
        <v>0</v>
      </c>
      <c r="O1916" s="10">
        <v>0</v>
      </c>
      <c r="P1916" s="10" t="str">
        <f>INDEX(Mapping!$B$4:$B$70, MATCH(C1916, Mapping!$C$4:$C$70, 0))</f>
        <v>East</v>
      </c>
    </row>
    <row r="1917" spans="1:16" x14ac:dyDescent="0.25">
      <c r="A1917" s="10">
        <v>2035</v>
      </c>
      <c r="B1917" s="10" t="s">
        <v>1222</v>
      </c>
      <c r="C1917" s="10" t="s">
        <v>1220</v>
      </c>
      <c r="D1917" s="10">
        <v>359.3</v>
      </c>
      <c r="E1917" s="10">
        <v>0</v>
      </c>
      <c r="F1917" s="10">
        <v>-39.5</v>
      </c>
      <c r="G1917" s="10">
        <v>41.6</v>
      </c>
      <c r="H1917" s="10">
        <v>41.6</v>
      </c>
      <c r="I1917" s="10">
        <v>13</v>
      </c>
      <c r="J1917" s="10">
        <v>0</v>
      </c>
      <c r="K1917" s="10">
        <v>0</v>
      </c>
      <c r="L1917" s="10">
        <v>0</v>
      </c>
      <c r="M1917" s="10">
        <v>361.3</v>
      </c>
      <c r="N1917" s="10">
        <v>0</v>
      </c>
      <c r="O1917" s="10">
        <v>0</v>
      </c>
      <c r="P1917" s="10" t="str">
        <f>INDEX(Mapping!$B$4:$B$70, MATCH(C1917, Mapping!$C$4:$C$70, 0))</f>
        <v>West</v>
      </c>
    </row>
    <row r="1918" spans="1:16" x14ac:dyDescent="0.25">
      <c r="A1918" s="10">
        <v>2035</v>
      </c>
      <c r="B1918" s="10" t="s">
        <v>1222</v>
      </c>
      <c r="C1918" s="10" t="s">
        <v>1235</v>
      </c>
      <c r="D1918" s="10">
        <v>0</v>
      </c>
      <c r="E1918" s="10">
        <v>0</v>
      </c>
      <c r="F1918" s="10">
        <v>0</v>
      </c>
      <c r="G1918" s="10">
        <v>0</v>
      </c>
      <c r="H1918" s="10">
        <v>0</v>
      </c>
      <c r="I1918" s="10" t="s">
        <v>22</v>
      </c>
      <c r="J1918" s="10">
        <v>74.8</v>
      </c>
      <c r="K1918" s="10">
        <v>0</v>
      </c>
      <c r="L1918" s="10">
        <v>0</v>
      </c>
      <c r="M1918" s="10">
        <v>0</v>
      </c>
      <c r="N1918" s="10">
        <v>74.8</v>
      </c>
      <c r="O1918" s="10">
        <v>0</v>
      </c>
      <c r="P1918" s="10" t="str">
        <f>INDEX(Mapping!$B$4:$B$70, MATCH(C1918, Mapping!$C$4:$C$70, 0))</f>
        <v>East</v>
      </c>
    </row>
    <row r="1919" spans="1:16" x14ac:dyDescent="0.25">
      <c r="A1919" s="10">
        <v>2035</v>
      </c>
      <c r="B1919" s="10" t="s">
        <v>1222</v>
      </c>
      <c r="C1919" s="10" t="s">
        <v>1236</v>
      </c>
      <c r="D1919" s="10">
        <v>0</v>
      </c>
      <c r="E1919" s="10">
        <v>0</v>
      </c>
      <c r="F1919" s="10">
        <v>0</v>
      </c>
      <c r="G1919" s="10">
        <v>0</v>
      </c>
      <c r="H1919" s="10">
        <v>0</v>
      </c>
      <c r="I1919" s="10" t="s">
        <v>22</v>
      </c>
      <c r="J1919" s="10">
        <v>104.2</v>
      </c>
      <c r="K1919" s="10">
        <v>0</v>
      </c>
      <c r="L1919" s="10">
        <v>0</v>
      </c>
      <c r="M1919" s="10">
        <v>0</v>
      </c>
      <c r="N1919" s="10">
        <v>104.2</v>
      </c>
      <c r="O1919" s="10">
        <v>0</v>
      </c>
      <c r="P1919" s="10" t="str">
        <f>INDEX(Mapping!$B$4:$B$70, MATCH(C1919, Mapping!$C$4:$C$70, 0))</f>
        <v>West</v>
      </c>
    </row>
    <row r="1920" spans="1:16" x14ac:dyDescent="0.25">
      <c r="A1920" s="10">
        <v>2035</v>
      </c>
      <c r="B1920" s="10" t="s">
        <v>1222</v>
      </c>
      <c r="C1920" s="10" t="s">
        <v>1237</v>
      </c>
      <c r="D1920" s="10">
        <v>0</v>
      </c>
      <c r="E1920" s="10">
        <v>0</v>
      </c>
      <c r="F1920" s="10">
        <v>0</v>
      </c>
      <c r="G1920" s="10">
        <v>0</v>
      </c>
      <c r="H1920" s="10">
        <v>0</v>
      </c>
      <c r="I1920" s="10" t="s">
        <v>22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 t="str">
        <f>INDEX(Mapping!$B$4:$B$70, MATCH(C1920, Mapping!$C$4:$C$70, 0))</f>
        <v>West</v>
      </c>
    </row>
    <row r="1921" spans="1:16" x14ac:dyDescent="0.25">
      <c r="A1921" s="10">
        <v>2035</v>
      </c>
      <c r="B1921" s="10" t="s">
        <v>1222</v>
      </c>
      <c r="C1921" s="10" t="s">
        <v>1238</v>
      </c>
      <c r="D1921" s="10">
        <v>0</v>
      </c>
      <c r="E1921" s="10">
        <v>0</v>
      </c>
      <c r="F1921" s="10">
        <v>0</v>
      </c>
      <c r="G1921" s="10">
        <v>0</v>
      </c>
      <c r="H1921" s="10">
        <v>0</v>
      </c>
      <c r="I1921" s="10" t="s">
        <v>22</v>
      </c>
      <c r="J1921" s="10">
        <v>178.1</v>
      </c>
      <c r="K1921" s="10">
        <v>0</v>
      </c>
      <c r="L1921" s="10">
        <v>0</v>
      </c>
      <c r="M1921" s="10">
        <v>0</v>
      </c>
      <c r="N1921" s="10">
        <v>178.1</v>
      </c>
      <c r="O1921" s="10">
        <v>0</v>
      </c>
      <c r="P1921" s="10" t="str">
        <f>INDEX(Mapping!$B$4:$B$70, MATCH(C1921, Mapping!$C$4:$C$70, 0))</f>
        <v>East</v>
      </c>
    </row>
    <row r="1922" spans="1:16" x14ac:dyDescent="0.25">
      <c r="A1922" s="10">
        <v>2035</v>
      </c>
      <c r="B1922" s="10" t="s">
        <v>1222</v>
      </c>
      <c r="C1922" s="10" t="s">
        <v>1239</v>
      </c>
      <c r="D1922" s="10">
        <v>0</v>
      </c>
      <c r="E1922" s="10">
        <v>0</v>
      </c>
      <c r="F1922" s="10">
        <v>0</v>
      </c>
      <c r="G1922" s="10">
        <v>0</v>
      </c>
      <c r="H1922" s="10">
        <v>0</v>
      </c>
      <c r="I1922" s="10" t="s">
        <v>22</v>
      </c>
      <c r="J1922" s="10">
        <v>0</v>
      </c>
      <c r="K1922" s="10">
        <v>0</v>
      </c>
      <c r="L1922" s="10">
        <v>0</v>
      </c>
      <c r="M1922" s="10">
        <v>0</v>
      </c>
      <c r="N1922" s="10">
        <v>0</v>
      </c>
      <c r="O1922" s="10">
        <v>0</v>
      </c>
      <c r="P1922" s="10" t="str">
        <f>INDEX(Mapping!$B$4:$B$70, MATCH(C1922, Mapping!$C$4:$C$70, 0))</f>
        <v>West</v>
      </c>
    </row>
    <row r="1923" spans="1:16" x14ac:dyDescent="0.25">
      <c r="A1923" s="10">
        <v>2035</v>
      </c>
      <c r="B1923" s="10" t="s">
        <v>1222</v>
      </c>
      <c r="C1923" s="10" t="s">
        <v>1240</v>
      </c>
      <c r="D1923" s="10">
        <v>0</v>
      </c>
      <c r="E1923" s="10">
        <v>0</v>
      </c>
      <c r="F1923" s="10">
        <v>0</v>
      </c>
      <c r="G1923" s="10">
        <v>0</v>
      </c>
      <c r="H1923" s="10">
        <v>0</v>
      </c>
      <c r="I1923" s="10" t="s">
        <v>22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 t="str">
        <f>INDEX(Mapping!$B$4:$B$70, MATCH(C1923, Mapping!$C$4:$C$70, 0))</f>
        <v>West</v>
      </c>
    </row>
    <row r="1924" spans="1:16" x14ac:dyDescent="0.25">
      <c r="A1924" s="10">
        <v>2035</v>
      </c>
      <c r="B1924" s="10" t="s">
        <v>1222</v>
      </c>
      <c r="C1924" s="10" t="s">
        <v>1241</v>
      </c>
      <c r="D1924" s="10">
        <v>0</v>
      </c>
      <c r="E1924" s="10">
        <v>0</v>
      </c>
      <c r="F1924" s="10">
        <v>0</v>
      </c>
      <c r="G1924" s="10">
        <v>0</v>
      </c>
      <c r="H1924" s="10">
        <v>0</v>
      </c>
      <c r="I1924" s="10" t="s">
        <v>22</v>
      </c>
      <c r="J1924" s="10">
        <v>0</v>
      </c>
      <c r="K1924" s="10">
        <v>0</v>
      </c>
      <c r="L1924" s="10">
        <v>0</v>
      </c>
      <c r="M1924" s="10">
        <v>0</v>
      </c>
      <c r="N1924" s="10">
        <v>0</v>
      </c>
      <c r="O1924" s="10">
        <v>0</v>
      </c>
      <c r="P1924" s="10" t="str">
        <f>INDEX(Mapping!$B$4:$B$70, MATCH(C1924, Mapping!$C$4:$C$70, 0))</f>
        <v>West</v>
      </c>
    </row>
    <row r="1925" spans="1:16" x14ac:dyDescent="0.25">
      <c r="A1925" s="10">
        <v>2035</v>
      </c>
      <c r="B1925" s="10" t="s">
        <v>1222</v>
      </c>
      <c r="C1925" s="10" t="s">
        <v>1242</v>
      </c>
      <c r="D1925" s="10">
        <v>0</v>
      </c>
      <c r="E1925" s="10">
        <v>0</v>
      </c>
      <c r="F1925" s="10">
        <v>0</v>
      </c>
      <c r="G1925" s="10">
        <v>0</v>
      </c>
      <c r="H1925" s="10">
        <v>0</v>
      </c>
      <c r="I1925" s="10" t="s">
        <v>22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 t="str">
        <f>INDEX(Mapping!$B$4:$B$70, MATCH(C1925, Mapping!$C$4:$C$70, 0))</f>
        <v>West</v>
      </c>
    </row>
    <row r="1926" spans="1:16" x14ac:dyDescent="0.25">
      <c r="A1926" s="10">
        <v>2035</v>
      </c>
      <c r="B1926" s="10" t="s">
        <v>1222</v>
      </c>
      <c r="C1926" s="10" t="s">
        <v>1243</v>
      </c>
      <c r="D1926" s="10">
        <v>0</v>
      </c>
      <c r="E1926" s="10">
        <v>0</v>
      </c>
      <c r="F1926" s="10">
        <v>0</v>
      </c>
      <c r="G1926" s="10">
        <v>0</v>
      </c>
      <c r="H1926" s="10">
        <v>0</v>
      </c>
      <c r="I1926" s="10" t="s">
        <v>22</v>
      </c>
      <c r="J1926" s="10">
        <v>122.6</v>
      </c>
      <c r="K1926" s="10">
        <v>0</v>
      </c>
      <c r="L1926" s="10">
        <v>0</v>
      </c>
      <c r="M1926" s="10">
        <v>0</v>
      </c>
      <c r="N1926" s="10">
        <v>122.6</v>
      </c>
      <c r="O1926" s="10">
        <v>0</v>
      </c>
      <c r="P1926" s="10" t="str">
        <f>INDEX(Mapping!$B$4:$B$70, MATCH(C1926, Mapping!$C$4:$C$70, 0))</f>
        <v>West</v>
      </c>
    </row>
    <row r="1927" spans="1:16" x14ac:dyDescent="0.25">
      <c r="A1927" s="10">
        <v>2035</v>
      </c>
      <c r="B1927" s="10" t="s">
        <v>1222</v>
      </c>
      <c r="C1927" s="10" t="s">
        <v>1244</v>
      </c>
      <c r="D1927" s="10">
        <v>0</v>
      </c>
      <c r="E1927" s="10">
        <v>0</v>
      </c>
      <c r="F1927" s="10">
        <v>0</v>
      </c>
      <c r="G1927" s="10">
        <v>0</v>
      </c>
      <c r="H1927" s="10">
        <v>146</v>
      </c>
      <c r="I1927" s="10" t="s">
        <v>22</v>
      </c>
      <c r="J1927" s="10">
        <v>739.2</v>
      </c>
      <c r="K1927" s="10">
        <v>0</v>
      </c>
      <c r="L1927" s="10">
        <v>0</v>
      </c>
      <c r="M1927" s="10">
        <v>0</v>
      </c>
      <c r="N1927" s="10">
        <v>593.20000000000005</v>
      </c>
      <c r="O1927" s="10">
        <v>0</v>
      </c>
      <c r="P1927" s="10" t="str">
        <f>INDEX(Mapping!$B$4:$B$70, MATCH(C1927, Mapping!$C$4:$C$70, 0))</f>
        <v>East</v>
      </c>
    </row>
    <row r="1928" spans="1:16" x14ac:dyDescent="0.25">
      <c r="A1928" s="10">
        <v>2035</v>
      </c>
      <c r="B1928" s="10" t="s">
        <v>1222</v>
      </c>
      <c r="C1928" s="10" t="s">
        <v>1245</v>
      </c>
      <c r="D1928" s="10">
        <v>0</v>
      </c>
      <c r="E1928" s="10">
        <v>0</v>
      </c>
      <c r="F1928" s="10">
        <v>0</v>
      </c>
      <c r="G1928" s="10">
        <v>0</v>
      </c>
      <c r="H1928" s="10">
        <v>0</v>
      </c>
      <c r="I1928" s="10" t="s">
        <v>22</v>
      </c>
      <c r="J1928" s="10">
        <v>192.3</v>
      </c>
      <c r="K1928" s="10">
        <v>0</v>
      </c>
      <c r="L1928" s="10">
        <v>0</v>
      </c>
      <c r="M1928" s="10">
        <v>0</v>
      </c>
      <c r="N1928" s="10">
        <v>192.3</v>
      </c>
      <c r="O1928" s="10">
        <v>0</v>
      </c>
      <c r="P1928" s="10" t="str">
        <f>INDEX(Mapping!$B$4:$B$70, MATCH(C1928, Mapping!$C$4:$C$70, 0))</f>
        <v>East</v>
      </c>
    </row>
    <row r="1929" spans="1:16" x14ac:dyDescent="0.25">
      <c r="A1929" s="10">
        <v>2035</v>
      </c>
      <c r="B1929" s="10" t="s">
        <v>1222</v>
      </c>
      <c r="C1929" s="10" t="s">
        <v>1246</v>
      </c>
      <c r="D1929" s="10">
        <v>0</v>
      </c>
      <c r="E1929" s="10">
        <v>0</v>
      </c>
      <c r="F1929" s="10">
        <v>0</v>
      </c>
      <c r="G1929" s="10">
        <v>0</v>
      </c>
      <c r="H1929" s="10">
        <v>0</v>
      </c>
      <c r="I1929" s="10" t="s">
        <v>22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0">
        <v>0</v>
      </c>
      <c r="P1929" s="10" t="str">
        <f>INDEX(Mapping!$B$4:$B$70, MATCH(C1929, Mapping!$C$4:$C$70, 0))</f>
        <v>West</v>
      </c>
    </row>
    <row r="1930" spans="1:16" x14ac:dyDescent="0.25">
      <c r="A1930" s="10">
        <v>2035</v>
      </c>
      <c r="B1930" s="10" t="s">
        <v>1222</v>
      </c>
      <c r="C1930" s="10" t="s">
        <v>1247</v>
      </c>
      <c r="D1930" s="10">
        <v>0</v>
      </c>
      <c r="E1930" s="10">
        <v>0</v>
      </c>
      <c r="F1930" s="10">
        <v>0</v>
      </c>
      <c r="G1930" s="10">
        <v>0</v>
      </c>
      <c r="H1930" s="10">
        <v>0</v>
      </c>
      <c r="I1930" s="10" t="s">
        <v>22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0</v>
      </c>
      <c r="P1930" s="10" t="str">
        <f>INDEX(Mapping!$B$4:$B$70, MATCH(C1930, Mapping!$C$4:$C$70, 0))</f>
        <v>East</v>
      </c>
    </row>
    <row r="1931" spans="1:16" x14ac:dyDescent="0.25">
      <c r="A1931" s="10">
        <v>2035</v>
      </c>
      <c r="B1931" s="10" t="s">
        <v>1222</v>
      </c>
      <c r="C1931" s="10" t="s">
        <v>1248</v>
      </c>
      <c r="D1931" s="10">
        <v>0</v>
      </c>
      <c r="E1931" s="10">
        <v>0</v>
      </c>
      <c r="F1931" s="10">
        <v>0</v>
      </c>
      <c r="G1931" s="10">
        <v>0</v>
      </c>
      <c r="H1931" s="10">
        <v>0</v>
      </c>
      <c r="I1931" s="10" t="s">
        <v>22</v>
      </c>
      <c r="J1931" s="10">
        <v>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 t="str">
        <f>INDEX(Mapping!$B$4:$B$70, MATCH(C1931, Mapping!$C$4:$C$70, 0))</f>
        <v>East</v>
      </c>
    </row>
    <row r="1932" spans="1:16" x14ac:dyDescent="0.25">
      <c r="A1932" s="10">
        <v>2035</v>
      </c>
      <c r="B1932" s="10" t="s">
        <v>1222</v>
      </c>
      <c r="C1932" s="10" t="s">
        <v>1249</v>
      </c>
      <c r="D1932" s="10">
        <v>0</v>
      </c>
      <c r="E1932" s="10">
        <v>0</v>
      </c>
      <c r="F1932" s="10">
        <v>0</v>
      </c>
      <c r="G1932" s="10">
        <v>0</v>
      </c>
      <c r="H1932" s="10">
        <v>0</v>
      </c>
      <c r="I1932" s="10" t="s">
        <v>22</v>
      </c>
      <c r="J1932" s="10">
        <v>133.5</v>
      </c>
      <c r="K1932" s="10">
        <v>0</v>
      </c>
      <c r="L1932" s="10">
        <v>0</v>
      </c>
      <c r="M1932" s="10">
        <v>0</v>
      </c>
      <c r="N1932" s="10">
        <v>133.5</v>
      </c>
      <c r="O1932" s="10">
        <v>0</v>
      </c>
      <c r="P1932" s="10" t="str">
        <f>INDEX(Mapping!$B$4:$B$70, MATCH(C1932, Mapping!$C$4:$C$70, 0))</f>
        <v>East</v>
      </c>
    </row>
    <row r="1933" spans="1:16" x14ac:dyDescent="0.25">
      <c r="A1933" s="10">
        <v>2035</v>
      </c>
      <c r="B1933" s="10" t="s">
        <v>1222</v>
      </c>
      <c r="C1933" s="10" t="s">
        <v>1250</v>
      </c>
      <c r="D1933" s="10">
        <v>0</v>
      </c>
      <c r="E1933" s="10">
        <v>0</v>
      </c>
      <c r="F1933" s="10">
        <v>0</v>
      </c>
      <c r="G1933" s="10">
        <v>0</v>
      </c>
      <c r="H1933" s="10">
        <v>0</v>
      </c>
      <c r="I1933" s="10" t="s">
        <v>22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0">
        <v>0</v>
      </c>
      <c r="P1933" s="10" t="str">
        <f>INDEX(Mapping!$B$4:$B$70, MATCH(C1933, Mapping!$C$4:$C$70, 0))</f>
        <v>West</v>
      </c>
    </row>
    <row r="1934" spans="1:16" x14ac:dyDescent="0.25">
      <c r="A1934" s="10">
        <v>2035</v>
      </c>
      <c r="B1934" s="10" t="s">
        <v>1222</v>
      </c>
      <c r="C1934" s="10" t="s">
        <v>1251</v>
      </c>
      <c r="D1934" s="10">
        <v>0</v>
      </c>
      <c r="E1934" s="10">
        <v>0</v>
      </c>
      <c r="F1934" s="10">
        <v>0</v>
      </c>
      <c r="G1934" s="10">
        <v>0</v>
      </c>
      <c r="H1934" s="10">
        <v>0</v>
      </c>
      <c r="I1934" s="10" t="s">
        <v>22</v>
      </c>
      <c r="J1934" s="10">
        <v>0</v>
      </c>
      <c r="K1934" s="10">
        <v>0</v>
      </c>
      <c r="L1934" s="10">
        <v>0</v>
      </c>
      <c r="M1934" s="10">
        <v>0</v>
      </c>
      <c r="N1934" s="10">
        <v>0</v>
      </c>
      <c r="O1934" s="10">
        <v>0</v>
      </c>
      <c r="P1934" s="10" t="str">
        <f>INDEX(Mapping!$B$4:$B$70, MATCH(C1934, Mapping!$C$4:$C$70, 0))</f>
        <v>East</v>
      </c>
    </row>
    <row r="1935" spans="1:16" x14ac:dyDescent="0.25">
      <c r="A1935" s="10">
        <v>2035</v>
      </c>
      <c r="B1935" s="10" t="s">
        <v>1222</v>
      </c>
      <c r="C1935" s="10" t="s">
        <v>1252</v>
      </c>
      <c r="D1935" s="10">
        <v>0</v>
      </c>
      <c r="E1935" s="10">
        <v>0</v>
      </c>
      <c r="F1935" s="10">
        <v>0</v>
      </c>
      <c r="G1935" s="10">
        <v>0</v>
      </c>
      <c r="H1935" s="10">
        <v>0</v>
      </c>
      <c r="I1935" s="10" t="s">
        <v>22</v>
      </c>
      <c r="J1935" s="10">
        <v>0</v>
      </c>
      <c r="K1935" s="10">
        <v>0</v>
      </c>
      <c r="L1935" s="10">
        <v>0</v>
      </c>
      <c r="M1935" s="10">
        <v>0</v>
      </c>
      <c r="N1935" s="10">
        <v>0</v>
      </c>
      <c r="O1935" s="10">
        <v>0</v>
      </c>
      <c r="P1935" s="10" t="str">
        <f>INDEX(Mapping!$B$4:$B$70, MATCH(C1935, Mapping!$C$4:$C$70, 0))</f>
        <v>East</v>
      </c>
    </row>
    <row r="1936" spans="1:16" x14ac:dyDescent="0.25">
      <c r="A1936" s="10">
        <v>2035</v>
      </c>
      <c r="B1936" s="10" t="s">
        <v>1222</v>
      </c>
      <c r="C1936" s="10" t="s">
        <v>1253</v>
      </c>
      <c r="D1936" s="10">
        <v>0</v>
      </c>
      <c r="E1936" s="10">
        <v>0</v>
      </c>
      <c r="F1936" s="10">
        <v>0</v>
      </c>
      <c r="G1936" s="10">
        <v>0</v>
      </c>
      <c r="H1936" s="10">
        <v>0</v>
      </c>
      <c r="I1936" s="10" t="s">
        <v>22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0">
        <v>0</v>
      </c>
      <c r="P1936" s="10" t="str">
        <f>INDEX(Mapping!$B$4:$B$70, MATCH(C1936, Mapping!$C$4:$C$70, 0))</f>
        <v>East</v>
      </c>
    </row>
    <row r="1937" spans="1:16" x14ac:dyDescent="0.25">
      <c r="A1937" s="10">
        <v>2035</v>
      </c>
      <c r="B1937" s="10" t="s">
        <v>1222</v>
      </c>
      <c r="C1937" s="10" t="s">
        <v>1254</v>
      </c>
      <c r="D1937" s="10">
        <v>0</v>
      </c>
      <c r="E1937" s="10">
        <v>0</v>
      </c>
      <c r="F1937" s="10">
        <v>0</v>
      </c>
      <c r="G1937" s="10">
        <v>0</v>
      </c>
      <c r="H1937" s="10">
        <v>0</v>
      </c>
      <c r="I1937" s="10" t="s">
        <v>22</v>
      </c>
      <c r="J1937" s="10">
        <v>187.6</v>
      </c>
      <c r="K1937" s="10">
        <v>0</v>
      </c>
      <c r="L1937" s="10">
        <v>0</v>
      </c>
      <c r="M1937" s="10">
        <v>0</v>
      </c>
      <c r="N1937" s="10">
        <v>187.6</v>
      </c>
      <c r="O1937" s="10">
        <v>0</v>
      </c>
      <c r="P1937" s="10" t="str">
        <f>INDEX(Mapping!$B$4:$B$70, MATCH(C1937, Mapping!$C$4:$C$70, 0))</f>
        <v>West</v>
      </c>
    </row>
    <row r="1938" spans="1:16" x14ac:dyDescent="0.25">
      <c r="A1938" s="10">
        <v>2035</v>
      </c>
      <c r="B1938" s="10" t="s">
        <v>1222</v>
      </c>
      <c r="C1938" s="10" t="s">
        <v>1255</v>
      </c>
      <c r="D1938" s="10">
        <v>0</v>
      </c>
      <c r="E1938" s="10">
        <v>0</v>
      </c>
      <c r="F1938" s="10">
        <v>0</v>
      </c>
      <c r="G1938" s="10">
        <v>0</v>
      </c>
      <c r="H1938" s="10">
        <v>0</v>
      </c>
      <c r="I1938" s="10" t="s">
        <v>22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 t="str">
        <f>INDEX(Mapping!$B$4:$B$70, MATCH(C1938, Mapping!$C$4:$C$70, 0))</f>
        <v>West</v>
      </c>
    </row>
    <row r="1939" spans="1:16" x14ac:dyDescent="0.25">
      <c r="A1939" s="10">
        <v>2035</v>
      </c>
      <c r="B1939" s="10" t="s">
        <v>1222</v>
      </c>
      <c r="C1939" s="10" t="s">
        <v>1256</v>
      </c>
      <c r="D1939" s="10">
        <v>0</v>
      </c>
      <c r="E1939" s="10">
        <v>0</v>
      </c>
      <c r="F1939" s="10">
        <v>0</v>
      </c>
      <c r="G1939" s="10">
        <v>0</v>
      </c>
      <c r="H1939" s="10">
        <v>0</v>
      </c>
      <c r="I1939" s="10" t="s">
        <v>22</v>
      </c>
      <c r="J1939" s="10">
        <v>0</v>
      </c>
      <c r="K1939" s="10">
        <v>0</v>
      </c>
      <c r="L1939" s="10">
        <v>0</v>
      </c>
      <c r="M1939" s="10">
        <v>593.20000000000005</v>
      </c>
      <c r="N1939" s="10">
        <v>593.20000000000005</v>
      </c>
      <c r="O1939" s="10">
        <v>0</v>
      </c>
      <c r="P1939" s="10" t="str">
        <f>INDEX(Mapping!$B$4:$B$70, MATCH(C1939, Mapping!$C$4:$C$70, 0))</f>
        <v>East</v>
      </c>
    </row>
    <row r="1940" spans="1:16" x14ac:dyDescent="0.25">
      <c r="A1940" s="10">
        <v>2036</v>
      </c>
      <c r="B1940" s="10" t="s">
        <v>24</v>
      </c>
      <c r="C1940" s="10" t="s">
        <v>25</v>
      </c>
      <c r="D1940" s="10">
        <v>0</v>
      </c>
      <c r="E1940" s="10">
        <v>0</v>
      </c>
      <c r="F1940" s="10">
        <v>0</v>
      </c>
      <c r="G1940" s="10">
        <v>0</v>
      </c>
      <c r="H1940" s="10">
        <v>0</v>
      </c>
      <c r="I1940" s="10" t="s">
        <v>22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 t="str">
        <f>INDEX(Mapping!$B$4:$B$70, MATCH(C1940, Mapping!$C$4:$C$70, 0))</f>
        <v>East</v>
      </c>
    </row>
    <row r="1941" spans="1:16" x14ac:dyDescent="0.25">
      <c r="A1941" s="10">
        <v>2036</v>
      </c>
      <c r="B1941" s="10" t="s">
        <v>24</v>
      </c>
      <c r="C1941" s="10" t="s">
        <v>1182</v>
      </c>
      <c r="D1941" s="10">
        <v>0</v>
      </c>
      <c r="E1941" s="10">
        <v>0</v>
      </c>
      <c r="F1941" s="10">
        <v>0</v>
      </c>
      <c r="G1941" s="10">
        <v>0</v>
      </c>
      <c r="H1941" s="10">
        <v>0</v>
      </c>
      <c r="I1941" s="10" t="s">
        <v>22</v>
      </c>
      <c r="J1941" s="10">
        <v>206</v>
      </c>
      <c r="K1941" s="10">
        <v>0</v>
      </c>
      <c r="L1941" s="10">
        <v>0</v>
      </c>
      <c r="M1941" s="10">
        <v>0</v>
      </c>
      <c r="N1941" s="10">
        <v>206</v>
      </c>
      <c r="O1941" s="10">
        <v>0</v>
      </c>
      <c r="P1941" s="10" t="str">
        <f>INDEX(Mapping!$B$4:$B$70, MATCH(C1941, Mapping!$C$4:$C$70, 0))</f>
        <v>West</v>
      </c>
    </row>
    <row r="1942" spans="1:16" x14ac:dyDescent="0.25">
      <c r="A1942" s="10">
        <v>2036</v>
      </c>
      <c r="B1942" s="10" t="s">
        <v>24</v>
      </c>
      <c r="C1942" s="10" t="s">
        <v>26</v>
      </c>
      <c r="D1942" s="10">
        <v>546.79999999999995</v>
      </c>
      <c r="E1942" s="10">
        <v>0</v>
      </c>
      <c r="F1942" s="10">
        <v>-65.099999999999994</v>
      </c>
      <c r="G1942" s="10">
        <v>62.6</v>
      </c>
      <c r="H1942" s="10">
        <v>62.6</v>
      </c>
      <c r="I1942" s="10">
        <v>13</v>
      </c>
      <c r="J1942" s="10">
        <v>27.2</v>
      </c>
      <c r="K1942" s="10">
        <v>-2.1</v>
      </c>
      <c r="L1942" s="10">
        <v>187</v>
      </c>
      <c r="M1942" s="10">
        <v>332.2</v>
      </c>
      <c r="N1942" s="10">
        <v>0</v>
      </c>
      <c r="O1942" s="10">
        <v>0</v>
      </c>
      <c r="P1942" s="10" t="str">
        <f>INDEX(Mapping!$B$4:$B$70, MATCH(C1942, Mapping!$C$4:$C$70, 0))</f>
        <v>East</v>
      </c>
    </row>
    <row r="1943" spans="1:16" x14ac:dyDescent="0.25">
      <c r="A1943" s="10">
        <v>2036</v>
      </c>
      <c r="B1943" s="10" t="s">
        <v>24</v>
      </c>
      <c r="C1943" s="10" t="s">
        <v>27</v>
      </c>
      <c r="D1943" s="10">
        <v>0</v>
      </c>
      <c r="E1943" s="10">
        <v>0</v>
      </c>
      <c r="F1943" s="10">
        <v>0</v>
      </c>
      <c r="G1943" s="10">
        <v>0</v>
      </c>
      <c r="H1943" s="10">
        <v>0</v>
      </c>
      <c r="I1943" s="10" t="s">
        <v>22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 t="str">
        <f>INDEX(Mapping!$B$4:$B$70, MATCH(C1943, Mapping!$C$4:$C$70, 0))</f>
        <v>East</v>
      </c>
    </row>
    <row r="1944" spans="1:16" x14ac:dyDescent="0.25">
      <c r="A1944" s="10">
        <v>2036</v>
      </c>
      <c r="B1944" s="10" t="s">
        <v>24</v>
      </c>
      <c r="C1944" s="10" t="s">
        <v>1183</v>
      </c>
      <c r="D1944" s="10">
        <v>0</v>
      </c>
      <c r="E1944" s="10">
        <v>0</v>
      </c>
      <c r="F1944" s="10">
        <v>0</v>
      </c>
      <c r="G1944" s="10">
        <v>0</v>
      </c>
      <c r="H1944" s="10">
        <v>0</v>
      </c>
      <c r="I1944" s="10" t="s">
        <v>22</v>
      </c>
      <c r="J1944" s="10">
        <v>0</v>
      </c>
      <c r="K1944" s="10">
        <v>0</v>
      </c>
      <c r="L1944" s="10">
        <v>0</v>
      </c>
      <c r="M1944" s="10">
        <v>799.2</v>
      </c>
      <c r="N1944" s="10">
        <v>799.2</v>
      </c>
      <c r="O1944" s="10">
        <v>0</v>
      </c>
      <c r="P1944" s="10" t="str">
        <f>INDEX(Mapping!$B$4:$B$70, MATCH(C1944, Mapping!$C$4:$C$70, 0))</f>
        <v>West</v>
      </c>
    </row>
    <row r="1945" spans="1:16" x14ac:dyDescent="0.25">
      <c r="A1945" s="10">
        <v>2036</v>
      </c>
      <c r="B1945" s="10" t="s">
        <v>24</v>
      </c>
      <c r="C1945" s="10" t="s">
        <v>1184</v>
      </c>
      <c r="D1945" s="10">
        <v>0</v>
      </c>
      <c r="E1945" s="10">
        <v>0</v>
      </c>
      <c r="F1945" s="10">
        <v>0</v>
      </c>
      <c r="G1945" s="10">
        <v>0</v>
      </c>
      <c r="H1945" s="10">
        <v>0</v>
      </c>
      <c r="I1945" s="10" t="s">
        <v>22</v>
      </c>
      <c r="J1945" s="10">
        <v>0</v>
      </c>
      <c r="K1945" s="10">
        <v>0</v>
      </c>
      <c r="L1945" s="10">
        <v>0</v>
      </c>
      <c r="M1945" s="10">
        <v>799.1</v>
      </c>
      <c r="N1945" s="10">
        <v>799.1</v>
      </c>
      <c r="O1945" s="10">
        <v>0</v>
      </c>
      <c r="P1945" s="10" t="str">
        <f>INDEX(Mapping!$B$4:$B$70, MATCH(C1945, Mapping!$C$4:$C$70, 0))</f>
        <v>West</v>
      </c>
    </row>
    <row r="1946" spans="1:16" x14ac:dyDescent="0.25">
      <c r="A1946" s="10">
        <v>2036</v>
      </c>
      <c r="B1946" s="10" t="s">
        <v>24</v>
      </c>
      <c r="C1946" s="10" t="s">
        <v>28</v>
      </c>
      <c r="D1946" s="10">
        <v>0</v>
      </c>
      <c r="E1946" s="10">
        <v>0</v>
      </c>
      <c r="F1946" s="10">
        <v>0</v>
      </c>
      <c r="G1946" s="10">
        <v>0</v>
      </c>
      <c r="H1946" s="10">
        <v>0</v>
      </c>
      <c r="I1946" s="10" t="s">
        <v>22</v>
      </c>
      <c r="J1946" s="10">
        <v>760.1</v>
      </c>
      <c r="K1946" s="10">
        <v>0</v>
      </c>
      <c r="L1946" s="10">
        <v>0</v>
      </c>
      <c r="M1946" s="10">
        <v>87</v>
      </c>
      <c r="N1946" s="10">
        <v>847.1</v>
      </c>
      <c r="O1946" s="10">
        <v>0</v>
      </c>
      <c r="P1946" s="10" t="str">
        <f>INDEX(Mapping!$B$4:$B$70, MATCH(C1946, Mapping!$C$4:$C$70, 0))</f>
        <v>West</v>
      </c>
    </row>
    <row r="1947" spans="1:16" x14ac:dyDescent="0.25">
      <c r="A1947" s="10">
        <v>2036</v>
      </c>
      <c r="B1947" s="10" t="s">
        <v>24</v>
      </c>
      <c r="C1947" s="10" t="s">
        <v>29</v>
      </c>
      <c r="D1947" s="10">
        <v>0</v>
      </c>
      <c r="E1947" s="10">
        <v>0</v>
      </c>
      <c r="F1947" s="10">
        <v>0</v>
      </c>
      <c r="G1947" s="10">
        <v>0</v>
      </c>
      <c r="H1947" s="10">
        <v>0</v>
      </c>
      <c r="I1947" s="10" t="s">
        <v>22</v>
      </c>
      <c r="J1947" s="10">
        <v>309</v>
      </c>
      <c r="K1947" s="10">
        <v>0</v>
      </c>
      <c r="L1947" s="10">
        <v>0</v>
      </c>
      <c r="M1947" s="10">
        <v>0</v>
      </c>
      <c r="N1947" s="10">
        <v>309</v>
      </c>
      <c r="O1947" s="10">
        <v>0</v>
      </c>
      <c r="P1947" s="10" t="str">
        <f>INDEX(Mapping!$B$4:$B$70, MATCH(C1947, Mapping!$C$4:$C$70, 0))</f>
        <v>East</v>
      </c>
    </row>
    <row r="1948" spans="1:16" x14ac:dyDescent="0.25">
      <c r="A1948" s="10">
        <v>2036</v>
      </c>
      <c r="B1948" s="10" t="s">
        <v>24</v>
      </c>
      <c r="C1948" s="10" t="s">
        <v>30</v>
      </c>
      <c r="D1948" s="10">
        <v>0</v>
      </c>
      <c r="E1948" s="10">
        <v>0</v>
      </c>
      <c r="F1948" s="10">
        <v>0</v>
      </c>
      <c r="G1948" s="10">
        <v>0</v>
      </c>
      <c r="H1948" s="10">
        <v>0</v>
      </c>
      <c r="I1948" s="10" t="s">
        <v>22</v>
      </c>
      <c r="J1948" s="10">
        <v>0</v>
      </c>
      <c r="K1948" s="10">
        <v>0</v>
      </c>
      <c r="L1948" s="10">
        <v>0</v>
      </c>
      <c r="M1948" s="10">
        <v>0</v>
      </c>
      <c r="N1948" s="10">
        <v>0</v>
      </c>
      <c r="O1948" s="10">
        <v>0</v>
      </c>
      <c r="P1948" s="10" t="str">
        <f>INDEX(Mapping!$B$4:$B$70, MATCH(C1948, Mapping!$C$4:$C$70, 0))</f>
        <v>East</v>
      </c>
    </row>
    <row r="1949" spans="1:16" x14ac:dyDescent="0.25">
      <c r="A1949" s="10">
        <v>2036</v>
      </c>
      <c r="B1949" s="10" t="s">
        <v>24</v>
      </c>
      <c r="C1949" s="10" t="s">
        <v>31</v>
      </c>
      <c r="D1949" s="10">
        <v>5443.7</v>
      </c>
      <c r="E1949" s="10">
        <v>0</v>
      </c>
      <c r="F1949" s="10">
        <v>-597.70000000000005</v>
      </c>
      <c r="G1949" s="10">
        <v>833</v>
      </c>
      <c r="H1949" s="10">
        <v>833</v>
      </c>
      <c r="I1949" s="10">
        <v>17.2</v>
      </c>
      <c r="J1949" s="10">
        <v>2067.8000000000002</v>
      </c>
      <c r="K1949" s="10">
        <v>0</v>
      </c>
      <c r="L1949" s="10">
        <v>281.7</v>
      </c>
      <c r="M1949" s="10">
        <v>3795.1</v>
      </c>
      <c r="N1949" s="10">
        <v>465.6</v>
      </c>
      <c r="O1949" s="10">
        <v>0</v>
      </c>
      <c r="P1949" s="10" t="str">
        <f>INDEX(Mapping!$B$4:$B$70, MATCH(C1949, Mapping!$C$4:$C$70, 0))</f>
        <v>East</v>
      </c>
    </row>
    <row r="1950" spans="1:16" x14ac:dyDescent="0.25">
      <c r="A1950" s="10">
        <v>2036</v>
      </c>
      <c r="B1950" s="10" t="s">
        <v>24</v>
      </c>
      <c r="C1950" s="10" t="s">
        <v>1185</v>
      </c>
      <c r="D1950" s="10">
        <v>0</v>
      </c>
      <c r="E1950" s="10">
        <v>0</v>
      </c>
      <c r="F1950" s="10">
        <v>0</v>
      </c>
      <c r="G1950" s="10">
        <v>0</v>
      </c>
      <c r="H1950" s="10">
        <v>0</v>
      </c>
      <c r="I1950" s="10" t="s">
        <v>22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 t="str">
        <f>INDEX(Mapping!$B$4:$B$70, MATCH(C1950, Mapping!$C$4:$C$70, 0))</f>
        <v>East</v>
      </c>
    </row>
    <row r="1951" spans="1:16" x14ac:dyDescent="0.25">
      <c r="A1951" s="10">
        <v>2036</v>
      </c>
      <c r="B1951" s="10" t="s">
        <v>24</v>
      </c>
      <c r="C1951" s="10" t="s">
        <v>32</v>
      </c>
      <c r="D1951" s="10">
        <v>677</v>
      </c>
      <c r="E1951" s="10">
        <v>0</v>
      </c>
      <c r="F1951" s="10">
        <v>0</v>
      </c>
      <c r="G1951" s="10">
        <v>88</v>
      </c>
      <c r="H1951" s="10">
        <v>88</v>
      </c>
      <c r="I1951" s="10">
        <v>13</v>
      </c>
      <c r="J1951" s="10">
        <v>3172.4</v>
      </c>
      <c r="K1951" s="10">
        <v>-28</v>
      </c>
      <c r="L1951" s="10">
        <v>0</v>
      </c>
      <c r="M1951" s="10">
        <v>501.2</v>
      </c>
      <c r="N1951" s="10">
        <v>2880.6</v>
      </c>
      <c r="O1951" s="10">
        <v>0</v>
      </c>
      <c r="P1951" s="10" t="str">
        <f>INDEX(Mapping!$B$4:$B$70, MATCH(C1951, Mapping!$C$4:$C$70, 0))</f>
        <v>East</v>
      </c>
    </row>
    <row r="1952" spans="1:16" x14ac:dyDescent="0.25">
      <c r="A1952" s="10">
        <v>2036</v>
      </c>
      <c r="B1952" s="10" t="s">
        <v>24</v>
      </c>
      <c r="C1952" s="10" t="s">
        <v>33</v>
      </c>
      <c r="D1952" s="10">
        <v>0</v>
      </c>
      <c r="E1952" s="10">
        <v>0</v>
      </c>
      <c r="F1952" s="10">
        <v>0</v>
      </c>
      <c r="G1952" s="10">
        <v>0</v>
      </c>
      <c r="H1952" s="10">
        <v>0</v>
      </c>
      <c r="I1952" s="10" t="s">
        <v>22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 t="str">
        <f>INDEX(Mapping!$B$4:$B$70, MATCH(C1952, Mapping!$C$4:$C$70, 0))</f>
        <v>East</v>
      </c>
    </row>
    <row r="1953" spans="1:16" x14ac:dyDescent="0.25">
      <c r="A1953" s="10">
        <v>2036</v>
      </c>
      <c r="B1953" s="10" t="s">
        <v>24</v>
      </c>
      <c r="C1953" s="10" t="s">
        <v>34</v>
      </c>
      <c r="D1953" s="10">
        <v>0</v>
      </c>
      <c r="E1953" s="10">
        <v>0</v>
      </c>
      <c r="F1953" s="10">
        <v>0</v>
      </c>
      <c r="G1953" s="10">
        <v>0</v>
      </c>
      <c r="H1953" s="10">
        <v>0</v>
      </c>
      <c r="I1953" s="10" t="s">
        <v>22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 t="str">
        <f>INDEX(Mapping!$B$4:$B$70, MATCH(C1953, Mapping!$C$4:$C$70, 0))</f>
        <v>East</v>
      </c>
    </row>
    <row r="1954" spans="1:16" x14ac:dyDescent="0.25">
      <c r="A1954" s="10">
        <v>2036</v>
      </c>
      <c r="B1954" s="10" t="s">
        <v>24</v>
      </c>
      <c r="C1954" s="10" t="s">
        <v>35</v>
      </c>
      <c r="D1954" s="10">
        <v>0</v>
      </c>
      <c r="E1954" s="10">
        <v>0</v>
      </c>
      <c r="F1954" s="10">
        <v>0</v>
      </c>
      <c r="G1954" s="10">
        <v>0</v>
      </c>
      <c r="H1954" s="10">
        <v>0</v>
      </c>
      <c r="I1954" s="10" t="s">
        <v>22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 t="str">
        <f>INDEX(Mapping!$B$4:$B$70, MATCH(C1954, Mapping!$C$4:$C$70, 0))</f>
        <v>East</v>
      </c>
    </row>
    <row r="1955" spans="1:16" x14ac:dyDescent="0.25">
      <c r="A1955" s="10">
        <v>2036</v>
      </c>
      <c r="B1955" s="10" t="s">
        <v>24</v>
      </c>
      <c r="C1955" s="10" t="s">
        <v>36</v>
      </c>
      <c r="D1955" s="10">
        <v>0</v>
      </c>
      <c r="E1955" s="10">
        <v>0</v>
      </c>
      <c r="F1955" s="10">
        <v>0</v>
      </c>
      <c r="G1955" s="10">
        <v>0</v>
      </c>
      <c r="H1955" s="10">
        <v>0</v>
      </c>
      <c r="I1955" s="10" t="s">
        <v>22</v>
      </c>
      <c r="J1955" s="10">
        <v>3.6</v>
      </c>
      <c r="K1955" s="10">
        <v>0</v>
      </c>
      <c r="L1955" s="10">
        <v>0</v>
      </c>
      <c r="M1955" s="10">
        <v>0</v>
      </c>
      <c r="N1955" s="10">
        <v>3.6</v>
      </c>
      <c r="O1955" s="10">
        <v>0</v>
      </c>
      <c r="P1955" s="10" t="str">
        <f>INDEX(Mapping!$B$4:$B$70, MATCH(C1955, Mapping!$C$4:$C$70, 0))</f>
        <v>West</v>
      </c>
    </row>
    <row r="1956" spans="1:16" x14ac:dyDescent="0.25">
      <c r="A1956" s="10">
        <v>2036</v>
      </c>
      <c r="B1956" s="10" t="s">
        <v>24</v>
      </c>
      <c r="C1956" s="10" t="s">
        <v>37</v>
      </c>
      <c r="D1956" s="10">
        <v>0</v>
      </c>
      <c r="E1956" s="10">
        <v>0</v>
      </c>
      <c r="F1956" s="10">
        <v>0</v>
      </c>
      <c r="G1956" s="10">
        <v>0</v>
      </c>
      <c r="H1956" s="10">
        <v>0</v>
      </c>
      <c r="I1956" s="10" t="s">
        <v>22</v>
      </c>
      <c r="J1956" s="10">
        <v>199</v>
      </c>
      <c r="K1956" s="10">
        <v>0</v>
      </c>
      <c r="L1956" s="10">
        <v>0</v>
      </c>
      <c r="M1956" s="10">
        <v>0</v>
      </c>
      <c r="N1956" s="10">
        <v>199</v>
      </c>
      <c r="O1956" s="10">
        <v>0</v>
      </c>
      <c r="P1956" s="10" t="str">
        <f>INDEX(Mapping!$B$4:$B$70, MATCH(C1956, Mapping!$C$4:$C$70, 0))</f>
        <v>West</v>
      </c>
    </row>
    <row r="1957" spans="1:16" x14ac:dyDescent="0.25">
      <c r="A1957" s="10">
        <v>2036</v>
      </c>
      <c r="B1957" s="10" t="s">
        <v>24</v>
      </c>
      <c r="C1957" s="10" t="s">
        <v>38</v>
      </c>
      <c r="D1957" s="10">
        <v>621.5</v>
      </c>
      <c r="E1957" s="10">
        <v>0</v>
      </c>
      <c r="F1957" s="10">
        <v>-69.5</v>
      </c>
      <c r="G1957" s="10">
        <v>71.8</v>
      </c>
      <c r="H1957" s="10">
        <v>71.8</v>
      </c>
      <c r="I1957" s="10">
        <v>13</v>
      </c>
      <c r="J1957" s="10">
        <v>95.2</v>
      </c>
      <c r="K1957" s="10">
        <v>0</v>
      </c>
      <c r="L1957" s="10">
        <v>1.8</v>
      </c>
      <c r="M1957" s="10">
        <v>526.70000000000005</v>
      </c>
      <c r="N1957" s="10">
        <v>0</v>
      </c>
      <c r="O1957" s="10">
        <v>0</v>
      </c>
      <c r="P1957" s="10" t="str">
        <f>INDEX(Mapping!$B$4:$B$70, MATCH(C1957, Mapping!$C$4:$C$70, 0))</f>
        <v>West</v>
      </c>
    </row>
    <row r="1958" spans="1:16" x14ac:dyDescent="0.25">
      <c r="A1958" s="10">
        <v>2036</v>
      </c>
      <c r="B1958" s="10" t="s">
        <v>24</v>
      </c>
      <c r="C1958" s="10" t="s">
        <v>39</v>
      </c>
      <c r="D1958" s="10">
        <v>307.5</v>
      </c>
      <c r="E1958" s="10">
        <v>0</v>
      </c>
      <c r="F1958" s="10">
        <v>-28.5</v>
      </c>
      <c r="G1958" s="10">
        <v>36.299999999999997</v>
      </c>
      <c r="H1958" s="10">
        <v>36.299999999999997</v>
      </c>
      <c r="I1958" s="10">
        <v>13</v>
      </c>
      <c r="J1958" s="10">
        <v>180</v>
      </c>
      <c r="K1958" s="10">
        <v>-2.6</v>
      </c>
      <c r="L1958" s="10">
        <v>0</v>
      </c>
      <c r="M1958" s="10">
        <v>137.9</v>
      </c>
      <c r="N1958" s="10">
        <v>0</v>
      </c>
      <c r="O1958" s="10">
        <v>0</v>
      </c>
      <c r="P1958" s="10" t="str">
        <f>INDEX(Mapping!$B$4:$B$70, MATCH(C1958, Mapping!$C$4:$C$70, 0))</f>
        <v>West</v>
      </c>
    </row>
    <row r="1959" spans="1:16" x14ac:dyDescent="0.25">
      <c r="A1959" s="10">
        <v>2036</v>
      </c>
      <c r="B1959" s="10" t="s">
        <v>24</v>
      </c>
      <c r="C1959" s="10" t="s">
        <v>42</v>
      </c>
      <c r="D1959" s="10">
        <v>0</v>
      </c>
      <c r="E1959" s="10">
        <v>0</v>
      </c>
      <c r="F1959" s="10">
        <v>0</v>
      </c>
      <c r="G1959" s="10">
        <v>0</v>
      </c>
      <c r="H1959" s="10">
        <v>0</v>
      </c>
      <c r="I1959" s="10" t="s">
        <v>22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 t="str">
        <f>INDEX(Mapping!$B$4:$B$70, MATCH(C1959, Mapping!$C$4:$C$70, 0))</f>
        <v>East</v>
      </c>
    </row>
    <row r="1960" spans="1:16" x14ac:dyDescent="0.25">
      <c r="A1960" s="10">
        <v>2036</v>
      </c>
      <c r="B1960" s="10" t="s">
        <v>24</v>
      </c>
      <c r="C1960" s="10" t="s">
        <v>43</v>
      </c>
      <c r="D1960" s="10">
        <v>0</v>
      </c>
      <c r="E1960" s="10">
        <v>0</v>
      </c>
      <c r="F1960" s="10">
        <v>0</v>
      </c>
      <c r="G1960" s="10">
        <v>0</v>
      </c>
      <c r="H1960" s="10">
        <v>0</v>
      </c>
      <c r="I1960" s="10" t="s">
        <v>22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 t="str">
        <f>INDEX(Mapping!$B$4:$B$70, MATCH(C1960, Mapping!$C$4:$C$70, 0))</f>
        <v>East</v>
      </c>
    </row>
    <row r="1961" spans="1:16" x14ac:dyDescent="0.25">
      <c r="A1961" s="10">
        <v>2036</v>
      </c>
      <c r="B1961" s="10" t="s">
        <v>24</v>
      </c>
      <c r="C1961" s="10" t="s">
        <v>45</v>
      </c>
      <c r="D1961" s="10">
        <v>669.6</v>
      </c>
      <c r="E1961" s="10">
        <v>0</v>
      </c>
      <c r="F1961" s="10">
        <v>0</v>
      </c>
      <c r="G1961" s="10">
        <v>87</v>
      </c>
      <c r="H1961" s="10">
        <v>87</v>
      </c>
      <c r="I1961" s="10">
        <v>13</v>
      </c>
      <c r="J1961" s="10">
        <v>669.1</v>
      </c>
      <c r="K1961" s="10">
        <v>0</v>
      </c>
      <c r="L1961" s="10">
        <v>2.9</v>
      </c>
      <c r="M1961" s="10">
        <v>84.6</v>
      </c>
      <c r="N1961" s="10">
        <v>0</v>
      </c>
      <c r="O1961" s="10">
        <v>0</v>
      </c>
      <c r="P1961" s="10" t="str">
        <f>INDEX(Mapping!$B$4:$B$70, MATCH(C1961, Mapping!$C$4:$C$70, 0))</f>
        <v>East</v>
      </c>
    </row>
    <row r="1962" spans="1:16" x14ac:dyDescent="0.25">
      <c r="A1962" s="10">
        <v>2036</v>
      </c>
      <c r="B1962" s="10" t="s">
        <v>24</v>
      </c>
      <c r="C1962" s="10" t="s">
        <v>46</v>
      </c>
      <c r="D1962" s="10">
        <v>472.2</v>
      </c>
      <c r="E1962" s="10">
        <v>0</v>
      </c>
      <c r="F1962" s="10">
        <v>-156.9</v>
      </c>
      <c r="G1962" s="10">
        <v>41</v>
      </c>
      <c r="H1962" s="10">
        <v>41</v>
      </c>
      <c r="I1962" s="10">
        <v>13</v>
      </c>
      <c r="J1962" s="10">
        <v>38.6</v>
      </c>
      <c r="K1962" s="10">
        <v>0</v>
      </c>
      <c r="L1962" s="10">
        <v>0</v>
      </c>
      <c r="M1962" s="10">
        <v>317.60000000000002</v>
      </c>
      <c r="N1962" s="10">
        <v>0</v>
      </c>
      <c r="O1962" s="10">
        <v>0</v>
      </c>
      <c r="P1962" s="10" t="str">
        <f>INDEX(Mapping!$B$4:$B$70, MATCH(C1962, Mapping!$C$4:$C$70, 0))</f>
        <v>East</v>
      </c>
    </row>
    <row r="1963" spans="1:16" x14ac:dyDescent="0.25">
      <c r="A1963" s="10">
        <v>2036</v>
      </c>
      <c r="B1963" s="10" t="s">
        <v>24</v>
      </c>
      <c r="C1963" s="10" t="s">
        <v>1234</v>
      </c>
      <c r="D1963" s="10">
        <v>0</v>
      </c>
      <c r="E1963" s="10">
        <v>0</v>
      </c>
      <c r="F1963" s="10">
        <v>0</v>
      </c>
      <c r="G1963" s="10">
        <v>0</v>
      </c>
      <c r="H1963" s="10">
        <v>0</v>
      </c>
      <c r="I1963" s="10" t="s">
        <v>22</v>
      </c>
      <c r="J1963" s="10">
        <v>0</v>
      </c>
      <c r="K1963" s="10">
        <v>0</v>
      </c>
      <c r="L1963" s="10">
        <v>0</v>
      </c>
      <c r="M1963" s="10">
        <v>84.6</v>
      </c>
      <c r="N1963" s="10">
        <v>84.6</v>
      </c>
      <c r="O1963" s="10">
        <v>0</v>
      </c>
      <c r="P1963" s="10" t="str">
        <f>INDEX(Mapping!$B$4:$B$70, MATCH(C1963, Mapping!$C$4:$C$70, 0))</f>
        <v>East</v>
      </c>
    </row>
    <row r="1964" spans="1:16" x14ac:dyDescent="0.25">
      <c r="A1964" s="10">
        <v>2036</v>
      </c>
      <c r="B1964" s="10" t="s">
        <v>24</v>
      </c>
      <c r="C1964" s="10" t="s">
        <v>47</v>
      </c>
      <c r="D1964" s="10">
        <v>0</v>
      </c>
      <c r="E1964" s="10">
        <v>0</v>
      </c>
      <c r="F1964" s="10">
        <v>0</v>
      </c>
      <c r="G1964" s="10">
        <v>0</v>
      </c>
      <c r="H1964" s="10">
        <v>18.2</v>
      </c>
      <c r="I1964" s="10" t="s">
        <v>22</v>
      </c>
      <c r="J1964" s="10">
        <v>412</v>
      </c>
      <c r="K1964" s="10">
        <v>0</v>
      </c>
      <c r="L1964" s="10">
        <v>0</v>
      </c>
      <c r="M1964" s="10">
        <v>0</v>
      </c>
      <c r="N1964" s="10">
        <v>393.8</v>
      </c>
      <c r="O1964" s="10">
        <v>0</v>
      </c>
      <c r="P1964" s="10" t="str">
        <f>INDEX(Mapping!$B$4:$B$70, MATCH(C1964, Mapping!$C$4:$C$70, 0))</f>
        <v>West</v>
      </c>
    </row>
    <row r="1965" spans="1:16" x14ac:dyDescent="0.25">
      <c r="A1965" s="10">
        <v>2036</v>
      </c>
      <c r="B1965" s="10" t="s">
        <v>24</v>
      </c>
      <c r="C1965" s="10" t="s">
        <v>48</v>
      </c>
      <c r="D1965" s="10">
        <v>1479.4</v>
      </c>
      <c r="E1965" s="10">
        <v>0</v>
      </c>
      <c r="F1965" s="10">
        <v>-180.7</v>
      </c>
      <c r="G1965" s="10">
        <v>330.7</v>
      </c>
      <c r="H1965" s="10">
        <v>330.7</v>
      </c>
      <c r="I1965" s="10">
        <v>25.5</v>
      </c>
      <c r="J1965" s="10">
        <v>787.1</v>
      </c>
      <c r="K1965" s="10">
        <v>1</v>
      </c>
      <c r="L1965" s="10">
        <v>0</v>
      </c>
      <c r="M1965" s="10">
        <v>1061</v>
      </c>
      <c r="N1965" s="10">
        <v>219.7</v>
      </c>
      <c r="O1965" s="10">
        <v>0</v>
      </c>
      <c r="P1965" s="10" t="str">
        <f>INDEX(Mapping!$B$4:$B$70, MATCH(C1965, Mapping!$C$4:$C$70, 0))</f>
        <v>West</v>
      </c>
    </row>
    <row r="1966" spans="1:16" x14ac:dyDescent="0.25">
      <c r="A1966" s="10">
        <v>2036</v>
      </c>
      <c r="B1966" s="10" t="s">
        <v>24</v>
      </c>
      <c r="C1966" s="10" t="s">
        <v>49</v>
      </c>
      <c r="D1966" s="10">
        <v>526.6</v>
      </c>
      <c r="E1966" s="10">
        <v>0</v>
      </c>
      <c r="F1966" s="10">
        <v>-71.400000000000006</v>
      </c>
      <c r="G1966" s="10">
        <v>59.2</v>
      </c>
      <c r="H1966" s="10">
        <v>59.2</v>
      </c>
      <c r="I1966" s="10">
        <v>13</v>
      </c>
      <c r="J1966" s="10">
        <v>625.20000000000005</v>
      </c>
      <c r="K1966" s="10">
        <v>-23.9</v>
      </c>
      <c r="L1966" s="10">
        <v>0</v>
      </c>
      <c r="M1966" s="10">
        <v>0</v>
      </c>
      <c r="N1966" s="10">
        <v>87</v>
      </c>
      <c r="O1966" s="10">
        <v>0</v>
      </c>
      <c r="P1966" s="10" t="str">
        <f>INDEX(Mapping!$B$4:$B$70, MATCH(C1966, Mapping!$C$4:$C$70, 0))</f>
        <v>West</v>
      </c>
    </row>
    <row r="1967" spans="1:16" x14ac:dyDescent="0.25">
      <c r="A1967" s="10">
        <v>2036</v>
      </c>
      <c r="B1967" s="10" t="s">
        <v>24</v>
      </c>
      <c r="C1967" s="10" t="s">
        <v>50</v>
      </c>
      <c r="D1967" s="10">
        <v>402.7</v>
      </c>
      <c r="E1967" s="10">
        <v>0</v>
      </c>
      <c r="F1967" s="10">
        <v>-27.3</v>
      </c>
      <c r="G1967" s="10">
        <v>48.8</v>
      </c>
      <c r="H1967" s="10">
        <v>48.8</v>
      </c>
      <c r="I1967" s="10">
        <v>13</v>
      </c>
      <c r="J1967" s="10">
        <v>108.8</v>
      </c>
      <c r="K1967" s="10">
        <v>0</v>
      </c>
      <c r="L1967" s="10">
        <v>7.3</v>
      </c>
      <c r="M1967" s="10">
        <v>308</v>
      </c>
      <c r="N1967" s="10">
        <v>0</v>
      </c>
      <c r="O1967" s="10">
        <v>0</v>
      </c>
      <c r="P1967" s="10" t="str">
        <f>INDEX(Mapping!$B$4:$B$70, MATCH(C1967, Mapping!$C$4:$C$70, 0))</f>
        <v>West</v>
      </c>
    </row>
    <row r="1968" spans="1:16" x14ac:dyDescent="0.25">
      <c r="A1968" s="10">
        <v>2036</v>
      </c>
      <c r="B1968" s="10" t="s">
        <v>24</v>
      </c>
      <c r="C1968" s="10" t="s">
        <v>51</v>
      </c>
      <c r="D1968" s="10">
        <v>0</v>
      </c>
      <c r="E1968" s="10">
        <v>0</v>
      </c>
      <c r="F1968" s="10">
        <v>0</v>
      </c>
      <c r="G1968" s="10">
        <v>0</v>
      </c>
      <c r="H1968" s="10">
        <v>0</v>
      </c>
      <c r="I1968" s="10" t="s">
        <v>22</v>
      </c>
      <c r="J1968" s="10">
        <v>0</v>
      </c>
      <c r="K1968" s="10">
        <v>0</v>
      </c>
      <c r="L1968" s="10">
        <v>0</v>
      </c>
      <c r="M1968" s="10">
        <v>0</v>
      </c>
      <c r="N1968" s="10">
        <v>0</v>
      </c>
      <c r="O1968" s="10">
        <v>0</v>
      </c>
      <c r="P1968" s="10" t="str">
        <f>INDEX(Mapping!$B$4:$B$70, MATCH(C1968, Mapping!$C$4:$C$70, 0))</f>
        <v>West</v>
      </c>
    </row>
    <row r="1969" spans="1:16" x14ac:dyDescent="0.25">
      <c r="A1969" s="10">
        <v>2036</v>
      </c>
      <c r="B1969" s="10" t="s">
        <v>24</v>
      </c>
      <c r="C1969" s="10" t="s">
        <v>52</v>
      </c>
      <c r="D1969" s="10">
        <v>0</v>
      </c>
      <c r="E1969" s="10">
        <v>0</v>
      </c>
      <c r="F1969" s="10">
        <v>0</v>
      </c>
      <c r="G1969" s="10">
        <v>0</v>
      </c>
      <c r="H1969" s="10">
        <v>0</v>
      </c>
      <c r="I1969" s="10" t="s">
        <v>22</v>
      </c>
      <c r="J1969" s="10">
        <v>103</v>
      </c>
      <c r="K1969" s="10">
        <v>0</v>
      </c>
      <c r="L1969" s="10">
        <v>0</v>
      </c>
      <c r="M1969" s="10">
        <v>0</v>
      </c>
      <c r="N1969" s="10">
        <v>103</v>
      </c>
      <c r="O1969" s="10">
        <v>0</v>
      </c>
      <c r="P1969" s="10" t="str">
        <f>INDEX(Mapping!$B$4:$B$70, MATCH(C1969, Mapping!$C$4:$C$70, 0))</f>
        <v>West</v>
      </c>
    </row>
    <row r="1970" spans="1:16" x14ac:dyDescent="0.25">
      <c r="A1970" s="10">
        <v>2036</v>
      </c>
      <c r="B1970" s="10" t="s">
        <v>24</v>
      </c>
      <c r="C1970" s="10" t="s">
        <v>1221</v>
      </c>
      <c r="D1970" s="10">
        <v>0</v>
      </c>
      <c r="E1970" s="10">
        <v>0</v>
      </c>
      <c r="F1970" s="10">
        <v>0</v>
      </c>
      <c r="G1970" s="10">
        <v>0</v>
      </c>
      <c r="H1970" s="10">
        <v>0</v>
      </c>
      <c r="I1970" s="10" t="s">
        <v>22</v>
      </c>
      <c r="J1970" s="10">
        <v>702</v>
      </c>
      <c r="K1970" s="10">
        <v>0</v>
      </c>
      <c r="L1970" s="10">
        <v>0</v>
      </c>
      <c r="M1970" s="10">
        <v>0</v>
      </c>
      <c r="N1970" s="10">
        <v>702</v>
      </c>
      <c r="O1970" s="10">
        <v>0</v>
      </c>
      <c r="P1970" s="10" t="str">
        <f>INDEX(Mapping!$B$4:$B$70, MATCH(C1970, Mapping!$C$4:$C$70, 0))</f>
        <v>West</v>
      </c>
    </row>
    <row r="1971" spans="1:16" x14ac:dyDescent="0.25">
      <c r="A1971" s="10">
        <v>2036</v>
      </c>
      <c r="B1971" s="10" t="s">
        <v>24</v>
      </c>
      <c r="C1971" s="10" t="s">
        <v>53</v>
      </c>
      <c r="D1971" s="10">
        <v>0</v>
      </c>
      <c r="E1971" s="10">
        <v>0</v>
      </c>
      <c r="F1971" s="10">
        <v>0</v>
      </c>
      <c r="G1971" s="10">
        <v>0</v>
      </c>
      <c r="H1971" s="10">
        <v>0</v>
      </c>
      <c r="I1971" s="10" t="s">
        <v>22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 t="str">
        <f>INDEX(Mapping!$B$4:$B$70, MATCH(C1971, Mapping!$C$4:$C$70, 0))</f>
        <v>West</v>
      </c>
    </row>
    <row r="1972" spans="1:16" x14ac:dyDescent="0.25">
      <c r="A1972" s="10">
        <v>2036</v>
      </c>
      <c r="B1972" s="10" t="s">
        <v>24</v>
      </c>
      <c r="C1972" s="10" t="s">
        <v>1189</v>
      </c>
      <c r="D1972" s="10">
        <v>0</v>
      </c>
      <c r="E1972" s="10">
        <v>0</v>
      </c>
      <c r="F1972" s="10">
        <v>0</v>
      </c>
      <c r="G1972" s="10">
        <v>0</v>
      </c>
      <c r="H1972" s="10">
        <v>0</v>
      </c>
      <c r="I1972" s="10" t="s">
        <v>22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 t="str">
        <f>INDEX(Mapping!$B$4:$B$70, MATCH(C1972, Mapping!$C$4:$C$70, 0))</f>
        <v>West</v>
      </c>
    </row>
    <row r="1973" spans="1:16" x14ac:dyDescent="0.25">
      <c r="A1973" s="10">
        <v>2036</v>
      </c>
      <c r="B1973" s="10" t="s">
        <v>24</v>
      </c>
      <c r="C1973" s="10" t="s">
        <v>23</v>
      </c>
      <c r="D1973" s="10">
        <v>0</v>
      </c>
      <c r="E1973" s="10">
        <v>0</v>
      </c>
      <c r="F1973" s="10">
        <v>0</v>
      </c>
      <c r="G1973" s="10">
        <v>0</v>
      </c>
      <c r="H1973" s="10">
        <v>0</v>
      </c>
      <c r="I1973" s="10" t="s">
        <v>22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 t="str">
        <f>INDEX(Mapping!$B$4:$B$70, MATCH(C1973, Mapping!$C$4:$C$70, 0))</f>
        <v>East</v>
      </c>
    </row>
    <row r="1974" spans="1:16" x14ac:dyDescent="0.25">
      <c r="A1974" s="10">
        <v>2036</v>
      </c>
      <c r="B1974" s="10" t="s">
        <v>24</v>
      </c>
      <c r="C1974" s="10" t="s">
        <v>1220</v>
      </c>
      <c r="D1974" s="10">
        <v>278.10000000000002</v>
      </c>
      <c r="E1974" s="10">
        <v>0</v>
      </c>
      <c r="F1974" s="10">
        <v>-26.3</v>
      </c>
      <c r="G1974" s="10">
        <v>32.700000000000003</v>
      </c>
      <c r="H1974" s="10">
        <v>32.700000000000003</v>
      </c>
      <c r="I1974" s="10">
        <v>13</v>
      </c>
      <c r="J1974" s="10">
        <v>0</v>
      </c>
      <c r="K1974" s="10">
        <v>0</v>
      </c>
      <c r="L1974" s="10">
        <v>0</v>
      </c>
      <c r="M1974" s="10">
        <v>284.5</v>
      </c>
      <c r="N1974" s="10">
        <v>0</v>
      </c>
      <c r="O1974" s="10">
        <v>0</v>
      </c>
      <c r="P1974" s="10" t="str">
        <f>INDEX(Mapping!$B$4:$B$70, MATCH(C1974, Mapping!$C$4:$C$70, 0))</f>
        <v>West</v>
      </c>
    </row>
    <row r="1975" spans="1:16" x14ac:dyDescent="0.25">
      <c r="A1975" s="10">
        <v>2036</v>
      </c>
      <c r="B1975" s="10" t="s">
        <v>24</v>
      </c>
      <c r="C1975" s="10" t="s">
        <v>1235</v>
      </c>
      <c r="D1975" s="10">
        <v>0</v>
      </c>
      <c r="E1975" s="10">
        <v>0</v>
      </c>
      <c r="F1975" s="10">
        <v>0</v>
      </c>
      <c r="G1975" s="10">
        <v>0</v>
      </c>
      <c r="H1975" s="10">
        <v>0</v>
      </c>
      <c r="I1975" s="10" t="s">
        <v>22</v>
      </c>
      <c r="J1975" s="10">
        <v>67.2</v>
      </c>
      <c r="K1975" s="10">
        <v>0</v>
      </c>
      <c r="L1975" s="10">
        <v>0</v>
      </c>
      <c r="M1975" s="10">
        <v>0</v>
      </c>
      <c r="N1975" s="10">
        <v>67.2</v>
      </c>
      <c r="O1975" s="10">
        <v>0</v>
      </c>
      <c r="P1975" s="10" t="str">
        <f>INDEX(Mapping!$B$4:$B$70, MATCH(C1975, Mapping!$C$4:$C$70, 0))</f>
        <v>East</v>
      </c>
    </row>
    <row r="1976" spans="1:16" x14ac:dyDescent="0.25">
      <c r="A1976" s="10">
        <v>2036</v>
      </c>
      <c r="B1976" s="10" t="s">
        <v>24</v>
      </c>
      <c r="C1976" s="10" t="s">
        <v>1236</v>
      </c>
      <c r="D1976" s="10">
        <v>0</v>
      </c>
      <c r="E1976" s="10">
        <v>0</v>
      </c>
      <c r="F1976" s="10">
        <v>0</v>
      </c>
      <c r="G1976" s="10">
        <v>0</v>
      </c>
      <c r="H1976" s="10">
        <v>0</v>
      </c>
      <c r="I1976" s="10" t="s">
        <v>22</v>
      </c>
      <c r="J1976" s="10">
        <v>110.5</v>
      </c>
      <c r="K1976" s="10">
        <v>0</v>
      </c>
      <c r="L1976" s="10">
        <v>0</v>
      </c>
      <c r="M1976" s="10">
        <v>0</v>
      </c>
      <c r="N1976" s="10">
        <v>110.5</v>
      </c>
      <c r="O1976" s="10">
        <v>0</v>
      </c>
      <c r="P1976" s="10" t="str">
        <f>INDEX(Mapping!$B$4:$B$70, MATCH(C1976, Mapping!$C$4:$C$70, 0))</f>
        <v>West</v>
      </c>
    </row>
    <row r="1977" spans="1:16" x14ac:dyDescent="0.25">
      <c r="A1977" s="10">
        <v>2036</v>
      </c>
      <c r="B1977" s="10" t="s">
        <v>24</v>
      </c>
      <c r="C1977" s="10" t="s">
        <v>1237</v>
      </c>
      <c r="D1977" s="10">
        <v>0</v>
      </c>
      <c r="E1977" s="10">
        <v>0</v>
      </c>
      <c r="F1977" s="10">
        <v>0</v>
      </c>
      <c r="G1977" s="10">
        <v>0</v>
      </c>
      <c r="H1977" s="10">
        <v>0</v>
      </c>
      <c r="I1977" s="10" t="s">
        <v>22</v>
      </c>
      <c r="J1977" s="10">
        <v>111.6</v>
      </c>
      <c r="K1977" s="10">
        <v>0</v>
      </c>
      <c r="L1977" s="10">
        <v>0</v>
      </c>
      <c r="M1977" s="10">
        <v>0</v>
      </c>
      <c r="N1977" s="10">
        <v>111.6</v>
      </c>
      <c r="O1977" s="10">
        <v>0</v>
      </c>
      <c r="P1977" s="10" t="str">
        <f>INDEX(Mapping!$B$4:$B$70, MATCH(C1977, Mapping!$C$4:$C$70, 0))</f>
        <v>West</v>
      </c>
    </row>
    <row r="1978" spans="1:16" x14ac:dyDescent="0.25">
      <c r="A1978" s="10">
        <v>2036</v>
      </c>
      <c r="B1978" s="10" t="s">
        <v>24</v>
      </c>
      <c r="C1978" s="10" t="s">
        <v>1238</v>
      </c>
      <c r="D1978" s="10">
        <v>0</v>
      </c>
      <c r="E1978" s="10">
        <v>0</v>
      </c>
      <c r="F1978" s="10">
        <v>0</v>
      </c>
      <c r="G1978" s="10">
        <v>0</v>
      </c>
      <c r="H1978" s="10">
        <v>0</v>
      </c>
      <c r="I1978" s="10" t="s">
        <v>22</v>
      </c>
      <c r="J1978" s="10">
        <v>143.1</v>
      </c>
      <c r="K1978" s="10">
        <v>0</v>
      </c>
      <c r="L1978" s="10">
        <v>0</v>
      </c>
      <c r="M1978" s="10">
        <v>0</v>
      </c>
      <c r="N1978" s="10">
        <v>143.1</v>
      </c>
      <c r="O1978" s="10">
        <v>0</v>
      </c>
      <c r="P1978" s="10" t="str">
        <f>INDEX(Mapping!$B$4:$B$70, MATCH(C1978, Mapping!$C$4:$C$70, 0))</f>
        <v>East</v>
      </c>
    </row>
    <row r="1979" spans="1:16" x14ac:dyDescent="0.25">
      <c r="A1979" s="10">
        <v>2036</v>
      </c>
      <c r="B1979" s="10" t="s">
        <v>24</v>
      </c>
      <c r="C1979" s="10" t="s">
        <v>1239</v>
      </c>
      <c r="D1979" s="10">
        <v>0</v>
      </c>
      <c r="E1979" s="10">
        <v>0</v>
      </c>
      <c r="F1979" s="10">
        <v>0</v>
      </c>
      <c r="G1979" s="10">
        <v>0</v>
      </c>
      <c r="H1979" s="10">
        <v>0</v>
      </c>
      <c r="I1979" s="10" t="s">
        <v>22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 t="str">
        <f>INDEX(Mapping!$B$4:$B$70, MATCH(C1979, Mapping!$C$4:$C$70, 0))</f>
        <v>West</v>
      </c>
    </row>
    <row r="1980" spans="1:16" x14ac:dyDescent="0.25">
      <c r="A1980" s="10">
        <v>2036</v>
      </c>
      <c r="B1980" s="10" t="s">
        <v>24</v>
      </c>
      <c r="C1980" s="10" t="s">
        <v>1240</v>
      </c>
      <c r="D1980" s="10">
        <v>0</v>
      </c>
      <c r="E1980" s="10">
        <v>0</v>
      </c>
      <c r="F1980" s="10">
        <v>0</v>
      </c>
      <c r="G1980" s="10">
        <v>0</v>
      </c>
      <c r="H1980" s="10">
        <v>0</v>
      </c>
      <c r="I1980" s="10" t="s">
        <v>22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 t="str">
        <f>INDEX(Mapping!$B$4:$B$70, MATCH(C1980, Mapping!$C$4:$C$70, 0))</f>
        <v>West</v>
      </c>
    </row>
    <row r="1981" spans="1:16" x14ac:dyDescent="0.25">
      <c r="A1981" s="10">
        <v>2036</v>
      </c>
      <c r="B1981" s="10" t="s">
        <v>24</v>
      </c>
      <c r="C1981" s="10" t="s">
        <v>1241</v>
      </c>
      <c r="D1981" s="10">
        <v>0</v>
      </c>
      <c r="E1981" s="10">
        <v>0</v>
      </c>
      <c r="F1981" s="10">
        <v>0</v>
      </c>
      <c r="G1981" s="10">
        <v>0</v>
      </c>
      <c r="H1981" s="10">
        <v>0</v>
      </c>
      <c r="I1981" s="10" t="s">
        <v>22</v>
      </c>
      <c r="J1981" s="10">
        <v>0</v>
      </c>
      <c r="K1981" s="10">
        <v>0</v>
      </c>
      <c r="L1981" s="10">
        <v>0</v>
      </c>
      <c r="M1981" s="10">
        <v>0</v>
      </c>
      <c r="N1981" s="10">
        <v>0</v>
      </c>
      <c r="O1981" s="10">
        <v>0</v>
      </c>
      <c r="P1981" s="10" t="str">
        <f>INDEX(Mapping!$B$4:$B$70, MATCH(C1981, Mapping!$C$4:$C$70, 0))</f>
        <v>West</v>
      </c>
    </row>
    <row r="1982" spans="1:16" x14ac:dyDescent="0.25">
      <c r="A1982" s="10">
        <v>2036</v>
      </c>
      <c r="B1982" s="10" t="s">
        <v>24</v>
      </c>
      <c r="C1982" s="10" t="s">
        <v>1242</v>
      </c>
      <c r="D1982" s="10">
        <v>0</v>
      </c>
      <c r="E1982" s="10">
        <v>0</v>
      </c>
      <c r="F1982" s="10">
        <v>0</v>
      </c>
      <c r="G1982" s="10">
        <v>0</v>
      </c>
      <c r="H1982" s="10">
        <v>0</v>
      </c>
      <c r="I1982" s="10" t="s">
        <v>22</v>
      </c>
      <c r="J1982" s="10">
        <v>0</v>
      </c>
      <c r="K1982" s="10">
        <v>0</v>
      </c>
      <c r="L1982" s="10">
        <v>0</v>
      </c>
      <c r="M1982" s="10">
        <v>0</v>
      </c>
      <c r="N1982" s="10">
        <v>0</v>
      </c>
      <c r="O1982" s="10">
        <v>0</v>
      </c>
      <c r="P1982" s="10" t="str">
        <f>INDEX(Mapping!$B$4:$B$70, MATCH(C1982, Mapping!$C$4:$C$70, 0))</f>
        <v>West</v>
      </c>
    </row>
    <row r="1983" spans="1:16" x14ac:dyDescent="0.25">
      <c r="A1983" s="10">
        <v>2036</v>
      </c>
      <c r="B1983" s="10" t="s">
        <v>24</v>
      </c>
      <c r="C1983" s="10" t="s">
        <v>1243</v>
      </c>
      <c r="D1983" s="10">
        <v>0</v>
      </c>
      <c r="E1983" s="10">
        <v>0</v>
      </c>
      <c r="F1983" s="10">
        <v>0</v>
      </c>
      <c r="G1983" s="10">
        <v>0</v>
      </c>
      <c r="H1983" s="10">
        <v>0</v>
      </c>
      <c r="I1983" s="10" t="s">
        <v>22</v>
      </c>
      <c r="J1983" s="10">
        <v>127.8</v>
      </c>
      <c r="K1983" s="10">
        <v>0</v>
      </c>
      <c r="L1983" s="10">
        <v>0</v>
      </c>
      <c r="M1983" s="10">
        <v>0</v>
      </c>
      <c r="N1983" s="10">
        <v>127.8</v>
      </c>
      <c r="O1983" s="10">
        <v>0</v>
      </c>
      <c r="P1983" s="10" t="str">
        <f>INDEX(Mapping!$B$4:$B$70, MATCH(C1983, Mapping!$C$4:$C$70, 0))</f>
        <v>West</v>
      </c>
    </row>
    <row r="1984" spans="1:16" x14ac:dyDescent="0.25">
      <c r="A1984" s="10">
        <v>2036</v>
      </c>
      <c r="B1984" s="10" t="s">
        <v>24</v>
      </c>
      <c r="C1984" s="10" t="s">
        <v>1244</v>
      </c>
      <c r="D1984" s="10">
        <v>0</v>
      </c>
      <c r="E1984" s="10">
        <v>0</v>
      </c>
      <c r="F1984" s="10">
        <v>0</v>
      </c>
      <c r="G1984" s="10">
        <v>0</v>
      </c>
      <c r="H1984" s="10">
        <v>322.60000000000002</v>
      </c>
      <c r="I1984" s="10" t="s">
        <v>22</v>
      </c>
      <c r="J1984" s="10">
        <v>322.60000000000002</v>
      </c>
      <c r="K1984" s="10">
        <v>0</v>
      </c>
      <c r="L1984" s="10">
        <v>0</v>
      </c>
      <c r="M1984" s="10">
        <v>0</v>
      </c>
      <c r="N1984" s="10">
        <v>0</v>
      </c>
      <c r="O1984" s="10">
        <v>0</v>
      </c>
      <c r="P1984" s="10" t="str">
        <f>INDEX(Mapping!$B$4:$B$70, MATCH(C1984, Mapping!$C$4:$C$70, 0))</f>
        <v>East</v>
      </c>
    </row>
    <row r="1985" spans="1:16" x14ac:dyDescent="0.25">
      <c r="A1985" s="10">
        <v>2036</v>
      </c>
      <c r="B1985" s="10" t="s">
        <v>24</v>
      </c>
      <c r="C1985" s="10" t="s">
        <v>1245</v>
      </c>
      <c r="D1985" s="10">
        <v>0</v>
      </c>
      <c r="E1985" s="10">
        <v>0</v>
      </c>
      <c r="F1985" s="10">
        <v>0</v>
      </c>
      <c r="G1985" s="10">
        <v>0</v>
      </c>
      <c r="H1985" s="10">
        <v>41.7</v>
      </c>
      <c r="I1985" s="10" t="s">
        <v>22</v>
      </c>
      <c r="J1985" s="10">
        <v>195</v>
      </c>
      <c r="K1985" s="10">
        <v>0</v>
      </c>
      <c r="L1985" s="10">
        <v>0</v>
      </c>
      <c r="M1985" s="10">
        <v>0</v>
      </c>
      <c r="N1985" s="10">
        <v>153.30000000000001</v>
      </c>
      <c r="O1985" s="10">
        <v>0</v>
      </c>
      <c r="P1985" s="10" t="str">
        <f>INDEX(Mapping!$B$4:$B$70, MATCH(C1985, Mapping!$C$4:$C$70, 0))</f>
        <v>East</v>
      </c>
    </row>
    <row r="1986" spans="1:16" x14ac:dyDescent="0.25">
      <c r="A1986" s="10">
        <v>2036</v>
      </c>
      <c r="B1986" s="10" t="s">
        <v>24</v>
      </c>
      <c r="C1986" s="10" t="s">
        <v>1246</v>
      </c>
      <c r="D1986" s="10">
        <v>0</v>
      </c>
      <c r="E1986" s="10">
        <v>0</v>
      </c>
      <c r="F1986" s="10">
        <v>0</v>
      </c>
      <c r="G1986" s="10">
        <v>0</v>
      </c>
      <c r="H1986" s="10">
        <v>0</v>
      </c>
      <c r="I1986" s="10" t="s">
        <v>22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 t="str">
        <f>INDEX(Mapping!$B$4:$B$70, MATCH(C1986, Mapping!$C$4:$C$70, 0))</f>
        <v>West</v>
      </c>
    </row>
    <row r="1987" spans="1:16" x14ac:dyDescent="0.25">
      <c r="A1987" s="10">
        <v>2036</v>
      </c>
      <c r="B1987" s="10" t="s">
        <v>24</v>
      </c>
      <c r="C1987" s="10" t="s">
        <v>1247</v>
      </c>
      <c r="D1987" s="10">
        <v>0</v>
      </c>
      <c r="E1987" s="10">
        <v>0</v>
      </c>
      <c r="F1987" s="10">
        <v>0</v>
      </c>
      <c r="G1987" s="10">
        <v>0</v>
      </c>
      <c r="H1987" s="10">
        <v>0</v>
      </c>
      <c r="I1987" s="10" t="s">
        <v>22</v>
      </c>
      <c r="J1987" s="10">
        <v>0</v>
      </c>
      <c r="K1987" s="10">
        <v>0</v>
      </c>
      <c r="L1987" s="10">
        <v>0</v>
      </c>
      <c r="M1987" s="10">
        <v>0</v>
      </c>
      <c r="N1987" s="10">
        <v>0</v>
      </c>
      <c r="O1987" s="10">
        <v>0</v>
      </c>
      <c r="P1987" s="10" t="str">
        <f>INDEX(Mapping!$B$4:$B$70, MATCH(C1987, Mapping!$C$4:$C$70, 0))</f>
        <v>East</v>
      </c>
    </row>
    <row r="1988" spans="1:16" x14ac:dyDescent="0.25">
      <c r="A1988" s="10">
        <v>2036</v>
      </c>
      <c r="B1988" s="10" t="s">
        <v>24</v>
      </c>
      <c r="C1988" s="10" t="s">
        <v>1248</v>
      </c>
      <c r="D1988" s="10">
        <v>0</v>
      </c>
      <c r="E1988" s="10">
        <v>0</v>
      </c>
      <c r="F1988" s="10">
        <v>0</v>
      </c>
      <c r="G1988" s="10">
        <v>0</v>
      </c>
      <c r="H1988" s="10">
        <v>0</v>
      </c>
      <c r="I1988" s="10" t="s">
        <v>22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 t="str">
        <f>INDEX(Mapping!$B$4:$B$70, MATCH(C1988, Mapping!$C$4:$C$70, 0))</f>
        <v>East</v>
      </c>
    </row>
    <row r="1989" spans="1:16" x14ac:dyDescent="0.25">
      <c r="A1989" s="10">
        <v>2036</v>
      </c>
      <c r="B1989" s="10" t="s">
        <v>24</v>
      </c>
      <c r="C1989" s="10" t="s">
        <v>1249</v>
      </c>
      <c r="D1989" s="10">
        <v>0</v>
      </c>
      <c r="E1989" s="10">
        <v>0</v>
      </c>
      <c r="F1989" s="10">
        <v>0</v>
      </c>
      <c r="G1989" s="10">
        <v>0</v>
      </c>
      <c r="H1989" s="10">
        <v>0</v>
      </c>
      <c r="I1989" s="10" t="s">
        <v>22</v>
      </c>
      <c r="J1989" s="10">
        <v>125</v>
      </c>
      <c r="K1989" s="10">
        <v>0</v>
      </c>
      <c r="L1989" s="10">
        <v>0</v>
      </c>
      <c r="M1989" s="10">
        <v>0</v>
      </c>
      <c r="N1989" s="10">
        <v>125</v>
      </c>
      <c r="O1989" s="10">
        <v>0</v>
      </c>
      <c r="P1989" s="10" t="str">
        <f>INDEX(Mapping!$B$4:$B$70, MATCH(C1989, Mapping!$C$4:$C$70, 0))</f>
        <v>East</v>
      </c>
    </row>
    <row r="1990" spans="1:16" x14ac:dyDescent="0.25">
      <c r="A1990" s="10">
        <v>2036</v>
      </c>
      <c r="B1990" s="10" t="s">
        <v>24</v>
      </c>
      <c r="C1990" s="10" t="s">
        <v>1250</v>
      </c>
      <c r="D1990" s="10">
        <v>0</v>
      </c>
      <c r="E1990" s="10">
        <v>0</v>
      </c>
      <c r="F1990" s="10">
        <v>0</v>
      </c>
      <c r="G1990" s="10">
        <v>0</v>
      </c>
      <c r="H1990" s="10">
        <v>0</v>
      </c>
      <c r="I1990" s="10" t="s">
        <v>22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0" t="str">
        <f>INDEX(Mapping!$B$4:$B$70, MATCH(C1990, Mapping!$C$4:$C$70, 0))</f>
        <v>West</v>
      </c>
    </row>
    <row r="1991" spans="1:16" x14ac:dyDescent="0.25">
      <c r="A1991" s="10">
        <v>2036</v>
      </c>
      <c r="B1991" s="10" t="s">
        <v>24</v>
      </c>
      <c r="C1991" s="10" t="s">
        <v>1251</v>
      </c>
      <c r="D1991" s="10">
        <v>0</v>
      </c>
      <c r="E1991" s="10">
        <v>0</v>
      </c>
      <c r="F1991" s="10">
        <v>0</v>
      </c>
      <c r="G1991" s="10">
        <v>0</v>
      </c>
      <c r="H1991" s="10">
        <v>0</v>
      </c>
      <c r="I1991" s="10" t="s">
        <v>22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0</v>
      </c>
      <c r="P1991" s="10" t="str">
        <f>INDEX(Mapping!$B$4:$B$70, MATCH(C1991, Mapping!$C$4:$C$70, 0))</f>
        <v>East</v>
      </c>
    </row>
    <row r="1992" spans="1:16" x14ac:dyDescent="0.25">
      <c r="A1992" s="10">
        <v>2036</v>
      </c>
      <c r="B1992" s="10" t="s">
        <v>24</v>
      </c>
      <c r="C1992" s="10" t="s">
        <v>1252</v>
      </c>
      <c r="D1992" s="10">
        <v>0</v>
      </c>
      <c r="E1992" s="10">
        <v>0</v>
      </c>
      <c r="F1992" s="10">
        <v>0</v>
      </c>
      <c r="G1992" s="10">
        <v>0</v>
      </c>
      <c r="H1992" s="10">
        <v>0</v>
      </c>
      <c r="I1992" s="10" t="s">
        <v>22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 t="str">
        <f>INDEX(Mapping!$B$4:$B$70, MATCH(C1992, Mapping!$C$4:$C$70, 0))</f>
        <v>East</v>
      </c>
    </row>
    <row r="1993" spans="1:16" x14ac:dyDescent="0.25">
      <c r="A1993" s="10">
        <v>2036</v>
      </c>
      <c r="B1993" s="10" t="s">
        <v>24</v>
      </c>
      <c r="C1993" s="10" t="s">
        <v>1253</v>
      </c>
      <c r="D1993" s="10">
        <v>0</v>
      </c>
      <c r="E1993" s="10">
        <v>0</v>
      </c>
      <c r="F1993" s="10">
        <v>0</v>
      </c>
      <c r="G1993" s="10">
        <v>0</v>
      </c>
      <c r="H1993" s="10">
        <v>0</v>
      </c>
      <c r="I1993" s="10" t="s">
        <v>22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0">
        <v>0</v>
      </c>
      <c r="P1993" s="10" t="str">
        <f>INDEX(Mapping!$B$4:$B$70, MATCH(C1993, Mapping!$C$4:$C$70, 0))</f>
        <v>East</v>
      </c>
    </row>
    <row r="1994" spans="1:16" x14ac:dyDescent="0.25">
      <c r="A1994" s="10">
        <v>2036</v>
      </c>
      <c r="B1994" s="10" t="s">
        <v>24</v>
      </c>
      <c r="C1994" s="10" t="s">
        <v>1254</v>
      </c>
      <c r="D1994" s="10">
        <v>0</v>
      </c>
      <c r="E1994" s="10">
        <v>0</v>
      </c>
      <c r="F1994" s="10">
        <v>0</v>
      </c>
      <c r="G1994" s="10">
        <v>0</v>
      </c>
      <c r="H1994" s="10">
        <v>0</v>
      </c>
      <c r="I1994" s="10" t="s">
        <v>22</v>
      </c>
      <c r="J1994" s="10">
        <v>181.9</v>
      </c>
      <c r="K1994" s="10">
        <v>0</v>
      </c>
      <c r="L1994" s="10">
        <v>0</v>
      </c>
      <c r="M1994" s="10">
        <v>0</v>
      </c>
      <c r="N1994" s="10">
        <v>181.9</v>
      </c>
      <c r="O1994" s="10">
        <v>0</v>
      </c>
      <c r="P1994" s="10" t="str">
        <f>INDEX(Mapping!$B$4:$B$70, MATCH(C1994, Mapping!$C$4:$C$70, 0))</f>
        <v>West</v>
      </c>
    </row>
    <row r="1995" spans="1:16" x14ac:dyDescent="0.25">
      <c r="A1995" s="10">
        <v>2036</v>
      </c>
      <c r="B1995" s="10" t="s">
        <v>24</v>
      </c>
      <c r="C1995" s="10" t="s">
        <v>1255</v>
      </c>
      <c r="D1995" s="10">
        <v>0</v>
      </c>
      <c r="E1995" s="10">
        <v>0</v>
      </c>
      <c r="F1995" s="10">
        <v>0</v>
      </c>
      <c r="G1995" s="10">
        <v>0</v>
      </c>
      <c r="H1995" s="10">
        <v>0</v>
      </c>
      <c r="I1995" s="10" t="s">
        <v>22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 t="str">
        <f>INDEX(Mapping!$B$4:$B$70, MATCH(C1995, Mapping!$C$4:$C$70, 0))</f>
        <v>West</v>
      </c>
    </row>
    <row r="1996" spans="1:16" x14ac:dyDescent="0.25">
      <c r="A1996" s="10">
        <v>2036</v>
      </c>
      <c r="B1996" s="10" t="s">
        <v>24</v>
      </c>
      <c r="C1996" s="10" t="s">
        <v>1256</v>
      </c>
      <c r="D1996" s="10">
        <v>0</v>
      </c>
      <c r="E1996" s="10">
        <v>0</v>
      </c>
      <c r="F1996" s="10">
        <v>0</v>
      </c>
      <c r="G1996" s="10">
        <v>0</v>
      </c>
      <c r="H1996" s="10">
        <v>0</v>
      </c>
      <c r="I1996" s="10" t="s">
        <v>22</v>
      </c>
      <c r="J1996" s="10">
        <v>0</v>
      </c>
      <c r="K1996" s="10">
        <v>0</v>
      </c>
      <c r="L1996" s="10">
        <v>0</v>
      </c>
      <c r="M1996" s="10">
        <v>0</v>
      </c>
      <c r="N1996" s="10">
        <v>0</v>
      </c>
      <c r="O1996" s="10">
        <v>0</v>
      </c>
      <c r="P1996" s="10" t="str">
        <f>INDEX(Mapping!$B$4:$B$70, MATCH(C1996, Mapping!$C$4:$C$70, 0))</f>
        <v>East</v>
      </c>
    </row>
    <row r="1997" spans="1:16" x14ac:dyDescent="0.25">
      <c r="A1997" s="10">
        <v>2036</v>
      </c>
      <c r="B1997" s="10" t="s">
        <v>1222</v>
      </c>
      <c r="C1997" s="10" t="s">
        <v>25</v>
      </c>
      <c r="D1997" s="10">
        <v>0</v>
      </c>
      <c r="E1997" s="10">
        <v>0</v>
      </c>
      <c r="F1997" s="10">
        <v>0</v>
      </c>
      <c r="G1997" s="10">
        <v>0</v>
      </c>
      <c r="H1997" s="10">
        <v>0</v>
      </c>
      <c r="I1997" s="10" t="s">
        <v>22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 t="str">
        <f>INDEX(Mapping!$B$4:$B$70, MATCH(C1997, Mapping!$C$4:$C$70, 0))</f>
        <v>East</v>
      </c>
    </row>
    <row r="1998" spans="1:16" x14ac:dyDescent="0.25">
      <c r="A1998" s="10">
        <v>2036</v>
      </c>
      <c r="B1998" s="10" t="s">
        <v>1222</v>
      </c>
      <c r="C1998" s="10" t="s">
        <v>1182</v>
      </c>
      <c r="D1998" s="10">
        <v>0</v>
      </c>
      <c r="E1998" s="10">
        <v>0</v>
      </c>
      <c r="F1998" s="10">
        <v>0</v>
      </c>
      <c r="G1998" s="10">
        <v>0</v>
      </c>
      <c r="H1998" s="10">
        <v>0</v>
      </c>
      <c r="I1998" s="10" t="s">
        <v>22</v>
      </c>
      <c r="J1998" s="10">
        <v>179.2</v>
      </c>
      <c r="K1998" s="10">
        <v>0</v>
      </c>
      <c r="L1998" s="10">
        <v>0</v>
      </c>
      <c r="M1998" s="10">
        <v>0</v>
      </c>
      <c r="N1998" s="10">
        <v>179.2</v>
      </c>
      <c r="O1998" s="10">
        <v>0</v>
      </c>
      <c r="P1998" s="10" t="str">
        <f>INDEX(Mapping!$B$4:$B$70, MATCH(C1998, Mapping!$C$4:$C$70, 0))</f>
        <v>West</v>
      </c>
    </row>
    <row r="1999" spans="1:16" x14ac:dyDescent="0.25">
      <c r="A1999" s="10">
        <v>2036</v>
      </c>
      <c r="B1999" s="10" t="s">
        <v>1222</v>
      </c>
      <c r="C1999" s="10" t="s">
        <v>26</v>
      </c>
      <c r="D1999" s="10">
        <v>299.39999999999998</v>
      </c>
      <c r="E1999" s="10">
        <v>0</v>
      </c>
      <c r="F1999" s="10">
        <v>-33.6</v>
      </c>
      <c r="G1999" s="10">
        <v>34.5</v>
      </c>
      <c r="H1999" s="10">
        <v>34.5</v>
      </c>
      <c r="I1999" s="10">
        <v>13</v>
      </c>
      <c r="J1999" s="10">
        <v>29.7</v>
      </c>
      <c r="K1999" s="10">
        <v>-1.1000000000000001</v>
      </c>
      <c r="L1999" s="10">
        <v>0</v>
      </c>
      <c r="M1999" s="10">
        <v>413.7</v>
      </c>
      <c r="N1999" s="10">
        <v>142</v>
      </c>
      <c r="O1999" s="10">
        <v>0</v>
      </c>
      <c r="P1999" s="10" t="str">
        <f>INDEX(Mapping!$B$4:$B$70, MATCH(C1999, Mapping!$C$4:$C$70, 0))</f>
        <v>East</v>
      </c>
    </row>
    <row r="2000" spans="1:16" x14ac:dyDescent="0.25">
      <c r="A2000" s="10">
        <v>2036</v>
      </c>
      <c r="B2000" s="10" t="s">
        <v>1222</v>
      </c>
      <c r="C2000" s="10" t="s">
        <v>27</v>
      </c>
      <c r="D2000" s="10">
        <v>0</v>
      </c>
      <c r="E2000" s="10">
        <v>0</v>
      </c>
      <c r="F2000" s="10">
        <v>0</v>
      </c>
      <c r="G2000" s="10">
        <v>0</v>
      </c>
      <c r="H2000" s="10">
        <v>0</v>
      </c>
      <c r="I2000" s="10" t="s">
        <v>22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 t="str">
        <f>INDEX(Mapping!$B$4:$B$70, MATCH(C2000, Mapping!$C$4:$C$70, 0))</f>
        <v>East</v>
      </c>
    </row>
    <row r="2001" spans="1:16" x14ac:dyDescent="0.25">
      <c r="A2001" s="10">
        <v>2036</v>
      </c>
      <c r="B2001" s="10" t="s">
        <v>1222</v>
      </c>
      <c r="C2001" s="10" t="s">
        <v>1183</v>
      </c>
      <c r="D2001" s="10">
        <v>0</v>
      </c>
      <c r="E2001" s="10">
        <v>0</v>
      </c>
      <c r="F2001" s="10">
        <v>0</v>
      </c>
      <c r="G2001" s="10">
        <v>0</v>
      </c>
      <c r="H2001" s="10">
        <v>0</v>
      </c>
      <c r="I2001" s="10" t="s">
        <v>22</v>
      </c>
      <c r="J2001" s="10">
        <v>0</v>
      </c>
      <c r="K2001" s="10">
        <v>0</v>
      </c>
      <c r="L2001" s="10">
        <v>0</v>
      </c>
      <c r="M2001" s="10">
        <v>1378.5</v>
      </c>
      <c r="N2001" s="10">
        <v>1378.5</v>
      </c>
      <c r="O2001" s="10">
        <v>0</v>
      </c>
      <c r="P2001" s="10" t="str">
        <f>INDEX(Mapping!$B$4:$B$70, MATCH(C2001, Mapping!$C$4:$C$70, 0))</f>
        <v>West</v>
      </c>
    </row>
    <row r="2002" spans="1:16" x14ac:dyDescent="0.25">
      <c r="A2002" s="10">
        <v>2036</v>
      </c>
      <c r="B2002" s="10" t="s">
        <v>1222</v>
      </c>
      <c r="C2002" s="10" t="s">
        <v>1184</v>
      </c>
      <c r="D2002" s="10">
        <v>0</v>
      </c>
      <c r="E2002" s="10">
        <v>0</v>
      </c>
      <c r="F2002" s="10">
        <v>0</v>
      </c>
      <c r="G2002" s="10">
        <v>0</v>
      </c>
      <c r="H2002" s="10">
        <v>0</v>
      </c>
      <c r="I2002" s="10" t="s">
        <v>22</v>
      </c>
      <c r="J2002" s="10">
        <v>0</v>
      </c>
      <c r="K2002" s="10">
        <v>0</v>
      </c>
      <c r="L2002" s="10">
        <v>0</v>
      </c>
      <c r="M2002" s="10">
        <v>1593.8</v>
      </c>
      <c r="N2002" s="10">
        <v>1593.8</v>
      </c>
      <c r="O2002" s="10">
        <v>0</v>
      </c>
      <c r="P2002" s="10" t="str">
        <f>INDEX(Mapping!$B$4:$B$70, MATCH(C2002, Mapping!$C$4:$C$70, 0))</f>
        <v>West</v>
      </c>
    </row>
    <row r="2003" spans="1:16" x14ac:dyDescent="0.25">
      <c r="A2003" s="10">
        <v>2036</v>
      </c>
      <c r="B2003" s="10" t="s">
        <v>1222</v>
      </c>
      <c r="C2003" s="10" t="s">
        <v>28</v>
      </c>
      <c r="D2003" s="10">
        <v>0</v>
      </c>
      <c r="E2003" s="10">
        <v>0</v>
      </c>
      <c r="F2003" s="10">
        <v>0</v>
      </c>
      <c r="G2003" s="10">
        <v>0</v>
      </c>
      <c r="H2003" s="10">
        <v>0</v>
      </c>
      <c r="I2003" s="10" t="s">
        <v>22</v>
      </c>
      <c r="J2003" s="10">
        <v>163.5</v>
      </c>
      <c r="K2003" s="10">
        <v>0</v>
      </c>
      <c r="L2003" s="10">
        <v>0</v>
      </c>
      <c r="M2003" s="10">
        <v>148.5</v>
      </c>
      <c r="N2003" s="10">
        <v>312</v>
      </c>
      <c r="O2003" s="10">
        <v>0</v>
      </c>
      <c r="P2003" s="10" t="str">
        <f>INDEX(Mapping!$B$4:$B$70, MATCH(C2003, Mapping!$C$4:$C$70, 0))</f>
        <v>West</v>
      </c>
    </row>
    <row r="2004" spans="1:16" x14ac:dyDescent="0.25">
      <c r="A2004" s="10">
        <v>2036</v>
      </c>
      <c r="B2004" s="10" t="s">
        <v>1222</v>
      </c>
      <c r="C2004" s="10" t="s">
        <v>29</v>
      </c>
      <c r="D2004" s="10">
        <v>0</v>
      </c>
      <c r="E2004" s="10">
        <v>0</v>
      </c>
      <c r="F2004" s="10">
        <v>0</v>
      </c>
      <c r="G2004" s="10">
        <v>0</v>
      </c>
      <c r="H2004" s="10">
        <v>0</v>
      </c>
      <c r="I2004" s="10" t="s">
        <v>22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 t="str">
        <f>INDEX(Mapping!$B$4:$B$70, MATCH(C2004, Mapping!$C$4:$C$70, 0))</f>
        <v>East</v>
      </c>
    </row>
    <row r="2005" spans="1:16" x14ac:dyDescent="0.25">
      <c r="A2005" s="10">
        <v>2036</v>
      </c>
      <c r="B2005" s="10" t="s">
        <v>1222</v>
      </c>
      <c r="C2005" s="10" t="s">
        <v>30</v>
      </c>
      <c r="D2005" s="10">
        <v>0</v>
      </c>
      <c r="E2005" s="10">
        <v>0</v>
      </c>
      <c r="F2005" s="10">
        <v>0</v>
      </c>
      <c r="G2005" s="10">
        <v>0</v>
      </c>
      <c r="H2005" s="10">
        <v>0</v>
      </c>
      <c r="I2005" s="10" t="s">
        <v>22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 t="str">
        <f>INDEX(Mapping!$B$4:$B$70, MATCH(C2005, Mapping!$C$4:$C$70, 0))</f>
        <v>East</v>
      </c>
    </row>
    <row r="2006" spans="1:16" x14ac:dyDescent="0.25">
      <c r="A2006" s="10">
        <v>2036</v>
      </c>
      <c r="B2006" s="10" t="s">
        <v>1222</v>
      </c>
      <c r="C2006" s="10" t="s">
        <v>31</v>
      </c>
      <c r="D2006" s="10">
        <v>4301.5</v>
      </c>
      <c r="E2006" s="10">
        <v>0</v>
      </c>
      <c r="F2006" s="10">
        <v>-464.2</v>
      </c>
      <c r="G2006" s="10">
        <v>801.6</v>
      </c>
      <c r="H2006" s="10">
        <v>801.6</v>
      </c>
      <c r="I2006" s="10">
        <v>20.9</v>
      </c>
      <c r="J2006" s="10">
        <v>2298.9</v>
      </c>
      <c r="K2006" s="10">
        <v>0</v>
      </c>
      <c r="L2006" s="10">
        <v>0</v>
      </c>
      <c r="M2006" s="10">
        <v>2772.1</v>
      </c>
      <c r="N2006" s="10">
        <v>432</v>
      </c>
      <c r="O2006" s="10">
        <v>0</v>
      </c>
      <c r="P2006" s="10" t="str">
        <f>INDEX(Mapping!$B$4:$B$70, MATCH(C2006, Mapping!$C$4:$C$70, 0))</f>
        <v>East</v>
      </c>
    </row>
    <row r="2007" spans="1:16" x14ac:dyDescent="0.25">
      <c r="A2007" s="10">
        <v>2036</v>
      </c>
      <c r="B2007" s="10" t="s">
        <v>1222</v>
      </c>
      <c r="C2007" s="10" t="s">
        <v>1185</v>
      </c>
      <c r="D2007" s="10">
        <v>0</v>
      </c>
      <c r="E2007" s="10">
        <v>0</v>
      </c>
      <c r="F2007" s="10">
        <v>0</v>
      </c>
      <c r="G2007" s="10">
        <v>0</v>
      </c>
      <c r="H2007" s="10">
        <v>0</v>
      </c>
      <c r="I2007" s="10" t="s">
        <v>22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 t="str">
        <f>INDEX(Mapping!$B$4:$B$70, MATCH(C2007, Mapping!$C$4:$C$70, 0))</f>
        <v>East</v>
      </c>
    </row>
    <row r="2008" spans="1:16" x14ac:dyDescent="0.25">
      <c r="A2008" s="10">
        <v>2036</v>
      </c>
      <c r="B2008" s="10" t="s">
        <v>1222</v>
      </c>
      <c r="C2008" s="10" t="s">
        <v>32</v>
      </c>
      <c r="D2008" s="10">
        <v>529.1</v>
      </c>
      <c r="E2008" s="10">
        <v>0</v>
      </c>
      <c r="F2008" s="10">
        <v>0</v>
      </c>
      <c r="G2008" s="10">
        <v>277</v>
      </c>
      <c r="H2008" s="10">
        <v>277</v>
      </c>
      <c r="I2008" s="10">
        <v>52.3</v>
      </c>
      <c r="J2008" s="10">
        <v>2925.6</v>
      </c>
      <c r="K2008" s="10">
        <v>-28</v>
      </c>
      <c r="L2008" s="10">
        <v>0</v>
      </c>
      <c r="M2008" s="10">
        <v>168.4</v>
      </c>
      <c r="N2008" s="10">
        <v>2259.9</v>
      </c>
      <c r="O2008" s="10">
        <v>0</v>
      </c>
      <c r="P2008" s="10" t="str">
        <f>INDEX(Mapping!$B$4:$B$70, MATCH(C2008, Mapping!$C$4:$C$70, 0))</f>
        <v>East</v>
      </c>
    </row>
    <row r="2009" spans="1:16" x14ac:dyDescent="0.25">
      <c r="A2009" s="10">
        <v>2036</v>
      </c>
      <c r="B2009" s="10" t="s">
        <v>1222</v>
      </c>
      <c r="C2009" s="10" t="s">
        <v>33</v>
      </c>
      <c r="D2009" s="10">
        <v>0</v>
      </c>
      <c r="E2009" s="10">
        <v>0</v>
      </c>
      <c r="F2009" s="10">
        <v>0</v>
      </c>
      <c r="G2009" s="10">
        <v>0</v>
      </c>
      <c r="H2009" s="10">
        <v>0</v>
      </c>
      <c r="I2009" s="10" t="s">
        <v>22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0">
        <v>0</v>
      </c>
      <c r="P2009" s="10" t="str">
        <f>INDEX(Mapping!$B$4:$B$70, MATCH(C2009, Mapping!$C$4:$C$70, 0))</f>
        <v>East</v>
      </c>
    </row>
    <row r="2010" spans="1:16" x14ac:dyDescent="0.25">
      <c r="A2010" s="10">
        <v>2036</v>
      </c>
      <c r="B2010" s="10" t="s">
        <v>1222</v>
      </c>
      <c r="C2010" s="10" t="s">
        <v>34</v>
      </c>
      <c r="D2010" s="10">
        <v>0</v>
      </c>
      <c r="E2010" s="10">
        <v>0</v>
      </c>
      <c r="F2010" s="10">
        <v>0</v>
      </c>
      <c r="G2010" s="10">
        <v>0</v>
      </c>
      <c r="H2010" s="10">
        <v>0</v>
      </c>
      <c r="I2010" s="10" t="s">
        <v>22</v>
      </c>
      <c r="J2010" s="10">
        <v>0</v>
      </c>
      <c r="K2010" s="10">
        <v>0</v>
      </c>
      <c r="L2010" s="10">
        <v>0</v>
      </c>
      <c r="M2010" s="10">
        <v>0</v>
      </c>
      <c r="N2010" s="10">
        <v>0</v>
      </c>
      <c r="O2010" s="10">
        <v>0</v>
      </c>
      <c r="P2010" s="10" t="str">
        <f>INDEX(Mapping!$B$4:$B$70, MATCH(C2010, Mapping!$C$4:$C$70, 0))</f>
        <v>East</v>
      </c>
    </row>
    <row r="2011" spans="1:16" x14ac:dyDescent="0.25">
      <c r="A2011" s="10">
        <v>2036</v>
      </c>
      <c r="B2011" s="10" t="s">
        <v>1222</v>
      </c>
      <c r="C2011" s="10" t="s">
        <v>35</v>
      </c>
      <c r="D2011" s="10">
        <v>0</v>
      </c>
      <c r="E2011" s="10">
        <v>0</v>
      </c>
      <c r="F2011" s="10">
        <v>0</v>
      </c>
      <c r="G2011" s="10">
        <v>0</v>
      </c>
      <c r="H2011" s="10">
        <v>0</v>
      </c>
      <c r="I2011" s="10" t="s">
        <v>22</v>
      </c>
      <c r="J2011" s="10">
        <v>0</v>
      </c>
      <c r="K2011" s="10">
        <v>0</v>
      </c>
      <c r="L2011" s="10">
        <v>0</v>
      </c>
      <c r="M2011" s="10">
        <v>0</v>
      </c>
      <c r="N2011" s="10">
        <v>0</v>
      </c>
      <c r="O2011" s="10">
        <v>0</v>
      </c>
      <c r="P2011" s="10" t="str">
        <f>INDEX(Mapping!$B$4:$B$70, MATCH(C2011, Mapping!$C$4:$C$70, 0))</f>
        <v>East</v>
      </c>
    </row>
    <row r="2012" spans="1:16" x14ac:dyDescent="0.25">
      <c r="A2012" s="10">
        <v>2036</v>
      </c>
      <c r="B2012" s="10" t="s">
        <v>1222</v>
      </c>
      <c r="C2012" s="10" t="s">
        <v>36</v>
      </c>
      <c r="D2012" s="10">
        <v>0</v>
      </c>
      <c r="E2012" s="10">
        <v>0</v>
      </c>
      <c r="F2012" s="10">
        <v>0</v>
      </c>
      <c r="G2012" s="10">
        <v>0</v>
      </c>
      <c r="H2012" s="10">
        <v>0</v>
      </c>
      <c r="I2012" s="10" t="s">
        <v>22</v>
      </c>
      <c r="J2012" s="10">
        <v>2.6</v>
      </c>
      <c r="K2012" s="10">
        <v>0</v>
      </c>
      <c r="L2012" s="10">
        <v>0</v>
      </c>
      <c r="M2012" s="10">
        <v>0</v>
      </c>
      <c r="N2012" s="10">
        <v>2.6</v>
      </c>
      <c r="O2012" s="10">
        <v>0</v>
      </c>
      <c r="P2012" s="10" t="str">
        <f>INDEX(Mapping!$B$4:$B$70, MATCH(C2012, Mapping!$C$4:$C$70, 0))</f>
        <v>West</v>
      </c>
    </row>
    <row r="2013" spans="1:16" x14ac:dyDescent="0.25">
      <c r="A2013" s="10">
        <v>2036</v>
      </c>
      <c r="B2013" s="10" t="s">
        <v>1222</v>
      </c>
      <c r="C2013" s="10" t="s">
        <v>37</v>
      </c>
      <c r="D2013" s="10">
        <v>0</v>
      </c>
      <c r="E2013" s="10">
        <v>0</v>
      </c>
      <c r="F2013" s="10">
        <v>0</v>
      </c>
      <c r="G2013" s="10">
        <v>0</v>
      </c>
      <c r="H2013" s="10">
        <v>0</v>
      </c>
      <c r="I2013" s="10" t="s">
        <v>22</v>
      </c>
      <c r="J2013" s="10">
        <v>240.1</v>
      </c>
      <c r="K2013" s="10">
        <v>0</v>
      </c>
      <c r="L2013" s="10">
        <v>0</v>
      </c>
      <c r="M2013" s="10">
        <v>0</v>
      </c>
      <c r="N2013" s="10">
        <v>240.1</v>
      </c>
      <c r="O2013" s="10">
        <v>0</v>
      </c>
      <c r="P2013" s="10" t="str">
        <f>INDEX(Mapping!$B$4:$B$70, MATCH(C2013, Mapping!$C$4:$C$70, 0))</f>
        <v>West</v>
      </c>
    </row>
    <row r="2014" spans="1:16" x14ac:dyDescent="0.25">
      <c r="A2014" s="10">
        <v>2036</v>
      </c>
      <c r="B2014" s="10" t="s">
        <v>1222</v>
      </c>
      <c r="C2014" s="10" t="s">
        <v>38</v>
      </c>
      <c r="D2014" s="10">
        <v>594.4</v>
      </c>
      <c r="E2014" s="10">
        <v>0</v>
      </c>
      <c r="F2014" s="10">
        <v>-63.3</v>
      </c>
      <c r="G2014" s="10">
        <v>69</v>
      </c>
      <c r="H2014" s="10">
        <v>69</v>
      </c>
      <c r="I2014" s="10">
        <v>13</v>
      </c>
      <c r="J2014" s="10">
        <v>104</v>
      </c>
      <c r="K2014" s="10">
        <v>0</v>
      </c>
      <c r="L2014" s="10">
        <v>0</v>
      </c>
      <c r="M2014" s="10">
        <v>496.2</v>
      </c>
      <c r="N2014" s="10">
        <v>0</v>
      </c>
      <c r="O2014" s="10">
        <v>0</v>
      </c>
      <c r="P2014" s="10" t="str">
        <f>INDEX(Mapping!$B$4:$B$70, MATCH(C2014, Mapping!$C$4:$C$70, 0))</f>
        <v>West</v>
      </c>
    </row>
    <row r="2015" spans="1:16" x14ac:dyDescent="0.25">
      <c r="A2015" s="10">
        <v>2036</v>
      </c>
      <c r="B2015" s="10" t="s">
        <v>1222</v>
      </c>
      <c r="C2015" s="10" t="s">
        <v>39</v>
      </c>
      <c r="D2015" s="10">
        <v>266.10000000000002</v>
      </c>
      <c r="E2015" s="10">
        <v>0</v>
      </c>
      <c r="F2015" s="10">
        <v>-25.6</v>
      </c>
      <c r="G2015" s="10">
        <v>31.3</v>
      </c>
      <c r="H2015" s="10">
        <v>31.3</v>
      </c>
      <c r="I2015" s="10">
        <v>13</v>
      </c>
      <c r="J2015" s="10">
        <v>191.2</v>
      </c>
      <c r="K2015" s="10">
        <v>-2.6</v>
      </c>
      <c r="L2015" s="10">
        <v>0</v>
      </c>
      <c r="M2015" s="10">
        <v>155.19999999999999</v>
      </c>
      <c r="N2015" s="10">
        <v>72</v>
      </c>
      <c r="O2015" s="10">
        <v>0</v>
      </c>
      <c r="P2015" s="10" t="str">
        <f>INDEX(Mapping!$B$4:$B$70, MATCH(C2015, Mapping!$C$4:$C$70, 0))</f>
        <v>West</v>
      </c>
    </row>
    <row r="2016" spans="1:16" x14ac:dyDescent="0.25">
      <c r="A2016" s="10">
        <v>2036</v>
      </c>
      <c r="B2016" s="10" t="s">
        <v>1222</v>
      </c>
      <c r="C2016" s="10" t="s">
        <v>42</v>
      </c>
      <c r="D2016" s="10">
        <v>0</v>
      </c>
      <c r="E2016" s="10">
        <v>0</v>
      </c>
      <c r="F2016" s="10">
        <v>0</v>
      </c>
      <c r="G2016" s="10">
        <v>0</v>
      </c>
      <c r="H2016" s="10">
        <v>0</v>
      </c>
      <c r="I2016" s="10" t="s">
        <v>22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 t="str">
        <f>INDEX(Mapping!$B$4:$B$70, MATCH(C2016, Mapping!$C$4:$C$70, 0))</f>
        <v>East</v>
      </c>
    </row>
    <row r="2017" spans="1:16" x14ac:dyDescent="0.25">
      <c r="A2017" s="10">
        <v>2036</v>
      </c>
      <c r="B2017" s="10" t="s">
        <v>1222</v>
      </c>
      <c r="C2017" s="10" t="s">
        <v>43</v>
      </c>
      <c r="D2017" s="10">
        <v>0</v>
      </c>
      <c r="E2017" s="10">
        <v>0</v>
      </c>
      <c r="F2017" s="10">
        <v>0</v>
      </c>
      <c r="G2017" s="10">
        <v>0</v>
      </c>
      <c r="H2017" s="10">
        <v>0</v>
      </c>
      <c r="I2017" s="10" t="s">
        <v>22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0">
        <v>0</v>
      </c>
      <c r="P2017" s="10" t="str">
        <f>INDEX(Mapping!$B$4:$B$70, MATCH(C2017, Mapping!$C$4:$C$70, 0))</f>
        <v>East</v>
      </c>
    </row>
    <row r="2018" spans="1:16" x14ac:dyDescent="0.25">
      <c r="A2018" s="10">
        <v>2036</v>
      </c>
      <c r="B2018" s="10" t="s">
        <v>1222</v>
      </c>
      <c r="C2018" s="10" t="s">
        <v>45</v>
      </c>
      <c r="D2018" s="10">
        <v>664</v>
      </c>
      <c r="E2018" s="10">
        <v>0</v>
      </c>
      <c r="F2018" s="10">
        <v>0</v>
      </c>
      <c r="G2018" s="10">
        <v>86.3</v>
      </c>
      <c r="H2018" s="10">
        <v>86.3</v>
      </c>
      <c r="I2018" s="10">
        <v>13</v>
      </c>
      <c r="J2018" s="10">
        <v>728.4</v>
      </c>
      <c r="K2018" s="10">
        <v>0</v>
      </c>
      <c r="L2018" s="10">
        <v>0</v>
      </c>
      <c r="M2018" s="10">
        <v>21.9</v>
      </c>
      <c r="N2018" s="10">
        <v>0</v>
      </c>
      <c r="O2018" s="10">
        <v>0</v>
      </c>
      <c r="P2018" s="10" t="str">
        <f>INDEX(Mapping!$B$4:$B$70, MATCH(C2018, Mapping!$C$4:$C$70, 0))</f>
        <v>East</v>
      </c>
    </row>
    <row r="2019" spans="1:16" x14ac:dyDescent="0.25">
      <c r="A2019" s="10">
        <v>2036</v>
      </c>
      <c r="B2019" s="10" t="s">
        <v>1222</v>
      </c>
      <c r="C2019" s="10" t="s">
        <v>46</v>
      </c>
      <c r="D2019" s="10">
        <v>512.79999999999995</v>
      </c>
      <c r="E2019" s="10">
        <v>0</v>
      </c>
      <c r="F2019" s="10">
        <v>-145.4</v>
      </c>
      <c r="G2019" s="10">
        <v>47.8</v>
      </c>
      <c r="H2019" s="10">
        <v>47.8</v>
      </c>
      <c r="I2019" s="10">
        <v>13</v>
      </c>
      <c r="J2019" s="10">
        <v>38.4</v>
      </c>
      <c r="K2019" s="10">
        <v>0</v>
      </c>
      <c r="L2019" s="10">
        <v>0</v>
      </c>
      <c r="M2019" s="10">
        <v>376.8</v>
      </c>
      <c r="N2019" s="10">
        <v>0</v>
      </c>
      <c r="O2019" s="10">
        <v>0</v>
      </c>
      <c r="P2019" s="10" t="str">
        <f>INDEX(Mapping!$B$4:$B$70, MATCH(C2019, Mapping!$C$4:$C$70, 0))</f>
        <v>East</v>
      </c>
    </row>
    <row r="2020" spans="1:16" x14ac:dyDescent="0.25">
      <c r="A2020" s="10">
        <v>2036</v>
      </c>
      <c r="B2020" s="10" t="s">
        <v>1222</v>
      </c>
      <c r="C2020" s="10" t="s">
        <v>1234</v>
      </c>
      <c r="D2020" s="10">
        <v>0</v>
      </c>
      <c r="E2020" s="10">
        <v>0</v>
      </c>
      <c r="F2020" s="10">
        <v>0</v>
      </c>
      <c r="G2020" s="10">
        <v>0</v>
      </c>
      <c r="H2020" s="10">
        <v>0</v>
      </c>
      <c r="I2020" s="10" t="s">
        <v>22</v>
      </c>
      <c r="J2020" s="10">
        <v>0</v>
      </c>
      <c r="K2020" s="10">
        <v>0</v>
      </c>
      <c r="L2020" s="10">
        <v>0</v>
      </c>
      <c r="M2020" s="10">
        <v>739.1</v>
      </c>
      <c r="N2020" s="10">
        <v>739.1</v>
      </c>
      <c r="O2020" s="10">
        <v>0</v>
      </c>
      <c r="P2020" s="10" t="str">
        <f>INDEX(Mapping!$B$4:$B$70, MATCH(C2020, Mapping!$C$4:$C$70, 0))</f>
        <v>East</v>
      </c>
    </row>
    <row r="2021" spans="1:16" x14ac:dyDescent="0.25">
      <c r="A2021" s="10">
        <v>2036</v>
      </c>
      <c r="B2021" s="10" t="s">
        <v>1222</v>
      </c>
      <c r="C2021" s="10" t="s">
        <v>47</v>
      </c>
      <c r="D2021" s="10">
        <v>0</v>
      </c>
      <c r="E2021" s="10">
        <v>0</v>
      </c>
      <c r="F2021" s="10">
        <v>0</v>
      </c>
      <c r="G2021" s="10">
        <v>0</v>
      </c>
      <c r="H2021" s="10">
        <v>0</v>
      </c>
      <c r="I2021" s="10" t="s">
        <v>22</v>
      </c>
      <c r="J2021" s="10">
        <v>512.20000000000005</v>
      </c>
      <c r="K2021" s="10">
        <v>0</v>
      </c>
      <c r="L2021" s="10">
        <v>0</v>
      </c>
      <c r="M2021" s="10">
        <v>0</v>
      </c>
      <c r="N2021" s="10">
        <v>512.20000000000005</v>
      </c>
      <c r="O2021" s="10">
        <v>0</v>
      </c>
      <c r="P2021" s="10" t="str">
        <f>INDEX(Mapping!$B$4:$B$70, MATCH(C2021, Mapping!$C$4:$C$70, 0))</f>
        <v>West</v>
      </c>
    </row>
    <row r="2022" spans="1:16" x14ac:dyDescent="0.25">
      <c r="A2022" s="10">
        <v>2036</v>
      </c>
      <c r="B2022" s="10" t="s">
        <v>1222</v>
      </c>
      <c r="C2022" s="10" t="s">
        <v>48</v>
      </c>
      <c r="D2022" s="10">
        <v>1595.2</v>
      </c>
      <c r="E2022" s="10">
        <v>0</v>
      </c>
      <c r="F2022" s="10">
        <v>-219.9</v>
      </c>
      <c r="G2022" s="10">
        <v>668.8</v>
      </c>
      <c r="H2022" s="10">
        <v>668.8</v>
      </c>
      <c r="I2022" s="10">
        <v>48.6</v>
      </c>
      <c r="J2022" s="10">
        <v>651.79999999999995</v>
      </c>
      <c r="K2022" s="10">
        <v>0.9</v>
      </c>
      <c r="L2022" s="10">
        <v>0</v>
      </c>
      <c r="M2022" s="10">
        <v>1590.1</v>
      </c>
      <c r="N2022" s="10">
        <v>198.7</v>
      </c>
      <c r="O2022" s="10">
        <v>0</v>
      </c>
      <c r="P2022" s="10" t="str">
        <f>INDEX(Mapping!$B$4:$B$70, MATCH(C2022, Mapping!$C$4:$C$70, 0))</f>
        <v>West</v>
      </c>
    </row>
    <row r="2023" spans="1:16" x14ac:dyDescent="0.25">
      <c r="A2023" s="10">
        <v>2036</v>
      </c>
      <c r="B2023" s="10" t="s">
        <v>1222</v>
      </c>
      <c r="C2023" s="10" t="s">
        <v>49</v>
      </c>
      <c r="D2023" s="10">
        <v>622</v>
      </c>
      <c r="E2023" s="10">
        <v>0</v>
      </c>
      <c r="F2023" s="10">
        <v>-66.599999999999994</v>
      </c>
      <c r="G2023" s="10">
        <v>72.2</v>
      </c>
      <c r="H2023" s="10">
        <v>72.2</v>
      </c>
      <c r="I2023" s="10">
        <v>13</v>
      </c>
      <c r="J2023" s="10">
        <v>682.1</v>
      </c>
      <c r="K2023" s="10">
        <v>-78</v>
      </c>
      <c r="L2023" s="10">
        <v>0</v>
      </c>
      <c r="M2023" s="10">
        <v>100</v>
      </c>
      <c r="N2023" s="10">
        <v>76.5</v>
      </c>
      <c r="O2023" s="10">
        <v>0</v>
      </c>
      <c r="P2023" s="10" t="str">
        <f>INDEX(Mapping!$B$4:$B$70, MATCH(C2023, Mapping!$C$4:$C$70, 0))</f>
        <v>West</v>
      </c>
    </row>
    <row r="2024" spans="1:16" x14ac:dyDescent="0.25">
      <c r="A2024" s="10">
        <v>2036</v>
      </c>
      <c r="B2024" s="10" t="s">
        <v>1222</v>
      </c>
      <c r="C2024" s="10" t="s">
        <v>50</v>
      </c>
      <c r="D2024" s="10">
        <v>456.5</v>
      </c>
      <c r="E2024" s="10">
        <v>0</v>
      </c>
      <c r="F2024" s="10">
        <v>-65.8</v>
      </c>
      <c r="G2024" s="10">
        <v>50.8</v>
      </c>
      <c r="H2024" s="10">
        <v>50.8</v>
      </c>
      <c r="I2024" s="10">
        <v>13</v>
      </c>
      <c r="J2024" s="10">
        <v>118.8</v>
      </c>
      <c r="K2024" s="10">
        <v>0</v>
      </c>
      <c r="L2024" s="10">
        <v>0</v>
      </c>
      <c r="M2024" s="10">
        <v>322.7</v>
      </c>
      <c r="N2024" s="10">
        <v>0</v>
      </c>
      <c r="O2024" s="10">
        <v>0</v>
      </c>
      <c r="P2024" s="10" t="str">
        <f>INDEX(Mapping!$B$4:$B$70, MATCH(C2024, Mapping!$C$4:$C$70, 0))</f>
        <v>West</v>
      </c>
    </row>
    <row r="2025" spans="1:16" x14ac:dyDescent="0.25">
      <c r="A2025" s="10">
        <v>2036</v>
      </c>
      <c r="B2025" s="10" t="s">
        <v>1222</v>
      </c>
      <c r="C2025" s="10" t="s">
        <v>51</v>
      </c>
      <c r="D2025" s="10">
        <v>0</v>
      </c>
      <c r="E2025" s="10">
        <v>0</v>
      </c>
      <c r="F2025" s="10">
        <v>0</v>
      </c>
      <c r="G2025" s="10">
        <v>0</v>
      </c>
      <c r="H2025" s="10">
        <v>0</v>
      </c>
      <c r="I2025" s="10" t="s">
        <v>22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0</v>
      </c>
      <c r="P2025" s="10" t="str">
        <f>INDEX(Mapping!$B$4:$B$70, MATCH(C2025, Mapping!$C$4:$C$70, 0))</f>
        <v>West</v>
      </c>
    </row>
    <row r="2026" spans="1:16" x14ac:dyDescent="0.25">
      <c r="A2026" s="10">
        <v>2036</v>
      </c>
      <c r="B2026" s="10" t="s">
        <v>1222</v>
      </c>
      <c r="C2026" s="10" t="s">
        <v>52</v>
      </c>
      <c r="D2026" s="10">
        <v>0</v>
      </c>
      <c r="E2026" s="10">
        <v>0</v>
      </c>
      <c r="F2026" s="10">
        <v>0</v>
      </c>
      <c r="G2026" s="10">
        <v>0</v>
      </c>
      <c r="H2026" s="10">
        <v>0</v>
      </c>
      <c r="I2026" s="10" t="s">
        <v>22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0">
        <v>0</v>
      </c>
      <c r="P2026" s="10" t="str">
        <f>INDEX(Mapping!$B$4:$B$70, MATCH(C2026, Mapping!$C$4:$C$70, 0))</f>
        <v>West</v>
      </c>
    </row>
    <row r="2027" spans="1:16" x14ac:dyDescent="0.25">
      <c r="A2027" s="10">
        <v>2036</v>
      </c>
      <c r="B2027" s="10" t="s">
        <v>1222</v>
      </c>
      <c r="C2027" s="10" t="s">
        <v>1221</v>
      </c>
      <c r="D2027" s="10">
        <v>0</v>
      </c>
      <c r="E2027" s="10">
        <v>0</v>
      </c>
      <c r="F2027" s="10">
        <v>0</v>
      </c>
      <c r="G2027" s="10">
        <v>0</v>
      </c>
      <c r="H2027" s="10">
        <v>0</v>
      </c>
      <c r="I2027" s="10" t="s">
        <v>22</v>
      </c>
      <c r="J2027" s="10">
        <v>702</v>
      </c>
      <c r="K2027" s="10">
        <v>0</v>
      </c>
      <c r="L2027" s="10">
        <v>0</v>
      </c>
      <c r="M2027" s="10">
        <v>717.1</v>
      </c>
      <c r="N2027" s="10">
        <v>1419.1</v>
      </c>
      <c r="O2027" s="10">
        <v>0</v>
      </c>
      <c r="P2027" s="10" t="str">
        <f>INDEX(Mapping!$B$4:$B$70, MATCH(C2027, Mapping!$C$4:$C$70, 0))</f>
        <v>West</v>
      </c>
    </row>
    <row r="2028" spans="1:16" x14ac:dyDescent="0.25">
      <c r="A2028" s="10">
        <v>2036</v>
      </c>
      <c r="B2028" s="10" t="s">
        <v>1222</v>
      </c>
      <c r="C2028" s="10" t="s">
        <v>53</v>
      </c>
      <c r="D2028" s="10">
        <v>0</v>
      </c>
      <c r="E2028" s="10">
        <v>0</v>
      </c>
      <c r="F2028" s="10">
        <v>0</v>
      </c>
      <c r="G2028" s="10">
        <v>0</v>
      </c>
      <c r="H2028" s="10">
        <v>0</v>
      </c>
      <c r="I2028" s="10" t="s">
        <v>22</v>
      </c>
      <c r="J2028" s="10">
        <v>0</v>
      </c>
      <c r="K2028" s="10">
        <v>0</v>
      </c>
      <c r="L2028" s="10">
        <v>0</v>
      </c>
      <c r="M2028" s="10">
        <v>1089.9000000000001</v>
      </c>
      <c r="N2028" s="10">
        <v>1089.9000000000001</v>
      </c>
      <c r="O2028" s="10">
        <v>0</v>
      </c>
      <c r="P2028" s="10" t="str">
        <f>INDEX(Mapping!$B$4:$B$70, MATCH(C2028, Mapping!$C$4:$C$70, 0))</f>
        <v>West</v>
      </c>
    </row>
    <row r="2029" spans="1:16" x14ac:dyDescent="0.25">
      <c r="A2029" s="10">
        <v>2036</v>
      </c>
      <c r="B2029" s="10" t="s">
        <v>1222</v>
      </c>
      <c r="C2029" s="10" t="s">
        <v>1189</v>
      </c>
      <c r="D2029" s="10">
        <v>0</v>
      </c>
      <c r="E2029" s="10">
        <v>0</v>
      </c>
      <c r="F2029" s="10">
        <v>0</v>
      </c>
      <c r="G2029" s="10">
        <v>0</v>
      </c>
      <c r="H2029" s="10">
        <v>0</v>
      </c>
      <c r="I2029" s="10" t="s">
        <v>22</v>
      </c>
      <c r="J2029" s="10">
        <v>0</v>
      </c>
      <c r="K2029" s="10">
        <v>0</v>
      </c>
      <c r="L2029" s="10">
        <v>0</v>
      </c>
      <c r="M2029" s="10">
        <v>157.80000000000001</v>
      </c>
      <c r="N2029" s="10">
        <v>157.80000000000001</v>
      </c>
      <c r="O2029" s="10">
        <v>0</v>
      </c>
      <c r="P2029" s="10" t="str">
        <f>INDEX(Mapping!$B$4:$B$70, MATCH(C2029, Mapping!$C$4:$C$70, 0))</f>
        <v>West</v>
      </c>
    </row>
    <row r="2030" spans="1:16" x14ac:dyDescent="0.25">
      <c r="A2030" s="10">
        <v>2036</v>
      </c>
      <c r="B2030" s="10" t="s">
        <v>1222</v>
      </c>
      <c r="C2030" s="10" t="s">
        <v>23</v>
      </c>
      <c r="D2030" s="10">
        <v>0</v>
      </c>
      <c r="E2030" s="10">
        <v>0</v>
      </c>
      <c r="F2030" s="10">
        <v>0</v>
      </c>
      <c r="G2030" s="10">
        <v>0</v>
      </c>
      <c r="H2030" s="10">
        <v>0</v>
      </c>
      <c r="I2030" s="10" t="s">
        <v>22</v>
      </c>
      <c r="J2030" s="10">
        <v>0</v>
      </c>
      <c r="K2030" s="10">
        <v>0</v>
      </c>
      <c r="L2030" s="10">
        <v>0</v>
      </c>
      <c r="M2030" s="10">
        <v>0</v>
      </c>
      <c r="N2030" s="10">
        <v>0</v>
      </c>
      <c r="O2030" s="10">
        <v>0</v>
      </c>
      <c r="P2030" s="10" t="str">
        <f>INDEX(Mapping!$B$4:$B$70, MATCH(C2030, Mapping!$C$4:$C$70, 0))</f>
        <v>East</v>
      </c>
    </row>
    <row r="2031" spans="1:16" x14ac:dyDescent="0.25">
      <c r="A2031" s="10">
        <v>2036</v>
      </c>
      <c r="B2031" s="10" t="s">
        <v>1222</v>
      </c>
      <c r="C2031" s="10" t="s">
        <v>1220</v>
      </c>
      <c r="D2031" s="10">
        <v>361</v>
      </c>
      <c r="E2031" s="10">
        <v>0</v>
      </c>
      <c r="F2031" s="10">
        <v>-41</v>
      </c>
      <c r="G2031" s="10">
        <v>41.6</v>
      </c>
      <c r="H2031" s="10">
        <v>41.6</v>
      </c>
      <c r="I2031" s="10">
        <v>13</v>
      </c>
      <c r="J2031" s="10">
        <v>0</v>
      </c>
      <c r="K2031" s="10">
        <v>0</v>
      </c>
      <c r="L2031" s="10">
        <v>0</v>
      </c>
      <c r="M2031" s="10">
        <v>361.5</v>
      </c>
      <c r="N2031" s="10">
        <v>0</v>
      </c>
      <c r="O2031" s="10">
        <v>0</v>
      </c>
      <c r="P2031" s="10" t="str">
        <f>INDEX(Mapping!$B$4:$B$70, MATCH(C2031, Mapping!$C$4:$C$70, 0))</f>
        <v>West</v>
      </c>
    </row>
    <row r="2032" spans="1:16" x14ac:dyDescent="0.25">
      <c r="A2032" s="10">
        <v>2036</v>
      </c>
      <c r="B2032" s="10" t="s">
        <v>1222</v>
      </c>
      <c r="C2032" s="10" t="s">
        <v>1235</v>
      </c>
      <c r="D2032" s="10">
        <v>0</v>
      </c>
      <c r="E2032" s="10">
        <v>0</v>
      </c>
      <c r="F2032" s="10">
        <v>0</v>
      </c>
      <c r="G2032" s="10">
        <v>0</v>
      </c>
      <c r="H2032" s="10">
        <v>39.9</v>
      </c>
      <c r="I2032" s="10" t="s">
        <v>22</v>
      </c>
      <c r="J2032" s="10">
        <v>74.8</v>
      </c>
      <c r="K2032" s="10">
        <v>0</v>
      </c>
      <c r="L2032" s="10">
        <v>0</v>
      </c>
      <c r="M2032" s="10">
        <v>0</v>
      </c>
      <c r="N2032" s="10">
        <v>34.9</v>
      </c>
      <c r="O2032" s="10">
        <v>0</v>
      </c>
      <c r="P2032" s="10" t="str">
        <f>INDEX(Mapping!$B$4:$B$70, MATCH(C2032, Mapping!$C$4:$C$70, 0))</f>
        <v>East</v>
      </c>
    </row>
    <row r="2033" spans="1:16" x14ac:dyDescent="0.25">
      <c r="A2033" s="10">
        <v>2036</v>
      </c>
      <c r="B2033" s="10" t="s">
        <v>1222</v>
      </c>
      <c r="C2033" s="10" t="s">
        <v>1236</v>
      </c>
      <c r="D2033" s="10">
        <v>0</v>
      </c>
      <c r="E2033" s="10">
        <v>0</v>
      </c>
      <c r="F2033" s="10">
        <v>0</v>
      </c>
      <c r="G2033" s="10">
        <v>0</v>
      </c>
      <c r="H2033" s="10">
        <v>0</v>
      </c>
      <c r="I2033" s="10" t="s">
        <v>22</v>
      </c>
      <c r="J2033" s="10">
        <v>104.2</v>
      </c>
      <c r="K2033" s="10">
        <v>0</v>
      </c>
      <c r="L2033" s="10">
        <v>0</v>
      </c>
      <c r="M2033" s="10">
        <v>0</v>
      </c>
      <c r="N2033" s="10">
        <v>104.2</v>
      </c>
      <c r="O2033" s="10">
        <v>0</v>
      </c>
      <c r="P2033" s="10" t="str">
        <f>INDEX(Mapping!$B$4:$B$70, MATCH(C2033, Mapping!$C$4:$C$70, 0))</f>
        <v>West</v>
      </c>
    </row>
    <row r="2034" spans="1:16" x14ac:dyDescent="0.25">
      <c r="A2034" s="10">
        <v>2036</v>
      </c>
      <c r="B2034" s="10" t="s">
        <v>1222</v>
      </c>
      <c r="C2034" s="10" t="s">
        <v>1237</v>
      </c>
      <c r="D2034" s="10">
        <v>0</v>
      </c>
      <c r="E2034" s="10">
        <v>0</v>
      </c>
      <c r="F2034" s="10">
        <v>0</v>
      </c>
      <c r="G2034" s="10">
        <v>0</v>
      </c>
      <c r="H2034" s="10">
        <v>0</v>
      </c>
      <c r="I2034" s="10" t="s">
        <v>22</v>
      </c>
      <c r="J2034" s="10">
        <v>106.5</v>
      </c>
      <c r="K2034" s="10">
        <v>0</v>
      </c>
      <c r="L2034" s="10">
        <v>0</v>
      </c>
      <c r="M2034" s="10">
        <v>0</v>
      </c>
      <c r="N2034" s="10">
        <v>106.5</v>
      </c>
      <c r="O2034" s="10">
        <v>0</v>
      </c>
      <c r="P2034" s="10" t="str">
        <f>INDEX(Mapping!$B$4:$B$70, MATCH(C2034, Mapping!$C$4:$C$70, 0))</f>
        <v>West</v>
      </c>
    </row>
    <row r="2035" spans="1:16" x14ac:dyDescent="0.25">
      <c r="A2035" s="10">
        <v>2036</v>
      </c>
      <c r="B2035" s="10" t="s">
        <v>1222</v>
      </c>
      <c r="C2035" s="10" t="s">
        <v>1238</v>
      </c>
      <c r="D2035" s="10">
        <v>0</v>
      </c>
      <c r="E2035" s="10">
        <v>0</v>
      </c>
      <c r="F2035" s="10">
        <v>0</v>
      </c>
      <c r="G2035" s="10">
        <v>0</v>
      </c>
      <c r="H2035" s="10">
        <v>0</v>
      </c>
      <c r="I2035" s="10" t="s">
        <v>22</v>
      </c>
      <c r="J2035" s="10">
        <v>178.1</v>
      </c>
      <c r="K2035" s="10">
        <v>0</v>
      </c>
      <c r="L2035" s="10">
        <v>0</v>
      </c>
      <c r="M2035" s="10">
        <v>0</v>
      </c>
      <c r="N2035" s="10">
        <v>178.1</v>
      </c>
      <c r="O2035" s="10">
        <v>0</v>
      </c>
      <c r="P2035" s="10" t="str">
        <f>INDEX(Mapping!$B$4:$B$70, MATCH(C2035, Mapping!$C$4:$C$70, 0))</f>
        <v>East</v>
      </c>
    </row>
    <row r="2036" spans="1:16" x14ac:dyDescent="0.25">
      <c r="A2036" s="10">
        <v>2036</v>
      </c>
      <c r="B2036" s="10" t="s">
        <v>1222</v>
      </c>
      <c r="C2036" s="10" t="s">
        <v>1239</v>
      </c>
      <c r="D2036" s="10">
        <v>0</v>
      </c>
      <c r="E2036" s="10">
        <v>0</v>
      </c>
      <c r="F2036" s="10">
        <v>0</v>
      </c>
      <c r="G2036" s="10">
        <v>0</v>
      </c>
      <c r="H2036" s="10">
        <v>0</v>
      </c>
      <c r="I2036" s="10" t="s">
        <v>22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 t="str">
        <f>INDEX(Mapping!$B$4:$B$70, MATCH(C2036, Mapping!$C$4:$C$70, 0))</f>
        <v>West</v>
      </c>
    </row>
    <row r="2037" spans="1:16" x14ac:dyDescent="0.25">
      <c r="A2037" s="10">
        <v>2036</v>
      </c>
      <c r="B2037" s="10" t="s">
        <v>1222</v>
      </c>
      <c r="C2037" s="10" t="s">
        <v>1240</v>
      </c>
      <c r="D2037" s="10">
        <v>0</v>
      </c>
      <c r="E2037" s="10">
        <v>0</v>
      </c>
      <c r="F2037" s="10">
        <v>0</v>
      </c>
      <c r="G2037" s="10">
        <v>0</v>
      </c>
      <c r="H2037" s="10">
        <v>0</v>
      </c>
      <c r="I2037" s="10" t="s">
        <v>22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 t="str">
        <f>INDEX(Mapping!$B$4:$B$70, MATCH(C2037, Mapping!$C$4:$C$70, 0))</f>
        <v>West</v>
      </c>
    </row>
    <row r="2038" spans="1:16" x14ac:dyDescent="0.25">
      <c r="A2038" s="10">
        <v>2036</v>
      </c>
      <c r="B2038" s="10" t="s">
        <v>1222</v>
      </c>
      <c r="C2038" s="10" t="s">
        <v>1241</v>
      </c>
      <c r="D2038" s="10">
        <v>0</v>
      </c>
      <c r="E2038" s="10">
        <v>0</v>
      </c>
      <c r="F2038" s="10">
        <v>0</v>
      </c>
      <c r="G2038" s="10">
        <v>0</v>
      </c>
      <c r="H2038" s="10">
        <v>0</v>
      </c>
      <c r="I2038" s="10" t="s">
        <v>22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0</v>
      </c>
      <c r="P2038" s="10" t="str">
        <f>INDEX(Mapping!$B$4:$B$70, MATCH(C2038, Mapping!$C$4:$C$70, 0))</f>
        <v>West</v>
      </c>
    </row>
    <row r="2039" spans="1:16" x14ac:dyDescent="0.25">
      <c r="A2039" s="10">
        <v>2036</v>
      </c>
      <c r="B2039" s="10" t="s">
        <v>1222</v>
      </c>
      <c r="C2039" s="10" t="s">
        <v>1242</v>
      </c>
      <c r="D2039" s="10">
        <v>0</v>
      </c>
      <c r="E2039" s="10">
        <v>0</v>
      </c>
      <c r="F2039" s="10">
        <v>0</v>
      </c>
      <c r="G2039" s="10">
        <v>0</v>
      </c>
      <c r="H2039" s="10">
        <v>0</v>
      </c>
      <c r="I2039" s="10" t="s">
        <v>22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 t="str">
        <f>INDEX(Mapping!$B$4:$B$70, MATCH(C2039, Mapping!$C$4:$C$70, 0))</f>
        <v>West</v>
      </c>
    </row>
    <row r="2040" spans="1:16" x14ac:dyDescent="0.25">
      <c r="A2040" s="10">
        <v>2036</v>
      </c>
      <c r="B2040" s="10" t="s">
        <v>1222</v>
      </c>
      <c r="C2040" s="10" t="s">
        <v>1243</v>
      </c>
      <c r="D2040" s="10">
        <v>0</v>
      </c>
      <c r="E2040" s="10">
        <v>0</v>
      </c>
      <c r="F2040" s="10">
        <v>0</v>
      </c>
      <c r="G2040" s="10">
        <v>0</v>
      </c>
      <c r="H2040" s="10">
        <v>0</v>
      </c>
      <c r="I2040" s="10" t="s">
        <v>22</v>
      </c>
      <c r="J2040" s="10">
        <v>122.6</v>
      </c>
      <c r="K2040" s="10">
        <v>0</v>
      </c>
      <c r="L2040" s="10">
        <v>0</v>
      </c>
      <c r="M2040" s="10">
        <v>0</v>
      </c>
      <c r="N2040" s="10">
        <v>122.6</v>
      </c>
      <c r="O2040" s="10">
        <v>0</v>
      </c>
      <c r="P2040" s="10" t="str">
        <f>INDEX(Mapping!$B$4:$B$70, MATCH(C2040, Mapping!$C$4:$C$70, 0))</f>
        <v>West</v>
      </c>
    </row>
    <row r="2041" spans="1:16" x14ac:dyDescent="0.25">
      <c r="A2041" s="10">
        <v>2036</v>
      </c>
      <c r="B2041" s="10" t="s">
        <v>1222</v>
      </c>
      <c r="C2041" s="10" t="s">
        <v>1244</v>
      </c>
      <c r="D2041" s="10">
        <v>0</v>
      </c>
      <c r="E2041" s="10">
        <v>0</v>
      </c>
      <c r="F2041" s="10">
        <v>0</v>
      </c>
      <c r="G2041" s="10">
        <v>0</v>
      </c>
      <c r="H2041" s="10">
        <v>0</v>
      </c>
      <c r="I2041" s="10" t="s">
        <v>22</v>
      </c>
      <c r="J2041" s="10">
        <v>739.2</v>
      </c>
      <c r="K2041" s="10">
        <v>0</v>
      </c>
      <c r="L2041" s="10">
        <v>0</v>
      </c>
      <c r="M2041" s="10">
        <v>0</v>
      </c>
      <c r="N2041" s="10">
        <v>739.2</v>
      </c>
      <c r="O2041" s="10">
        <v>0</v>
      </c>
      <c r="P2041" s="10" t="str">
        <f>INDEX(Mapping!$B$4:$B$70, MATCH(C2041, Mapping!$C$4:$C$70, 0))</f>
        <v>East</v>
      </c>
    </row>
    <row r="2042" spans="1:16" x14ac:dyDescent="0.25">
      <c r="A2042" s="10">
        <v>2036</v>
      </c>
      <c r="B2042" s="10" t="s">
        <v>1222</v>
      </c>
      <c r="C2042" s="10" t="s">
        <v>1245</v>
      </c>
      <c r="D2042" s="10">
        <v>0</v>
      </c>
      <c r="E2042" s="10">
        <v>0</v>
      </c>
      <c r="F2042" s="10">
        <v>0</v>
      </c>
      <c r="G2042" s="10">
        <v>0</v>
      </c>
      <c r="H2042" s="10">
        <v>0</v>
      </c>
      <c r="I2042" s="10" t="s">
        <v>22</v>
      </c>
      <c r="J2042" s="10">
        <v>192.3</v>
      </c>
      <c r="K2042" s="10">
        <v>0</v>
      </c>
      <c r="L2042" s="10">
        <v>0</v>
      </c>
      <c r="M2042" s="10">
        <v>0</v>
      </c>
      <c r="N2042" s="10">
        <v>192.3</v>
      </c>
      <c r="O2042" s="10">
        <v>0</v>
      </c>
      <c r="P2042" s="10" t="str">
        <f>INDEX(Mapping!$B$4:$B$70, MATCH(C2042, Mapping!$C$4:$C$70, 0))</f>
        <v>East</v>
      </c>
    </row>
    <row r="2043" spans="1:16" x14ac:dyDescent="0.25">
      <c r="A2043" s="10">
        <v>2036</v>
      </c>
      <c r="B2043" s="10" t="s">
        <v>1222</v>
      </c>
      <c r="C2043" s="10" t="s">
        <v>1246</v>
      </c>
      <c r="D2043" s="10">
        <v>0</v>
      </c>
      <c r="E2043" s="10">
        <v>0</v>
      </c>
      <c r="F2043" s="10">
        <v>0</v>
      </c>
      <c r="G2043" s="10">
        <v>0</v>
      </c>
      <c r="H2043" s="10">
        <v>0</v>
      </c>
      <c r="I2043" s="10" t="s">
        <v>22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 t="str">
        <f>INDEX(Mapping!$B$4:$B$70, MATCH(C2043, Mapping!$C$4:$C$70, 0))</f>
        <v>West</v>
      </c>
    </row>
    <row r="2044" spans="1:16" x14ac:dyDescent="0.25">
      <c r="A2044" s="10">
        <v>2036</v>
      </c>
      <c r="B2044" s="10" t="s">
        <v>1222</v>
      </c>
      <c r="C2044" s="10" t="s">
        <v>1247</v>
      </c>
      <c r="D2044" s="10">
        <v>0</v>
      </c>
      <c r="E2044" s="10">
        <v>0</v>
      </c>
      <c r="F2044" s="10">
        <v>0</v>
      </c>
      <c r="G2044" s="10">
        <v>0</v>
      </c>
      <c r="H2044" s="10">
        <v>0</v>
      </c>
      <c r="I2044" s="10" t="s">
        <v>22</v>
      </c>
      <c r="J2044" s="10">
        <v>0</v>
      </c>
      <c r="K2044" s="10">
        <v>0</v>
      </c>
      <c r="L2044" s="10">
        <v>0</v>
      </c>
      <c r="M2044" s="10">
        <v>0</v>
      </c>
      <c r="N2044" s="10">
        <v>0</v>
      </c>
      <c r="O2044" s="10">
        <v>0</v>
      </c>
      <c r="P2044" s="10" t="str">
        <f>INDEX(Mapping!$B$4:$B$70, MATCH(C2044, Mapping!$C$4:$C$70, 0))</f>
        <v>East</v>
      </c>
    </row>
    <row r="2045" spans="1:16" x14ac:dyDescent="0.25">
      <c r="A2045" s="10">
        <v>2036</v>
      </c>
      <c r="B2045" s="10" t="s">
        <v>1222</v>
      </c>
      <c r="C2045" s="10" t="s">
        <v>1248</v>
      </c>
      <c r="D2045" s="10">
        <v>0</v>
      </c>
      <c r="E2045" s="10">
        <v>0</v>
      </c>
      <c r="F2045" s="10">
        <v>0</v>
      </c>
      <c r="G2045" s="10">
        <v>0</v>
      </c>
      <c r="H2045" s="10">
        <v>0</v>
      </c>
      <c r="I2045" s="10" t="s">
        <v>22</v>
      </c>
      <c r="J2045" s="10">
        <v>0</v>
      </c>
      <c r="K2045" s="10">
        <v>0</v>
      </c>
      <c r="L2045" s="10">
        <v>0</v>
      </c>
      <c r="M2045" s="10">
        <v>0</v>
      </c>
      <c r="N2045" s="10">
        <v>0</v>
      </c>
      <c r="O2045" s="10">
        <v>0</v>
      </c>
      <c r="P2045" s="10" t="str">
        <f>INDEX(Mapping!$B$4:$B$70, MATCH(C2045, Mapping!$C$4:$C$70, 0))</f>
        <v>East</v>
      </c>
    </row>
    <row r="2046" spans="1:16" x14ac:dyDescent="0.25">
      <c r="A2046" s="10">
        <v>2036</v>
      </c>
      <c r="B2046" s="10" t="s">
        <v>1222</v>
      </c>
      <c r="C2046" s="10" t="s">
        <v>1249</v>
      </c>
      <c r="D2046" s="10">
        <v>0</v>
      </c>
      <c r="E2046" s="10">
        <v>0</v>
      </c>
      <c r="F2046" s="10">
        <v>0</v>
      </c>
      <c r="G2046" s="10">
        <v>0</v>
      </c>
      <c r="H2046" s="10">
        <v>0</v>
      </c>
      <c r="I2046" s="10" t="s">
        <v>22</v>
      </c>
      <c r="J2046" s="10">
        <v>133.5</v>
      </c>
      <c r="K2046" s="10">
        <v>0</v>
      </c>
      <c r="L2046" s="10">
        <v>0</v>
      </c>
      <c r="M2046" s="10">
        <v>0</v>
      </c>
      <c r="N2046" s="10">
        <v>133.5</v>
      </c>
      <c r="O2046" s="10">
        <v>0</v>
      </c>
      <c r="P2046" s="10" t="str">
        <f>INDEX(Mapping!$B$4:$B$70, MATCH(C2046, Mapping!$C$4:$C$70, 0))</f>
        <v>East</v>
      </c>
    </row>
    <row r="2047" spans="1:16" x14ac:dyDescent="0.25">
      <c r="A2047" s="10">
        <v>2036</v>
      </c>
      <c r="B2047" s="10" t="s">
        <v>1222</v>
      </c>
      <c r="C2047" s="10" t="s">
        <v>1250</v>
      </c>
      <c r="D2047" s="10">
        <v>0</v>
      </c>
      <c r="E2047" s="10">
        <v>0</v>
      </c>
      <c r="F2047" s="10">
        <v>0</v>
      </c>
      <c r="G2047" s="10">
        <v>0</v>
      </c>
      <c r="H2047" s="10">
        <v>0</v>
      </c>
      <c r="I2047" s="10" t="s">
        <v>22</v>
      </c>
      <c r="J2047" s="10">
        <v>0</v>
      </c>
      <c r="K2047" s="10">
        <v>0</v>
      </c>
      <c r="L2047" s="10">
        <v>0</v>
      </c>
      <c r="M2047" s="10">
        <v>0</v>
      </c>
      <c r="N2047" s="10">
        <v>0</v>
      </c>
      <c r="O2047" s="10">
        <v>0</v>
      </c>
      <c r="P2047" s="10" t="str">
        <f>INDEX(Mapping!$B$4:$B$70, MATCH(C2047, Mapping!$C$4:$C$70, 0))</f>
        <v>West</v>
      </c>
    </row>
    <row r="2048" spans="1:16" x14ac:dyDescent="0.25">
      <c r="A2048" s="10">
        <v>2036</v>
      </c>
      <c r="B2048" s="10" t="s">
        <v>1222</v>
      </c>
      <c r="C2048" s="10" t="s">
        <v>1251</v>
      </c>
      <c r="D2048" s="10">
        <v>0</v>
      </c>
      <c r="E2048" s="10">
        <v>0</v>
      </c>
      <c r="F2048" s="10">
        <v>0</v>
      </c>
      <c r="G2048" s="10">
        <v>0</v>
      </c>
      <c r="H2048" s="10">
        <v>0</v>
      </c>
      <c r="I2048" s="10" t="s">
        <v>22</v>
      </c>
      <c r="J2048" s="10">
        <v>0</v>
      </c>
      <c r="K2048" s="10">
        <v>0</v>
      </c>
      <c r="L2048" s="10">
        <v>0</v>
      </c>
      <c r="M2048" s="10">
        <v>0</v>
      </c>
      <c r="N2048" s="10">
        <v>0</v>
      </c>
      <c r="O2048" s="10">
        <v>0</v>
      </c>
      <c r="P2048" s="10" t="str">
        <f>INDEX(Mapping!$B$4:$B$70, MATCH(C2048, Mapping!$C$4:$C$70, 0))</f>
        <v>East</v>
      </c>
    </row>
    <row r="2049" spans="1:16" x14ac:dyDescent="0.25">
      <c r="A2049" s="10">
        <v>2036</v>
      </c>
      <c r="B2049" s="10" t="s">
        <v>1222</v>
      </c>
      <c r="C2049" s="10" t="s">
        <v>1252</v>
      </c>
      <c r="D2049" s="10">
        <v>0</v>
      </c>
      <c r="E2049" s="10">
        <v>0</v>
      </c>
      <c r="F2049" s="10">
        <v>0</v>
      </c>
      <c r="G2049" s="10">
        <v>0</v>
      </c>
      <c r="H2049" s="10">
        <v>0</v>
      </c>
      <c r="I2049" s="10" t="s">
        <v>22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 t="str">
        <f>INDEX(Mapping!$B$4:$B$70, MATCH(C2049, Mapping!$C$4:$C$70, 0))</f>
        <v>East</v>
      </c>
    </row>
    <row r="2050" spans="1:16" x14ac:dyDescent="0.25">
      <c r="A2050" s="10">
        <v>2036</v>
      </c>
      <c r="B2050" s="10" t="s">
        <v>1222</v>
      </c>
      <c r="C2050" s="10" t="s">
        <v>1253</v>
      </c>
      <c r="D2050" s="10">
        <v>0</v>
      </c>
      <c r="E2050" s="10">
        <v>0</v>
      </c>
      <c r="F2050" s="10">
        <v>0</v>
      </c>
      <c r="G2050" s="10">
        <v>0</v>
      </c>
      <c r="H2050" s="10">
        <v>0</v>
      </c>
      <c r="I2050" s="10" t="s">
        <v>22</v>
      </c>
      <c r="J2050" s="10">
        <v>0</v>
      </c>
      <c r="K2050" s="10">
        <v>0</v>
      </c>
      <c r="L2050" s="10">
        <v>0</v>
      </c>
      <c r="M2050" s="10">
        <v>0</v>
      </c>
      <c r="N2050" s="10">
        <v>0</v>
      </c>
      <c r="O2050" s="10">
        <v>0</v>
      </c>
      <c r="P2050" s="10" t="str">
        <f>INDEX(Mapping!$B$4:$B$70, MATCH(C2050, Mapping!$C$4:$C$70, 0))</f>
        <v>East</v>
      </c>
    </row>
    <row r="2051" spans="1:16" x14ac:dyDescent="0.25">
      <c r="A2051" s="10">
        <v>2036</v>
      </c>
      <c r="B2051" s="10" t="s">
        <v>1222</v>
      </c>
      <c r="C2051" s="10" t="s">
        <v>1254</v>
      </c>
      <c r="D2051" s="10">
        <v>0</v>
      </c>
      <c r="E2051" s="10">
        <v>0</v>
      </c>
      <c r="F2051" s="10">
        <v>0</v>
      </c>
      <c r="G2051" s="10">
        <v>0</v>
      </c>
      <c r="H2051" s="10">
        <v>0</v>
      </c>
      <c r="I2051" s="10" t="s">
        <v>22</v>
      </c>
      <c r="J2051" s="10">
        <v>187.6</v>
      </c>
      <c r="K2051" s="10">
        <v>0</v>
      </c>
      <c r="L2051" s="10">
        <v>0</v>
      </c>
      <c r="M2051" s="10">
        <v>0</v>
      </c>
      <c r="N2051" s="10">
        <v>187.6</v>
      </c>
      <c r="O2051" s="10">
        <v>0</v>
      </c>
      <c r="P2051" s="10" t="str">
        <f>INDEX(Mapping!$B$4:$B$70, MATCH(C2051, Mapping!$C$4:$C$70, 0))</f>
        <v>West</v>
      </c>
    </row>
    <row r="2052" spans="1:16" x14ac:dyDescent="0.25">
      <c r="A2052" s="10">
        <v>2036</v>
      </c>
      <c r="B2052" s="10" t="s">
        <v>1222</v>
      </c>
      <c r="C2052" s="10" t="s">
        <v>1255</v>
      </c>
      <c r="D2052" s="10">
        <v>0</v>
      </c>
      <c r="E2052" s="10">
        <v>0</v>
      </c>
      <c r="F2052" s="10">
        <v>0</v>
      </c>
      <c r="G2052" s="10">
        <v>0</v>
      </c>
      <c r="H2052" s="10">
        <v>0</v>
      </c>
      <c r="I2052" s="10" t="s">
        <v>22</v>
      </c>
      <c r="J2052" s="10">
        <v>0</v>
      </c>
      <c r="K2052" s="10">
        <v>0</v>
      </c>
      <c r="L2052" s="10">
        <v>0</v>
      </c>
      <c r="M2052" s="10">
        <v>0</v>
      </c>
      <c r="N2052" s="10">
        <v>0</v>
      </c>
      <c r="O2052" s="10">
        <v>0</v>
      </c>
      <c r="P2052" s="10" t="str">
        <f>INDEX(Mapping!$B$4:$B$70, MATCH(C2052, Mapping!$C$4:$C$70, 0))</f>
        <v>West</v>
      </c>
    </row>
    <row r="2053" spans="1:16" x14ac:dyDescent="0.25">
      <c r="A2053" s="10">
        <v>2036</v>
      </c>
      <c r="B2053" s="10" t="s">
        <v>1222</v>
      </c>
      <c r="C2053" s="10" t="s">
        <v>1256</v>
      </c>
      <c r="D2053" s="10">
        <v>0</v>
      </c>
      <c r="E2053" s="10">
        <v>0</v>
      </c>
      <c r="F2053" s="10">
        <v>0</v>
      </c>
      <c r="G2053" s="10">
        <v>0</v>
      </c>
      <c r="H2053" s="10">
        <v>0</v>
      </c>
      <c r="I2053" s="10" t="s">
        <v>22</v>
      </c>
      <c r="J2053" s="10">
        <v>0</v>
      </c>
      <c r="K2053" s="10">
        <v>0</v>
      </c>
      <c r="L2053" s="10">
        <v>0</v>
      </c>
      <c r="M2053" s="10">
        <v>739.1</v>
      </c>
      <c r="N2053" s="10">
        <v>739.1</v>
      </c>
      <c r="O2053" s="10">
        <v>0</v>
      </c>
      <c r="P2053" s="10" t="str">
        <f>INDEX(Mapping!$B$4:$B$70, MATCH(C2053, Mapping!$C$4:$C$70, 0))</f>
        <v>East</v>
      </c>
    </row>
    <row r="2054" spans="1:16" x14ac:dyDescent="0.25">
      <c r="A2054" s="10">
        <v>2037</v>
      </c>
      <c r="B2054" s="10" t="s">
        <v>24</v>
      </c>
      <c r="C2054" s="10" t="s">
        <v>25</v>
      </c>
      <c r="D2054" s="10">
        <v>0</v>
      </c>
      <c r="E2054" s="10">
        <v>0</v>
      </c>
      <c r="F2054" s="10">
        <v>0</v>
      </c>
      <c r="G2054" s="10">
        <v>0</v>
      </c>
      <c r="H2054" s="10">
        <v>0</v>
      </c>
      <c r="I2054" s="10" t="s">
        <v>22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 t="str">
        <f>INDEX(Mapping!$B$4:$B$70, MATCH(C2054, Mapping!$C$4:$C$70, 0))</f>
        <v>East</v>
      </c>
    </row>
    <row r="2055" spans="1:16" x14ac:dyDescent="0.25">
      <c r="A2055" s="10">
        <v>2037</v>
      </c>
      <c r="B2055" s="10" t="s">
        <v>24</v>
      </c>
      <c r="C2055" s="10" t="s">
        <v>1182</v>
      </c>
      <c r="D2055" s="10">
        <v>0</v>
      </c>
      <c r="E2055" s="10">
        <v>0</v>
      </c>
      <c r="F2055" s="10">
        <v>0</v>
      </c>
      <c r="G2055" s="10">
        <v>0</v>
      </c>
      <c r="H2055" s="10">
        <v>206</v>
      </c>
      <c r="I2055" s="10" t="s">
        <v>22</v>
      </c>
      <c r="J2055" s="10">
        <v>206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 t="str">
        <f>INDEX(Mapping!$B$4:$B$70, MATCH(C2055, Mapping!$C$4:$C$70, 0))</f>
        <v>West</v>
      </c>
    </row>
    <row r="2056" spans="1:16" x14ac:dyDescent="0.25">
      <c r="A2056" s="10">
        <v>2037</v>
      </c>
      <c r="B2056" s="10" t="s">
        <v>24</v>
      </c>
      <c r="C2056" s="10" t="s">
        <v>26</v>
      </c>
      <c r="D2056" s="10">
        <v>547.6</v>
      </c>
      <c r="E2056" s="10">
        <v>0</v>
      </c>
      <c r="F2056" s="10">
        <v>-66.599999999999994</v>
      </c>
      <c r="G2056" s="10">
        <v>62.5</v>
      </c>
      <c r="H2056" s="10">
        <v>62.5</v>
      </c>
      <c r="I2056" s="10">
        <v>13</v>
      </c>
      <c r="J2056" s="10">
        <v>27.2</v>
      </c>
      <c r="K2056" s="10">
        <v>-2.1</v>
      </c>
      <c r="L2056" s="10">
        <v>187</v>
      </c>
      <c r="M2056" s="10">
        <v>331.4</v>
      </c>
      <c r="N2056" s="10">
        <v>0</v>
      </c>
      <c r="O2056" s="10">
        <v>0</v>
      </c>
      <c r="P2056" s="10" t="str">
        <f>INDEX(Mapping!$B$4:$B$70, MATCH(C2056, Mapping!$C$4:$C$70, 0))</f>
        <v>East</v>
      </c>
    </row>
    <row r="2057" spans="1:16" x14ac:dyDescent="0.25">
      <c r="A2057" s="10">
        <v>2037</v>
      </c>
      <c r="B2057" s="10" t="s">
        <v>24</v>
      </c>
      <c r="C2057" s="10" t="s">
        <v>27</v>
      </c>
      <c r="D2057" s="10">
        <v>0</v>
      </c>
      <c r="E2057" s="10">
        <v>0</v>
      </c>
      <c r="F2057" s="10">
        <v>0</v>
      </c>
      <c r="G2057" s="10">
        <v>0</v>
      </c>
      <c r="H2057" s="10">
        <v>0</v>
      </c>
      <c r="I2057" s="10" t="s">
        <v>22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 t="str">
        <f>INDEX(Mapping!$B$4:$B$70, MATCH(C2057, Mapping!$C$4:$C$70, 0))</f>
        <v>East</v>
      </c>
    </row>
    <row r="2058" spans="1:16" x14ac:dyDescent="0.25">
      <c r="A2058" s="10">
        <v>2037</v>
      </c>
      <c r="B2058" s="10" t="s">
        <v>24</v>
      </c>
      <c r="C2058" s="10" t="s">
        <v>1183</v>
      </c>
      <c r="D2058" s="10">
        <v>0</v>
      </c>
      <c r="E2058" s="10">
        <v>0</v>
      </c>
      <c r="F2058" s="10">
        <v>0</v>
      </c>
      <c r="G2058" s="10">
        <v>0</v>
      </c>
      <c r="H2058" s="10">
        <v>0</v>
      </c>
      <c r="I2058" s="10" t="s">
        <v>22</v>
      </c>
      <c r="J2058" s="10">
        <v>0</v>
      </c>
      <c r="K2058" s="10">
        <v>0</v>
      </c>
      <c r="L2058" s="10">
        <v>0</v>
      </c>
      <c r="M2058" s="10">
        <v>985.6</v>
      </c>
      <c r="N2058" s="10">
        <v>985.6</v>
      </c>
      <c r="O2058" s="10">
        <v>0</v>
      </c>
      <c r="P2058" s="10" t="str">
        <f>INDEX(Mapping!$B$4:$B$70, MATCH(C2058, Mapping!$C$4:$C$70, 0))</f>
        <v>West</v>
      </c>
    </row>
    <row r="2059" spans="1:16" x14ac:dyDescent="0.25">
      <c r="A2059" s="10">
        <v>2037</v>
      </c>
      <c r="B2059" s="10" t="s">
        <v>24</v>
      </c>
      <c r="C2059" s="10" t="s">
        <v>1184</v>
      </c>
      <c r="D2059" s="10">
        <v>0</v>
      </c>
      <c r="E2059" s="10">
        <v>0</v>
      </c>
      <c r="F2059" s="10">
        <v>0</v>
      </c>
      <c r="G2059" s="10">
        <v>0</v>
      </c>
      <c r="H2059" s="10">
        <v>0</v>
      </c>
      <c r="I2059" s="10" t="s">
        <v>22</v>
      </c>
      <c r="J2059" s="10">
        <v>0</v>
      </c>
      <c r="K2059" s="10">
        <v>0</v>
      </c>
      <c r="L2059" s="10">
        <v>0</v>
      </c>
      <c r="M2059" s="10">
        <v>985.5</v>
      </c>
      <c r="N2059" s="10">
        <v>985.5</v>
      </c>
      <c r="O2059" s="10">
        <v>0</v>
      </c>
      <c r="P2059" s="10" t="str">
        <f>INDEX(Mapping!$B$4:$B$70, MATCH(C2059, Mapping!$C$4:$C$70, 0))</f>
        <v>West</v>
      </c>
    </row>
    <row r="2060" spans="1:16" x14ac:dyDescent="0.25">
      <c r="A2060" s="10">
        <v>2037</v>
      </c>
      <c r="B2060" s="10" t="s">
        <v>24</v>
      </c>
      <c r="C2060" s="10" t="s">
        <v>28</v>
      </c>
      <c r="D2060" s="10">
        <v>0</v>
      </c>
      <c r="E2060" s="10">
        <v>0</v>
      </c>
      <c r="F2060" s="10">
        <v>0</v>
      </c>
      <c r="G2060" s="10">
        <v>0</v>
      </c>
      <c r="H2060" s="10">
        <v>0</v>
      </c>
      <c r="I2060" s="10" t="s">
        <v>22</v>
      </c>
      <c r="J2060" s="10">
        <v>860.9</v>
      </c>
      <c r="K2060" s="10">
        <v>0</v>
      </c>
      <c r="L2060" s="10">
        <v>0</v>
      </c>
      <c r="M2060" s="10">
        <v>8</v>
      </c>
      <c r="N2060" s="10">
        <v>868.9</v>
      </c>
      <c r="O2060" s="10">
        <v>0</v>
      </c>
      <c r="P2060" s="10" t="str">
        <f>INDEX(Mapping!$B$4:$B$70, MATCH(C2060, Mapping!$C$4:$C$70, 0))</f>
        <v>West</v>
      </c>
    </row>
    <row r="2061" spans="1:16" x14ac:dyDescent="0.25">
      <c r="A2061" s="10">
        <v>2037</v>
      </c>
      <c r="B2061" s="10" t="s">
        <v>24</v>
      </c>
      <c r="C2061" s="10" t="s">
        <v>29</v>
      </c>
      <c r="D2061" s="10">
        <v>0</v>
      </c>
      <c r="E2061" s="10">
        <v>0</v>
      </c>
      <c r="F2061" s="10">
        <v>0</v>
      </c>
      <c r="G2061" s="10">
        <v>0</v>
      </c>
      <c r="H2061" s="10">
        <v>0</v>
      </c>
      <c r="I2061" s="10" t="s">
        <v>22</v>
      </c>
      <c r="J2061" s="10">
        <v>309</v>
      </c>
      <c r="K2061" s="10">
        <v>0</v>
      </c>
      <c r="L2061" s="10">
        <v>0</v>
      </c>
      <c r="M2061" s="10">
        <v>0</v>
      </c>
      <c r="N2061" s="10">
        <v>309</v>
      </c>
      <c r="O2061" s="10">
        <v>0</v>
      </c>
      <c r="P2061" s="10" t="str">
        <f>INDEX(Mapping!$B$4:$B$70, MATCH(C2061, Mapping!$C$4:$C$70, 0))</f>
        <v>East</v>
      </c>
    </row>
    <row r="2062" spans="1:16" x14ac:dyDescent="0.25">
      <c r="A2062" s="10">
        <v>2037</v>
      </c>
      <c r="B2062" s="10" t="s">
        <v>24</v>
      </c>
      <c r="C2062" s="10" t="s">
        <v>30</v>
      </c>
      <c r="D2062" s="10">
        <v>0</v>
      </c>
      <c r="E2062" s="10">
        <v>0</v>
      </c>
      <c r="F2062" s="10">
        <v>0</v>
      </c>
      <c r="G2062" s="10">
        <v>0</v>
      </c>
      <c r="H2062" s="10">
        <v>0</v>
      </c>
      <c r="I2062" s="10" t="s">
        <v>22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 t="str">
        <f>INDEX(Mapping!$B$4:$B$70, MATCH(C2062, Mapping!$C$4:$C$70, 0))</f>
        <v>East</v>
      </c>
    </row>
    <row r="2063" spans="1:16" x14ac:dyDescent="0.25">
      <c r="A2063" s="10">
        <v>2037</v>
      </c>
      <c r="B2063" s="10" t="s">
        <v>24</v>
      </c>
      <c r="C2063" s="10" t="s">
        <v>31</v>
      </c>
      <c r="D2063" s="10">
        <v>5487.8</v>
      </c>
      <c r="E2063" s="10">
        <v>0</v>
      </c>
      <c r="F2063" s="10">
        <v>-608.9</v>
      </c>
      <c r="G2063" s="10">
        <v>634.29999999999995</v>
      </c>
      <c r="H2063" s="10">
        <v>634.29999999999995</v>
      </c>
      <c r="I2063" s="10">
        <v>13</v>
      </c>
      <c r="J2063" s="10">
        <v>2067.8000000000002</v>
      </c>
      <c r="K2063" s="10">
        <v>0</v>
      </c>
      <c r="L2063" s="10">
        <v>284.8</v>
      </c>
      <c r="M2063" s="10">
        <v>3308.5</v>
      </c>
      <c r="N2063" s="10">
        <v>148</v>
      </c>
      <c r="O2063" s="10">
        <v>0</v>
      </c>
      <c r="P2063" s="10" t="str">
        <f>INDEX(Mapping!$B$4:$B$70, MATCH(C2063, Mapping!$C$4:$C$70, 0))</f>
        <v>East</v>
      </c>
    </row>
    <row r="2064" spans="1:16" x14ac:dyDescent="0.25">
      <c r="A2064" s="10">
        <v>2037</v>
      </c>
      <c r="B2064" s="10" t="s">
        <v>24</v>
      </c>
      <c r="C2064" s="10" t="s">
        <v>1185</v>
      </c>
      <c r="D2064" s="10">
        <v>0</v>
      </c>
      <c r="E2064" s="10">
        <v>0</v>
      </c>
      <c r="F2064" s="10">
        <v>0</v>
      </c>
      <c r="G2064" s="10">
        <v>0</v>
      </c>
      <c r="H2064" s="10">
        <v>0</v>
      </c>
      <c r="I2064" s="10" t="s">
        <v>22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 t="str">
        <f>INDEX(Mapping!$B$4:$B$70, MATCH(C2064, Mapping!$C$4:$C$70, 0))</f>
        <v>East</v>
      </c>
    </row>
    <row r="2065" spans="1:16" x14ac:dyDescent="0.25">
      <c r="A2065" s="10">
        <v>2037</v>
      </c>
      <c r="B2065" s="10" t="s">
        <v>24</v>
      </c>
      <c r="C2065" s="10" t="s">
        <v>32</v>
      </c>
      <c r="D2065" s="10">
        <v>686</v>
      </c>
      <c r="E2065" s="10">
        <v>0</v>
      </c>
      <c r="F2065" s="10">
        <v>0</v>
      </c>
      <c r="G2065" s="10">
        <v>89.2</v>
      </c>
      <c r="H2065" s="10">
        <v>89.2</v>
      </c>
      <c r="I2065" s="10">
        <v>13</v>
      </c>
      <c r="J2065" s="10">
        <v>1899.3</v>
      </c>
      <c r="K2065" s="10">
        <v>-28</v>
      </c>
      <c r="L2065" s="10">
        <v>0</v>
      </c>
      <c r="M2065" s="10">
        <v>823.7</v>
      </c>
      <c r="N2065" s="10">
        <v>1919.8</v>
      </c>
      <c r="O2065" s="10">
        <v>0</v>
      </c>
      <c r="P2065" s="10" t="str">
        <f>INDEX(Mapping!$B$4:$B$70, MATCH(C2065, Mapping!$C$4:$C$70, 0))</f>
        <v>East</v>
      </c>
    </row>
    <row r="2066" spans="1:16" x14ac:dyDescent="0.25">
      <c r="A2066" s="10">
        <v>2037</v>
      </c>
      <c r="B2066" s="10" t="s">
        <v>24</v>
      </c>
      <c r="C2066" s="10" t="s">
        <v>33</v>
      </c>
      <c r="D2066" s="10">
        <v>0</v>
      </c>
      <c r="E2066" s="10">
        <v>0</v>
      </c>
      <c r="F2066" s="10">
        <v>0</v>
      </c>
      <c r="G2066" s="10">
        <v>0</v>
      </c>
      <c r="H2066" s="10">
        <v>0</v>
      </c>
      <c r="I2066" s="10" t="s">
        <v>22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 t="str">
        <f>INDEX(Mapping!$B$4:$B$70, MATCH(C2066, Mapping!$C$4:$C$70, 0))</f>
        <v>East</v>
      </c>
    </row>
    <row r="2067" spans="1:16" x14ac:dyDescent="0.25">
      <c r="A2067" s="10">
        <v>2037</v>
      </c>
      <c r="B2067" s="10" t="s">
        <v>24</v>
      </c>
      <c r="C2067" s="10" t="s">
        <v>34</v>
      </c>
      <c r="D2067" s="10">
        <v>0</v>
      </c>
      <c r="E2067" s="10">
        <v>0</v>
      </c>
      <c r="F2067" s="10">
        <v>0</v>
      </c>
      <c r="G2067" s="10">
        <v>0</v>
      </c>
      <c r="H2067" s="10">
        <v>0</v>
      </c>
      <c r="I2067" s="10" t="s">
        <v>22</v>
      </c>
      <c r="J2067" s="10">
        <v>0</v>
      </c>
      <c r="K2067" s="10">
        <v>0</v>
      </c>
      <c r="L2067" s="10">
        <v>0</v>
      </c>
      <c r="M2067" s="10">
        <v>0</v>
      </c>
      <c r="N2067" s="10">
        <v>0</v>
      </c>
      <c r="O2067" s="10">
        <v>0</v>
      </c>
      <c r="P2067" s="10" t="str">
        <f>INDEX(Mapping!$B$4:$B$70, MATCH(C2067, Mapping!$C$4:$C$70, 0))</f>
        <v>East</v>
      </c>
    </row>
    <row r="2068" spans="1:16" x14ac:dyDescent="0.25">
      <c r="A2068" s="10">
        <v>2037</v>
      </c>
      <c r="B2068" s="10" t="s">
        <v>24</v>
      </c>
      <c r="C2068" s="10" t="s">
        <v>35</v>
      </c>
      <c r="D2068" s="10">
        <v>0</v>
      </c>
      <c r="E2068" s="10">
        <v>0</v>
      </c>
      <c r="F2068" s="10">
        <v>0</v>
      </c>
      <c r="G2068" s="10">
        <v>0</v>
      </c>
      <c r="H2068" s="10">
        <v>0</v>
      </c>
      <c r="I2068" s="10" t="s">
        <v>22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 t="str">
        <f>INDEX(Mapping!$B$4:$B$70, MATCH(C2068, Mapping!$C$4:$C$70, 0))</f>
        <v>East</v>
      </c>
    </row>
    <row r="2069" spans="1:16" x14ac:dyDescent="0.25">
      <c r="A2069" s="10">
        <v>2037</v>
      </c>
      <c r="B2069" s="10" t="s">
        <v>24</v>
      </c>
      <c r="C2069" s="10" t="s">
        <v>36</v>
      </c>
      <c r="D2069" s="10">
        <v>0</v>
      </c>
      <c r="E2069" s="10">
        <v>0</v>
      </c>
      <c r="F2069" s="10">
        <v>0</v>
      </c>
      <c r="G2069" s="10">
        <v>0</v>
      </c>
      <c r="H2069" s="10">
        <v>0</v>
      </c>
      <c r="I2069" s="10" t="s">
        <v>22</v>
      </c>
      <c r="J2069" s="10">
        <v>3.6</v>
      </c>
      <c r="K2069" s="10">
        <v>0</v>
      </c>
      <c r="L2069" s="10">
        <v>0</v>
      </c>
      <c r="M2069" s="10">
        <v>0</v>
      </c>
      <c r="N2069" s="10">
        <v>3.6</v>
      </c>
      <c r="O2069" s="10">
        <v>0</v>
      </c>
      <c r="P2069" s="10" t="str">
        <f>INDEX(Mapping!$B$4:$B$70, MATCH(C2069, Mapping!$C$4:$C$70, 0))</f>
        <v>West</v>
      </c>
    </row>
    <row r="2070" spans="1:16" x14ac:dyDescent="0.25">
      <c r="A2070" s="10">
        <v>2037</v>
      </c>
      <c r="B2070" s="10" t="s">
        <v>24</v>
      </c>
      <c r="C2070" s="10" t="s">
        <v>37</v>
      </c>
      <c r="D2070" s="10">
        <v>0</v>
      </c>
      <c r="E2070" s="10">
        <v>0</v>
      </c>
      <c r="F2070" s="10">
        <v>0</v>
      </c>
      <c r="G2070" s="10">
        <v>0</v>
      </c>
      <c r="H2070" s="10">
        <v>0</v>
      </c>
      <c r="I2070" s="10" t="s">
        <v>22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 t="str">
        <f>INDEX(Mapping!$B$4:$B$70, MATCH(C2070, Mapping!$C$4:$C$70, 0))</f>
        <v>West</v>
      </c>
    </row>
    <row r="2071" spans="1:16" x14ac:dyDescent="0.25">
      <c r="A2071" s="10">
        <v>2037</v>
      </c>
      <c r="B2071" s="10" t="s">
        <v>24</v>
      </c>
      <c r="C2071" s="10" t="s">
        <v>38</v>
      </c>
      <c r="D2071" s="10">
        <v>628.9</v>
      </c>
      <c r="E2071" s="10">
        <v>0</v>
      </c>
      <c r="F2071" s="10">
        <v>-70.900000000000006</v>
      </c>
      <c r="G2071" s="10">
        <v>72.5</v>
      </c>
      <c r="H2071" s="10">
        <v>72.5</v>
      </c>
      <c r="I2071" s="10">
        <v>13</v>
      </c>
      <c r="J2071" s="10">
        <v>95.2</v>
      </c>
      <c r="K2071" s="10">
        <v>0</v>
      </c>
      <c r="L2071" s="10">
        <v>20.3</v>
      </c>
      <c r="M2071" s="10">
        <v>514.9</v>
      </c>
      <c r="N2071" s="10">
        <v>0</v>
      </c>
      <c r="O2071" s="10">
        <v>0</v>
      </c>
      <c r="P2071" s="10" t="str">
        <f>INDEX(Mapping!$B$4:$B$70, MATCH(C2071, Mapping!$C$4:$C$70, 0))</f>
        <v>West</v>
      </c>
    </row>
    <row r="2072" spans="1:16" x14ac:dyDescent="0.25">
      <c r="A2072" s="10">
        <v>2037</v>
      </c>
      <c r="B2072" s="10" t="s">
        <v>24</v>
      </c>
      <c r="C2072" s="10" t="s">
        <v>39</v>
      </c>
      <c r="D2072" s="10">
        <v>309.10000000000002</v>
      </c>
      <c r="E2072" s="10">
        <v>0</v>
      </c>
      <c r="F2072" s="10">
        <v>-29.1</v>
      </c>
      <c r="G2072" s="10">
        <v>36.4</v>
      </c>
      <c r="H2072" s="10">
        <v>36.4</v>
      </c>
      <c r="I2072" s="10">
        <v>13</v>
      </c>
      <c r="J2072" s="10">
        <v>180</v>
      </c>
      <c r="K2072" s="10">
        <v>-2.6</v>
      </c>
      <c r="L2072" s="10">
        <v>0</v>
      </c>
      <c r="M2072" s="10">
        <v>139.1</v>
      </c>
      <c r="N2072" s="10">
        <v>0</v>
      </c>
      <c r="O2072" s="10">
        <v>0</v>
      </c>
      <c r="P2072" s="10" t="str">
        <f>INDEX(Mapping!$B$4:$B$70, MATCH(C2072, Mapping!$C$4:$C$70, 0))</f>
        <v>West</v>
      </c>
    </row>
    <row r="2073" spans="1:16" x14ac:dyDescent="0.25">
      <c r="A2073" s="10">
        <v>2037</v>
      </c>
      <c r="B2073" s="10" t="s">
        <v>24</v>
      </c>
      <c r="C2073" s="10" t="s">
        <v>42</v>
      </c>
      <c r="D2073" s="10">
        <v>0</v>
      </c>
      <c r="E2073" s="10">
        <v>0</v>
      </c>
      <c r="F2073" s="10">
        <v>0</v>
      </c>
      <c r="G2073" s="10">
        <v>0</v>
      </c>
      <c r="H2073" s="10">
        <v>0</v>
      </c>
      <c r="I2073" s="10" t="s">
        <v>22</v>
      </c>
      <c r="J2073" s="10">
        <v>0</v>
      </c>
      <c r="K2073" s="10">
        <v>0</v>
      </c>
      <c r="L2073" s="10">
        <v>0</v>
      </c>
      <c r="M2073" s="10">
        <v>0</v>
      </c>
      <c r="N2073" s="10">
        <v>0</v>
      </c>
      <c r="O2073" s="10">
        <v>0</v>
      </c>
      <c r="P2073" s="10" t="str">
        <f>INDEX(Mapping!$B$4:$B$70, MATCH(C2073, Mapping!$C$4:$C$70, 0))</f>
        <v>East</v>
      </c>
    </row>
    <row r="2074" spans="1:16" x14ac:dyDescent="0.25">
      <c r="A2074" s="10">
        <v>2037</v>
      </c>
      <c r="B2074" s="10" t="s">
        <v>24</v>
      </c>
      <c r="C2074" s="10" t="s">
        <v>43</v>
      </c>
      <c r="D2074" s="10">
        <v>0</v>
      </c>
      <c r="E2074" s="10">
        <v>0</v>
      </c>
      <c r="F2074" s="10">
        <v>0</v>
      </c>
      <c r="G2074" s="10">
        <v>0</v>
      </c>
      <c r="H2074" s="10">
        <v>0</v>
      </c>
      <c r="I2074" s="10" t="s">
        <v>22</v>
      </c>
      <c r="J2074" s="10">
        <v>0</v>
      </c>
      <c r="K2074" s="10">
        <v>0</v>
      </c>
      <c r="L2074" s="10">
        <v>0</v>
      </c>
      <c r="M2074" s="10">
        <v>0</v>
      </c>
      <c r="N2074" s="10">
        <v>0</v>
      </c>
      <c r="O2074" s="10">
        <v>0</v>
      </c>
      <c r="P2074" s="10" t="str">
        <f>INDEX(Mapping!$B$4:$B$70, MATCH(C2074, Mapping!$C$4:$C$70, 0))</f>
        <v>East</v>
      </c>
    </row>
    <row r="2075" spans="1:16" x14ac:dyDescent="0.25">
      <c r="A2075" s="10">
        <v>2037</v>
      </c>
      <c r="B2075" s="10" t="s">
        <v>24</v>
      </c>
      <c r="C2075" s="10" t="s">
        <v>45</v>
      </c>
      <c r="D2075" s="10">
        <v>671.9</v>
      </c>
      <c r="E2075" s="10">
        <v>0</v>
      </c>
      <c r="F2075" s="10">
        <v>0</v>
      </c>
      <c r="G2075" s="10">
        <v>87.3</v>
      </c>
      <c r="H2075" s="10">
        <v>374.1</v>
      </c>
      <c r="I2075" s="10">
        <v>55.7</v>
      </c>
      <c r="J2075" s="10">
        <v>1139.5999999999999</v>
      </c>
      <c r="K2075" s="10">
        <v>0</v>
      </c>
      <c r="L2075" s="10">
        <v>8.1999999999999993</v>
      </c>
      <c r="M2075" s="10">
        <v>0</v>
      </c>
      <c r="N2075" s="10">
        <v>101.8</v>
      </c>
      <c r="O2075" s="10">
        <v>0</v>
      </c>
      <c r="P2075" s="10" t="str">
        <f>INDEX(Mapping!$B$4:$B$70, MATCH(C2075, Mapping!$C$4:$C$70, 0))</f>
        <v>East</v>
      </c>
    </row>
    <row r="2076" spans="1:16" x14ac:dyDescent="0.25">
      <c r="A2076" s="10">
        <v>2037</v>
      </c>
      <c r="B2076" s="10" t="s">
        <v>24</v>
      </c>
      <c r="C2076" s="10" t="s">
        <v>46</v>
      </c>
      <c r="D2076" s="10">
        <v>473.2</v>
      </c>
      <c r="E2076" s="10">
        <v>0</v>
      </c>
      <c r="F2076" s="10">
        <v>-160.1</v>
      </c>
      <c r="G2076" s="10">
        <v>40.700000000000003</v>
      </c>
      <c r="H2076" s="10">
        <v>40.700000000000003</v>
      </c>
      <c r="I2076" s="10">
        <v>13</v>
      </c>
      <c r="J2076" s="10">
        <v>38.4</v>
      </c>
      <c r="K2076" s="10">
        <v>0</v>
      </c>
      <c r="L2076" s="10">
        <v>0</v>
      </c>
      <c r="M2076" s="10">
        <v>333.4</v>
      </c>
      <c r="N2076" s="10">
        <v>17.899999999999999</v>
      </c>
      <c r="O2076" s="10">
        <v>0</v>
      </c>
      <c r="P2076" s="10" t="str">
        <f>INDEX(Mapping!$B$4:$B$70, MATCH(C2076, Mapping!$C$4:$C$70, 0))</f>
        <v>East</v>
      </c>
    </row>
    <row r="2077" spans="1:16" x14ac:dyDescent="0.25">
      <c r="A2077" s="10">
        <v>2037</v>
      </c>
      <c r="B2077" s="10" t="s">
        <v>24</v>
      </c>
      <c r="C2077" s="10" t="s">
        <v>1234</v>
      </c>
      <c r="D2077" s="10">
        <v>0</v>
      </c>
      <c r="E2077" s="10">
        <v>0</v>
      </c>
      <c r="F2077" s="10">
        <v>0</v>
      </c>
      <c r="G2077" s="10">
        <v>0</v>
      </c>
      <c r="H2077" s="10">
        <v>0</v>
      </c>
      <c r="I2077" s="10" t="s">
        <v>22</v>
      </c>
      <c r="J2077" s="10">
        <v>0</v>
      </c>
      <c r="K2077" s="10">
        <v>0</v>
      </c>
      <c r="L2077" s="10">
        <v>0</v>
      </c>
      <c r="M2077" s="10">
        <v>101.8</v>
      </c>
      <c r="N2077" s="10">
        <v>101.8</v>
      </c>
      <c r="O2077" s="10">
        <v>0</v>
      </c>
      <c r="P2077" s="10" t="str">
        <f>INDEX(Mapping!$B$4:$B$70, MATCH(C2077, Mapping!$C$4:$C$70, 0))</f>
        <v>East</v>
      </c>
    </row>
    <row r="2078" spans="1:16" x14ac:dyDescent="0.25">
      <c r="A2078" s="10">
        <v>2037</v>
      </c>
      <c r="B2078" s="10" t="s">
        <v>24</v>
      </c>
      <c r="C2078" s="10" t="s">
        <v>47</v>
      </c>
      <c r="D2078" s="10">
        <v>0</v>
      </c>
      <c r="E2078" s="10">
        <v>0</v>
      </c>
      <c r="F2078" s="10">
        <v>0</v>
      </c>
      <c r="G2078" s="10">
        <v>0</v>
      </c>
      <c r="H2078" s="10">
        <v>0</v>
      </c>
      <c r="I2078" s="10" t="s">
        <v>22</v>
      </c>
      <c r="J2078" s="10">
        <v>412</v>
      </c>
      <c r="K2078" s="10">
        <v>0</v>
      </c>
      <c r="L2078" s="10">
        <v>0</v>
      </c>
      <c r="M2078" s="10">
        <v>0</v>
      </c>
      <c r="N2078" s="10">
        <v>412</v>
      </c>
      <c r="O2078" s="10">
        <v>0</v>
      </c>
      <c r="P2078" s="10" t="str">
        <f>INDEX(Mapping!$B$4:$B$70, MATCH(C2078, Mapping!$C$4:$C$70, 0))</f>
        <v>West</v>
      </c>
    </row>
    <row r="2079" spans="1:16" x14ac:dyDescent="0.25">
      <c r="A2079" s="10">
        <v>2037</v>
      </c>
      <c r="B2079" s="10" t="s">
        <v>24</v>
      </c>
      <c r="C2079" s="10" t="s">
        <v>48</v>
      </c>
      <c r="D2079" s="10">
        <v>1474.1</v>
      </c>
      <c r="E2079" s="10">
        <v>0</v>
      </c>
      <c r="F2079" s="10">
        <v>-185</v>
      </c>
      <c r="G2079" s="10">
        <v>310.60000000000002</v>
      </c>
      <c r="H2079" s="10">
        <v>310.60000000000002</v>
      </c>
      <c r="I2079" s="10">
        <v>24.1</v>
      </c>
      <c r="J2079" s="10">
        <v>725.3</v>
      </c>
      <c r="K2079" s="10">
        <v>1</v>
      </c>
      <c r="L2079" s="10">
        <v>8.1</v>
      </c>
      <c r="M2079" s="10">
        <v>865.4</v>
      </c>
      <c r="N2079" s="10">
        <v>0</v>
      </c>
      <c r="O2079" s="10">
        <v>0</v>
      </c>
      <c r="P2079" s="10" t="str">
        <f>INDEX(Mapping!$B$4:$B$70, MATCH(C2079, Mapping!$C$4:$C$70, 0))</f>
        <v>West</v>
      </c>
    </row>
    <row r="2080" spans="1:16" x14ac:dyDescent="0.25">
      <c r="A2080" s="10">
        <v>2037</v>
      </c>
      <c r="B2080" s="10" t="s">
        <v>24</v>
      </c>
      <c r="C2080" s="10" t="s">
        <v>49</v>
      </c>
      <c r="D2080" s="10">
        <v>528.29999999999995</v>
      </c>
      <c r="E2080" s="10">
        <v>0</v>
      </c>
      <c r="F2080" s="10">
        <v>-74.8</v>
      </c>
      <c r="G2080" s="10">
        <v>59</v>
      </c>
      <c r="H2080" s="10">
        <v>129</v>
      </c>
      <c r="I2080" s="10">
        <v>28.4</v>
      </c>
      <c r="J2080" s="10">
        <v>615.5</v>
      </c>
      <c r="K2080" s="10">
        <v>-23.9</v>
      </c>
      <c r="L2080" s="10">
        <v>0</v>
      </c>
      <c r="M2080" s="10">
        <v>0</v>
      </c>
      <c r="N2080" s="10">
        <v>9.1</v>
      </c>
      <c r="O2080" s="10">
        <v>0</v>
      </c>
      <c r="P2080" s="10" t="str">
        <f>INDEX(Mapping!$B$4:$B$70, MATCH(C2080, Mapping!$C$4:$C$70, 0))</f>
        <v>West</v>
      </c>
    </row>
    <row r="2081" spans="1:16" x14ac:dyDescent="0.25">
      <c r="A2081" s="10">
        <v>2037</v>
      </c>
      <c r="B2081" s="10" t="s">
        <v>24</v>
      </c>
      <c r="C2081" s="10" t="s">
        <v>50</v>
      </c>
      <c r="D2081" s="10">
        <v>402.8</v>
      </c>
      <c r="E2081" s="10">
        <v>0</v>
      </c>
      <c r="F2081" s="10">
        <v>-32</v>
      </c>
      <c r="G2081" s="10">
        <v>48.2</v>
      </c>
      <c r="H2081" s="10">
        <v>48.2</v>
      </c>
      <c r="I2081" s="10">
        <v>13</v>
      </c>
      <c r="J2081" s="10">
        <v>108.8</v>
      </c>
      <c r="K2081" s="10">
        <v>0</v>
      </c>
      <c r="L2081" s="10">
        <v>15.2</v>
      </c>
      <c r="M2081" s="10">
        <v>399.1</v>
      </c>
      <c r="N2081" s="10">
        <v>104.2</v>
      </c>
      <c r="O2081" s="10">
        <v>0</v>
      </c>
      <c r="P2081" s="10" t="str">
        <f>INDEX(Mapping!$B$4:$B$70, MATCH(C2081, Mapping!$C$4:$C$70, 0))</f>
        <v>West</v>
      </c>
    </row>
    <row r="2082" spans="1:16" x14ac:dyDescent="0.25">
      <c r="A2082" s="10">
        <v>2037</v>
      </c>
      <c r="B2082" s="10" t="s">
        <v>24</v>
      </c>
      <c r="C2082" s="10" t="s">
        <v>51</v>
      </c>
      <c r="D2082" s="10">
        <v>0</v>
      </c>
      <c r="E2082" s="10">
        <v>0</v>
      </c>
      <c r="F2082" s="10">
        <v>0</v>
      </c>
      <c r="G2082" s="10">
        <v>0</v>
      </c>
      <c r="H2082" s="10">
        <v>0</v>
      </c>
      <c r="I2082" s="10" t="s">
        <v>22</v>
      </c>
      <c r="J2082" s="10">
        <v>0</v>
      </c>
      <c r="K2082" s="10">
        <v>0</v>
      </c>
      <c r="L2082" s="10">
        <v>0</v>
      </c>
      <c r="M2082" s="10">
        <v>0</v>
      </c>
      <c r="N2082" s="10">
        <v>0</v>
      </c>
      <c r="O2082" s="10">
        <v>0</v>
      </c>
      <c r="P2082" s="10" t="str">
        <f>INDEX(Mapping!$B$4:$B$70, MATCH(C2082, Mapping!$C$4:$C$70, 0))</f>
        <v>West</v>
      </c>
    </row>
    <row r="2083" spans="1:16" x14ac:dyDescent="0.25">
      <c r="A2083" s="10">
        <v>2037</v>
      </c>
      <c r="B2083" s="10" t="s">
        <v>24</v>
      </c>
      <c r="C2083" s="10" t="s">
        <v>52</v>
      </c>
      <c r="D2083" s="10">
        <v>0</v>
      </c>
      <c r="E2083" s="10">
        <v>0</v>
      </c>
      <c r="F2083" s="10">
        <v>0</v>
      </c>
      <c r="G2083" s="10">
        <v>0</v>
      </c>
      <c r="H2083" s="10">
        <v>0</v>
      </c>
      <c r="I2083" s="10" t="s">
        <v>22</v>
      </c>
      <c r="J2083" s="10">
        <v>103</v>
      </c>
      <c r="K2083" s="10">
        <v>0</v>
      </c>
      <c r="L2083" s="10">
        <v>0</v>
      </c>
      <c r="M2083" s="10">
        <v>0</v>
      </c>
      <c r="N2083" s="10">
        <v>103</v>
      </c>
      <c r="O2083" s="10">
        <v>0</v>
      </c>
      <c r="P2083" s="10" t="str">
        <f>INDEX(Mapping!$B$4:$B$70, MATCH(C2083, Mapping!$C$4:$C$70, 0))</f>
        <v>West</v>
      </c>
    </row>
    <row r="2084" spans="1:16" x14ac:dyDescent="0.25">
      <c r="A2084" s="10">
        <v>2037</v>
      </c>
      <c r="B2084" s="10" t="s">
        <v>24</v>
      </c>
      <c r="C2084" s="10" t="s">
        <v>1221</v>
      </c>
      <c r="D2084" s="10">
        <v>0</v>
      </c>
      <c r="E2084" s="10">
        <v>0</v>
      </c>
      <c r="F2084" s="10">
        <v>0</v>
      </c>
      <c r="G2084" s="10">
        <v>0</v>
      </c>
      <c r="H2084" s="10">
        <v>0</v>
      </c>
      <c r="I2084" s="10" t="s">
        <v>22</v>
      </c>
      <c r="J2084" s="10">
        <v>702</v>
      </c>
      <c r="K2084" s="10">
        <v>0</v>
      </c>
      <c r="L2084" s="10">
        <v>0</v>
      </c>
      <c r="M2084" s="10">
        <v>101.8</v>
      </c>
      <c r="N2084" s="10">
        <v>803.8</v>
      </c>
      <c r="O2084" s="10">
        <v>0</v>
      </c>
      <c r="P2084" s="10" t="str">
        <f>INDEX(Mapping!$B$4:$B$70, MATCH(C2084, Mapping!$C$4:$C$70, 0))</f>
        <v>West</v>
      </c>
    </row>
    <row r="2085" spans="1:16" x14ac:dyDescent="0.25">
      <c r="A2085" s="10">
        <v>2037</v>
      </c>
      <c r="B2085" s="10" t="s">
        <v>24</v>
      </c>
      <c r="C2085" s="10" t="s">
        <v>53</v>
      </c>
      <c r="D2085" s="10">
        <v>0</v>
      </c>
      <c r="E2085" s="10">
        <v>0</v>
      </c>
      <c r="F2085" s="10">
        <v>0</v>
      </c>
      <c r="G2085" s="10">
        <v>0</v>
      </c>
      <c r="H2085" s="10">
        <v>0</v>
      </c>
      <c r="I2085" s="10" t="s">
        <v>22</v>
      </c>
      <c r="J2085" s="10">
        <v>0</v>
      </c>
      <c r="K2085" s="10">
        <v>0</v>
      </c>
      <c r="L2085" s="10">
        <v>0</v>
      </c>
      <c r="M2085" s="10">
        <v>0</v>
      </c>
      <c r="N2085" s="10">
        <v>0</v>
      </c>
      <c r="O2085" s="10">
        <v>0</v>
      </c>
      <c r="P2085" s="10" t="str">
        <f>INDEX(Mapping!$B$4:$B$70, MATCH(C2085, Mapping!$C$4:$C$70, 0))</f>
        <v>West</v>
      </c>
    </row>
    <row r="2086" spans="1:16" x14ac:dyDescent="0.25">
      <c r="A2086" s="10">
        <v>2037</v>
      </c>
      <c r="B2086" s="10" t="s">
        <v>24</v>
      </c>
      <c r="C2086" s="10" t="s">
        <v>1189</v>
      </c>
      <c r="D2086" s="10">
        <v>0</v>
      </c>
      <c r="E2086" s="10">
        <v>0</v>
      </c>
      <c r="F2086" s="10">
        <v>0</v>
      </c>
      <c r="G2086" s="10">
        <v>0</v>
      </c>
      <c r="H2086" s="10">
        <v>0</v>
      </c>
      <c r="I2086" s="10" t="s">
        <v>22</v>
      </c>
      <c r="J2086" s="10">
        <v>0</v>
      </c>
      <c r="K2086" s="10">
        <v>0</v>
      </c>
      <c r="L2086" s="10">
        <v>0</v>
      </c>
      <c r="M2086" s="10">
        <v>0</v>
      </c>
      <c r="N2086" s="10">
        <v>0</v>
      </c>
      <c r="O2086" s="10">
        <v>0</v>
      </c>
      <c r="P2086" s="10" t="str">
        <f>INDEX(Mapping!$B$4:$B$70, MATCH(C2086, Mapping!$C$4:$C$70, 0))</f>
        <v>West</v>
      </c>
    </row>
    <row r="2087" spans="1:16" x14ac:dyDescent="0.25">
      <c r="A2087" s="10">
        <v>2037</v>
      </c>
      <c r="B2087" s="10" t="s">
        <v>24</v>
      </c>
      <c r="C2087" s="10" t="s">
        <v>23</v>
      </c>
      <c r="D2087" s="10">
        <v>0</v>
      </c>
      <c r="E2087" s="10">
        <v>0</v>
      </c>
      <c r="F2087" s="10">
        <v>0</v>
      </c>
      <c r="G2087" s="10">
        <v>0</v>
      </c>
      <c r="H2087" s="10">
        <v>0</v>
      </c>
      <c r="I2087" s="10" t="s">
        <v>22</v>
      </c>
      <c r="J2087" s="10">
        <v>0</v>
      </c>
      <c r="K2087" s="10">
        <v>0</v>
      </c>
      <c r="L2087" s="10">
        <v>0</v>
      </c>
      <c r="M2087" s="10">
        <v>0</v>
      </c>
      <c r="N2087" s="10">
        <v>0</v>
      </c>
      <c r="O2087" s="10">
        <v>0</v>
      </c>
      <c r="P2087" s="10" t="str">
        <f>INDEX(Mapping!$B$4:$B$70, MATCH(C2087, Mapping!$C$4:$C$70, 0))</f>
        <v>East</v>
      </c>
    </row>
    <row r="2088" spans="1:16" x14ac:dyDescent="0.25">
      <c r="A2088" s="10">
        <v>2037</v>
      </c>
      <c r="B2088" s="10" t="s">
        <v>24</v>
      </c>
      <c r="C2088" s="10" t="s">
        <v>1220</v>
      </c>
      <c r="D2088" s="10">
        <v>278.39999999999998</v>
      </c>
      <c r="E2088" s="10">
        <v>0</v>
      </c>
      <c r="F2088" s="10">
        <v>-27.2</v>
      </c>
      <c r="G2088" s="10">
        <v>32.700000000000003</v>
      </c>
      <c r="H2088" s="10">
        <v>32.700000000000003</v>
      </c>
      <c r="I2088" s="10">
        <v>13</v>
      </c>
      <c r="J2088" s="10">
        <v>0</v>
      </c>
      <c r="K2088" s="10">
        <v>0</v>
      </c>
      <c r="L2088" s="10">
        <v>0</v>
      </c>
      <c r="M2088" s="10">
        <v>283.89999999999998</v>
      </c>
      <c r="N2088" s="10">
        <v>0</v>
      </c>
      <c r="O2088" s="10">
        <v>0</v>
      </c>
      <c r="P2088" s="10" t="str">
        <f>INDEX(Mapping!$B$4:$B$70, MATCH(C2088, Mapping!$C$4:$C$70, 0))</f>
        <v>West</v>
      </c>
    </row>
    <row r="2089" spans="1:16" x14ac:dyDescent="0.25">
      <c r="A2089" s="10">
        <v>2037</v>
      </c>
      <c r="B2089" s="10" t="s">
        <v>24</v>
      </c>
      <c r="C2089" s="10" t="s">
        <v>1235</v>
      </c>
      <c r="D2089" s="10">
        <v>0</v>
      </c>
      <c r="E2089" s="10">
        <v>0</v>
      </c>
      <c r="F2089" s="10">
        <v>0</v>
      </c>
      <c r="G2089" s="10">
        <v>0</v>
      </c>
      <c r="H2089" s="10">
        <v>0</v>
      </c>
      <c r="I2089" s="10" t="s">
        <v>22</v>
      </c>
      <c r="J2089" s="10">
        <v>67.2</v>
      </c>
      <c r="K2089" s="10">
        <v>0</v>
      </c>
      <c r="L2089" s="10">
        <v>0</v>
      </c>
      <c r="M2089" s="10">
        <v>0</v>
      </c>
      <c r="N2089" s="10">
        <v>67.2</v>
      </c>
      <c r="O2089" s="10">
        <v>0</v>
      </c>
      <c r="P2089" s="10" t="str">
        <f>INDEX(Mapping!$B$4:$B$70, MATCH(C2089, Mapping!$C$4:$C$70, 0))</f>
        <v>East</v>
      </c>
    </row>
    <row r="2090" spans="1:16" x14ac:dyDescent="0.25">
      <c r="A2090" s="10">
        <v>2037</v>
      </c>
      <c r="B2090" s="10" t="s">
        <v>24</v>
      </c>
      <c r="C2090" s="10" t="s">
        <v>1236</v>
      </c>
      <c r="D2090" s="10">
        <v>0</v>
      </c>
      <c r="E2090" s="10">
        <v>0</v>
      </c>
      <c r="F2090" s="10">
        <v>0</v>
      </c>
      <c r="G2090" s="10">
        <v>0</v>
      </c>
      <c r="H2090" s="10">
        <v>41.5</v>
      </c>
      <c r="I2090" s="10" t="s">
        <v>22</v>
      </c>
      <c r="J2090" s="10">
        <v>110.5</v>
      </c>
      <c r="K2090" s="10">
        <v>0</v>
      </c>
      <c r="L2090" s="10">
        <v>0</v>
      </c>
      <c r="M2090" s="10">
        <v>0</v>
      </c>
      <c r="N2090" s="10">
        <v>69.099999999999994</v>
      </c>
      <c r="O2090" s="10">
        <v>0</v>
      </c>
      <c r="P2090" s="10" t="str">
        <f>INDEX(Mapping!$B$4:$B$70, MATCH(C2090, Mapping!$C$4:$C$70, 0))</f>
        <v>West</v>
      </c>
    </row>
    <row r="2091" spans="1:16" x14ac:dyDescent="0.25">
      <c r="A2091" s="10">
        <v>2037</v>
      </c>
      <c r="B2091" s="10" t="s">
        <v>24</v>
      </c>
      <c r="C2091" s="10" t="s">
        <v>1237</v>
      </c>
      <c r="D2091" s="10">
        <v>0</v>
      </c>
      <c r="E2091" s="10">
        <v>0</v>
      </c>
      <c r="F2091" s="10">
        <v>0</v>
      </c>
      <c r="G2091" s="10">
        <v>0</v>
      </c>
      <c r="H2091" s="10">
        <v>0</v>
      </c>
      <c r="I2091" s="10" t="s">
        <v>22</v>
      </c>
      <c r="J2091" s="10">
        <v>117.4</v>
      </c>
      <c r="K2091" s="10">
        <v>0</v>
      </c>
      <c r="L2091" s="10">
        <v>0</v>
      </c>
      <c r="M2091" s="10">
        <v>0</v>
      </c>
      <c r="N2091" s="10">
        <v>117.4</v>
      </c>
      <c r="O2091" s="10">
        <v>0</v>
      </c>
      <c r="P2091" s="10" t="str">
        <f>INDEX(Mapping!$B$4:$B$70, MATCH(C2091, Mapping!$C$4:$C$70, 0))</f>
        <v>West</v>
      </c>
    </row>
    <row r="2092" spans="1:16" x14ac:dyDescent="0.25">
      <c r="A2092" s="10">
        <v>2037</v>
      </c>
      <c r="B2092" s="10" t="s">
        <v>24</v>
      </c>
      <c r="C2092" s="10" t="s">
        <v>1238</v>
      </c>
      <c r="D2092" s="10">
        <v>0</v>
      </c>
      <c r="E2092" s="10">
        <v>0</v>
      </c>
      <c r="F2092" s="10">
        <v>0</v>
      </c>
      <c r="G2092" s="10">
        <v>0</v>
      </c>
      <c r="H2092" s="10">
        <v>0</v>
      </c>
      <c r="I2092" s="10" t="s">
        <v>22</v>
      </c>
      <c r="J2092" s="10">
        <v>143.1</v>
      </c>
      <c r="K2092" s="10">
        <v>0</v>
      </c>
      <c r="L2092" s="10">
        <v>0</v>
      </c>
      <c r="M2092" s="10">
        <v>0</v>
      </c>
      <c r="N2092" s="10">
        <v>143.1</v>
      </c>
      <c r="O2092" s="10">
        <v>0</v>
      </c>
      <c r="P2092" s="10" t="str">
        <f>INDEX(Mapping!$B$4:$B$70, MATCH(C2092, Mapping!$C$4:$C$70, 0))</f>
        <v>East</v>
      </c>
    </row>
    <row r="2093" spans="1:16" x14ac:dyDescent="0.25">
      <c r="A2093" s="10">
        <v>2037</v>
      </c>
      <c r="B2093" s="10" t="s">
        <v>24</v>
      </c>
      <c r="C2093" s="10" t="s">
        <v>1239</v>
      </c>
      <c r="D2093" s="10">
        <v>0</v>
      </c>
      <c r="E2093" s="10">
        <v>0</v>
      </c>
      <c r="F2093" s="10">
        <v>0</v>
      </c>
      <c r="G2093" s="10">
        <v>0</v>
      </c>
      <c r="H2093" s="10">
        <v>0</v>
      </c>
      <c r="I2093" s="10" t="s">
        <v>22</v>
      </c>
      <c r="J2093" s="10">
        <v>0</v>
      </c>
      <c r="K2093" s="10">
        <v>0</v>
      </c>
      <c r="L2093" s="10">
        <v>0</v>
      </c>
      <c r="M2093" s="10">
        <v>0</v>
      </c>
      <c r="N2093" s="10">
        <v>0</v>
      </c>
      <c r="O2093" s="10">
        <v>0</v>
      </c>
      <c r="P2093" s="10" t="str">
        <f>INDEX(Mapping!$B$4:$B$70, MATCH(C2093, Mapping!$C$4:$C$70, 0))</f>
        <v>West</v>
      </c>
    </row>
    <row r="2094" spans="1:16" x14ac:dyDescent="0.25">
      <c r="A2094" s="10">
        <v>2037</v>
      </c>
      <c r="B2094" s="10" t="s">
        <v>24</v>
      </c>
      <c r="C2094" s="10" t="s">
        <v>1240</v>
      </c>
      <c r="D2094" s="10">
        <v>0</v>
      </c>
      <c r="E2094" s="10">
        <v>0</v>
      </c>
      <c r="F2094" s="10">
        <v>0</v>
      </c>
      <c r="G2094" s="10">
        <v>0</v>
      </c>
      <c r="H2094" s="10">
        <v>0</v>
      </c>
      <c r="I2094" s="10" t="s">
        <v>22</v>
      </c>
      <c r="J2094" s="10">
        <v>0</v>
      </c>
      <c r="K2094" s="10">
        <v>0</v>
      </c>
      <c r="L2094" s="10">
        <v>0</v>
      </c>
      <c r="M2094" s="10">
        <v>0</v>
      </c>
      <c r="N2094" s="10">
        <v>0</v>
      </c>
      <c r="O2094" s="10">
        <v>0</v>
      </c>
      <c r="P2094" s="10" t="str">
        <f>INDEX(Mapping!$B$4:$B$70, MATCH(C2094, Mapping!$C$4:$C$70, 0))</f>
        <v>West</v>
      </c>
    </row>
    <row r="2095" spans="1:16" x14ac:dyDescent="0.25">
      <c r="A2095" s="10">
        <v>2037</v>
      </c>
      <c r="B2095" s="10" t="s">
        <v>24</v>
      </c>
      <c r="C2095" s="10" t="s">
        <v>1241</v>
      </c>
      <c r="D2095" s="10">
        <v>0</v>
      </c>
      <c r="E2095" s="10">
        <v>0</v>
      </c>
      <c r="F2095" s="10">
        <v>0</v>
      </c>
      <c r="G2095" s="10">
        <v>0</v>
      </c>
      <c r="H2095" s="10">
        <v>0</v>
      </c>
      <c r="I2095" s="10" t="s">
        <v>22</v>
      </c>
      <c r="J2095" s="10">
        <v>399.2</v>
      </c>
      <c r="K2095" s="10">
        <v>0</v>
      </c>
      <c r="L2095" s="10">
        <v>0</v>
      </c>
      <c r="M2095" s="10">
        <v>0</v>
      </c>
      <c r="N2095" s="10">
        <v>399.2</v>
      </c>
      <c r="O2095" s="10">
        <v>0</v>
      </c>
      <c r="P2095" s="10" t="str">
        <f>INDEX(Mapping!$B$4:$B$70, MATCH(C2095, Mapping!$C$4:$C$70, 0))</f>
        <v>West</v>
      </c>
    </row>
    <row r="2096" spans="1:16" x14ac:dyDescent="0.25">
      <c r="A2096" s="10">
        <v>2037</v>
      </c>
      <c r="B2096" s="10" t="s">
        <v>24</v>
      </c>
      <c r="C2096" s="10" t="s">
        <v>1242</v>
      </c>
      <c r="D2096" s="10">
        <v>0</v>
      </c>
      <c r="E2096" s="10">
        <v>0</v>
      </c>
      <c r="F2096" s="10">
        <v>0</v>
      </c>
      <c r="G2096" s="10">
        <v>0</v>
      </c>
      <c r="H2096" s="10">
        <v>0</v>
      </c>
      <c r="I2096" s="10" t="s">
        <v>22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0</v>
      </c>
      <c r="P2096" s="10" t="str">
        <f>INDEX(Mapping!$B$4:$B$70, MATCH(C2096, Mapping!$C$4:$C$70, 0))</f>
        <v>West</v>
      </c>
    </row>
    <row r="2097" spans="1:16" x14ac:dyDescent="0.25">
      <c r="A2097" s="10">
        <v>2037</v>
      </c>
      <c r="B2097" s="10" t="s">
        <v>24</v>
      </c>
      <c r="C2097" s="10" t="s">
        <v>1243</v>
      </c>
      <c r="D2097" s="10">
        <v>0</v>
      </c>
      <c r="E2097" s="10">
        <v>0</v>
      </c>
      <c r="F2097" s="10">
        <v>0</v>
      </c>
      <c r="G2097" s="10">
        <v>0</v>
      </c>
      <c r="H2097" s="10">
        <v>0</v>
      </c>
      <c r="I2097" s="10" t="s">
        <v>22</v>
      </c>
      <c r="J2097" s="10">
        <v>127.8</v>
      </c>
      <c r="K2097" s="10">
        <v>0</v>
      </c>
      <c r="L2097" s="10">
        <v>0</v>
      </c>
      <c r="M2097" s="10">
        <v>0</v>
      </c>
      <c r="N2097" s="10">
        <v>127.8</v>
      </c>
      <c r="O2097" s="10">
        <v>0</v>
      </c>
      <c r="P2097" s="10" t="str">
        <f>INDEX(Mapping!$B$4:$B$70, MATCH(C2097, Mapping!$C$4:$C$70, 0))</f>
        <v>West</v>
      </c>
    </row>
    <row r="2098" spans="1:16" x14ac:dyDescent="0.25">
      <c r="A2098" s="10">
        <v>2037</v>
      </c>
      <c r="B2098" s="10" t="s">
        <v>24</v>
      </c>
      <c r="C2098" s="10" t="s">
        <v>1244</v>
      </c>
      <c r="D2098" s="10">
        <v>0</v>
      </c>
      <c r="E2098" s="10">
        <v>0</v>
      </c>
      <c r="F2098" s="10">
        <v>0</v>
      </c>
      <c r="G2098" s="10">
        <v>0</v>
      </c>
      <c r="H2098" s="10">
        <v>0</v>
      </c>
      <c r="I2098" s="10" t="s">
        <v>22</v>
      </c>
      <c r="J2098" s="10">
        <v>322.60000000000002</v>
      </c>
      <c r="K2098" s="10">
        <v>0</v>
      </c>
      <c r="L2098" s="10">
        <v>0</v>
      </c>
      <c r="M2098" s="10">
        <v>0</v>
      </c>
      <c r="N2098" s="10">
        <v>322.60000000000002</v>
      </c>
      <c r="O2098" s="10">
        <v>0</v>
      </c>
      <c r="P2098" s="10" t="str">
        <f>INDEX(Mapping!$B$4:$B$70, MATCH(C2098, Mapping!$C$4:$C$70, 0))</f>
        <v>East</v>
      </c>
    </row>
    <row r="2099" spans="1:16" x14ac:dyDescent="0.25">
      <c r="A2099" s="10">
        <v>2037</v>
      </c>
      <c r="B2099" s="10" t="s">
        <v>24</v>
      </c>
      <c r="C2099" s="10" t="s">
        <v>1245</v>
      </c>
      <c r="D2099" s="10">
        <v>0</v>
      </c>
      <c r="E2099" s="10">
        <v>0</v>
      </c>
      <c r="F2099" s="10">
        <v>0</v>
      </c>
      <c r="G2099" s="10">
        <v>0</v>
      </c>
      <c r="H2099" s="10">
        <v>0</v>
      </c>
      <c r="I2099" s="10" t="s">
        <v>22</v>
      </c>
      <c r="J2099" s="10">
        <v>195</v>
      </c>
      <c r="K2099" s="10">
        <v>0</v>
      </c>
      <c r="L2099" s="10">
        <v>0</v>
      </c>
      <c r="M2099" s="10">
        <v>0</v>
      </c>
      <c r="N2099" s="10">
        <v>195</v>
      </c>
      <c r="O2099" s="10">
        <v>0</v>
      </c>
      <c r="P2099" s="10" t="str">
        <f>INDEX(Mapping!$B$4:$B$70, MATCH(C2099, Mapping!$C$4:$C$70, 0))</f>
        <v>East</v>
      </c>
    </row>
    <row r="2100" spans="1:16" x14ac:dyDescent="0.25">
      <c r="A2100" s="10">
        <v>2037</v>
      </c>
      <c r="B2100" s="10" t="s">
        <v>24</v>
      </c>
      <c r="C2100" s="10" t="s">
        <v>1246</v>
      </c>
      <c r="D2100" s="10">
        <v>0</v>
      </c>
      <c r="E2100" s="10">
        <v>0</v>
      </c>
      <c r="F2100" s="10">
        <v>0</v>
      </c>
      <c r="G2100" s="10">
        <v>0</v>
      </c>
      <c r="H2100" s="10">
        <v>0</v>
      </c>
      <c r="I2100" s="10" t="s">
        <v>22</v>
      </c>
      <c r="J2100" s="10">
        <v>0</v>
      </c>
      <c r="K2100" s="10">
        <v>0</v>
      </c>
      <c r="L2100" s="10">
        <v>0</v>
      </c>
      <c r="M2100" s="10">
        <v>0</v>
      </c>
      <c r="N2100" s="10">
        <v>0</v>
      </c>
      <c r="O2100" s="10">
        <v>0</v>
      </c>
      <c r="P2100" s="10" t="str">
        <f>INDEX(Mapping!$B$4:$B$70, MATCH(C2100, Mapping!$C$4:$C$70, 0))</f>
        <v>West</v>
      </c>
    </row>
    <row r="2101" spans="1:16" x14ac:dyDescent="0.25">
      <c r="A2101" s="10">
        <v>2037</v>
      </c>
      <c r="B2101" s="10" t="s">
        <v>24</v>
      </c>
      <c r="C2101" s="10" t="s">
        <v>1247</v>
      </c>
      <c r="D2101" s="10">
        <v>0</v>
      </c>
      <c r="E2101" s="10">
        <v>0</v>
      </c>
      <c r="F2101" s="10">
        <v>0</v>
      </c>
      <c r="G2101" s="10">
        <v>0</v>
      </c>
      <c r="H2101" s="10">
        <v>0</v>
      </c>
      <c r="I2101" s="10" t="s">
        <v>22</v>
      </c>
      <c r="J2101" s="10">
        <v>0</v>
      </c>
      <c r="K2101" s="10">
        <v>0</v>
      </c>
      <c r="L2101" s="10">
        <v>0</v>
      </c>
      <c r="M2101" s="10">
        <v>0</v>
      </c>
      <c r="N2101" s="10">
        <v>0</v>
      </c>
      <c r="O2101" s="10">
        <v>0</v>
      </c>
      <c r="P2101" s="10" t="str">
        <f>INDEX(Mapping!$B$4:$B$70, MATCH(C2101, Mapping!$C$4:$C$70, 0))</f>
        <v>East</v>
      </c>
    </row>
    <row r="2102" spans="1:16" x14ac:dyDescent="0.25">
      <c r="A2102" s="10">
        <v>2037</v>
      </c>
      <c r="B2102" s="10" t="s">
        <v>24</v>
      </c>
      <c r="C2102" s="10" t="s">
        <v>1248</v>
      </c>
      <c r="D2102" s="10">
        <v>0</v>
      </c>
      <c r="E2102" s="10">
        <v>0</v>
      </c>
      <c r="F2102" s="10">
        <v>0</v>
      </c>
      <c r="G2102" s="10">
        <v>0</v>
      </c>
      <c r="H2102" s="10">
        <v>0</v>
      </c>
      <c r="I2102" s="10" t="s">
        <v>22</v>
      </c>
      <c r="J2102" s="10">
        <v>0</v>
      </c>
      <c r="K2102" s="10">
        <v>0</v>
      </c>
      <c r="L2102" s="10">
        <v>0</v>
      </c>
      <c r="M2102" s="10">
        <v>0</v>
      </c>
      <c r="N2102" s="10">
        <v>0</v>
      </c>
      <c r="O2102" s="10">
        <v>0</v>
      </c>
      <c r="P2102" s="10" t="str">
        <f>INDEX(Mapping!$B$4:$B$70, MATCH(C2102, Mapping!$C$4:$C$70, 0))</f>
        <v>East</v>
      </c>
    </row>
    <row r="2103" spans="1:16" x14ac:dyDescent="0.25">
      <c r="A2103" s="10">
        <v>2037</v>
      </c>
      <c r="B2103" s="10" t="s">
        <v>24</v>
      </c>
      <c r="C2103" s="10" t="s">
        <v>1249</v>
      </c>
      <c r="D2103" s="10">
        <v>0</v>
      </c>
      <c r="E2103" s="10">
        <v>0</v>
      </c>
      <c r="F2103" s="10">
        <v>0</v>
      </c>
      <c r="G2103" s="10">
        <v>0</v>
      </c>
      <c r="H2103" s="10">
        <v>0</v>
      </c>
      <c r="I2103" s="10" t="s">
        <v>22</v>
      </c>
      <c r="J2103" s="10">
        <v>125</v>
      </c>
      <c r="K2103" s="10">
        <v>0</v>
      </c>
      <c r="L2103" s="10">
        <v>0</v>
      </c>
      <c r="M2103" s="10">
        <v>0</v>
      </c>
      <c r="N2103" s="10">
        <v>125</v>
      </c>
      <c r="O2103" s="10">
        <v>0</v>
      </c>
      <c r="P2103" s="10" t="str">
        <f>INDEX(Mapping!$B$4:$B$70, MATCH(C2103, Mapping!$C$4:$C$70, 0))</f>
        <v>East</v>
      </c>
    </row>
    <row r="2104" spans="1:16" x14ac:dyDescent="0.25">
      <c r="A2104" s="10">
        <v>2037</v>
      </c>
      <c r="B2104" s="10" t="s">
        <v>24</v>
      </c>
      <c r="C2104" s="10" t="s">
        <v>1250</v>
      </c>
      <c r="D2104" s="10">
        <v>0</v>
      </c>
      <c r="E2104" s="10">
        <v>0</v>
      </c>
      <c r="F2104" s="10">
        <v>0</v>
      </c>
      <c r="G2104" s="10">
        <v>0</v>
      </c>
      <c r="H2104" s="10">
        <v>0</v>
      </c>
      <c r="I2104" s="10" t="s">
        <v>22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 t="str">
        <f>INDEX(Mapping!$B$4:$B$70, MATCH(C2104, Mapping!$C$4:$C$70, 0))</f>
        <v>West</v>
      </c>
    </row>
    <row r="2105" spans="1:16" x14ac:dyDescent="0.25">
      <c r="A2105" s="10">
        <v>2037</v>
      </c>
      <c r="B2105" s="10" t="s">
        <v>24</v>
      </c>
      <c r="C2105" s="10" t="s">
        <v>1251</v>
      </c>
      <c r="D2105" s="10">
        <v>0</v>
      </c>
      <c r="E2105" s="10">
        <v>0</v>
      </c>
      <c r="F2105" s="10">
        <v>0</v>
      </c>
      <c r="G2105" s="10">
        <v>0</v>
      </c>
      <c r="H2105" s="10">
        <v>0</v>
      </c>
      <c r="I2105" s="10" t="s">
        <v>22</v>
      </c>
      <c r="J2105" s="10">
        <v>0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 t="str">
        <f>INDEX(Mapping!$B$4:$B$70, MATCH(C2105, Mapping!$C$4:$C$70, 0))</f>
        <v>East</v>
      </c>
    </row>
    <row r="2106" spans="1:16" x14ac:dyDescent="0.25">
      <c r="A2106" s="10">
        <v>2037</v>
      </c>
      <c r="B2106" s="10" t="s">
        <v>24</v>
      </c>
      <c r="C2106" s="10" t="s">
        <v>1252</v>
      </c>
      <c r="D2106" s="10">
        <v>0</v>
      </c>
      <c r="E2106" s="10">
        <v>0</v>
      </c>
      <c r="F2106" s="10">
        <v>0</v>
      </c>
      <c r="G2106" s="10">
        <v>0</v>
      </c>
      <c r="H2106" s="10">
        <v>0</v>
      </c>
      <c r="I2106" s="10" t="s">
        <v>22</v>
      </c>
      <c r="J2106" s="10">
        <v>333.4</v>
      </c>
      <c r="K2106" s="10">
        <v>0</v>
      </c>
      <c r="L2106" s="10">
        <v>0</v>
      </c>
      <c r="M2106" s="10">
        <v>0</v>
      </c>
      <c r="N2106" s="10">
        <v>333.4</v>
      </c>
      <c r="O2106" s="10">
        <v>0</v>
      </c>
      <c r="P2106" s="10" t="str">
        <f>INDEX(Mapping!$B$4:$B$70, MATCH(C2106, Mapping!$C$4:$C$70, 0))</f>
        <v>East</v>
      </c>
    </row>
    <row r="2107" spans="1:16" x14ac:dyDescent="0.25">
      <c r="A2107" s="10">
        <v>2037</v>
      </c>
      <c r="B2107" s="10" t="s">
        <v>24</v>
      </c>
      <c r="C2107" s="10" t="s">
        <v>1253</v>
      </c>
      <c r="D2107" s="10">
        <v>0</v>
      </c>
      <c r="E2107" s="10">
        <v>0</v>
      </c>
      <c r="F2107" s="10">
        <v>0</v>
      </c>
      <c r="G2107" s="10">
        <v>0</v>
      </c>
      <c r="H2107" s="10">
        <v>0</v>
      </c>
      <c r="I2107" s="10" t="s">
        <v>22</v>
      </c>
      <c r="J2107" s="10">
        <v>227.3</v>
      </c>
      <c r="K2107" s="10">
        <v>0</v>
      </c>
      <c r="L2107" s="10">
        <v>0</v>
      </c>
      <c r="M2107" s="10">
        <v>0</v>
      </c>
      <c r="N2107" s="10">
        <v>227.3</v>
      </c>
      <c r="O2107" s="10">
        <v>0</v>
      </c>
      <c r="P2107" s="10" t="str">
        <f>INDEX(Mapping!$B$4:$B$70, MATCH(C2107, Mapping!$C$4:$C$70, 0))</f>
        <v>East</v>
      </c>
    </row>
    <row r="2108" spans="1:16" x14ac:dyDescent="0.25">
      <c r="A2108" s="10">
        <v>2037</v>
      </c>
      <c r="B2108" s="10" t="s">
        <v>24</v>
      </c>
      <c r="C2108" s="10" t="s">
        <v>1254</v>
      </c>
      <c r="D2108" s="10">
        <v>0</v>
      </c>
      <c r="E2108" s="10">
        <v>0</v>
      </c>
      <c r="F2108" s="10">
        <v>0</v>
      </c>
      <c r="G2108" s="10">
        <v>0</v>
      </c>
      <c r="H2108" s="10">
        <v>0</v>
      </c>
      <c r="I2108" s="10" t="s">
        <v>22</v>
      </c>
      <c r="J2108" s="10">
        <v>181.9</v>
      </c>
      <c r="K2108" s="10">
        <v>0</v>
      </c>
      <c r="L2108" s="10">
        <v>0</v>
      </c>
      <c r="M2108" s="10">
        <v>0</v>
      </c>
      <c r="N2108" s="10">
        <v>181.9</v>
      </c>
      <c r="O2108" s="10">
        <v>0</v>
      </c>
      <c r="P2108" s="10" t="str">
        <f>INDEX(Mapping!$B$4:$B$70, MATCH(C2108, Mapping!$C$4:$C$70, 0))</f>
        <v>West</v>
      </c>
    </row>
    <row r="2109" spans="1:16" x14ac:dyDescent="0.25">
      <c r="A2109" s="10">
        <v>2037</v>
      </c>
      <c r="B2109" s="10" t="s">
        <v>24</v>
      </c>
      <c r="C2109" s="10" t="s">
        <v>1255</v>
      </c>
      <c r="D2109" s="10">
        <v>0</v>
      </c>
      <c r="E2109" s="10">
        <v>0</v>
      </c>
      <c r="F2109" s="10">
        <v>0</v>
      </c>
      <c r="G2109" s="10">
        <v>0</v>
      </c>
      <c r="H2109" s="10">
        <v>0</v>
      </c>
      <c r="I2109" s="10" t="s">
        <v>22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 t="str">
        <f>INDEX(Mapping!$B$4:$B$70, MATCH(C2109, Mapping!$C$4:$C$70, 0))</f>
        <v>West</v>
      </c>
    </row>
    <row r="2110" spans="1:16" x14ac:dyDescent="0.25">
      <c r="A2110" s="10">
        <v>2037</v>
      </c>
      <c r="B2110" s="10" t="s">
        <v>24</v>
      </c>
      <c r="C2110" s="10" t="s">
        <v>1256</v>
      </c>
      <c r="D2110" s="10">
        <v>0</v>
      </c>
      <c r="E2110" s="10">
        <v>0</v>
      </c>
      <c r="F2110" s="10">
        <v>0</v>
      </c>
      <c r="G2110" s="10">
        <v>0</v>
      </c>
      <c r="H2110" s="10">
        <v>0</v>
      </c>
      <c r="I2110" s="10" t="s">
        <v>22</v>
      </c>
      <c r="J2110" s="10">
        <v>0</v>
      </c>
      <c r="K2110" s="10">
        <v>0</v>
      </c>
      <c r="L2110" s="10">
        <v>0</v>
      </c>
      <c r="M2110" s="10">
        <v>322.5</v>
      </c>
      <c r="N2110" s="10">
        <v>322.5</v>
      </c>
      <c r="O2110" s="10">
        <v>0</v>
      </c>
      <c r="P2110" s="10" t="str">
        <f>INDEX(Mapping!$B$4:$B$70, MATCH(C2110, Mapping!$C$4:$C$70, 0))</f>
        <v>East</v>
      </c>
    </row>
    <row r="2111" spans="1:16" x14ac:dyDescent="0.25">
      <c r="A2111" s="10">
        <v>2037</v>
      </c>
      <c r="B2111" s="10" t="s">
        <v>1222</v>
      </c>
      <c r="C2111" s="10" t="s">
        <v>25</v>
      </c>
      <c r="D2111" s="10">
        <v>0</v>
      </c>
      <c r="E2111" s="10">
        <v>0</v>
      </c>
      <c r="F2111" s="10">
        <v>0</v>
      </c>
      <c r="G2111" s="10">
        <v>0</v>
      </c>
      <c r="H2111" s="10">
        <v>0</v>
      </c>
      <c r="I2111" s="10" t="s">
        <v>22</v>
      </c>
      <c r="J2111" s="10">
        <v>0</v>
      </c>
      <c r="K2111" s="10">
        <v>0</v>
      </c>
      <c r="L2111" s="10">
        <v>0</v>
      </c>
      <c r="M2111" s="10">
        <v>0</v>
      </c>
      <c r="N2111" s="10">
        <v>0</v>
      </c>
      <c r="O2111" s="10">
        <v>0</v>
      </c>
      <c r="P2111" s="10" t="str">
        <f>INDEX(Mapping!$B$4:$B$70, MATCH(C2111, Mapping!$C$4:$C$70, 0))</f>
        <v>East</v>
      </c>
    </row>
    <row r="2112" spans="1:16" x14ac:dyDescent="0.25">
      <c r="A2112" s="10">
        <v>2037</v>
      </c>
      <c r="B2112" s="10" t="s">
        <v>1222</v>
      </c>
      <c r="C2112" s="10" t="s">
        <v>1182</v>
      </c>
      <c r="D2112" s="10">
        <v>0</v>
      </c>
      <c r="E2112" s="10">
        <v>0</v>
      </c>
      <c r="F2112" s="10">
        <v>0</v>
      </c>
      <c r="G2112" s="10">
        <v>0</v>
      </c>
      <c r="H2112" s="10">
        <v>0</v>
      </c>
      <c r="I2112" s="10" t="s">
        <v>22</v>
      </c>
      <c r="J2112" s="10">
        <v>179.2</v>
      </c>
      <c r="K2112" s="10">
        <v>0</v>
      </c>
      <c r="L2112" s="10">
        <v>0</v>
      </c>
      <c r="M2112" s="10">
        <v>0</v>
      </c>
      <c r="N2112" s="10">
        <v>179.2</v>
      </c>
      <c r="O2112" s="10">
        <v>0</v>
      </c>
      <c r="P2112" s="10" t="str">
        <f>INDEX(Mapping!$B$4:$B$70, MATCH(C2112, Mapping!$C$4:$C$70, 0))</f>
        <v>West</v>
      </c>
    </row>
    <row r="2113" spans="1:16" x14ac:dyDescent="0.25">
      <c r="A2113" s="10">
        <v>2037</v>
      </c>
      <c r="B2113" s="10" t="s">
        <v>1222</v>
      </c>
      <c r="C2113" s="10" t="s">
        <v>26</v>
      </c>
      <c r="D2113" s="10">
        <v>301.3</v>
      </c>
      <c r="E2113" s="10">
        <v>0</v>
      </c>
      <c r="F2113" s="10">
        <v>-34.700000000000003</v>
      </c>
      <c r="G2113" s="10">
        <v>34.700000000000003</v>
      </c>
      <c r="H2113" s="10">
        <v>34.700000000000003</v>
      </c>
      <c r="I2113" s="10">
        <v>13</v>
      </c>
      <c r="J2113" s="10">
        <v>29.7</v>
      </c>
      <c r="K2113" s="10">
        <v>-6.3</v>
      </c>
      <c r="L2113" s="10">
        <v>0</v>
      </c>
      <c r="M2113" s="10">
        <v>277.89999999999998</v>
      </c>
      <c r="N2113" s="10">
        <v>0</v>
      </c>
      <c r="O2113" s="10">
        <v>0</v>
      </c>
      <c r="P2113" s="10" t="str">
        <f>INDEX(Mapping!$B$4:$B$70, MATCH(C2113, Mapping!$C$4:$C$70, 0))</f>
        <v>East</v>
      </c>
    </row>
    <row r="2114" spans="1:16" x14ac:dyDescent="0.25">
      <c r="A2114" s="10">
        <v>2037</v>
      </c>
      <c r="B2114" s="10" t="s">
        <v>1222</v>
      </c>
      <c r="C2114" s="10" t="s">
        <v>27</v>
      </c>
      <c r="D2114" s="10">
        <v>0</v>
      </c>
      <c r="E2114" s="10">
        <v>0</v>
      </c>
      <c r="F2114" s="10">
        <v>0</v>
      </c>
      <c r="G2114" s="10">
        <v>0</v>
      </c>
      <c r="H2114" s="10">
        <v>0</v>
      </c>
      <c r="I2114" s="10" t="s">
        <v>22</v>
      </c>
      <c r="J2114" s="10">
        <v>0</v>
      </c>
      <c r="K2114" s="10">
        <v>0</v>
      </c>
      <c r="L2114" s="10">
        <v>0</v>
      </c>
      <c r="M2114" s="10">
        <v>100</v>
      </c>
      <c r="N2114" s="10">
        <v>100</v>
      </c>
      <c r="O2114" s="10">
        <v>0</v>
      </c>
      <c r="P2114" s="10" t="str">
        <f>INDEX(Mapping!$B$4:$B$70, MATCH(C2114, Mapping!$C$4:$C$70, 0))</f>
        <v>East</v>
      </c>
    </row>
    <row r="2115" spans="1:16" x14ac:dyDescent="0.25">
      <c r="A2115" s="10">
        <v>2037</v>
      </c>
      <c r="B2115" s="10" t="s">
        <v>1222</v>
      </c>
      <c r="C2115" s="10" t="s">
        <v>1183</v>
      </c>
      <c r="D2115" s="10">
        <v>0</v>
      </c>
      <c r="E2115" s="10">
        <v>0</v>
      </c>
      <c r="F2115" s="10">
        <v>0</v>
      </c>
      <c r="G2115" s="10">
        <v>0</v>
      </c>
      <c r="H2115" s="10">
        <v>0</v>
      </c>
      <c r="I2115" s="10" t="s">
        <v>22</v>
      </c>
      <c r="J2115" s="10">
        <v>0</v>
      </c>
      <c r="K2115" s="10">
        <v>0</v>
      </c>
      <c r="L2115" s="10">
        <v>0</v>
      </c>
      <c r="M2115" s="10">
        <v>1333.2</v>
      </c>
      <c r="N2115" s="10">
        <v>1333.2</v>
      </c>
      <c r="O2115" s="10">
        <v>0</v>
      </c>
      <c r="P2115" s="10" t="str">
        <f>INDEX(Mapping!$B$4:$B$70, MATCH(C2115, Mapping!$C$4:$C$70, 0))</f>
        <v>West</v>
      </c>
    </row>
    <row r="2116" spans="1:16" x14ac:dyDescent="0.25">
      <c r="A2116" s="10">
        <v>2037</v>
      </c>
      <c r="B2116" s="10" t="s">
        <v>1222</v>
      </c>
      <c r="C2116" s="10" t="s">
        <v>1184</v>
      </c>
      <c r="D2116" s="10">
        <v>0</v>
      </c>
      <c r="E2116" s="10">
        <v>0</v>
      </c>
      <c r="F2116" s="10">
        <v>0</v>
      </c>
      <c r="G2116" s="10">
        <v>0</v>
      </c>
      <c r="H2116" s="10">
        <v>0</v>
      </c>
      <c r="I2116" s="10" t="s">
        <v>22</v>
      </c>
      <c r="J2116" s="10">
        <v>0</v>
      </c>
      <c r="K2116" s="10">
        <v>0</v>
      </c>
      <c r="L2116" s="10">
        <v>0</v>
      </c>
      <c r="M2116" s="10">
        <v>1333</v>
      </c>
      <c r="N2116" s="10">
        <v>1333</v>
      </c>
      <c r="O2116" s="10">
        <v>0</v>
      </c>
      <c r="P2116" s="10" t="str">
        <f>INDEX(Mapping!$B$4:$B$70, MATCH(C2116, Mapping!$C$4:$C$70, 0))</f>
        <v>West</v>
      </c>
    </row>
    <row r="2117" spans="1:16" x14ac:dyDescent="0.25">
      <c r="A2117" s="10">
        <v>2037</v>
      </c>
      <c r="B2117" s="10" t="s">
        <v>1222</v>
      </c>
      <c r="C2117" s="10" t="s">
        <v>28</v>
      </c>
      <c r="D2117" s="10">
        <v>0</v>
      </c>
      <c r="E2117" s="10">
        <v>0</v>
      </c>
      <c r="F2117" s="10">
        <v>0</v>
      </c>
      <c r="G2117" s="10">
        <v>0</v>
      </c>
      <c r="H2117" s="10">
        <v>0</v>
      </c>
      <c r="I2117" s="10" t="s">
        <v>22</v>
      </c>
      <c r="J2117" s="10">
        <v>238.1</v>
      </c>
      <c r="K2117" s="10">
        <v>0</v>
      </c>
      <c r="L2117" s="10">
        <v>0</v>
      </c>
      <c r="M2117" s="10">
        <v>80</v>
      </c>
      <c r="N2117" s="10">
        <v>318.10000000000002</v>
      </c>
      <c r="O2117" s="10">
        <v>0</v>
      </c>
      <c r="P2117" s="10" t="str">
        <f>INDEX(Mapping!$B$4:$B$70, MATCH(C2117, Mapping!$C$4:$C$70, 0))</f>
        <v>West</v>
      </c>
    </row>
    <row r="2118" spans="1:16" x14ac:dyDescent="0.25">
      <c r="A2118" s="10">
        <v>2037</v>
      </c>
      <c r="B2118" s="10" t="s">
        <v>1222</v>
      </c>
      <c r="C2118" s="10" t="s">
        <v>29</v>
      </c>
      <c r="D2118" s="10">
        <v>0</v>
      </c>
      <c r="E2118" s="10">
        <v>0</v>
      </c>
      <c r="F2118" s="10">
        <v>0</v>
      </c>
      <c r="G2118" s="10">
        <v>0</v>
      </c>
      <c r="H2118" s="10">
        <v>0</v>
      </c>
      <c r="I2118" s="10" t="s">
        <v>22</v>
      </c>
      <c r="J2118" s="10">
        <v>0</v>
      </c>
      <c r="K2118" s="10">
        <v>0</v>
      </c>
      <c r="L2118" s="10">
        <v>0</v>
      </c>
      <c r="M2118" s="10">
        <v>0</v>
      </c>
      <c r="N2118" s="10">
        <v>0</v>
      </c>
      <c r="O2118" s="10">
        <v>0</v>
      </c>
      <c r="P2118" s="10" t="str">
        <f>INDEX(Mapping!$B$4:$B$70, MATCH(C2118, Mapping!$C$4:$C$70, 0))</f>
        <v>East</v>
      </c>
    </row>
    <row r="2119" spans="1:16" x14ac:dyDescent="0.25">
      <c r="A2119" s="10">
        <v>2037</v>
      </c>
      <c r="B2119" s="10" t="s">
        <v>1222</v>
      </c>
      <c r="C2119" s="10" t="s">
        <v>30</v>
      </c>
      <c r="D2119" s="10">
        <v>0</v>
      </c>
      <c r="E2119" s="10">
        <v>0</v>
      </c>
      <c r="F2119" s="10">
        <v>0</v>
      </c>
      <c r="G2119" s="10">
        <v>0</v>
      </c>
      <c r="H2119" s="10">
        <v>0</v>
      </c>
      <c r="I2119" s="10" t="s">
        <v>22</v>
      </c>
      <c r="J2119" s="10">
        <v>0</v>
      </c>
      <c r="K2119" s="10">
        <v>0</v>
      </c>
      <c r="L2119" s="10">
        <v>0</v>
      </c>
      <c r="M2119" s="10">
        <v>0</v>
      </c>
      <c r="N2119" s="10">
        <v>0</v>
      </c>
      <c r="O2119" s="10">
        <v>0</v>
      </c>
      <c r="P2119" s="10" t="str">
        <f>INDEX(Mapping!$B$4:$B$70, MATCH(C2119, Mapping!$C$4:$C$70, 0))</f>
        <v>East</v>
      </c>
    </row>
    <row r="2120" spans="1:16" x14ac:dyDescent="0.25">
      <c r="A2120" s="10">
        <v>2037</v>
      </c>
      <c r="B2120" s="10" t="s">
        <v>1222</v>
      </c>
      <c r="C2120" s="10" t="s">
        <v>31</v>
      </c>
      <c r="D2120" s="10">
        <v>4347.2</v>
      </c>
      <c r="E2120" s="10">
        <v>0</v>
      </c>
      <c r="F2120" s="10">
        <v>-474.1</v>
      </c>
      <c r="G2120" s="10">
        <v>1566.3</v>
      </c>
      <c r="H2120" s="10">
        <v>1566.3</v>
      </c>
      <c r="I2120" s="10">
        <v>40.4</v>
      </c>
      <c r="J2120" s="10">
        <v>2298.9</v>
      </c>
      <c r="K2120" s="10">
        <v>0</v>
      </c>
      <c r="L2120" s="10">
        <v>0</v>
      </c>
      <c r="M2120" s="10">
        <v>3388.5</v>
      </c>
      <c r="N2120" s="10">
        <v>248</v>
      </c>
      <c r="O2120" s="10">
        <v>0</v>
      </c>
      <c r="P2120" s="10" t="str">
        <f>INDEX(Mapping!$B$4:$B$70, MATCH(C2120, Mapping!$C$4:$C$70, 0))</f>
        <v>East</v>
      </c>
    </row>
    <row r="2121" spans="1:16" x14ac:dyDescent="0.25">
      <c r="A2121" s="10">
        <v>2037</v>
      </c>
      <c r="B2121" s="10" t="s">
        <v>1222</v>
      </c>
      <c r="C2121" s="10" t="s">
        <v>1185</v>
      </c>
      <c r="D2121" s="10">
        <v>0</v>
      </c>
      <c r="E2121" s="10">
        <v>0</v>
      </c>
      <c r="F2121" s="10">
        <v>0</v>
      </c>
      <c r="G2121" s="10">
        <v>0</v>
      </c>
      <c r="H2121" s="10">
        <v>0</v>
      </c>
      <c r="I2121" s="10" t="s">
        <v>22</v>
      </c>
      <c r="J2121" s="10">
        <v>0</v>
      </c>
      <c r="K2121" s="10">
        <v>0</v>
      </c>
      <c r="L2121" s="10">
        <v>0</v>
      </c>
      <c r="M2121" s="10">
        <v>0</v>
      </c>
      <c r="N2121" s="10">
        <v>0</v>
      </c>
      <c r="O2121" s="10">
        <v>0</v>
      </c>
      <c r="P2121" s="10" t="str">
        <f>INDEX(Mapping!$B$4:$B$70, MATCH(C2121, Mapping!$C$4:$C$70, 0))</f>
        <v>East</v>
      </c>
    </row>
    <row r="2122" spans="1:16" x14ac:dyDescent="0.25">
      <c r="A2122" s="10">
        <v>2037</v>
      </c>
      <c r="B2122" s="10" t="s">
        <v>1222</v>
      </c>
      <c r="C2122" s="10" t="s">
        <v>32</v>
      </c>
      <c r="D2122" s="10">
        <v>536.5</v>
      </c>
      <c r="E2122" s="10">
        <v>0</v>
      </c>
      <c r="F2122" s="10">
        <v>0</v>
      </c>
      <c r="G2122" s="10">
        <v>69.7</v>
      </c>
      <c r="H2122" s="10">
        <v>69.7</v>
      </c>
      <c r="I2122" s="10">
        <v>13</v>
      </c>
      <c r="J2122" s="10">
        <v>1966.3</v>
      </c>
      <c r="K2122" s="10">
        <v>-28</v>
      </c>
      <c r="L2122" s="10">
        <v>0</v>
      </c>
      <c r="M2122" s="10">
        <v>947.3</v>
      </c>
      <c r="N2122" s="10">
        <v>2279.3000000000002</v>
      </c>
      <c r="O2122" s="10">
        <v>0</v>
      </c>
      <c r="P2122" s="10" t="str">
        <f>INDEX(Mapping!$B$4:$B$70, MATCH(C2122, Mapping!$C$4:$C$70, 0))</f>
        <v>East</v>
      </c>
    </row>
    <row r="2123" spans="1:16" x14ac:dyDescent="0.25">
      <c r="A2123" s="10">
        <v>2037</v>
      </c>
      <c r="B2123" s="10" t="s">
        <v>1222</v>
      </c>
      <c r="C2123" s="10" t="s">
        <v>33</v>
      </c>
      <c r="D2123" s="10">
        <v>0</v>
      </c>
      <c r="E2123" s="10">
        <v>0</v>
      </c>
      <c r="F2123" s="10">
        <v>0</v>
      </c>
      <c r="G2123" s="10">
        <v>0</v>
      </c>
      <c r="H2123" s="10">
        <v>0</v>
      </c>
      <c r="I2123" s="10" t="s">
        <v>22</v>
      </c>
      <c r="J2123" s="10">
        <v>0</v>
      </c>
      <c r="K2123" s="10">
        <v>0</v>
      </c>
      <c r="L2123" s="10">
        <v>0</v>
      </c>
      <c r="M2123" s="10">
        <v>0</v>
      </c>
      <c r="N2123" s="10">
        <v>0</v>
      </c>
      <c r="O2123" s="10">
        <v>0</v>
      </c>
      <c r="P2123" s="10" t="str">
        <f>INDEX(Mapping!$B$4:$B$70, MATCH(C2123, Mapping!$C$4:$C$70, 0))</f>
        <v>East</v>
      </c>
    </row>
    <row r="2124" spans="1:16" x14ac:dyDescent="0.25">
      <c r="A2124" s="10">
        <v>2037</v>
      </c>
      <c r="B2124" s="10" t="s">
        <v>1222</v>
      </c>
      <c r="C2124" s="10" t="s">
        <v>34</v>
      </c>
      <c r="D2124" s="10">
        <v>0</v>
      </c>
      <c r="E2124" s="10">
        <v>0</v>
      </c>
      <c r="F2124" s="10">
        <v>0</v>
      </c>
      <c r="G2124" s="10">
        <v>0</v>
      </c>
      <c r="H2124" s="10">
        <v>0</v>
      </c>
      <c r="I2124" s="10" t="s">
        <v>22</v>
      </c>
      <c r="J2124" s="10">
        <v>0</v>
      </c>
      <c r="K2124" s="10">
        <v>0</v>
      </c>
      <c r="L2124" s="10">
        <v>0</v>
      </c>
      <c r="M2124" s="10">
        <v>0</v>
      </c>
      <c r="N2124" s="10">
        <v>0</v>
      </c>
      <c r="O2124" s="10">
        <v>0</v>
      </c>
      <c r="P2124" s="10" t="str">
        <f>INDEX(Mapping!$B$4:$B$70, MATCH(C2124, Mapping!$C$4:$C$70, 0))</f>
        <v>East</v>
      </c>
    </row>
    <row r="2125" spans="1:16" x14ac:dyDescent="0.25">
      <c r="A2125" s="10">
        <v>2037</v>
      </c>
      <c r="B2125" s="10" t="s">
        <v>1222</v>
      </c>
      <c r="C2125" s="10" t="s">
        <v>35</v>
      </c>
      <c r="D2125" s="10">
        <v>0</v>
      </c>
      <c r="E2125" s="10">
        <v>0</v>
      </c>
      <c r="F2125" s="10">
        <v>0</v>
      </c>
      <c r="G2125" s="10">
        <v>0</v>
      </c>
      <c r="H2125" s="10">
        <v>0</v>
      </c>
      <c r="I2125" s="10" t="s">
        <v>22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 t="str">
        <f>INDEX(Mapping!$B$4:$B$70, MATCH(C2125, Mapping!$C$4:$C$70, 0))</f>
        <v>East</v>
      </c>
    </row>
    <row r="2126" spans="1:16" x14ac:dyDescent="0.25">
      <c r="A2126" s="10">
        <v>2037</v>
      </c>
      <c r="B2126" s="10" t="s">
        <v>1222</v>
      </c>
      <c r="C2126" s="10" t="s">
        <v>36</v>
      </c>
      <c r="D2126" s="10">
        <v>0</v>
      </c>
      <c r="E2126" s="10">
        <v>0</v>
      </c>
      <c r="F2126" s="10">
        <v>0</v>
      </c>
      <c r="G2126" s="10">
        <v>0</v>
      </c>
      <c r="H2126" s="10">
        <v>0</v>
      </c>
      <c r="I2126" s="10" t="s">
        <v>22</v>
      </c>
      <c r="J2126" s="10">
        <v>2.6</v>
      </c>
      <c r="K2126" s="10">
        <v>0</v>
      </c>
      <c r="L2126" s="10">
        <v>0</v>
      </c>
      <c r="M2126" s="10">
        <v>0</v>
      </c>
      <c r="N2126" s="10">
        <v>2.6</v>
      </c>
      <c r="O2126" s="10">
        <v>0</v>
      </c>
      <c r="P2126" s="10" t="str">
        <f>INDEX(Mapping!$B$4:$B$70, MATCH(C2126, Mapping!$C$4:$C$70, 0))</f>
        <v>West</v>
      </c>
    </row>
    <row r="2127" spans="1:16" x14ac:dyDescent="0.25">
      <c r="A2127" s="10">
        <v>2037</v>
      </c>
      <c r="B2127" s="10" t="s">
        <v>1222</v>
      </c>
      <c r="C2127" s="10" t="s">
        <v>37</v>
      </c>
      <c r="D2127" s="10">
        <v>0</v>
      </c>
      <c r="E2127" s="10">
        <v>0</v>
      </c>
      <c r="F2127" s="10">
        <v>0</v>
      </c>
      <c r="G2127" s="10">
        <v>0</v>
      </c>
      <c r="H2127" s="10">
        <v>0</v>
      </c>
      <c r="I2127" s="10" t="s">
        <v>22</v>
      </c>
      <c r="J2127" s="10">
        <v>0</v>
      </c>
      <c r="K2127" s="10">
        <v>0</v>
      </c>
      <c r="L2127" s="10">
        <v>0</v>
      </c>
      <c r="M2127" s="10">
        <v>0</v>
      </c>
      <c r="N2127" s="10">
        <v>0</v>
      </c>
      <c r="O2127" s="10">
        <v>0</v>
      </c>
      <c r="P2127" s="10" t="str">
        <f>INDEX(Mapping!$B$4:$B$70, MATCH(C2127, Mapping!$C$4:$C$70, 0))</f>
        <v>West</v>
      </c>
    </row>
    <row r="2128" spans="1:16" x14ac:dyDescent="0.25">
      <c r="A2128" s="10">
        <v>2037</v>
      </c>
      <c r="B2128" s="10" t="s">
        <v>1222</v>
      </c>
      <c r="C2128" s="10" t="s">
        <v>38</v>
      </c>
      <c r="D2128" s="10">
        <v>599.4</v>
      </c>
      <c r="E2128" s="10">
        <v>0</v>
      </c>
      <c r="F2128" s="10">
        <v>-64.8</v>
      </c>
      <c r="G2128" s="10">
        <v>69.5</v>
      </c>
      <c r="H2128" s="10">
        <v>69.5</v>
      </c>
      <c r="I2128" s="10">
        <v>13</v>
      </c>
      <c r="J2128" s="10">
        <v>104</v>
      </c>
      <c r="K2128" s="10">
        <v>0</v>
      </c>
      <c r="L2128" s="10">
        <v>0</v>
      </c>
      <c r="M2128" s="10">
        <v>500.1</v>
      </c>
      <c r="N2128" s="10">
        <v>0</v>
      </c>
      <c r="O2128" s="10">
        <v>0</v>
      </c>
      <c r="P2128" s="10" t="str">
        <f>INDEX(Mapping!$B$4:$B$70, MATCH(C2128, Mapping!$C$4:$C$70, 0))</f>
        <v>West</v>
      </c>
    </row>
    <row r="2129" spans="1:16" x14ac:dyDescent="0.25">
      <c r="A2129" s="10">
        <v>2037</v>
      </c>
      <c r="B2129" s="10" t="s">
        <v>1222</v>
      </c>
      <c r="C2129" s="10" t="s">
        <v>39</v>
      </c>
      <c r="D2129" s="10">
        <v>268.3</v>
      </c>
      <c r="E2129" s="10">
        <v>0</v>
      </c>
      <c r="F2129" s="10">
        <v>-26.3</v>
      </c>
      <c r="G2129" s="10">
        <v>31.5</v>
      </c>
      <c r="H2129" s="10">
        <v>31.5</v>
      </c>
      <c r="I2129" s="10">
        <v>13</v>
      </c>
      <c r="J2129" s="10">
        <v>191.2</v>
      </c>
      <c r="K2129" s="10">
        <v>-2.6</v>
      </c>
      <c r="L2129" s="10">
        <v>0</v>
      </c>
      <c r="M2129" s="10">
        <v>84.9</v>
      </c>
      <c r="N2129" s="10">
        <v>0</v>
      </c>
      <c r="O2129" s="10">
        <v>0</v>
      </c>
      <c r="P2129" s="10" t="str">
        <f>INDEX(Mapping!$B$4:$B$70, MATCH(C2129, Mapping!$C$4:$C$70, 0))</f>
        <v>West</v>
      </c>
    </row>
    <row r="2130" spans="1:16" x14ac:dyDescent="0.25">
      <c r="A2130" s="10">
        <v>2037</v>
      </c>
      <c r="B2130" s="10" t="s">
        <v>1222</v>
      </c>
      <c r="C2130" s="10" t="s">
        <v>42</v>
      </c>
      <c r="D2130" s="10">
        <v>0</v>
      </c>
      <c r="E2130" s="10">
        <v>0</v>
      </c>
      <c r="F2130" s="10">
        <v>0</v>
      </c>
      <c r="G2130" s="10">
        <v>0</v>
      </c>
      <c r="H2130" s="10">
        <v>0</v>
      </c>
      <c r="I2130" s="10" t="s">
        <v>22</v>
      </c>
      <c r="J2130" s="10">
        <v>0</v>
      </c>
      <c r="K2130" s="10">
        <v>0</v>
      </c>
      <c r="L2130" s="10">
        <v>0</v>
      </c>
      <c r="M2130" s="10">
        <v>0</v>
      </c>
      <c r="N2130" s="10">
        <v>0</v>
      </c>
      <c r="O2130" s="10">
        <v>0</v>
      </c>
      <c r="P2130" s="10" t="str">
        <f>INDEX(Mapping!$B$4:$B$70, MATCH(C2130, Mapping!$C$4:$C$70, 0))</f>
        <v>East</v>
      </c>
    </row>
    <row r="2131" spans="1:16" x14ac:dyDescent="0.25">
      <c r="A2131" s="10">
        <v>2037</v>
      </c>
      <c r="B2131" s="10" t="s">
        <v>1222</v>
      </c>
      <c r="C2131" s="10" t="s">
        <v>43</v>
      </c>
      <c r="D2131" s="10">
        <v>0</v>
      </c>
      <c r="E2131" s="10">
        <v>0</v>
      </c>
      <c r="F2131" s="10">
        <v>0</v>
      </c>
      <c r="G2131" s="10">
        <v>0</v>
      </c>
      <c r="H2131" s="10">
        <v>0</v>
      </c>
      <c r="I2131" s="10" t="s">
        <v>22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0">
        <v>0</v>
      </c>
      <c r="P2131" s="10" t="str">
        <f>INDEX(Mapping!$B$4:$B$70, MATCH(C2131, Mapping!$C$4:$C$70, 0))</f>
        <v>East</v>
      </c>
    </row>
    <row r="2132" spans="1:16" x14ac:dyDescent="0.25">
      <c r="A2132" s="10">
        <v>2037</v>
      </c>
      <c r="B2132" s="10" t="s">
        <v>1222</v>
      </c>
      <c r="C2132" s="10" t="s">
        <v>45</v>
      </c>
      <c r="D2132" s="10">
        <v>664.8</v>
      </c>
      <c r="E2132" s="10">
        <v>0</v>
      </c>
      <c r="F2132" s="10">
        <v>0</v>
      </c>
      <c r="G2132" s="10">
        <v>86.4</v>
      </c>
      <c r="H2132" s="10">
        <v>149.80000000000001</v>
      </c>
      <c r="I2132" s="10">
        <v>22.5</v>
      </c>
      <c r="J2132" s="10">
        <v>1250.7</v>
      </c>
      <c r="K2132" s="10">
        <v>0</v>
      </c>
      <c r="L2132" s="10">
        <v>0</v>
      </c>
      <c r="M2132" s="10">
        <v>0</v>
      </c>
      <c r="N2132" s="10">
        <v>436</v>
      </c>
      <c r="O2132" s="10">
        <v>0</v>
      </c>
      <c r="P2132" s="10" t="str">
        <f>INDEX(Mapping!$B$4:$B$70, MATCH(C2132, Mapping!$C$4:$C$70, 0))</f>
        <v>East</v>
      </c>
    </row>
    <row r="2133" spans="1:16" x14ac:dyDescent="0.25">
      <c r="A2133" s="10">
        <v>2037</v>
      </c>
      <c r="B2133" s="10" t="s">
        <v>1222</v>
      </c>
      <c r="C2133" s="10" t="s">
        <v>46</v>
      </c>
      <c r="D2133" s="10">
        <v>515.29999999999995</v>
      </c>
      <c r="E2133" s="10">
        <v>0</v>
      </c>
      <c r="F2133" s="10">
        <v>-148.4</v>
      </c>
      <c r="G2133" s="10">
        <v>47.7</v>
      </c>
      <c r="H2133" s="10">
        <v>47.7</v>
      </c>
      <c r="I2133" s="10">
        <v>13</v>
      </c>
      <c r="J2133" s="10">
        <v>38.1</v>
      </c>
      <c r="K2133" s="10">
        <v>0</v>
      </c>
      <c r="L2133" s="10">
        <v>0</v>
      </c>
      <c r="M2133" s="10">
        <v>384.4</v>
      </c>
      <c r="N2133" s="10">
        <v>7.8</v>
      </c>
      <c r="O2133" s="10">
        <v>0</v>
      </c>
      <c r="P2133" s="10" t="str">
        <f>INDEX(Mapping!$B$4:$B$70, MATCH(C2133, Mapping!$C$4:$C$70, 0))</f>
        <v>East</v>
      </c>
    </row>
    <row r="2134" spans="1:16" x14ac:dyDescent="0.25">
      <c r="A2134" s="10">
        <v>2037</v>
      </c>
      <c r="B2134" s="10" t="s">
        <v>1222</v>
      </c>
      <c r="C2134" s="10" t="s">
        <v>1234</v>
      </c>
      <c r="D2134" s="10">
        <v>0</v>
      </c>
      <c r="E2134" s="10">
        <v>0</v>
      </c>
      <c r="F2134" s="10">
        <v>0</v>
      </c>
      <c r="G2134" s="10">
        <v>0</v>
      </c>
      <c r="H2134" s="10">
        <v>0</v>
      </c>
      <c r="I2134" s="10" t="s">
        <v>22</v>
      </c>
      <c r="J2134" s="10">
        <v>0</v>
      </c>
      <c r="K2134" s="10">
        <v>0</v>
      </c>
      <c r="L2134" s="10">
        <v>0</v>
      </c>
      <c r="M2134" s="10">
        <v>436</v>
      </c>
      <c r="N2134" s="10">
        <v>436</v>
      </c>
      <c r="O2134" s="10">
        <v>0</v>
      </c>
      <c r="P2134" s="10" t="str">
        <f>INDEX(Mapping!$B$4:$B$70, MATCH(C2134, Mapping!$C$4:$C$70, 0))</f>
        <v>East</v>
      </c>
    </row>
    <row r="2135" spans="1:16" x14ac:dyDescent="0.25">
      <c r="A2135" s="10">
        <v>2037</v>
      </c>
      <c r="B2135" s="10" t="s">
        <v>1222</v>
      </c>
      <c r="C2135" s="10" t="s">
        <v>47</v>
      </c>
      <c r="D2135" s="10">
        <v>0</v>
      </c>
      <c r="E2135" s="10">
        <v>0</v>
      </c>
      <c r="F2135" s="10">
        <v>0</v>
      </c>
      <c r="G2135" s="10">
        <v>0</v>
      </c>
      <c r="H2135" s="10">
        <v>0</v>
      </c>
      <c r="I2135" s="10" t="s">
        <v>22</v>
      </c>
      <c r="J2135" s="10">
        <v>512.20000000000005</v>
      </c>
      <c r="K2135" s="10">
        <v>0</v>
      </c>
      <c r="L2135" s="10">
        <v>0</v>
      </c>
      <c r="M2135" s="10">
        <v>0</v>
      </c>
      <c r="N2135" s="10">
        <v>512.20000000000005</v>
      </c>
      <c r="O2135" s="10">
        <v>0</v>
      </c>
      <c r="P2135" s="10" t="str">
        <f>INDEX(Mapping!$B$4:$B$70, MATCH(C2135, Mapping!$C$4:$C$70, 0))</f>
        <v>West</v>
      </c>
    </row>
    <row r="2136" spans="1:16" x14ac:dyDescent="0.25">
      <c r="A2136" s="10">
        <v>2037</v>
      </c>
      <c r="B2136" s="10" t="s">
        <v>1222</v>
      </c>
      <c r="C2136" s="10" t="s">
        <v>48</v>
      </c>
      <c r="D2136" s="10">
        <v>1605.3</v>
      </c>
      <c r="E2136" s="10">
        <v>0</v>
      </c>
      <c r="F2136" s="10">
        <v>-225.8</v>
      </c>
      <c r="G2136" s="10">
        <v>510</v>
      </c>
      <c r="H2136" s="10">
        <v>510</v>
      </c>
      <c r="I2136" s="10">
        <v>37</v>
      </c>
      <c r="J2136" s="10">
        <v>651.4</v>
      </c>
      <c r="K2136" s="10">
        <v>0.9</v>
      </c>
      <c r="L2136" s="10">
        <v>0</v>
      </c>
      <c r="M2136" s="10">
        <v>1237.3</v>
      </c>
      <c r="N2136" s="10">
        <v>0</v>
      </c>
      <c r="O2136" s="10">
        <v>0</v>
      </c>
      <c r="P2136" s="10" t="str">
        <f>INDEX(Mapping!$B$4:$B$70, MATCH(C2136, Mapping!$C$4:$C$70, 0))</f>
        <v>West</v>
      </c>
    </row>
    <row r="2137" spans="1:16" x14ac:dyDescent="0.25">
      <c r="A2137" s="10">
        <v>2037</v>
      </c>
      <c r="B2137" s="10" t="s">
        <v>1222</v>
      </c>
      <c r="C2137" s="10" t="s">
        <v>49</v>
      </c>
      <c r="D2137" s="10">
        <v>629.1</v>
      </c>
      <c r="E2137" s="10">
        <v>0</v>
      </c>
      <c r="F2137" s="10">
        <v>-69.8</v>
      </c>
      <c r="G2137" s="10">
        <v>72.7</v>
      </c>
      <c r="H2137" s="10">
        <v>72.7</v>
      </c>
      <c r="I2137" s="10">
        <v>13</v>
      </c>
      <c r="J2137" s="10">
        <v>682.1</v>
      </c>
      <c r="K2137" s="10">
        <v>-78</v>
      </c>
      <c r="L2137" s="10">
        <v>0</v>
      </c>
      <c r="M2137" s="10">
        <v>100</v>
      </c>
      <c r="N2137" s="10">
        <v>72</v>
      </c>
      <c r="O2137" s="10">
        <v>0</v>
      </c>
      <c r="P2137" s="10" t="str">
        <f>INDEX(Mapping!$B$4:$B$70, MATCH(C2137, Mapping!$C$4:$C$70, 0))</f>
        <v>West</v>
      </c>
    </row>
    <row r="2138" spans="1:16" x14ac:dyDescent="0.25">
      <c r="A2138" s="10">
        <v>2037</v>
      </c>
      <c r="B2138" s="10" t="s">
        <v>1222</v>
      </c>
      <c r="C2138" s="10" t="s">
        <v>50</v>
      </c>
      <c r="D2138" s="10">
        <v>459.8</v>
      </c>
      <c r="E2138" s="10">
        <v>0</v>
      </c>
      <c r="F2138" s="10">
        <v>-68.5</v>
      </c>
      <c r="G2138" s="10">
        <v>50.9</v>
      </c>
      <c r="H2138" s="10">
        <v>50.9</v>
      </c>
      <c r="I2138" s="10">
        <v>13</v>
      </c>
      <c r="J2138" s="10">
        <v>118.8</v>
      </c>
      <c r="K2138" s="10">
        <v>0</v>
      </c>
      <c r="L2138" s="10">
        <v>0</v>
      </c>
      <c r="M2138" s="10">
        <v>460.2</v>
      </c>
      <c r="N2138" s="10">
        <v>136.80000000000001</v>
      </c>
      <c r="O2138" s="10">
        <v>0</v>
      </c>
      <c r="P2138" s="10" t="str">
        <f>INDEX(Mapping!$B$4:$B$70, MATCH(C2138, Mapping!$C$4:$C$70, 0))</f>
        <v>West</v>
      </c>
    </row>
    <row r="2139" spans="1:16" x14ac:dyDescent="0.25">
      <c r="A2139" s="10">
        <v>2037</v>
      </c>
      <c r="B2139" s="10" t="s">
        <v>1222</v>
      </c>
      <c r="C2139" s="10" t="s">
        <v>51</v>
      </c>
      <c r="D2139" s="10">
        <v>0</v>
      </c>
      <c r="E2139" s="10">
        <v>0</v>
      </c>
      <c r="F2139" s="10">
        <v>0</v>
      </c>
      <c r="G2139" s="10">
        <v>0</v>
      </c>
      <c r="H2139" s="10">
        <v>0</v>
      </c>
      <c r="I2139" s="10" t="s">
        <v>22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 t="str">
        <f>INDEX(Mapping!$B$4:$B$70, MATCH(C2139, Mapping!$C$4:$C$70, 0))</f>
        <v>West</v>
      </c>
    </row>
    <row r="2140" spans="1:16" x14ac:dyDescent="0.25">
      <c r="A2140" s="10">
        <v>2037</v>
      </c>
      <c r="B2140" s="10" t="s">
        <v>1222</v>
      </c>
      <c r="C2140" s="10" t="s">
        <v>52</v>
      </c>
      <c r="D2140" s="10">
        <v>0</v>
      </c>
      <c r="E2140" s="10">
        <v>0</v>
      </c>
      <c r="F2140" s="10">
        <v>0</v>
      </c>
      <c r="G2140" s="10">
        <v>0</v>
      </c>
      <c r="H2140" s="10">
        <v>0</v>
      </c>
      <c r="I2140" s="10" t="s">
        <v>22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 t="str">
        <f>INDEX(Mapping!$B$4:$B$70, MATCH(C2140, Mapping!$C$4:$C$70, 0))</f>
        <v>West</v>
      </c>
    </row>
    <row r="2141" spans="1:16" x14ac:dyDescent="0.25">
      <c r="A2141" s="10">
        <v>2037</v>
      </c>
      <c r="B2141" s="10" t="s">
        <v>1222</v>
      </c>
      <c r="C2141" s="10" t="s">
        <v>1221</v>
      </c>
      <c r="D2141" s="10">
        <v>0</v>
      </c>
      <c r="E2141" s="10">
        <v>0</v>
      </c>
      <c r="F2141" s="10">
        <v>0</v>
      </c>
      <c r="G2141" s="10">
        <v>0</v>
      </c>
      <c r="H2141" s="10">
        <v>0</v>
      </c>
      <c r="I2141" s="10" t="s">
        <v>22</v>
      </c>
      <c r="J2141" s="10">
        <v>702</v>
      </c>
      <c r="K2141" s="10">
        <v>0</v>
      </c>
      <c r="L2141" s="10">
        <v>0</v>
      </c>
      <c r="M2141" s="10">
        <v>443.7</v>
      </c>
      <c r="N2141" s="10">
        <v>1145.7</v>
      </c>
      <c r="O2141" s="10">
        <v>0</v>
      </c>
      <c r="P2141" s="10" t="str">
        <f>INDEX(Mapping!$B$4:$B$70, MATCH(C2141, Mapping!$C$4:$C$70, 0))</f>
        <v>West</v>
      </c>
    </row>
    <row r="2142" spans="1:16" x14ac:dyDescent="0.25">
      <c r="A2142" s="10">
        <v>2037</v>
      </c>
      <c r="B2142" s="10" t="s">
        <v>1222</v>
      </c>
      <c r="C2142" s="10" t="s">
        <v>53</v>
      </c>
      <c r="D2142" s="10">
        <v>0</v>
      </c>
      <c r="E2142" s="10">
        <v>0</v>
      </c>
      <c r="F2142" s="10">
        <v>0</v>
      </c>
      <c r="G2142" s="10">
        <v>0</v>
      </c>
      <c r="H2142" s="10">
        <v>0</v>
      </c>
      <c r="I2142" s="10" t="s">
        <v>22</v>
      </c>
      <c r="J2142" s="10">
        <v>0</v>
      </c>
      <c r="K2142" s="10">
        <v>0</v>
      </c>
      <c r="L2142" s="10">
        <v>0</v>
      </c>
      <c r="M2142" s="10">
        <v>721.7</v>
      </c>
      <c r="N2142" s="10">
        <v>721.7</v>
      </c>
      <c r="O2142" s="10">
        <v>0</v>
      </c>
      <c r="P2142" s="10" t="str">
        <f>INDEX(Mapping!$B$4:$B$70, MATCH(C2142, Mapping!$C$4:$C$70, 0))</f>
        <v>West</v>
      </c>
    </row>
    <row r="2143" spans="1:16" x14ac:dyDescent="0.25">
      <c r="A2143" s="10">
        <v>2037</v>
      </c>
      <c r="B2143" s="10" t="s">
        <v>1222</v>
      </c>
      <c r="C2143" s="10" t="s">
        <v>1189</v>
      </c>
      <c r="D2143" s="10">
        <v>0</v>
      </c>
      <c r="E2143" s="10">
        <v>0</v>
      </c>
      <c r="F2143" s="10">
        <v>0</v>
      </c>
      <c r="G2143" s="10">
        <v>0</v>
      </c>
      <c r="H2143" s="10">
        <v>0</v>
      </c>
      <c r="I2143" s="10" t="s">
        <v>22</v>
      </c>
      <c r="J2143" s="10">
        <v>0</v>
      </c>
      <c r="K2143" s="10">
        <v>0</v>
      </c>
      <c r="L2143" s="10">
        <v>0</v>
      </c>
      <c r="M2143" s="10">
        <v>84.9</v>
      </c>
      <c r="N2143" s="10">
        <v>84.9</v>
      </c>
      <c r="O2143" s="10">
        <v>0</v>
      </c>
      <c r="P2143" s="10" t="str">
        <f>INDEX(Mapping!$B$4:$B$70, MATCH(C2143, Mapping!$C$4:$C$70, 0))</f>
        <v>West</v>
      </c>
    </row>
    <row r="2144" spans="1:16" x14ac:dyDescent="0.25">
      <c r="A2144" s="10">
        <v>2037</v>
      </c>
      <c r="B2144" s="10" t="s">
        <v>1222</v>
      </c>
      <c r="C2144" s="10" t="s">
        <v>23</v>
      </c>
      <c r="D2144" s="10">
        <v>0</v>
      </c>
      <c r="E2144" s="10">
        <v>0</v>
      </c>
      <c r="F2144" s="10">
        <v>0</v>
      </c>
      <c r="G2144" s="10">
        <v>0</v>
      </c>
      <c r="H2144" s="10">
        <v>0</v>
      </c>
      <c r="I2144" s="10" t="s">
        <v>22</v>
      </c>
      <c r="J2144" s="10">
        <v>0</v>
      </c>
      <c r="K2144" s="10">
        <v>0</v>
      </c>
      <c r="L2144" s="10">
        <v>0</v>
      </c>
      <c r="M2144" s="10">
        <v>0</v>
      </c>
      <c r="N2144" s="10">
        <v>0</v>
      </c>
      <c r="O2144" s="10">
        <v>0</v>
      </c>
      <c r="P2144" s="10" t="str">
        <f>INDEX(Mapping!$B$4:$B$70, MATCH(C2144, Mapping!$C$4:$C$70, 0))</f>
        <v>East</v>
      </c>
    </row>
    <row r="2145" spans="1:16" x14ac:dyDescent="0.25">
      <c r="A2145" s="10">
        <v>2037</v>
      </c>
      <c r="B2145" s="10" t="s">
        <v>1222</v>
      </c>
      <c r="C2145" s="10" t="s">
        <v>1220</v>
      </c>
      <c r="D2145" s="10">
        <v>363.2</v>
      </c>
      <c r="E2145" s="10">
        <v>0</v>
      </c>
      <c r="F2145" s="10">
        <v>-42.4</v>
      </c>
      <c r="G2145" s="10">
        <v>41.7</v>
      </c>
      <c r="H2145" s="10">
        <v>41.7</v>
      </c>
      <c r="I2145" s="10">
        <v>13</v>
      </c>
      <c r="J2145" s="10">
        <v>0</v>
      </c>
      <c r="K2145" s="10">
        <v>0</v>
      </c>
      <c r="L2145" s="10">
        <v>0</v>
      </c>
      <c r="M2145" s="10">
        <v>362.5</v>
      </c>
      <c r="N2145" s="10">
        <v>0</v>
      </c>
      <c r="O2145" s="10">
        <v>0</v>
      </c>
      <c r="P2145" s="10" t="str">
        <f>INDEX(Mapping!$B$4:$B$70, MATCH(C2145, Mapping!$C$4:$C$70, 0))</f>
        <v>West</v>
      </c>
    </row>
    <row r="2146" spans="1:16" x14ac:dyDescent="0.25">
      <c r="A2146" s="10">
        <v>2037</v>
      </c>
      <c r="B2146" s="10" t="s">
        <v>1222</v>
      </c>
      <c r="C2146" s="10" t="s">
        <v>1235</v>
      </c>
      <c r="D2146" s="10">
        <v>0</v>
      </c>
      <c r="E2146" s="10">
        <v>0</v>
      </c>
      <c r="F2146" s="10">
        <v>0</v>
      </c>
      <c r="G2146" s="10">
        <v>0</v>
      </c>
      <c r="H2146" s="10">
        <v>0</v>
      </c>
      <c r="I2146" s="10" t="s">
        <v>22</v>
      </c>
      <c r="J2146" s="10">
        <v>74.8</v>
      </c>
      <c r="K2146" s="10">
        <v>0</v>
      </c>
      <c r="L2146" s="10">
        <v>0</v>
      </c>
      <c r="M2146" s="10">
        <v>0</v>
      </c>
      <c r="N2146" s="10">
        <v>74.8</v>
      </c>
      <c r="O2146" s="10">
        <v>0</v>
      </c>
      <c r="P2146" s="10" t="str">
        <f>INDEX(Mapping!$B$4:$B$70, MATCH(C2146, Mapping!$C$4:$C$70, 0))</f>
        <v>East</v>
      </c>
    </row>
    <row r="2147" spans="1:16" x14ac:dyDescent="0.25">
      <c r="A2147" s="10">
        <v>2037</v>
      </c>
      <c r="B2147" s="10" t="s">
        <v>1222</v>
      </c>
      <c r="C2147" s="10" t="s">
        <v>1236</v>
      </c>
      <c r="D2147" s="10">
        <v>0</v>
      </c>
      <c r="E2147" s="10">
        <v>0</v>
      </c>
      <c r="F2147" s="10">
        <v>0</v>
      </c>
      <c r="G2147" s="10">
        <v>0</v>
      </c>
      <c r="H2147" s="10">
        <v>0</v>
      </c>
      <c r="I2147" s="10" t="s">
        <v>22</v>
      </c>
      <c r="J2147" s="10">
        <v>104.2</v>
      </c>
      <c r="K2147" s="10">
        <v>0</v>
      </c>
      <c r="L2147" s="10">
        <v>0</v>
      </c>
      <c r="M2147" s="10">
        <v>0</v>
      </c>
      <c r="N2147" s="10">
        <v>104.2</v>
      </c>
      <c r="O2147" s="10">
        <v>0</v>
      </c>
      <c r="P2147" s="10" t="str">
        <f>INDEX(Mapping!$B$4:$B$70, MATCH(C2147, Mapping!$C$4:$C$70, 0))</f>
        <v>West</v>
      </c>
    </row>
    <row r="2148" spans="1:16" x14ac:dyDescent="0.25">
      <c r="A2148" s="10">
        <v>2037</v>
      </c>
      <c r="B2148" s="10" t="s">
        <v>1222</v>
      </c>
      <c r="C2148" s="10" t="s">
        <v>1237</v>
      </c>
      <c r="D2148" s="10">
        <v>0</v>
      </c>
      <c r="E2148" s="10">
        <v>0</v>
      </c>
      <c r="F2148" s="10">
        <v>0</v>
      </c>
      <c r="G2148" s="10">
        <v>0</v>
      </c>
      <c r="H2148" s="10">
        <v>0</v>
      </c>
      <c r="I2148" s="10" t="s">
        <v>22</v>
      </c>
      <c r="J2148" s="10">
        <v>110.7</v>
      </c>
      <c r="K2148" s="10">
        <v>0</v>
      </c>
      <c r="L2148" s="10">
        <v>0</v>
      </c>
      <c r="M2148" s="10">
        <v>0</v>
      </c>
      <c r="N2148" s="10">
        <v>110.7</v>
      </c>
      <c r="O2148" s="10">
        <v>0</v>
      </c>
      <c r="P2148" s="10" t="str">
        <f>INDEX(Mapping!$B$4:$B$70, MATCH(C2148, Mapping!$C$4:$C$70, 0))</f>
        <v>West</v>
      </c>
    </row>
    <row r="2149" spans="1:16" x14ac:dyDescent="0.25">
      <c r="A2149" s="10">
        <v>2037</v>
      </c>
      <c r="B2149" s="10" t="s">
        <v>1222</v>
      </c>
      <c r="C2149" s="10" t="s">
        <v>1238</v>
      </c>
      <c r="D2149" s="10">
        <v>0</v>
      </c>
      <c r="E2149" s="10">
        <v>0</v>
      </c>
      <c r="F2149" s="10">
        <v>0</v>
      </c>
      <c r="G2149" s="10">
        <v>0</v>
      </c>
      <c r="H2149" s="10">
        <v>0</v>
      </c>
      <c r="I2149" s="10" t="s">
        <v>22</v>
      </c>
      <c r="J2149" s="10">
        <v>178.1</v>
      </c>
      <c r="K2149" s="10">
        <v>0</v>
      </c>
      <c r="L2149" s="10">
        <v>0</v>
      </c>
      <c r="M2149" s="10">
        <v>0</v>
      </c>
      <c r="N2149" s="10">
        <v>178.1</v>
      </c>
      <c r="O2149" s="10">
        <v>0</v>
      </c>
      <c r="P2149" s="10" t="str">
        <f>INDEX(Mapping!$B$4:$B$70, MATCH(C2149, Mapping!$C$4:$C$70, 0))</f>
        <v>East</v>
      </c>
    </row>
    <row r="2150" spans="1:16" x14ac:dyDescent="0.25">
      <c r="A2150" s="10">
        <v>2037</v>
      </c>
      <c r="B2150" s="10" t="s">
        <v>1222</v>
      </c>
      <c r="C2150" s="10" t="s">
        <v>1239</v>
      </c>
      <c r="D2150" s="10">
        <v>0</v>
      </c>
      <c r="E2150" s="10">
        <v>0</v>
      </c>
      <c r="F2150" s="10">
        <v>0</v>
      </c>
      <c r="G2150" s="10">
        <v>0</v>
      </c>
      <c r="H2150" s="10">
        <v>0</v>
      </c>
      <c r="I2150" s="10" t="s">
        <v>22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 t="str">
        <f>INDEX(Mapping!$B$4:$B$70, MATCH(C2150, Mapping!$C$4:$C$70, 0))</f>
        <v>West</v>
      </c>
    </row>
    <row r="2151" spans="1:16" x14ac:dyDescent="0.25">
      <c r="A2151" s="10">
        <v>2037</v>
      </c>
      <c r="B2151" s="10" t="s">
        <v>1222</v>
      </c>
      <c r="C2151" s="10" t="s">
        <v>1240</v>
      </c>
      <c r="D2151" s="10">
        <v>0</v>
      </c>
      <c r="E2151" s="10">
        <v>0</v>
      </c>
      <c r="F2151" s="10">
        <v>0</v>
      </c>
      <c r="G2151" s="10">
        <v>0</v>
      </c>
      <c r="H2151" s="10">
        <v>0</v>
      </c>
      <c r="I2151" s="10" t="s">
        <v>22</v>
      </c>
      <c r="J2151" s="10">
        <v>0</v>
      </c>
      <c r="K2151" s="10">
        <v>0</v>
      </c>
      <c r="L2151" s="10">
        <v>0</v>
      </c>
      <c r="M2151" s="10">
        <v>0</v>
      </c>
      <c r="N2151" s="10">
        <v>0</v>
      </c>
      <c r="O2151" s="10">
        <v>0</v>
      </c>
      <c r="P2151" s="10" t="str">
        <f>INDEX(Mapping!$B$4:$B$70, MATCH(C2151, Mapping!$C$4:$C$70, 0))</f>
        <v>West</v>
      </c>
    </row>
    <row r="2152" spans="1:16" x14ac:dyDescent="0.25">
      <c r="A2152" s="10">
        <v>2037</v>
      </c>
      <c r="B2152" s="10" t="s">
        <v>1222</v>
      </c>
      <c r="C2152" s="10" t="s">
        <v>1241</v>
      </c>
      <c r="D2152" s="10">
        <v>0</v>
      </c>
      <c r="E2152" s="10">
        <v>0</v>
      </c>
      <c r="F2152" s="10">
        <v>0</v>
      </c>
      <c r="G2152" s="10">
        <v>0</v>
      </c>
      <c r="H2152" s="10">
        <v>0</v>
      </c>
      <c r="I2152" s="10" t="s">
        <v>22</v>
      </c>
      <c r="J2152" s="10">
        <v>460.2</v>
      </c>
      <c r="K2152" s="10">
        <v>0</v>
      </c>
      <c r="L2152" s="10">
        <v>0</v>
      </c>
      <c r="M2152" s="10">
        <v>0</v>
      </c>
      <c r="N2152" s="10">
        <v>460.2</v>
      </c>
      <c r="O2152" s="10">
        <v>0</v>
      </c>
      <c r="P2152" s="10" t="str">
        <f>INDEX(Mapping!$B$4:$B$70, MATCH(C2152, Mapping!$C$4:$C$70, 0))</f>
        <v>West</v>
      </c>
    </row>
    <row r="2153" spans="1:16" x14ac:dyDescent="0.25">
      <c r="A2153" s="10">
        <v>2037</v>
      </c>
      <c r="B2153" s="10" t="s">
        <v>1222</v>
      </c>
      <c r="C2153" s="10" t="s">
        <v>1242</v>
      </c>
      <c r="D2153" s="10">
        <v>0</v>
      </c>
      <c r="E2153" s="10">
        <v>0</v>
      </c>
      <c r="F2153" s="10">
        <v>0</v>
      </c>
      <c r="G2153" s="10">
        <v>0</v>
      </c>
      <c r="H2153" s="10">
        <v>0</v>
      </c>
      <c r="I2153" s="10" t="s">
        <v>22</v>
      </c>
      <c r="J2153" s="10">
        <v>0</v>
      </c>
      <c r="K2153" s="10">
        <v>0</v>
      </c>
      <c r="L2153" s="10">
        <v>0</v>
      </c>
      <c r="M2153" s="10">
        <v>0</v>
      </c>
      <c r="N2153" s="10">
        <v>0</v>
      </c>
      <c r="O2153" s="10">
        <v>0</v>
      </c>
      <c r="P2153" s="10" t="str">
        <f>INDEX(Mapping!$B$4:$B$70, MATCH(C2153, Mapping!$C$4:$C$70, 0))</f>
        <v>West</v>
      </c>
    </row>
    <row r="2154" spans="1:16" x14ac:dyDescent="0.25">
      <c r="A2154" s="10">
        <v>2037</v>
      </c>
      <c r="B2154" s="10" t="s">
        <v>1222</v>
      </c>
      <c r="C2154" s="10" t="s">
        <v>1243</v>
      </c>
      <c r="D2154" s="10">
        <v>0</v>
      </c>
      <c r="E2154" s="10">
        <v>0</v>
      </c>
      <c r="F2154" s="10">
        <v>0</v>
      </c>
      <c r="G2154" s="10">
        <v>0</v>
      </c>
      <c r="H2154" s="10">
        <v>0</v>
      </c>
      <c r="I2154" s="10" t="s">
        <v>22</v>
      </c>
      <c r="J2154" s="10">
        <v>122.6</v>
      </c>
      <c r="K2154" s="10">
        <v>0</v>
      </c>
      <c r="L2154" s="10">
        <v>0</v>
      </c>
      <c r="M2154" s="10">
        <v>0</v>
      </c>
      <c r="N2154" s="10">
        <v>122.6</v>
      </c>
      <c r="O2154" s="10">
        <v>0</v>
      </c>
      <c r="P2154" s="10" t="str">
        <f>INDEX(Mapping!$B$4:$B$70, MATCH(C2154, Mapping!$C$4:$C$70, 0))</f>
        <v>West</v>
      </c>
    </row>
    <row r="2155" spans="1:16" x14ac:dyDescent="0.25">
      <c r="A2155" s="10">
        <v>2037</v>
      </c>
      <c r="B2155" s="10" t="s">
        <v>1222</v>
      </c>
      <c r="C2155" s="10" t="s">
        <v>1244</v>
      </c>
      <c r="D2155" s="10">
        <v>0</v>
      </c>
      <c r="E2155" s="10">
        <v>0</v>
      </c>
      <c r="F2155" s="10">
        <v>0</v>
      </c>
      <c r="G2155" s="10">
        <v>0</v>
      </c>
      <c r="H2155" s="10">
        <v>0</v>
      </c>
      <c r="I2155" s="10" t="s">
        <v>22</v>
      </c>
      <c r="J2155" s="10">
        <v>739.2</v>
      </c>
      <c r="K2155" s="10">
        <v>0</v>
      </c>
      <c r="L2155" s="10">
        <v>0</v>
      </c>
      <c r="M2155" s="10">
        <v>0</v>
      </c>
      <c r="N2155" s="10">
        <v>739.2</v>
      </c>
      <c r="O2155" s="10">
        <v>0</v>
      </c>
      <c r="P2155" s="10" t="str">
        <f>INDEX(Mapping!$B$4:$B$70, MATCH(C2155, Mapping!$C$4:$C$70, 0))</f>
        <v>East</v>
      </c>
    </row>
    <row r="2156" spans="1:16" x14ac:dyDescent="0.25">
      <c r="A2156" s="10">
        <v>2037</v>
      </c>
      <c r="B2156" s="10" t="s">
        <v>1222</v>
      </c>
      <c r="C2156" s="10" t="s">
        <v>1245</v>
      </c>
      <c r="D2156" s="10">
        <v>0</v>
      </c>
      <c r="E2156" s="10">
        <v>0</v>
      </c>
      <c r="F2156" s="10">
        <v>0</v>
      </c>
      <c r="G2156" s="10">
        <v>0</v>
      </c>
      <c r="H2156" s="10">
        <v>0</v>
      </c>
      <c r="I2156" s="10" t="s">
        <v>22</v>
      </c>
      <c r="J2156" s="10">
        <v>192.3</v>
      </c>
      <c r="K2156" s="10">
        <v>0</v>
      </c>
      <c r="L2156" s="10">
        <v>0</v>
      </c>
      <c r="M2156" s="10">
        <v>0</v>
      </c>
      <c r="N2156" s="10">
        <v>192.3</v>
      </c>
      <c r="O2156" s="10">
        <v>0</v>
      </c>
      <c r="P2156" s="10" t="str">
        <f>INDEX(Mapping!$B$4:$B$70, MATCH(C2156, Mapping!$C$4:$C$70, 0))</f>
        <v>East</v>
      </c>
    </row>
    <row r="2157" spans="1:16" x14ac:dyDescent="0.25">
      <c r="A2157" s="10">
        <v>2037</v>
      </c>
      <c r="B2157" s="10" t="s">
        <v>1222</v>
      </c>
      <c r="C2157" s="10" t="s">
        <v>1246</v>
      </c>
      <c r="D2157" s="10">
        <v>0</v>
      </c>
      <c r="E2157" s="10">
        <v>0</v>
      </c>
      <c r="F2157" s="10">
        <v>0</v>
      </c>
      <c r="G2157" s="10">
        <v>0</v>
      </c>
      <c r="H2157" s="10">
        <v>0</v>
      </c>
      <c r="I2157" s="10" t="s">
        <v>22</v>
      </c>
      <c r="J2157" s="10">
        <v>0</v>
      </c>
      <c r="K2157" s="10">
        <v>0</v>
      </c>
      <c r="L2157" s="10">
        <v>0</v>
      </c>
      <c r="M2157" s="10">
        <v>0</v>
      </c>
      <c r="N2157" s="10">
        <v>0</v>
      </c>
      <c r="O2157" s="10">
        <v>0</v>
      </c>
      <c r="P2157" s="10" t="str">
        <f>INDEX(Mapping!$B$4:$B$70, MATCH(C2157, Mapping!$C$4:$C$70, 0))</f>
        <v>West</v>
      </c>
    </row>
    <row r="2158" spans="1:16" x14ac:dyDescent="0.25">
      <c r="A2158" s="10">
        <v>2037</v>
      </c>
      <c r="B2158" s="10" t="s">
        <v>1222</v>
      </c>
      <c r="C2158" s="10" t="s">
        <v>1247</v>
      </c>
      <c r="D2158" s="10">
        <v>0</v>
      </c>
      <c r="E2158" s="10">
        <v>0</v>
      </c>
      <c r="F2158" s="10">
        <v>0</v>
      </c>
      <c r="G2158" s="10">
        <v>0</v>
      </c>
      <c r="H2158" s="10">
        <v>0</v>
      </c>
      <c r="I2158" s="10" t="s">
        <v>22</v>
      </c>
      <c r="J2158" s="10">
        <v>0</v>
      </c>
      <c r="K2158" s="10">
        <v>0</v>
      </c>
      <c r="L2158" s="10">
        <v>0</v>
      </c>
      <c r="M2158" s="10">
        <v>0</v>
      </c>
      <c r="N2158" s="10">
        <v>0</v>
      </c>
      <c r="O2158" s="10">
        <v>0</v>
      </c>
      <c r="P2158" s="10" t="str">
        <f>INDEX(Mapping!$B$4:$B$70, MATCH(C2158, Mapping!$C$4:$C$70, 0))</f>
        <v>East</v>
      </c>
    </row>
    <row r="2159" spans="1:16" x14ac:dyDescent="0.25">
      <c r="A2159" s="10">
        <v>2037</v>
      </c>
      <c r="B2159" s="10" t="s">
        <v>1222</v>
      </c>
      <c r="C2159" s="10" t="s">
        <v>1248</v>
      </c>
      <c r="D2159" s="10">
        <v>0</v>
      </c>
      <c r="E2159" s="10">
        <v>0</v>
      </c>
      <c r="F2159" s="10">
        <v>0</v>
      </c>
      <c r="G2159" s="10">
        <v>0</v>
      </c>
      <c r="H2159" s="10">
        <v>0</v>
      </c>
      <c r="I2159" s="10" t="s">
        <v>22</v>
      </c>
      <c r="J2159" s="10">
        <v>0</v>
      </c>
      <c r="K2159" s="10">
        <v>0</v>
      </c>
      <c r="L2159" s="10">
        <v>0</v>
      </c>
      <c r="M2159" s="10">
        <v>0</v>
      </c>
      <c r="N2159" s="10">
        <v>0</v>
      </c>
      <c r="O2159" s="10">
        <v>0</v>
      </c>
      <c r="P2159" s="10" t="str">
        <f>INDEX(Mapping!$B$4:$B$70, MATCH(C2159, Mapping!$C$4:$C$70, 0))</f>
        <v>East</v>
      </c>
    </row>
    <row r="2160" spans="1:16" x14ac:dyDescent="0.25">
      <c r="A2160" s="10">
        <v>2037</v>
      </c>
      <c r="B2160" s="10" t="s">
        <v>1222</v>
      </c>
      <c r="C2160" s="10" t="s">
        <v>1249</v>
      </c>
      <c r="D2160" s="10">
        <v>0</v>
      </c>
      <c r="E2160" s="10">
        <v>0</v>
      </c>
      <c r="F2160" s="10">
        <v>0</v>
      </c>
      <c r="G2160" s="10">
        <v>0</v>
      </c>
      <c r="H2160" s="10">
        <v>0</v>
      </c>
      <c r="I2160" s="10" t="s">
        <v>22</v>
      </c>
      <c r="J2160" s="10">
        <v>133.5</v>
      </c>
      <c r="K2160" s="10">
        <v>0</v>
      </c>
      <c r="L2160" s="10">
        <v>0</v>
      </c>
      <c r="M2160" s="10">
        <v>0</v>
      </c>
      <c r="N2160" s="10">
        <v>133.5</v>
      </c>
      <c r="O2160" s="10">
        <v>0</v>
      </c>
      <c r="P2160" s="10" t="str">
        <f>INDEX(Mapping!$B$4:$B$70, MATCH(C2160, Mapping!$C$4:$C$70, 0))</f>
        <v>East</v>
      </c>
    </row>
    <row r="2161" spans="1:16" x14ac:dyDescent="0.25">
      <c r="A2161" s="10">
        <v>2037</v>
      </c>
      <c r="B2161" s="10" t="s">
        <v>1222</v>
      </c>
      <c r="C2161" s="10" t="s">
        <v>1250</v>
      </c>
      <c r="D2161" s="10">
        <v>0</v>
      </c>
      <c r="E2161" s="10">
        <v>0</v>
      </c>
      <c r="F2161" s="10">
        <v>0</v>
      </c>
      <c r="G2161" s="10">
        <v>0</v>
      </c>
      <c r="H2161" s="10">
        <v>0</v>
      </c>
      <c r="I2161" s="10" t="s">
        <v>22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0</v>
      </c>
      <c r="P2161" s="10" t="str">
        <f>INDEX(Mapping!$B$4:$B$70, MATCH(C2161, Mapping!$C$4:$C$70, 0))</f>
        <v>West</v>
      </c>
    </row>
    <row r="2162" spans="1:16" x14ac:dyDescent="0.25">
      <c r="A2162" s="10">
        <v>2037</v>
      </c>
      <c r="B2162" s="10" t="s">
        <v>1222</v>
      </c>
      <c r="C2162" s="10" t="s">
        <v>1251</v>
      </c>
      <c r="D2162" s="10">
        <v>0</v>
      </c>
      <c r="E2162" s="10">
        <v>0</v>
      </c>
      <c r="F2162" s="10">
        <v>0</v>
      </c>
      <c r="G2162" s="10">
        <v>0</v>
      </c>
      <c r="H2162" s="10">
        <v>0</v>
      </c>
      <c r="I2162" s="10" t="s">
        <v>22</v>
      </c>
      <c r="J2162" s="10">
        <v>0</v>
      </c>
      <c r="K2162" s="10">
        <v>0</v>
      </c>
      <c r="L2162" s="10">
        <v>0</v>
      </c>
      <c r="M2162" s="10">
        <v>0</v>
      </c>
      <c r="N2162" s="10">
        <v>0</v>
      </c>
      <c r="O2162" s="10">
        <v>0</v>
      </c>
      <c r="P2162" s="10" t="str">
        <f>INDEX(Mapping!$B$4:$B$70, MATCH(C2162, Mapping!$C$4:$C$70, 0))</f>
        <v>East</v>
      </c>
    </row>
    <row r="2163" spans="1:16" x14ac:dyDescent="0.25">
      <c r="A2163" s="10">
        <v>2037</v>
      </c>
      <c r="B2163" s="10" t="s">
        <v>1222</v>
      </c>
      <c r="C2163" s="10" t="s">
        <v>1252</v>
      </c>
      <c r="D2163" s="10">
        <v>0</v>
      </c>
      <c r="E2163" s="10">
        <v>0</v>
      </c>
      <c r="F2163" s="10">
        <v>0</v>
      </c>
      <c r="G2163" s="10">
        <v>0</v>
      </c>
      <c r="H2163" s="10">
        <v>0</v>
      </c>
      <c r="I2163" s="10" t="s">
        <v>22</v>
      </c>
      <c r="J2163" s="10">
        <v>384.4</v>
      </c>
      <c r="K2163" s="10">
        <v>0</v>
      </c>
      <c r="L2163" s="10">
        <v>0</v>
      </c>
      <c r="M2163" s="10">
        <v>0</v>
      </c>
      <c r="N2163" s="10">
        <v>384.4</v>
      </c>
      <c r="O2163" s="10">
        <v>0</v>
      </c>
      <c r="P2163" s="10" t="str">
        <f>INDEX(Mapping!$B$4:$B$70, MATCH(C2163, Mapping!$C$4:$C$70, 0))</f>
        <v>East</v>
      </c>
    </row>
    <row r="2164" spans="1:16" x14ac:dyDescent="0.25">
      <c r="A2164" s="10">
        <v>2037</v>
      </c>
      <c r="B2164" s="10" t="s">
        <v>1222</v>
      </c>
      <c r="C2164" s="10" t="s">
        <v>1253</v>
      </c>
      <c r="D2164" s="10">
        <v>0</v>
      </c>
      <c r="E2164" s="10">
        <v>0</v>
      </c>
      <c r="F2164" s="10">
        <v>0</v>
      </c>
      <c r="G2164" s="10">
        <v>0</v>
      </c>
      <c r="H2164" s="10">
        <v>0</v>
      </c>
      <c r="I2164" s="10" t="s">
        <v>22</v>
      </c>
      <c r="J2164" s="10">
        <v>242.7</v>
      </c>
      <c r="K2164" s="10">
        <v>0</v>
      </c>
      <c r="L2164" s="10">
        <v>0</v>
      </c>
      <c r="M2164" s="10">
        <v>0</v>
      </c>
      <c r="N2164" s="10">
        <v>242.7</v>
      </c>
      <c r="O2164" s="10">
        <v>0</v>
      </c>
      <c r="P2164" s="10" t="str">
        <f>INDEX(Mapping!$B$4:$B$70, MATCH(C2164, Mapping!$C$4:$C$70, 0))</f>
        <v>East</v>
      </c>
    </row>
    <row r="2165" spans="1:16" x14ac:dyDescent="0.25">
      <c r="A2165" s="10">
        <v>2037</v>
      </c>
      <c r="B2165" s="10" t="s">
        <v>1222</v>
      </c>
      <c r="C2165" s="10" t="s">
        <v>1254</v>
      </c>
      <c r="D2165" s="10">
        <v>0</v>
      </c>
      <c r="E2165" s="10">
        <v>0</v>
      </c>
      <c r="F2165" s="10">
        <v>0</v>
      </c>
      <c r="G2165" s="10">
        <v>0</v>
      </c>
      <c r="H2165" s="10">
        <v>0</v>
      </c>
      <c r="I2165" s="10" t="s">
        <v>22</v>
      </c>
      <c r="J2165" s="10">
        <v>187.6</v>
      </c>
      <c r="K2165" s="10">
        <v>0</v>
      </c>
      <c r="L2165" s="10">
        <v>0</v>
      </c>
      <c r="M2165" s="10">
        <v>0</v>
      </c>
      <c r="N2165" s="10">
        <v>187.6</v>
      </c>
      <c r="O2165" s="10">
        <v>0</v>
      </c>
      <c r="P2165" s="10" t="str">
        <f>INDEX(Mapping!$B$4:$B$70, MATCH(C2165, Mapping!$C$4:$C$70, 0))</f>
        <v>West</v>
      </c>
    </row>
    <row r="2166" spans="1:16" x14ac:dyDescent="0.25">
      <c r="A2166" s="10">
        <v>2037</v>
      </c>
      <c r="B2166" s="10" t="s">
        <v>1222</v>
      </c>
      <c r="C2166" s="10" t="s">
        <v>1255</v>
      </c>
      <c r="D2166" s="10">
        <v>0</v>
      </c>
      <c r="E2166" s="10">
        <v>0</v>
      </c>
      <c r="F2166" s="10">
        <v>0</v>
      </c>
      <c r="G2166" s="10">
        <v>0</v>
      </c>
      <c r="H2166" s="10">
        <v>0</v>
      </c>
      <c r="I2166" s="10" t="s">
        <v>22</v>
      </c>
      <c r="J2166" s="10">
        <v>0</v>
      </c>
      <c r="K2166" s="10">
        <v>0</v>
      </c>
      <c r="L2166" s="10">
        <v>0</v>
      </c>
      <c r="M2166" s="10">
        <v>0</v>
      </c>
      <c r="N2166" s="10">
        <v>0</v>
      </c>
      <c r="O2166" s="10">
        <v>0</v>
      </c>
      <c r="P2166" s="10" t="str">
        <f>INDEX(Mapping!$B$4:$B$70, MATCH(C2166, Mapping!$C$4:$C$70, 0))</f>
        <v>West</v>
      </c>
    </row>
    <row r="2167" spans="1:16" x14ac:dyDescent="0.25">
      <c r="A2167" s="10">
        <v>2037</v>
      </c>
      <c r="B2167" s="10" t="s">
        <v>1222</v>
      </c>
      <c r="C2167" s="10" t="s">
        <v>1256</v>
      </c>
      <c r="D2167" s="10">
        <v>0</v>
      </c>
      <c r="E2167" s="10">
        <v>0</v>
      </c>
      <c r="F2167" s="10">
        <v>0</v>
      </c>
      <c r="G2167" s="10">
        <v>0</v>
      </c>
      <c r="H2167" s="10">
        <v>0</v>
      </c>
      <c r="I2167" s="10" t="s">
        <v>22</v>
      </c>
      <c r="J2167" s="10">
        <v>0</v>
      </c>
      <c r="K2167" s="10">
        <v>0</v>
      </c>
      <c r="L2167" s="10">
        <v>0</v>
      </c>
      <c r="M2167" s="10">
        <v>739.1</v>
      </c>
      <c r="N2167" s="10">
        <v>739.1</v>
      </c>
      <c r="O2167" s="10">
        <v>0</v>
      </c>
      <c r="P2167" s="10" t="str">
        <f>INDEX(Mapping!$B$4:$B$70, MATCH(C2167, Mapping!$C$4:$C$70, 0))</f>
        <v>East</v>
      </c>
    </row>
    <row r="2168" spans="1:16" x14ac:dyDescent="0.25">
      <c r="A2168" s="10">
        <v>2038</v>
      </c>
      <c r="B2168" s="10" t="s">
        <v>24</v>
      </c>
      <c r="C2168" s="10" t="s">
        <v>25</v>
      </c>
      <c r="D2168" s="10">
        <v>0</v>
      </c>
      <c r="E2168" s="10">
        <v>0</v>
      </c>
      <c r="F2168" s="10">
        <v>0</v>
      </c>
      <c r="G2168" s="10">
        <v>0</v>
      </c>
      <c r="H2168" s="10">
        <v>0</v>
      </c>
      <c r="I2168" s="10" t="s">
        <v>22</v>
      </c>
      <c r="J2168" s="10">
        <v>0</v>
      </c>
      <c r="K2168" s="10">
        <v>0</v>
      </c>
      <c r="L2168" s="10">
        <v>0</v>
      </c>
      <c r="M2168" s="10">
        <v>0</v>
      </c>
      <c r="N2168" s="10">
        <v>0</v>
      </c>
      <c r="O2168" s="10">
        <v>0</v>
      </c>
      <c r="P2168" s="10" t="str">
        <f>INDEX(Mapping!$B$4:$B$70, MATCH(C2168, Mapping!$C$4:$C$70, 0))</f>
        <v>East</v>
      </c>
    </row>
    <row r="2169" spans="1:16" x14ac:dyDescent="0.25">
      <c r="A2169" s="10">
        <v>2038</v>
      </c>
      <c r="B2169" s="10" t="s">
        <v>24</v>
      </c>
      <c r="C2169" s="10" t="s">
        <v>1182</v>
      </c>
      <c r="D2169" s="10">
        <v>0</v>
      </c>
      <c r="E2169" s="10">
        <v>0</v>
      </c>
      <c r="F2169" s="10">
        <v>0</v>
      </c>
      <c r="G2169" s="10">
        <v>0</v>
      </c>
      <c r="H2169" s="10">
        <v>206</v>
      </c>
      <c r="I2169" s="10" t="s">
        <v>22</v>
      </c>
      <c r="J2169" s="10">
        <v>206</v>
      </c>
      <c r="K2169" s="10">
        <v>0</v>
      </c>
      <c r="L2169" s="10">
        <v>0</v>
      </c>
      <c r="M2169" s="10">
        <v>0</v>
      </c>
      <c r="N2169" s="10">
        <v>0</v>
      </c>
      <c r="O2169" s="10">
        <v>0</v>
      </c>
      <c r="P2169" s="10" t="str">
        <f>INDEX(Mapping!$B$4:$B$70, MATCH(C2169, Mapping!$C$4:$C$70, 0))</f>
        <v>West</v>
      </c>
    </row>
    <row r="2170" spans="1:16" x14ac:dyDescent="0.25">
      <c r="A2170" s="10">
        <v>2038</v>
      </c>
      <c r="B2170" s="10" t="s">
        <v>24</v>
      </c>
      <c r="C2170" s="10" t="s">
        <v>26</v>
      </c>
      <c r="D2170" s="10">
        <v>549.1</v>
      </c>
      <c r="E2170" s="10">
        <v>0</v>
      </c>
      <c r="F2170" s="10">
        <v>-69.400000000000006</v>
      </c>
      <c r="G2170" s="10">
        <v>62.4</v>
      </c>
      <c r="H2170" s="10">
        <v>62.4</v>
      </c>
      <c r="I2170" s="10">
        <v>13</v>
      </c>
      <c r="J2170" s="10">
        <v>163.30000000000001</v>
      </c>
      <c r="K2170" s="10">
        <v>-6.6</v>
      </c>
      <c r="L2170" s="10">
        <v>187</v>
      </c>
      <c r="M2170" s="10">
        <v>349.6</v>
      </c>
      <c r="N2170" s="10">
        <v>151.19999999999999</v>
      </c>
      <c r="O2170" s="10">
        <v>0</v>
      </c>
      <c r="P2170" s="10" t="str">
        <f>INDEX(Mapping!$B$4:$B$70, MATCH(C2170, Mapping!$C$4:$C$70, 0))</f>
        <v>East</v>
      </c>
    </row>
    <row r="2171" spans="1:16" x14ac:dyDescent="0.25">
      <c r="A2171" s="10">
        <v>2038</v>
      </c>
      <c r="B2171" s="10" t="s">
        <v>24</v>
      </c>
      <c r="C2171" s="10" t="s">
        <v>27</v>
      </c>
      <c r="D2171" s="10">
        <v>0</v>
      </c>
      <c r="E2171" s="10">
        <v>0</v>
      </c>
      <c r="F2171" s="10">
        <v>0</v>
      </c>
      <c r="G2171" s="10">
        <v>0</v>
      </c>
      <c r="H2171" s="10">
        <v>0</v>
      </c>
      <c r="I2171" s="10" t="s">
        <v>22</v>
      </c>
      <c r="J2171" s="10">
        <v>0</v>
      </c>
      <c r="K2171" s="10">
        <v>0</v>
      </c>
      <c r="L2171" s="10">
        <v>0</v>
      </c>
      <c r="M2171" s="10">
        <v>9.1999999999999993</v>
      </c>
      <c r="N2171" s="10">
        <v>9.1999999999999993</v>
      </c>
      <c r="O2171" s="10">
        <v>0</v>
      </c>
      <c r="P2171" s="10" t="str">
        <f>INDEX(Mapping!$B$4:$B$70, MATCH(C2171, Mapping!$C$4:$C$70, 0))</f>
        <v>East</v>
      </c>
    </row>
    <row r="2172" spans="1:16" x14ac:dyDescent="0.25">
      <c r="A2172" s="10">
        <v>2038</v>
      </c>
      <c r="B2172" s="10" t="s">
        <v>24</v>
      </c>
      <c r="C2172" s="10" t="s">
        <v>1183</v>
      </c>
      <c r="D2172" s="10">
        <v>0</v>
      </c>
      <c r="E2172" s="10">
        <v>0</v>
      </c>
      <c r="F2172" s="10">
        <v>0</v>
      </c>
      <c r="G2172" s="10">
        <v>0</v>
      </c>
      <c r="H2172" s="10">
        <v>0</v>
      </c>
      <c r="I2172" s="10" t="s">
        <v>22</v>
      </c>
      <c r="J2172" s="10">
        <v>0</v>
      </c>
      <c r="K2172" s="10">
        <v>0</v>
      </c>
      <c r="L2172" s="10">
        <v>0</v>
      </c>
      <c r="M2172" s="10">
        <v>377.2</v>
      </c>
      <c r="N2172" s="10">
        <v>377.2</v>
      </c>
      <c r="O2172" s="10">
        <v>0</v>
      </c>
      <c r="P2172" s="10" t="str">
        <f>INDEX(Mapping!$B$4:$B$70, MATCH(C2172, Mapping!$C$4:$C$70, 0))</f>
        <v>West</v>
      </c>
    </row>
    <row r="2173" spans="1:16" x14ac:dyDescent="0.25">
      <c r="A2173" s="10">
        <v>2038</v>
      </c>
      <c r="B2173" s="10" t="s">
        <v>24</v>
      </c>
      <c r="C2173" s="10" t="s">
        <v>1184</v>
      </c>
      <c r="D2173" s="10">
        <v>0</v>
      </c>
      <c r="E2173" s="10">
        <v>0</v>
      </c>
      <c r="F2173" s="10">
        <v>0</v>
      </c>
      <c r="G2173" s="10">
        <v>0</v>
      </c>
      <c r="H2173" s="10">
        <v>0</v>
      </c>
      <c r="I2173" s="10" t="s">
        <v>22</v>
      </c>
      <c r="J2173" s="10">
        <v>0</v>
      </c>
      <c r="K2173" s="10">
        <v>0</v>
      </c>
      <c r="L2173" s="10">
        <v>0</v>
      </c>
      <c r="M2173" s="10">
        <v>377.2</v>
      </c>
      <c r="N2173" s="10">
        <v>377.2</v>
      </c>
      <c r="O2173" s="10">
        <v>0</v>
      </c>
      <c r="P2173" s="10" t="str">
        <f>INDEX(Mapping!$B$4:$B$70, MATCH(C2173, Mapping!$C$4:$C$70, 0))</f>
        <v>West</v>
      </c>
    </row>
    <row r="2174" spans="1:16" x14ac:dyDescent="0.25">
      <c r="A2174" s="10">
        <v>2038</v>
      </c>
      <c r="B2174" s="10" t="s">
        <v>24</v>
      </c>
      <c r="C2174" s="10" t="s">
        <v>28</v>
      </c>
      <c r="D2174" s="10">
        <v>0</v>
      </c>
      <c r="E2174" s="10">
        <v>0</v>
      </c>
      <c r="F2174" s="10">
        <v>0</v>
      </c>
      <c r="G2174" s="10">
        <v>0</v>
      </c>
      <c r="H2174" s="10">
        <v>0</v>
      </c>
      <c r="I2174" s="10" t="s">
        <v>22</v>
      </c>
      <c r="J2174" s="10">
        <v>861.4</v>
      </c>
      <c r="K2174" s="10">
        <v>0</v>
      </c>
      <c r="L2174" s="10">
        <v>0</v>
      </c>
      <c r="M2174" s="10">
        <v>0</v>
      </c>
      <c r="N2174" s="10">
        <v>861.4</v>
      </c>
      <c r="O2174" s="10">
        <v>0</v>
      </c>
      <c r="P2174" s="10" t="str">
        <f>INDEX(Mapping!$B$4:$B$70, MATCH(C2174, Mapping!$C$4:$C$70, 0))</f>
        <v>West</v>
      </c>
    </row>
    <row r="2175" spans="1:16" x14ac:dyDescent="0.25">
      <c r="A2175" s="10">
        <v>2038</v>
      </c>
      <c r="B2175" s="10" t="s">
        <v>24</v>
      </c>
      <c r="C2175" s="10" t="s">
        <v>29</v>
      </c>
      <c r="D2175" s="10">
        <v>0</v>
      </c>
      <c r="E2175" s="10">
        <v>0</v>
      </c>
      <c r="F2175" s="10">
        <v>0</v>
      </c>
      <c r="G2175" s="10">
        <v>0</v>
      </c>
      <c r="H2175" s="10">
        <v>0</v>
      </c>
      <c r="I2175" s="10" t="s">
        <v>22</v>
      </c>
      <c r="J2175" s="10">
        <v>309</v>
      </c>
      <c r="K2175" s="10">
        <v>0</v>
      </c>
      <c r="L2175" s="10">
        <v>0</v>
      </c>
      <c r="M2175" s="10">
        <v>0</v>
      </c>
      <c r="N2175" s="10">
        <v>309</v>
      </c>
      <c r="O2175" s="10">
        <v>0</v>
      </c>
      <c r="P2175" s="10" t="str">
        <f>INDEX(Mapping!$B$4:$B$70, MATCH(C2175, Mapping!$C$4:$C$70, 0))</f>
        <v>East</v>
      </c>
    </row>
    <row r="2176" spans="1:16" x14ac:dyDescent="0.25">
      <c r="A2176" s="10">
        <v>2038</v>
      </c>
      <c r="B2176" s="10" t="s">
        <v>24</v>
      </c>
      <c r="C2176" s="10" t="s">
        <v>30</v>
      </c>
      <c r="D2176" s="10">
        <v>0</v>
      </c>
      <c r="E2176" s="10">
        <v>0</v>
      </c>
      <c r="F2176" s="10">
        <v>0</v>
      </c>
      <c r="G2176" s="10">
        <v>0</v>
      </c>
      <c r="H2176" s="10">
        <v>0</v>
      </c>
      <c r="I2176" s="10" t="s">
        <v>22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 t="str">
        <f>INDEX(Mapping!$B$4:$B$70, MATCH(C2176, Mapping!$C$4:$C$70, 0))</f>
        <v>East</v>
      </c>
    </row>
    <row r="2177" spans="1:16" x14ac:dyDescent="0.25">
      <c r="A2177" s="10">
        <v>2038</v>
      </c>
      <c r="B2177" s="10" t="s">
        <v>24</v>
      </c>
      <c r="C2177" s="10" t="s">
        <v>31</v>
      </c>
      <c r="D2177" s="10">
        <v>5513.2</v>
      </c>
      <c r="E2177" s="10">
        <v>0</v>
      </c>
      <c r="F2177" s="10">
        <v>-621.1</v>
      </c>
      <c r="G2177" s="10">
        <v>748.5</v>
      </c>
      <c r="H2177" s="10">
        <v>748.5</v>
      </c>
      <c r="I2177" s="10">
        <v>15.3</v>
      </c>
      <c r="J2177" s="10">
        <v>2067.8000000000002</v>
      </c>
      <c r="K2177" s="10">
        <v>0</v>
      </c>
      <c r="L2177" s="10">
        <v>369</v>
      </c>
      <c r="M2177" s="10">
        <v>3203.7</v>
      </c>
      <c r="N2177" s="10">
        <v>0</v>
      </c>
      <c r="O2177" s="10">
        <v>0</v>
      </c>
      <c r="P2177" s="10" t="str">
        <f>INDEX(Mapping!$B$4:$B$70, MATCH(C2177, Mapping!$C$4:$C$70, 0))</f>
        <v>East</v>
      </c>
    </row>
    <row r="2178" spans="1:16" x14ac:dyDescent="0.25">
      <c r="A2178" s="10">
        <v>2038</v>
      </c>
      <c r="B2178" s="10" t="s">
        <v>24</v>
      </c>
      <c r="C2178" s="10" t="s">
        <v>1185</v>
      </c>
      <c r="D2178" s="10">
        <v>0</v>
      </c>
      <c r="E2178" s="10">
        <v>0</v>
      </c>
      <c r="F2178" s="10">
        <v>0</v>
      </c>
      <c r="G2178" s="10">
        <v>0</v>
      </c>
      <c r="H2178" s="10">
        <v>0</v>
      </c>
      <c r="I2178" s="10" t="s">
        <v>22</v>
      </c>
      <c r="J2178" s="10">
        <v>0</v>
      </c>
      <c r="K2178" s="10">
        <v>0</v>
      </c>
      <c r="L2178" s="10">
        <v>0</v>
      </c>
      <c r="M2178" s="10">
        <v>0</v>
      </c>
      <c r="N2178" s="10">
        <v>0</v>
      </c>
      <c r="O2178" s="10">
        <v>0</v>
      </c>
      <c r="P2178" s="10" t="str">
        <f>INDEX(Mapping!$B$4:$B$70, MATCH(C2178, Mapping!$C$4:$C$70, 0))</f>
        <v>East</v>
      </c>
    </row>
    <row r="2179" spans="1:16" x14ac:dyDescent="0.25">
      <c r="A2179" s="10">
        <v>2038</v>
      </c>
      <c r="B2179" s="10" t="s">
        <v>24</v>
      </c>
      <c r="C2179" s="10" t="s">
        <v>32</v>
      </c>
      <c r="D2179" s="10">
        <v>692.4</v>
      </c>
      <c r="E2179" s="10">
        <v>0</v>
      </c>
      <c r="F2179" s="10">
        <v>0</v>
      </c>
      <c r="G2179" s="10">
        <v>90</v>
      </c>
      <c r="H2179" s="10">
        <v>90</v>
      </c>
      <c r="I2179" s="10">
        <v>13</v>
      </c>
      <c r="J2179" s="10">
        <v>2042.9</v>
      </c>
      <c r="K2179" s="10">
        <v>-28</v>
      </c>
      <c r="L2179" s="10">
        <v>0</v>
      </c>
      <c r="M2179" s="10">
        <v>823.7</v>
      </c>
      <c r="N2179" s="10">
        <v>2056.1999999999998</v>
      </c>
      <c r="O2179" s="10">
        <v>0</v>
      </c>
      <c r="P2179" s="10" t="str">
        <f>INDEX(Mapping!$B$4:$B$70, MATCH(C2179, Mapping!$C$4:$C$70, 0))</f>
        <v>East</v>
      </c>
    </row>
    <row r="2180" spans="1:16" x14ac:dyDescent="0.25">
      <c r="A2180" s="10">
        <v>2038</v>
      </c>
      <c r="B2180" s="10" t="s">
        <v>24</v>
      </c>
      <c r="C2180" s="10" t="s">
        <v>33</v>
      </c>
      <c r="D2180" s="10">
        <v>0</v>
      </c>
      <c r="E2180" s="10">
        <v>0</v>
      </c>
      <c r="F2180" s="10">
        <v>0</v>
      </c>
      <c r="G2180" s="10">
        <v>0</v>
      </c>
      <c r="H2180" s="10">
        <v>0</v>
      </c>
      <c r="I2180" s="10" t="s">
        <v>22</v>
      </c>
      <c r="J2180" s="10">
        <v>0</v>
      </c>
      <c r="K2180" s="10">
        <v>0</v>
      </c>
      <c r="L2180" s="10">
        <v>0</v>
      </c>
      <c r="M2180" s="10">
        <v>0</v>
      </c>
      <c r="N2180" s="10">
        <v>0</v>
      </c>
      <c r="O2180" s="10">
        <v>0</v>
      </c>
      <c r="P2180" s="10" t="str">
        <f>INDEX(Mapping!$B$4:$B$70, MATCH(C2180, Mapping!$C$4:$C$70, 0))</f>
        <v>East</v>
      </c>
    </row>
    <row r="2181" spans="1:16" x14ac:dyDescent="0.25">
      <c r="A2181" s="10">
        <v>2038</v>
      </c>
      <c r="B2181" s="10" t="s">
        <v>24</v>
      </c>
      <c r="C2181" s="10" t="s">
        <v>34</v>
      </c>
      <c r="D2181" s="10">
        <v>0</v>
      </c>
      <c r="E2181" s="10">
        <v>0</v>
      </c>
      <c r="F2181" s="10">
        <v>0</v>
      </c>
      <c r="G2181" s="10">
        <v>0</v>
      </c>
      <c r="H2181" s="10">
        <v>0</v>
      </c>
      <c r="I2181" s="10" t="s">
        <v>22</v>
      </c>
      <c r="J2181" s="10">
        <v>0</v>
      </c>
      <c r="K2181" s="10">
        <v>0</v>
      </c>
      <c r="L2181" s="10">
        <v>0</v>
      </c>
      <c r="M2181" s="10">
        <v>0</v>
      </c>
      <c r="N2181" s="10">
        <v>0</v>
      </c>
      <c r="O2181" s="10">
        <v>0</v>
      </c>
      <c r="P2181" s="10" t="str">
        <f>INDEX(Mapping!$B$4:$B$70, MATCH(C2181, Mapping!$C$4:$C$70, 0))</f>
        <v>East</v>
      </c>
    </row>
    <row r="2182" spans="1:16" x14ac:dyDescent="0.25">
      <c r="A2182" s="10">
        <v>2038</v>
      </c>
      <c r="B2182" s="10" t="s">
        <v>24</v>
      </c>
      <c r="C2182" s="10" t="s">
        <v>35</v>
      </c>
      <c r="D2182" s="10">
        <v>0</v>
      </c>
      <c r="E2182" s="10">
        <v>0</v>
      </c>
      <c r="F2182" s="10">
        <v>0</v>
      </c>
      <c r="G2182" s="10">
        <v>0</v>
      </c>
      <c r="H2182" s="10">
        <v>0</v>
      </c>
      <c r="I2182" s="10" t="s">
        <v>22</v>
      </c>
      <c r="J2182" s="10">
        <v>0</v>
      </c>
      <c r="K2182" s="10">
        <v>0</v>
      </c>
      <c r="L2182" s="10">
        <v>0</v>
      </c>
      <c r="M2182" s="10">
        <v>0</v>
      </c>
      <c r="N2182" s="10">
        <v>0</v>
      </c>
      <c r="O2182" s="10">
        <v>0</v>
      </c>
      <c r="P2182" s="10" t="str">
        <f>INDEX(Mapping!$B$4:$B$70, MATCH(C2182, Mapping!$C$4:$C$70, 0))</f>
        <v>East</v>
      </c>
    </row>
    <row r="2183" spans="1:16" x14ac:dyDescent="0.25">
      <c r="A2183" s="10">
        <v>2038</v>
      </c>
      <c r="B2183" s="10" t="s">
        <v>24</v>
      </c>
      <c r="C2183" s="10" t="s">
        <v>36</v>
      </c>
      <c r="D2183" s="10">
        <v>0</v>
      </c>
      <c r="E2183" s="10">
        <v>0</v>
      </c>
      <c r="F2183" s="10">
        <v>0</v>
      </c>
      <c r="G2183" s="10">
        <v>0</v>
      </c>
      <c r="H2183" s="10">
        <v>0</v>
      </c>
      <c r="I2183" s="10" t="s">
        <v>22</v>
      </c>
      <c r="J2183" s="10">
        <v>3.6</v>
      </c>
      <c r="K2183" s="10">
        <v>0</v>
      </c>
      <c r="L2183" s="10">
        <v>0</v>
      </c>
      <c r="M2183" s="10">
        <v>0</v>
      </c>
      <c r="N2183" s="10">
        <v>3.6</v>
      </c>
      <c r="O2183" s="10">
        <v>0</v>
      </c>
      <c r="P2183" s="10" t="str">
        <f>INDEX(Mapping!$B$4:$B$70, MATCH(C2183, Mapping!$C$4:$C$70, 0))</f>
        <v>West</v>
      </c>
    </row>
    <row r="2184" spans="1:16" x14ac:dyDescent="0.25">
      <c r="A2184" s="10">
        <v>2038</v>
      </c>
      <c r="B2184" s="10" t="s">
        <v>24</v>
      </c>
      <c r="C2184" s="10" t="s">
        <v>37</v>
      </c>
      <c r="D2184" s="10">
        <v>0</v>
      </c>
      <c r="E2184" s="10">
        <v>0</v>
      </c>
      <c r="F2184" s="10">
        <v>0</v>
      </c>
      <c r="G2184" s="10">
        <v>0</v>
      </c>
      <c r="H2184" s="10">
        <v>0</v>
      </c>
      <c r="I2184" s="10" t="s">
        <v>22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  <c r="O2184" s="10">
        <v>0</v>
      </c>
      <c r="P2184" s="10" t="str">
        <f>INDEX(Mapping!$B$4:$B$70, MATCH(C2184, Mapping!$C$4:$C$70, 0))</f>
        <v>West</v>
      </c>
    </row>
    <row r="2185" spans="1:16" x14ac:dyDescent="0.25">
      <c r="A2185" s="10">
        <v>2038</v>
      </c>
      <c r="B2185" s="10" t="s">
        <v>24</v>
      </c>
      <c r="C2185" s="10" t="s">
        <v>38</v>
      </c>
      <c r="D2185" s="10">
        <v>634.20000000000005</v>
      </c>
      <c r="E2185" s="10">
        <v>0</v>
      </c>
      <c r="F2185" s="10">
        <v>-72.3</v>
      </c>
      <c r="G2185" s="10">
        <v>73</v>
      </c>
      <c r="H2185" s="10">
        <v>73</v>
      </c>
      <c r="I2185" s="10">
        <v>13</v>
      </c>
      <c r="J2185" s="10">
        <v>95.2</v>
      </c>
      <c r="K2185" s="10">
        <v>0</v>
      </c>
      <c r="L2185" s="10">
        <v>36.1</v>
      </c>
      <c r="M2185" s="10">
        <v>503.6</v>
      </c>
      <c r="N2185" s="10">
        <v>0</v>
      </c>
      <c r="O2185" s="10">
        <v>0</v>
      </c>
      <c r="P2185" s="10" t="str">
        <f>INDEX(Mapping!$B$4:$B$70, MATCH(C2185, Mapping!$C$4:$C$70, 0))</f>
        <v>West</v>
      </c>
    </row>
    <row r="2186" spans="1:16" x14ac:dyDescent="0.25">
      <c r="A2186" s="10">
        <v>2038</v>
      </c>
      <c r="B2186" s="10" t="s">
        <v>24</v>
      </c>
      <c r="C2186" s="10" t="s">
        <v>39</v>
      </c>
      <c r="D2186" s="10">
        <v>309.60000000000002</v>
      </c>
      <c r="E2186" s="10">
        <v>0</v>
      </c>
      <c r="F2186" s="10">
        <v>-29.7</v>
      </c>
      <c r="G2186" s="10">
        <v>36.4</v>
      </c>
      <c r="H2186" s="10">
        <v>36.4</v>
      </c>
      <c r="I2186" s="10">
        <v>13</v>
      </c>
      <c r="J2186" s="10">
        <v>234.4</v>
      </c>
      <c r="K2186" s="10">
        <v>-2.6</v>
      </c>
      <c r="L2186" s="10">
        <v>0</v>
      </c>
      <c r="M2186" s="10">
        <v>240</v>
      </c>
      <c r="N2186" s="10">
        <v>155.5</v>
      </c>
      <c r="O2186" s="10">
        <v>0</v>
      </c>
      <c r="P2186" s="10" t="str">
        <f>INDEX(Mapping!$B$4:$B$70, MATCH(C2186, Mapping!$C$4:$C$70, 0))</f>
        <v>West</v>
      </c>
    </row>
    <row r="2187" spans="1:16" x14ac:dyDescent="0.25">
      <c r="A2187" s="10">
        <v>2038</v>
      </c>
      <c r="B2187" s="10" t="s">
        <v>24</v>
      </c>
      <c r="C2187" s="10" t="s">
        <v>42</v>
      </c>
      <c r="D2187" s="10">
        <v>0</v>
      </c>
      <c r="E2187" s="10">
        <v>0</v>
      </c>
      <c r="F2187" s="10">
        <v>0</v>
      </c>
      <c r="G2187" s="10">
        <v>0</v>
      </c>
      <c r="H2187" s="10">
        <v>0</v>
      </c>
      <c r="I2187" s="10" t="s">
        <v>22</v>
      </c>
      <c r="J2187" s="10">
        <v>0</v>
      </c>
      <c r="K2187" s="10">
        <v>0</v>
      </c>
      <c r="L2187" s="10">
        <v>0</v>
      </c>
      <c r="M2187" s="10">
        <v>0</v>
      </c>
      <c r="N2187" s="10">
        <v>0</v>
      </c>
      <c r="O2187" s="10">
        <v>0</v>
      </c>
      <c r="P2187" s="10" t="str">
        <f>INDEX(Mapping!$B$4:$B$70, MATCH(C2187, Mapping!$C$4:$C$70, 0))</f>
        <v>East</v>
      </c>
    </row>
    <row r="2188" spans="1:16" x14ac:dyDescent="0.25">
      <c r="A2188" s="10">
        <v>2038</v>
      </c>
      <c r="B2188" s="10" t="s">
        <v>24</v>
      </c>
      <c r="C2188" s="10" t="s">
        <v>43</v>
      </c>
      <c r="D2188" s="10">
        <v>0</v>
      </c>
      <c r="E2188" s="10">
        <v>0</v>
      </c>
      <c r="F2188" s="10">
        <v>0</v>
      </c>
      <c r="G2188" s="10">
        <v>0</v>
      </c>
      <c r="H2188" s="10">
        <v>0</v>
      </c>
      <c r="I2188" s="10" t="s">
        <v>22</v>
      </c>
      <c r="J2188" s="10">
        <v>0</v>
      </c>
      <c r="K2188" s="10">
        <v>0</v>
      </c>
      <c r="L2188" s="10">
        <v>0</v>
      </c>
      <c r="M2188" s="10">
        <v>0</v>
      </c>
      <c r="N2188" s="10">
        <v>0</v>
      </c>
      <c r="O2188" s="10">
        <v>0</v>
      </c>
      <c r="P2188" s="10" t="str">
        <f>INDEX(Mapping!$B$4:$B$70, MATCH(C2188, Mapping!$C$4:$C$70, 0))</f>
        <v>East</v>
      </c>
    </row>
    <row r="2189" spans="1:16" x14ac:dyDescent="0.25">
      <c r="A2189" s="10">
        <v>2038</v>
      </c>
      <c r="B2189" s="10" t="s">
        <v>24</v>
      </c>
      <c r="C2189" s="10" t="s">
        <v>45</v>
      </c>
      <c r="D2189" s="10">
        <v>676.2</v>
      </c>
      <c r="E2189" s="10">
        <v>0</v>
      </c>
      <c r="F2189" s="10">
        <v>0</v>
      </c>
      <c r="G2189" s="10">
        <v>87.9</v>
      </c>
      <c r="H2189" s="10">
        <v>87.9</v>
      </c>
      <c r="I2189" s="10">
        <v>13</v>
      </c>
      <c r="J2189" s="10">
        <v>1139.5999999999999</v>
      </c>
      <c r="K2189" s="10">
        <v>0</v>
      </c>
      <c r="L2189" s="10">
        <v>48.6</v>
      </c>
      <c r="M2189" s="10">
        <v>0</v>
      </c>
      <c r="N2189" s="10">
        <v>424.1</v>
      </c>
      <c r="O2189" s="10">
        <v>0</v>
      </c>
      <c r="P2189" s="10" t="str">
        <f>INDEX(Mapping!$B$4:$B$70, MATCH(C2189, Mapping!$C$4:$C$70, 0))</f>
        <v>East</v>
      </c>
    </row>
    <row r="2190" spans="1:16" x14ac:dyDescent="0.25">
      <c r="A2190" s="10">
        <v>2038</v>
      </c>
      <c r="B2190" s="10" t="s">
        <v>24</v>
      </c>
      <c r="C2190" s="10" t="s">
        <v>46</v>
      </c>
      <c r="D2190" s="10">
        <v>475.7</v>
      </c>
      <c r="E2190" s="10">
        <v>0</v>
      </c>
      <c r="F2190" s="10">
        <v>-163.4</v>
      </c>
      <c r="G2190" s="10">
        <v>40.6</v>
      </c>
      <c r="H2190" s="10">
        <v>40.6</v>
      </c>
      <c r="I2190" s="10">
        <v>13</v>
      </c>
      <c r="J2190" s="10">
        <v>51.7</v>
      </c>
      <c r="K2190" s="10">
        <v>0</v>
      </c>
      <c r="L2190" s="10">
        <v>0</v>
      </c>
      <c r="M2190" s="10">
        <v>701.2</v>
      </c>
      <c r="N2190" s="10">
        <v>400</v>
      </c>
      <c r="O2190" s="10">
        <v>0</v>
      </c>
      <c r="P2190" s="10" t="str">
        <f>INDEX(Mapping!$B$4:$B$70, MATCH(C2190, Mapping!$C$4:$C$70, 0))</f>
        <v>East</v>
      </c>
    </row>
    <row r="2191" spans="1:16" x14ac:dyDescent="0.25">
      <c r="A2191" s="10">
        <v>2038</v>
      </c>
      <c r="B2191" s="10" t="s">
        <v>24</v>
      </c>
      <c r="C2191" s="10" t="s">
        <v>1234</v>
      </c>
      <c r="D2191" s="10">
        <v>0</v>
      </c>
      <c r="E2191" s="10">
        <v>0</v>
      </c>
      <c r="F2191" s="10">
        <v>0</v>
      </c>
      <c r="G2191" s="10">
        <v>0</v>
      </c>
      <c r="H2191" s="10">
        <v>0</v>
      </c>
      <c r="I2191" s="10" t="s">
        <v>22</v>
      </c>
      <c r="J2191" s="10">
        <v>0</v>
      </c>
      <c r="K2191" s="10">
        <v>0</v>
      </c>
      <c r="L2191" s="10">
        <v>0</v>
      </c>
      <c r="M2191" s="10">
        <v>424</v>
      </c>
      <c r="N2191" s="10">
        <v>424</v>
      </c>
      <c r="O2191" s="10">
        <v>0</v>
      </c>
      <c r="P2191" s="10" t="str">
        <f>INDEX(Mapping!$B$4:$B$70, MATCH(C2191, Mapping!$C$4:$C$70, 0))</f>
        <v>East</v>
      </c>
    </row>
    <row r="2192" spans="1:16" x14ac:dyDescent="0.25">
      <c r="A2192" s="10">
        <v>2038</v>
      </c>
      <c r="B2192" s="10" t="s">
        <v>24</v>
      </c>
      <c r="C2192" s="10" t="s">
        <v>47</v>
      </c>
      <c r="D2192" s="10">
        <v>0</v>
      </c>
      <c r="E2192" s="10">
        <v>0</v>
      </c>
      <c r="F2192" s="10">
        <v>0</v>
      </c>
      <c r="G2192" s="10">
        <v>0</v>
      </c>
      <c r="H2192" s="10">
        <v>232</v>
      </c>
      <c r="I2192" s="10" t="s">
        <v>22</v>
      </c>
      <c r="J2192" s="10">
        <v>412</v>
      </c>
      <c r="K2192" s="10">
        <v>0</v>
      </c>
      <c r="L2192" s="10">
        <v>0</v>
      </c>
      <c r="M2192" s="10">
        <v>0</v>
      </c>
      <c r="N2192" s="10">
        <v>180</v>
      </c>
      <c r="O2192" s="10">
        <v>0</v>
      </c>
      <c r="P2192" s="10" t="str">
        <f>INDEX(Mapping!$B$4:$B$70, MATCH(C2192, Mapping!$C$4:$C$70, 0))</f>
        <v>West</v>
      </c>
    </row>
    <row r="2193" spans="1:16" x14ac:dyDescent="0.25">
      <c r="A2193" s="10">
        <v>2038</v>
      </c>
      <c r="B2193" s="10" t="s">
        <v>24</v>
      </c>
      <c r="C2193" s="10" t="s">
        <v>48</v>
      </c>
      <c r="D2193" s="10">
        <v>1463.7</v>
      </c>
      <c r="E2193" s="10">
        <v>0</v>
      </c>
      <c r="F2193" s="10">
        <v>-188.9</v>
      </c>
      <c r="G2193" s="10">
        <v>327.39999999999998</v>
      </c>
      <c r="H2193" s="10">
        <v>327.39999999999998</v>
      </c>
      <c r="I2193" s="10">
        <v>25.7</v>
      </c>
      <c r="J2193" s="10">
        <v>888.2</v>
      </c>
      <c r="K2193" s="10">
        <v>1</v>
      </c>
      <c r="L2193" s="10">
        <v>10.3</v>
      </c>
      <c r="M2193" s="10">
        <v>702.6</v>
      </c>
      <c r="N2193" s="10">
        <v>0</v>
      </c>
      <c r="O2193" s="10">
        <v>0</v>
      </c>
      <c r="P2193" s="10" t="str">
        <f>INDEX(Mapping!$B$4:$B$70, MATCH(C2193, Mapping!$C$4:$C$70, 0))</f>
        <v>West</v>
      </c>
    </row>
    <row r="2194" spans="1:16" x14ac:dyDescent="0.25">
      <c r="A2194" s="10">
        <v>2038</v>
      </c>
      <c r="B2194" s="10" t="s">
        <v>24</v>
      </c>
      <c r="C2194" s="10" t="s">
        <v>49</v>
      </c>
      <c r="D2194" s="10">
        <v>527.29999999999995</v>
      </c>
      <c r="E2194" s="10">
        <v>0</v>
      </c>
      <c r="F2194" s="10">
        <v>-78.099999999999994</v>
      </c>
      <c r="G2194" s="10">
        <v>58.4</v>
      </c>
      <c r="H2194" s="10">
        <v>58.4</v>
      </c>
      <c r="I2194" s="10">
        <v>13</v>
      </c>
      <c r="J2194" s="10">
        <v>615.5</v>
      </c>
      <c r="K2194" s="10">
        <v>-23.9</v>
      </c>
      <c r="L2194" s="10">
        <v>0</v>
      </c>
      <c r="M2194" s="10">
        <v>140.9</v>
      </c>
      <c r="N2194" s="10">
        <v>225</v>
      </c>
      <c r="O2194" s="10">
        <v>0</v>
      </c>
      <c r="P2194" s="10" t="str">
        <f>INDEX(Mapping!$B$4:$B$70, MATCH(C2194, Mapping!$C$4:$C$70, 0))</f>
        <v>West</v>
      </c>
    </row>
    <row r="2195" spans="1:16" x14ac:dyDescent="0.25">
      <c r="A2195" s="10">
        <v>2038</v>
      </c>
      <c r="B2195" s="10" t="s">
        <v>24</v>
      </c>
      <c r="C2195" s="10" t="s">
        <v>50</v>
      </c>
      <c r="D2195" s="10">
        <v>400.6</v>
      </c>
      <c r="E2195" s="10">
        <v>0</v>
      </c>
      <c r="F2195" s="10">
        <v>-35</v>
      </c>
      <c r="G2195" s="10">
        <v>47.5</v>
      </c>
      <c r="H2195" s="10">
        <v>47.5</v>
      </c>
      <c r="I2195" s="10">
        <v>13</v>
      </c>
      <c r="J2195" s="10">
        <v>108.8</v>
      </c>
      <c r="K2195" s="10">
        <v>0</v>
      </c>
      <c r="L2195" s="10">
        <v>23.8</v>
      </c>
      <c r="M2195" s="10">
        <v>399.1</v>
      </c>
      <c r="N2195" s="10">
        <v>118.6</v>
      </c>
      <c r="O2195" s="10">
        <v>0</v>
      </c>
      <c r="P2195" s="10" t="str">
        <f>INDEX(Mapping!$B$4:$B$70, MATCH(C2195, Mapping!$C$4:$C$70, 0))</f>
        <v>West</v>
      </c>
    </row>
    <row r="2196" spans="1:16" x14ac:dyDescent="0.25">
      <c r="A2196" s="10">
        <v>2038</v>
      </c>
      <c r="B2196" s="10" t="s">
        <v>24</v>
      </c>
      <c r="C2196" s="10" t="s">
        <v>51</v>
      </c>
      <c r="D2196" s="10">
        <v>0</v>
      </c>
      <c r="E2196" s="10">
        <v>0</v>
      </c>
      <c r="F2196" s="10">
        <v>0</v>
      </c>
      <c r="G2196" s="10">
        <v>0</v>
      </c>
      <c r="H2196" s="10">
        <v>0</v>
      </c>
      <c r="I2196" s="10" t="s">
        <v>22</v>
      </c>
      <c r="J2196" s="10">
        <v>0</v>
      </c>
      <c r="K2196" s="10">
        <v>0</v>
      </c>
      <c r="L2196" s="10">
        <v>0</v>
      </c>
      <c r="M2196" s="10">
        <v>0</v>
      </c>
      <c r="N2196" s="10">
        <v>0</v>
      </c>
      <c r="O2196" s="10">
        <v>0</v>
      </c>
      <c r="P2196" s="10" t="str">
        <f>INDEX(Mapping!$B$4:$B$70, MATCH(C2196, Mapping!$C$4:$C$70, 0))</f>
        <v>West</v>
      </c>
    </row>
    <row r="2197" spans="1:16" x14ac:dyDescent="0.25">
      <c r="A2197" s="10">
        <v>2038</v>
      </c>
      <c r="B2197" s="10" t="s">
        <v>24</v>
      </c>
      <c r="C2197" s="10" t="s">
        <v>52</v>
      </c>
      <c r="D2197" s="10">
        <v>0</v>
      </c>
      <c r="E2197" s="10">
        <v>0</v>
      </c>
      <c r="F2197" s="10">
        <v>0</v>
      </c>
      <c r="G2197" s="10">
        <v>0</v>
      </c>
      <c r="H2197" s="10">
        <v>0</v>
      </c>
      <c r="I2197" s="10" t="s">
        <v>22</v>
      </c>
      <c r="J2197" s="10">
        <v>103</v>
      </c>
      <c r="K2197" s="10">
        <v>0</v>
      </c>
      <c r="L2197" s="10">
        <v>0</v>
      </c>
      <c r="M2197" s="10">
        <v>0</v>
      </c>
      <c r="N2197" s="10">
        <v>103</v>
      </c>
      <c r="O2197" s="10">
        <v>0</v>
      </c>
      <c r="P2197" s="10" t="str">
        <f>INDEX(Mapping!$B$4:$B$70, MATCH(C2197, Mapping!$C$4:$C$70, 0))</f>
        <v>West</v>
      </c>
    </row>
    <row r="2198" spans="1:16" x14ac:dyDescent="0.25">
      <c r="A2198" s="10">
        <v>2038</v>
      </c>
      <c r="B2198" s="10" t="s">
        <v>24</v>
      </c>
      <c r="C2198" s="10" t="s">
        <v>1221</v>
      </c>
      <c r="D2198" s="10">
        <v>0</v>
      </c>
      <c r="E2198" s="10">
        <v>0</v>
      </c>
      <c r="F2198" s="10">
        <v>0</v>
      </c>
      <c r="G2198" s="10">
        <v>0</v>
      </c>
      <c r="H2198" s="10">
        <v>0</v>
      </c>
      <c r="I2198" s="10" t="s">
        <v>22</v>
      </c>
      <c r="J2198" s="10">
        <v>0</v>
      </c>
      <c r="K2198" s="10">
        <v>0</v>
      </c>
      <c r="L2198" s="10">
        <v>0</v>
      </c>
      <c r="M2198" s="10">
        <v>16.399999999999999</v>
      </c>
      <c r="N2198" s="10">
        <v>16.399999999999999</v>
      </c>
      <c r="O2198" s="10">
        <v>0</v>
      </c>
      <c r="P2198" s="10" t="str">
        <f>INDEX(Mapping!$B$4:$B$70, MATCH(C2198, Mapping!$C$4:$C$70, 0))</f>
        <v>West</v>
      </c>
    </row>
    <row r="2199" spans="1:16" x14ac:dyDescent="0.25">
      <c r="A2199" s="10">
        <v>2038</v>
      </c>
      <c r="B2199" s="10" t="s">
        <v>24</v>
      </c>
      <c r="C2199" s="10" t="s">
        <v>53</v>
      </c>
      <c r="D2199" s="10">
        <v>0</v>
      </c>
      <c r="E2199" s="10">
        <v>0</v>
      </c>
      <c r="F2199" s="10">
        <v>0</v>
      </c>
      <c r="G2199" s="10">
        <v>0</v>
      </c>
      <c r="H2199" s="10">
        <v>0</v>
      </c>
      <c r="I2199" s="10" t="s">
        <v>22</v>
      </c>
      <c r="J2199" s="10">
        <v>0</v>
      </c>
      <c r="K2199" s="10">
        <v>0</v>
      </c>
      <c r="L2199" s="10">
        <v>0</v>
      </c>
      <c r="M2199" s="10">
        <v>0</v>
      </c>
      <c r="N2199" s="10">
        <v>0</v>
      </c>
      <c r="O2199" s="10">
        <v>0</v>
      </c>
      <c r="P2199" s="10" t="str">
        <f>INDEX(Mapping!$B$4:$B$70, MATCH(C2199, Mapping!$C$4:$C$70, 0))</f>
        <v>West</v>
      </c>
    </row>
    <row r="2200" spans="1:16" x14ac:dyDescent="0.25">
      <c r="A2200" s="10">
        <v>2038</v>
      </c>
      <c r="B2200" s="10" t="s">
        <v>24</v>
      </c>
      <c r="C2200" s="10" t="s">
        <v>1189</v>
      </c>
      <c r="D2200" s="10">
        <v>0</v>
      </c>
      <c r="E2200" s="10">
        <v>0</v>
      </c>
      <c r="F2200" s="10">
        <v>0</v>
      </c>
      <c r="G2200" s="10">
        <v>0</v>
      </c>
      <c r="H2200" s="10">
        <v>0</v>
      </c>
      <c r="I2200" s="10" t="s">
        <v>22</v>
      </c>
      <c r="J2200" s="10">
        <v>0</v>
      </c>
      <c r="K2200" s="10">
        <v>0</v>
      </c>
      <c r="L2200" s="10">
        <v>0</v>
      </c>
      <c r="M2200" s="10">
        <v>0</v>
      </c>
      <c r="N2200" s="10">
        <v>0</v>
      </c>
      <c r="O2200" s="10">
        <v>0</v>
      </c>
      <c r="P2200" s="10" t="str">
        <f>INDEX(Mapping!$B$4:$B$70, MATCH(C2200, Mapping!$C$4:$C$70, 0))</f>
        <v>West</v>
      </c>
    </row>
    <row r="2201" spans="1:16" x14ac:dyDescent="0.25">
      <c r="A2201" s="10">
        <v>2038</v>
      </c>
      <c r="B2201" s="10" t="s">
        <v>24</v>
      </c>
      <c r="C2201" s="10" t="s">
        <v>23</v>
      </c>
      <c r="D2201" s="10">
        <v>0</v>
      </c>
      <c r="E2201" s="10">
        <v>0</v>
      </c>
      <c r="F2201" s="10">
        <v>0</v>
      </c>
      <c r="G2201" s="10">
        <v>0</v>
      </c>
      <c r="H2201" s="10">
        <v>0</v>
      </c>
      <c r="I2201" s="10" t="s">
        <v>22</v>
      </c>
      <c r="J2201" s="10">
        <v>0</v>
      </c>
      <c r="K2201" s="10">
        <v>0</v>
      </c>
      <c r="L2201" s="10">
        <v>0</v>
      </c>
      <c r="M2201" s="10">
        <v>0</v>
      </c>
      <c r="N2201" s="10">
        <v>0</v>
      </c>
      <c r="O2201" s="10">
        <v>0</v>
      </c>
      <c r="P2201" s="10" t="str">
        <f>INDEX(Mapping!$B$4:$B$70, MATCH(C2201, Mapping!$C$4:$C$70, 0))</f>
        <v>East</v>
      </c>
    </row>
    <row r="2202" spans="1:16" x14ac:dyDescent="0.25">
      <c r="A2202" s="10">
        <v>2038</v>
      </c>
      <c r="B2202" s="10" t="s">
        <v>24</v>
      </c>
      <c r="C2202" s="10" t="s">
        <v>1220</v>
      </c>
      <c r="D2202" s="10">
        <v>277.39999999999998</v>
      </c>
      <c r="E2202" s="10">
        <v>0</v>
      </c>
      <c r="F2202" s="10">
        <v>-28</v>
      </c>
      <c r="G2202" s="10">
        <v>32.4</v>
      </c>
      <c r="H2202" s="10">
        <v>32.4</v>
      </c>
      <c r="I2202" s="10">
        <v>13</v>
      </c>
      <c r="J2202" s="10">
        <v>0</v>
      </c>
      <c r="K2202" s="10">
        <v>0</v>
      </c>
      <c r="L2202" s="10">
        <v>0</v>
      </c>
      <c r="M2202" s="10">
        <v>281.8</v>
      </c>
      <c r="N2202" s="10">
        <v>0</v>
      </c>
      <c r="O2202" s="10">
        <v>0</v>
      </c>
      <c r="P2202" s="10" t="str">
        <f>INDEX(Mapping!$B$4:$B$70, MATCH(C2202, Mapping!$C$4:$C$70, 0))</f>
        <v>West</v>
      </c>
    </row>
    <row r="2203" spans="1:16" x14ac:dyDescent="0.25">
      <c r="A2203" s="10">
        <v>2038</v>
      </c>
      <c r="B2203" s="10" t="s">
        <v>24</v>
      </c>
      <c r="C2203" s="10" t="s">
        <v>1235</v>
      </c>
      <c r="D2203" s="10">
        <v>0</v>
      </c>
      <c r="E2203" s="10">
        <v>0</v>
      </c>
      <c r="F2203" s="10">
        <v>0</v>
      </c>
      <c r="G2203" s="10">
        <v>0</v>
      </c>
      <c r="H2203" s="10">
        <v>0</v>
      </c>
      <c r="I2203" s="10" t="s">
        <v>22</v>
      </c>
      <c r="J2203" s="10">
        <v>67.2</v>
      </c>
      <c r="K2203" s="10">
        <v>0</v>
      </c>
      <c r="L2203" s="10">
        <v>0</v>
      </c>
      <c r="M2203" s="10">
        <v>0</v>
      </c>
      <c r="N2203" s="10">
        <v>67.2</v>
      </c>
      <c r="O2203" s="10">
        <v>0</v>
      </c>
      <c r="P2203" s="10" t="str">
        <f>INDEX(Mapping!$B$4:$B$70, MATCH(C2203, Mapping!$C$4:$C$70, 0))</f>
        <v>East</v>
      </c>
    </row>
    <row r="2204" spans="1:16" x14ac:dyDescent="0.25">
      <c r="A2204" s="10">
        <v>2038</v>
      </c>
      <c r="B2204" s="10" t="s">
        <v>24</v>
      </c>
      <c r="C2204" s="10" t="s">
        <v>1236</v>
      </c>
      <c r="D2204" s="10">
        <v>0</v>
      </c>
      <c r="E2204" s="10">
        <v>0</v>
      </c>
      <c r="F2204" s="10">
        <v>0</v>
      </c>
      <c r="G2204" s="10">
        <v>0</v>
      </c>
      <c r="H2204" s="10">
        <v>0</v>
      </c>
      <c r="I2204" s="10" t="s">
        <v>22</v>
      </c>
      <c r="J2204" s="10">
        <v>110.5</v>
      </c>
      <c r="K2204" s="10">
        <v>0</v>
      </c>
      <c r="L2204" s="10">
        <v>0</v>
      </c>
      <c r="M2204" s="10">
        <v>0</v>
      </c>
      <c r="N2204" s="10">
        <v>110.5</v>
      </c>
      <c r="O2204" s="10">
        <v>0</v>
      </c>
      <c r="P2204" s="10" t="str">
        <f>INDEX(Mapping!$B$4:$B$70, MATCH(C2204, Mapping!$C$4:$C$70, 0))</f>
        <v>West</v>
      </c>
    </row>
    <row r="2205" spans="1:16" x14ac:dyDescent="0.25">
      <c r="A2205" s="10">
        <v>2038</v>
      </c>
      <c r="B2205" s="10" t="s">
        <v>24</v>
      </c>
      <c r="C2205" s="10" t="s">
        <v>1237</v>
      </c>
      <c r="D2205" s="10">
        <v>0</v>
      </c>
      <c r="E2205" s="10">
        <v>0</v>
      </c>
      <c r="F2205" s="10">
        <v>0</v>
      </c>
      <c r="G2205" s="10">
        <v>0</v>
      </c>
      <c r="H2205" s="10">
        <v>2.2999999999999998</v>
      </c>
      <c r="I2205" s="10" t="s">
        <v>22</v>
      </c>
      <c r="J2205" s="10">
        <v>117.4</v>
      </c>
      <c r="K2205" s="10">
        <v>0</v>
      </c>
      <c r="L2205" s="10">
        <v>0</v>
      </c>
      <c r="M2205" s="10">
        <v>0</v>
      </c>
      <c r="N2205" s="10">
        <v>115.1</v>
      </c>
      <c r="O2205" s="10">
        <v>0</v>
      </c>
      <c r="P2205" s="10" t="str">
        <f>INDEX(Mapping!$B$4:$B$70, MATCH(C2205, Mapping!$C$4:$C$70, 0))</f>
        <v>West</v>
      </c>
    </row>
    <row r="2206" spans="1:16" x14ac:dyDescent="0.25">
      <c r="A2206" s="10">
        <v>2038</v>
      </c>
      <c r="B2206" s="10" t="s">
        <v>24</v>
      </c>
      <c r="C2206" s="10" t="s">
        <v>1238</v>
      </c>
      <c r="D2206" s="10">
        <v>0</v>
      </c>
      <c r="E2206" s="10">
        <v>0</v>
      </c>
      <c r="F2206" s="10">
        <v>0</v>
      </c>
      <c r="G2206" s="10">
        <v>0</v>
      </c>
      <c r="H2206" s="10">
        <v>0</v>
      </c>
      <c r="I2206" s="10" t="s">
        <v>22</v>
      </c>
      <c r="J2206" s="10">
        <v>143.1</v>
      </c>
      <c r="K2206" s="10">
        <v>0</v>
      </c>
      <c r="L2206" s="10">
        <v>0</v>
      </c>
      <c r="M2206" s="10">
        <v>0</v>
      </c>
      <c r="N2206" s="10">
        <v>143.1</v>
      </c>
      <c r="O2206" s="10">
        <v>0</v>
      </c>
      <c r="P2206" s="10" t="str">
        <f>INDEX(Mapping!$B$4:$B$70, MATCH(C2206, Mapping!$C$4:$C$70, 0))</f>
        <v>East</v>
      </c>
    </row>
    <row r="2207" spans="1:16" x14ac:dyDescent="0.25">
      <c r="A2207" s="10">
        <v>2038</v>
      </c>
      <c r="B2207" s="10" t="s">
        <v>24</v>
      </c>
      <c r="C2207" s="10" t="s">
        <v>1239</v>
      </c>
      <c r="D2207" s="10">
        <v>0</v>
      </c>
      <c r="E2207" s="10">
        <v>0</v>
      </c>
      <c r="F2207" s="10">
        <v>0</v>
      </c>
      <c r="G2207" s="10">
        <v>0</v>
      </c>
      <c r="H2207" s="10">
        <v>0</v>
      </c>
      <c r="I2207" s="10" t="s">
        <v>22</v>
      </c>
      <c r="J2207" s="10">
        <v>0</v>
      </c>
      <c r="K2207" s="10">
        <v>0</v>
      </c>
      <c r="L2207" s="10">
        <v>0</v>
      </c>
      <c r="M2207" s="10">
        <v>0</v>
      </c>
      <c r="N2207" s="10">
        <v>0</v>
      </c>
      <c r="O2207" s="10">
        <v>0</v>
      </c>
      <c r="P2207" s="10" t="str">
        <f>INDEX(Mapping!$B$4:$B$70, MATCH(C2207, Mapping!$C$4:$C$70, 0))</f>
        <v>West</v>
      </c>
    </row>
    <row r="2208" spans="1:16" x14ac:dyDescent="0.25">
      <c r="A2208" s="10">
        <v>2038</v>
      </c>
      <c r="B2208" s="10" t="s">
        <v>24</v>
      </c>
      <c r="C2208" s="10" t="s">
        <v>1240</v>
      </c>
      <c r="D2208" s="10">
        <v>0</v>
      </c>
      <c r="E2208" s="10">
        <v>0</v>
      </c>
      <c r="F2208" s="10">
        <v>0</v>
      </c>
      <c r="G2208" s="10">
        <v>0</v>
      </c>
      <c r="H2208" s="10">
        <v>0</v>
      </c>
      <c r="I2208" s="10" t="s">
        <v>22</v>
      </c>
      <c r="J2208" s="10">
        <v>0</v>
      </c>
      <c r="K2208" s="10">
        <v>0</v>
      </c>
      <c r="L2208" s="10">
        <v>0</v>
      </c>
      <c r="M2208" s="10">
        <v>0</v>
      </c>
      <c r="N2208" s="10">
        <v>0</v>
      </c>
      <c r="O2208" s="10">
        <v>0</v>
      </c>
      <c r="P2208" s="10" t="str">
        <f>INDEX(Mapping!$B$4:$B$70, MATCH(C2208, Mapping!$C$4:$C$70, 0))</f>
        <v>West</v>
      </c>
    </row>
    <row r="2209" spans="1:16" x14ac:dyDescent="0.25">
      <c r="A2209" s="10">
        <v>2038</v>
      </c>
      <c r="B2209" s="10" t="s">
        <v>24</v>
      </c>
      <c r="C2209" s="10" t="s">
        <v>1241</v>
      </c>
      <c r="D2209" s="10">
        <v>0</v>
      </c>
      <c r="E2209" s="10">
        <v>0</v>
      </c>
      <c r="F2209" s="10">
        <v>0</v>
      </c>
      <c r="G2209" s="10">
        <v>0</v>
      </c>
      <c r="H2209" s="10">
        <v>0</v>
      </c>
      <c r="I2209" s="10" t="s">
        <v>22</v>
      </c>
      <c r="J2209" s="10">
        <v>399.2</v>
      </c>
      <c r="K2209" s="10">
        <v>0</v>
      </c>
      <c r="L2209" s="10">
        <v>0</v>
      </c>
      <c r="M2209" s="10">
        <v>0</v>
      </c>
      <c r="N2209" s="10">
        <v>399.2</v>
      </c>
      <c r="O2209" s="10">
        <v>0</v>
      </c>
      <c r="P2209" s="10" t="str">
        <f>INDEX(Mapping!$B$4:$B$70, MATCH(C2209, Mapping!$C$4:$C$70, 0))</f>
        <v>West</v>
      </c>
    </row>
    <row r="2210" spans="1:16" x14ac:dyDescent="0.25">
      <c r="A2210" s="10">
        <v>2038</v>
      </c>
      <c r="B2210" s="10" t="s">
        <v>24</v>
      </c>
      <c r="C2210" s="10" t="s">
        <v>1242</v>
      </c>
      <c r="D2210" s="10">
        <v>0</v>
      </c>
      <c r="E2210" s="10">
        <v>0</v>
      </c>
      <c r="F2210" s="10">
        <v>0</v>
      </c>
      <c r="G2210" s="10">
        <v>0</v>
      </c>
      <c r="H2210" s="10">
        <v>0</v>
      </c>
      <c r="I2210" s="10" t="s">
        <v>22</v>
      </c>
      <c r="J2210" s="10">
        <v>0</v>
      </c>
      <c r="K2210" s="10">
        <v>0</v>
      </c>
      <c r="L2210" s="10">
        <v>0</v>
      </c>
      <c r="M2210" s="10">
        <v>0</v>
      </c>
      <c r="N2210" s="10">
        <v>0</v>
      </c>
      <c r="O2210" s="10">
        <v>0</v>
      </c>
      <c r="P2210" s="10" t="str">
        <f>INDEX(Mapping!$B$4:$B$70, MATCH(C2210, Mapping!$C$4:$C$70, 0))</f>
        <v>West</v>
      </c>
    </row>
    <row r="2211" spans="1:16" x14ac:dyDescent="0.25">
      <c r="A2211" s="10">
        <v>2038</v>
      </c>
      <c r="B2211" s="10" t="s">
        <v>24</v>
      </c>
      <c r="C2211" s="10" t="s">
        <v>1243</v>
      </c>
      <c r="D2211" s="10">
        <v>0</v>
      </c>
      <c r="E2211" s="10">
        <v>0</v>
      </c>
      <c r="F2211" s="10">
        <v>0</v>
      </c>
      <c r="G2211" s="10">
        <v>0</v>
      </c>
      <c r="H2211" s="10">
        <v>127.8</v>
      </c>
      <c r="I2211" s="10" t="s">
        <v>22</v>
      </c>
      <c r="J2211" s="10">
        <v>127.8</v>
      </c>
      <c r="K2211" s="10">
        <v>0</v>
      </c>
      <c r="L2211" s="10">
        <v>0</v>
      </c>
      <c r="M2211" s="10">
        <v>0</v>
      </c>
      <c r="N2211" s="10">
        <v>0</v>
      </c>
      <c r="O2211" s="10">
        <v>0</v>
      </c>
      <c r="P2211" s="10" t="str">
        <f>INDEX(Mapping!$B$4:$B$70, MATCH(C2211, Mapping!$C$4:$C$70, 0))</f>
        <v>West</v>
      </c>
    </row>
    <row r="2212" spans="1:16" x14ac:dyDescent="0.25">
      <c r="A2212" s="10">
        <v>2038</v>
      </c>
      <c r="B2212" s="10" t="s">
        <v>24</v>
      </c>
      <c r="C2212" s="10" t="s">
        <v>1244</v>
      </c>
      <c r="D2212" s="10">
        <v>0</v>
      </c>
      <c r="E2212" s="10">
        <v>0</v>
      </c>
      <c r="F2212" s="10">
        <v>0</v>
      </c>
      <c r="G2212" s="10">
        <v>0</v>
      </c>
      <c r="H2212" s="10">
        <v>0</v>
      </c>
      <c r="I2212" s="10" t="s">
        <v>22</v>
      </c>
      <c r="J2212" s="10">
        <v>322.60000000000002</v>
      </c>
      <c r="K2212" s="10">
        <v>0</v>
      </c>
      <c r="L2212" s="10">
        <v>0</v>
      </c>
      <c r="M2212" s="10">
        <v>0</v>
      </c>
      <c r="N2212" s="10">
        <v>322.60000000000002</v>
      </c>
      <c r="O2212" s="10">
        <v>0</v>
      </c>
      <c r="P2212" s="10" t="str">
        <f>INDEX(Mapping!$B$4:$B$70, MATCH(C2212, Mapping!$C$4:$C$70, 0))</f>
        <v>East</v>
      </c>
    </row>
    <row r="2213" spans="1:16" x14ac:dyDescent="0.25">
      <c r="A2213" s="10">
        <v>2038</v>
      </c>
      <c r="B2213" s="10" t="s">
        <v>24</v>
      </c>
      <c r="C2213" s="10" t="s">
        <v>1245</v>
      </c>
      <c r="D2213" s="10">
        <v>0</v>
      </c>
      <c r="E2213" s="10">
        <v>0</v>
      </c>
      <c r="F2213" s="10">
        <v>0</v>
      </c>
      <c r="G2213" s="10">
        <v>0</v>
      </c>
      <c r="H2213" s="10">
        <v>0</v>
      </c>
      <c r="I2213" s="10" t="s">
        <v>22</v>
      </c>
      <c r="J2213" s="10">
        <v>195</v>
      </c>
      <c r="K2213" s="10">
        <v>0</v>
      </c>
      <c r="L2213" s="10">
        <v>0</v>
      </c>
      <c r="M2213" s="10">
        <v>0</v>
      </c>
      <c r="N2213" s="10">
        <v>195</v>
      </c>
      <c r="O2213" s="10">
        <v>0</v>
      </c>
      <c r="P2213" s="10" t="str">
        <f>INDEX(Mapping!$B$4:$B$70, MATCH(C2213, Mapping!$C$4:$C$70, 0))</f>
        <v>East</v>
      </c>
    </row>
    <row r="2214" spans="1:16" x14ac:dyDescent="0.25">
      <c r="A2214" s="10">
        <v>2038</v>
      </c>
      <c r="B2214" s="10" t="s">
        <v>24</v>
      </c>
      <c r="C2214" s="10" t="s">
        <v>1246</v>
      </c>
      <c r="D2214" s="10">
        <v>0</v>
      </c>
      <c r="E2214" s="10">
        <v>0</v>
      </c>
      <c r="F2214" s="10">
        <v>0</v>
      </c>
      <c r="G2214" s="10">
        <v>0</v>
      </c>
      <c r="H2214" s="10">
        <v>0</v>
      </c>
      <c r="I2214" s="10" t="s">
        <v>22</v>
      </c>
      <c r="J2214" s="10">
        <v>0</v>
      </c>
      <c r="K2214" s="10">
        <v>0</v>
      </c>
      <c r="L2214" s="10">
        <v>0</v>
      </c>
      <c r="M2214" s="10">
        <v>0</v>
      </c>
      <c r="N2214" s="10">
        <v>0</v>
      </c>
      <c r="O2214" s="10">
        <v>0</v>
      </c>
      <c r="P2214" s="10" t="str">
        <f>INDEX(Mapping!$B$4:$B$70, MATCH(C2214, Mapping!$C$4:$C$70, 0))</f>
        <v>West</v>
      </c>
    </row>
    <row r="2215" spans="1:16" x14ac:dyDescent="0.25">
      <c r="A2215" s="10">
        <v>2038</v>
      </c>
      <c r="B2215" s="10" t="s">
        <v>24</v>
      </c>
      <c r="C2215" s="10" t="s">
        <v>1247</v>
      </c>
      <c r="D2215" s="10">
        <v>0</v>
      </c>
      <c r="E2215" s="10">
        <v>0</v>
      </c>
      <c r="F2215" s="10">
        <v>0</v>
      </c>
      <c r="G2215" s="10">
        <v>0</v>
      </c>
      <c r="H2215" s="10">
        <v>0</v>
      </c>
      <c r="I2215" s="10" t="s">
        <v>22</v>
      </c>
      <c r="J2215" s="10">
        <v>0</v>
      </c>
      <c r="K2215" s="10">
        <v>0</v>
      </c>
      <c r="L2215" s="10">
        <v>0</v>
      </c>
      <c r="M2215" s="10">
        <v>0</v>
      </c>
      <c r="N2215" s="10">
        <v>0</v>
      </c>
      <c r="O2215" s="10">
        <v>0</v>
      </c>
      <c r="P2215" s="10" t="str">
        <f>INDEX(Mapping!$B$4:$B$70, MATCH(C2215, Mapping!$C$4:$C$70, 0))</f>
        <v>East</v>
      </c>
    </row>
    <row r="2216" spans="1:16" x14ac:dyDescent="0.25">
      <c r="A2216" s="10">
        <v>2038</v>
      </c>
      <c r="B2216" s="10" t="s">
        <v>24</v>
      </c>
      <c r="C2216" s="10" t="s">
        <v>1248</v>
      </c>
      <c r="D2216" s="10">
        <v>0</v>
      </c>
      <c r="E2216" s="10">
        <v>0</v>
      </c>
      <c r="F2216" s="10">
        <v>0</v>
      </c>
      <c r="G2216" s="10">
        <v>0</v>
      </c>
      <c r="H2216" s="10">
        <v>0</v>
      </c>
      <c r="I2216" s="10" t="s">
        <v>22</v>
      </c>
      <c r="J2216" s="10">
        <v>0</v>
      </c>
      <c r="K2216" s="10">
        <v>0</v>
      </c>
      <c r="L2216" s="10">
        <v>0</v>
      </c>
      <c r="M2216" s="10">
        <v>0</v>
      </c>
      <c r="N2216" s="10">
        <v>0</v>
      </c>
      <c r="O2216" s="10">
        <v>0</v>
      </c>
      <c r="P2216" s="10" t="str">
        <f>INDEX(Mapping!$B$4:$B$70, MATCH(C2216, Mapping!$C$4:$C$70, 0))</f>
        <v>East</v>
      </c>
    </row>
    <row r="2217" spans="1:16" x14ac:dyDescent="0.25">
      <c r="A2217" s="10">
        <v>2038</v>
      </c>
      <c r="B2217" s="10" t="s">
        <v>24</v>
      </c>
      <c r="C2217" s="10" t="s">
        <v>1249</v>
      </c>
      <c r="D2217" s="10">
        <v>0</v>
      </c>
      <c r="E2217" s="10">
        <v>0</v>
      </c>
      <c r="F2217" s="10">
        <v>0</v>
      </c>
      <c r="G2217" s="10">
        <v>0</v>
      </c>
      <c r="H2217" s="10">
        <v>0</v>
      </c>
      <c r="I2217" s="10" t="s">
        <v>22</v>
      </c>
      <c r="J2217" s="10">
        <v>125</v>
      </c>
      <c r="K2217" s="10">
        <v>0</v>
      </c>
      <c r="L2217" s="10">
        <v>0</v>
      </c>
      <c r="M2217" s="10">
        <v>0</v>
      </c>
      <c r="N2217" s="10">
        <v>125</v>
      </c>
      <c r="O2217" s="10">
        <v>0</v>
      </c>
      <c r="P2217" s="10" t="str">
        <f>INDEX(Mapping!$B$4:$B$70, MATCH(C2217, Mapping!$C$4:$C$70, 0))</f>
        <v>East</v>
      </c>
    </row>
    <row r="2218" spans="1:16" x14ac:dyDescent="0.25">
      <c r="A2218" s="10">
        <v>2038</v>
      </c>
      <c r="B2218" s="10" t="s">
        <v>24</v>
      </c>
      <c r="C2218" s="10" t="s">
        <v>1250</v>
      </c>
      <c r="D2218" s="10">
        <v>0</v>
      </c>
      <c r="E2218" s="10">
        <v>0</v>
      </c>
      <c r="F2218" s="10">
        <v>0</v>
      </c>
      <c r="G2218" s="10">
        <v>0</v>
      </c>
      <c r="H2218" s="10">
        <v>0</v>
      </c>
      <c r="I2218" s="10" t="s">
        <v>22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0">
        <v>0</v>
      </c>
      <c r="P2218" s="10" t="str">
        <f>INDEX(Mapping!$B$4:$B$70, MATCH(C2218, Mapping!$C$4:$C$70, 0))</f>
        <v>West</v>
      </c>
    </row>
    <row r="2219" spans="1:16" x14ac:dyDescent="0.25">
      <c r="A2219" s="10">
        <v>2038</v>
      </c>
      <c r="B2219" s="10" t="s">
        <v>24</v>
      </c>
      <c r="C2219" s="10" t="s">
        <v>1251</v>
      </c>
      <c r="D2219" s="10">
        <v>0</v>
      </c>
      <c r="E2219" s="10">
        <v>0</v>
      </c>
      <c r="F2219" s="10">
        <v>0</v>
      </c>
      <c r="G2219" s="10">
        <v>0</v>
      </c>
      <c r="H2219" s="10">
        <v>0</v>
      </c>
      <c r="I2219" s="10" t="s">
        <v>22</v>
      </c>
      <c r="J2219" s="10">
        <v>0</v>
      </c>
      <c r="K2219" s="10">
        <v>0</v>
      </c>
      <c r="L2219" s="10">
        <v>0</v>
      </c>
      <c r="M2219" s="10">
        <v>0</v>
      </c>
      <c r="N2219" s="10">
        <v>0</v>
      </c>
      <c r="O2219" s="10">
        <v>0</v>
      </c>
      <c r="P2219" s="10" t="str">
        <f>INDEX(Mapping!$B$4:$B$70, MATCH(C2219, Mapping!$C$4:$C$70, 0))</f>
        <v>East</v>
      </c>
    </row>
    <row r="2220" spans="1:16" x14ac:dyDescent="0.25">
      <c r="A2220" s="10">
        <v>2038</v>
      </c>
      <c r="B2220" s="10" t="s">
        <v>24</v>
      </c>
      <c r="C2220" s="10" t="s">
        <v>1252</v>
      </c>
      <c r="D2220" s="10">
        <v>0</v>
      </c>
      <c r="E2220" s="10">
        <v>0</v>
      </c>
      <c r="F2220" s="10">
        <v>0</v>
      </c>
      <c r="G2220" s="10">
        <v>0</v>
      </c>
      <c r="H2220" s="10">
        <v>39.799999999999997</v>
      </c>
      <c r="I2220" s="10" t="s">
        <v>22</v>
      </c>
      <c r="J2220" s="10">
        <v>333.4</v>
      </c>
      <c r="K2220" s="10">
        <v>0</v>
      </c>
      <c r="L2220" s="10">
        <v>0</v>
      </c>
      <c r="M2220" s="10">
        <v>0</v>
      </c>
      <c r="N2220" s="10">
        <v>293.60000000000002</v>
      </c>
      <c r="O2220" s="10">
        <v>0</v>
      </c>
      <c r="P2220" s="10" t="str">
        <f>INDEX(Mapping!$B$4:$B$70, MATCH(C2220, Mapping!$C$4:$C$70, 0))</f>
        <v>East</v>
      </c>
    </row>
    <row r="2221" spans="1:16" x14ac:dyDescent="0.25">
      <c r="A2221" s="10">
        <v>2038</v>
      </c>
      <c r="B2221" s="10" t="s">
        <v>24</v>
      </c>
      <c r="C2221" s="10" t="s">
        <v>1253</v>
      </c>
      <c r="D2221" s="10">
        <v>0</v>
      </c>
      <c r="E2221" s="10">
        <v>0</v>
      </c>
      <c r="F2221" s="10">
        <v>0</v>
      </c>
      <c r="G2221" s="10">
        <v>0</v>
      </c>
      <c r="H2221" s="10">
        <v>0</v>
      </c>
      <c r="I2221" s="10" t="s">
        <v>22</v>
      </c>
      <c r="J2221" s="10">
        <v>227.3</v>
      </c>
      <c r="K2221" s="10">
        <v>0</v>
      </c>
      <c r="L2221" s="10">
        <v>0</v>
      </c>
      <c r="M2221" s="10">
        <v>0</v>
      </c>
      <c r="N2221" s="10">
        <v>227.3</v>
      </c>
      <c r="O2221" s="10">
        <v>0</v>
      </c>
      <c r="P2221" s="10" t="str">
        <f>INDEX(Mapping!$B$4:$B$70, MATCH(C2221, Mapping!$C$4:$C$70, 0))</f>
        <v>East</v>
      </c>
    </row>
    <row r="2222" spans="1:16" x14ac:dyDescent="0.25">
      <c r="A2222" s="10">
        <v>2038</v>
      </c>
      <c r="B2222" s="10" t="s">
        <v>24</v>
      </c>
      <c r="C2222" s="10" t="s">
        <v>1254</v>
      </c>
      <c r="D2222" s="10">
        <v>0</v>
      </c>
      <c r="E2222" s="10">
        <v>0</v>
      </c>
      <c r="F2222" s="10">
        <v>0</v>
      </c>
      <c r="G2222" s="10">
        <v>0</v>
      </c>
      <c r="H2222" s="10">
        <v>0</v>
      </c>
      <c r="I2222" s="10" t="s">
        <v>22</v>
      </c>
      <c r="J2222" s="10">
        <v>360.9</v>
      </c>
      <c r="K2222" s="10">
        <v>0</v>
      </c>
      <c r="L2222" s="10">
        <v>0</v>
      </c>
      <c r="M2222" s="10">
        <v>0</v>
      </c>
      <c r="N2222" s="10">
        <v>360.9</v>
      </c>
      <c r="O2222" s="10">
        <v>0</v>
      </c>
      <c r="P2222" s="10" t="str">
        <f>INDEX(Mapping!$B$4:$B$70, MATCH(C2222, Mapping!$C$4:$C$70, 0))</f>
        <v>West</v>
      </c>
    </row>
    <row r="2223" spans="1:16" x14ac:dyDescent="0.25">
      <c r="A2223" s="10">
        <v>2038</v>
      </c>
      <c r="B2223" s="10" t="s">
        <v>24</v>
      </c>
      <c r="C2223" s="10" t="s">
        <v>1255</v>
      </c>
      <c r="D2223" s="10">
        <v>0</v>
      </c>
      <c r="E2223" s="10">
        <v>0</v>
      </c>
      <c r="F2223" s="10">
        <v>0</v>
      </c>
      <c r="G2223" s="10">
        <v>0</v>
      </c>
      <c r="H2223" s="10">
        <v>0</v>
      </c>
      <c r="I2223" s="10" t="s">
        <v>22</v>
      </c>
      <c r="J2223" s="10">
        <v>0</v>
      </c>
      <c r="K2223" s="10">
        <v>0</v>
      </c>
      <c r="L2223" s="10">
        <v>0</v>
      </c>
      <c r="M2223" s="10">
        <v>0</v>
      </c>
      <c r="N2223" s="10">
        <v>0</v>
      </c>
      <c r="O2223" s="10">
        <v>0</v>
      </c>
      <c r="P2223" s="10" t="str">
        <f>INDEX(Mapping!$B$4:$B$70, MATCH(C2223, Mapping!$C$4:$C$70, 0))</f>
        <v>West</v>
      </c>
    </row>
    <row r="2224" spans="1:16" x14ac:dyDescent="0.25">
      <c r="A2224" s="10">
        <v>2038</v>
      </c>
      <c r="B2224" s="10" t="s">
        <v>24</v>
      </c>
      <c r="C2224" s="10" t="s">
        <v>1256</v>
      </c>
      <c r="D2224" s="10">
        <v>0</v>
      </c>
      <c r="E2224" s="10">
        <v>0</v>
      </c>
      <c r="F2224" s="10">
        <v>0</v>
      </c>
      <c r="G2224" s="10">
        <v>0</v>
      </c>
      <c r="H2224" s="10">
        <v>0</v>
      </c>
      <c r="I2224" s="10" t="s">
        <v>22</v>
      </c>
      <c r="J2224" s="10">
        <v>0</v>
      </c>
      <c r="K2224" s="10">
        <v>0</v>
      </c>
      <c r="L2224" s="10">
        <v>0</v>
      </c>
      <c r="M2224" s="10">
        <v>322.5</v>
      </c>
      <c r="N2224" s="10">
        <v>322.5</v>
      </c>
      <c r="O2224" s="10">
        <v>0</v>
      </c>
      <c r="P2224" s="10" t="str">
        <f>INDEX(Mapping!$B$4:$B$70, MATCH(C2224, Mapping!$C$4:$C$70, 0))</f>
        <v>East</v>
      </c>
    </row>
    <row r="2225" spans="1:16" x14ac:dyDescent="0.25">
      <c r="A2225" s="10">
        <v>2038</v>
      </c>
      <c r="B2225" s="10" t="s">
        <v>1222</v>
      </c>
      <c r="C2225" s="10" t="s">
        <v>25</v>
      </c>
      <c r="D2225" s="10">
        <v>0</v>
      </c>
      <c r="E2225" s="10">
        <v>0</v>
      </c>
      <c r="F2225" s="10">
        <v>0</v>
      </c>
      <c r="G2225" s="10">
        <v>0</v>
      </c>
      <c r="H2225" s="10">
        <v>0</v>
      </c>
      <c r="I2225" s="10" t="s">
        <v>22</v>
      </c>
      <c r="J2225" s="10">
        <v>0</v>
      </c>
      <c r="K2225" s="10">
        <v>0</v>
      </c>
      <c r="L2225" s="10">
        <v>0</v>
      </c>
      <c r="M2225" s="10">
        <v>0</v>
      </c>
      <c r="N2225" s="10">
        <v>0</v>
      </c>
      <c r="O2225" s="10">
        <v>0</v>
      </c>
      <c r="P2225" s="10" t="str">
        <f>INDEX(Mapping!$B$4:$B$70, MATCH(C2225, Mapping!$C$4:$C$70, 0))</f>
        <v>East</v>
      </c>
    </row>
    <row r="2226" spans="1:16" x14ac:dyDescent="0.25">
      <c r="A2226" s="10">
        <v>2038</v>
      </c>
      <c r="B2226" s="10" t="s">
        <v>1222</v>
      </c>
      <c r="C2226" s="10" t="s">
        <v>1182</v>
      </c>
      <c r="D2226" s="10">
        <v>0</v>
      </c>
      <c r="E2226" s="10">
        <v>0</v>
      </c>
      <c r="F2226" s="10">
        <v>0</v>
      </c>
      <c r="G2226" s="10">
        <v>0</v>
      </c>
      <c r="H2226" s="10">
        <v>0</v>
      </c>
      <c r="I2226" s="10" t="s">
        <v>22</v>
      </c>
      <c r="J2226" s="10">
        <v>179.2</v>
      </c>
      <c r="K2226" s="10">
        <v>0</v>
      </c>
      <c r="L2226" s="10">
        <v>0</v>
      </c>
      <c r="M2226" s="10">
        <v>0</v>
      </c>
      <c r="N2226" s="10">
        <v>179.2</v>
      </c>
      <c r="O2226" s="10">
        <v>0</v>
      </c>
      <c r="P2226" s="10" t="str">
        <f>INDEX(Mapping!$B$4:$B$70, MATCH(C2226, Mapping!$C$4:$C$70, 0))</f>
        <v>West</v>
      </c>
    </row>
    <row r="2227" spans="1:16" x14ac:dyDescent="0.25">
      <c r="A2227" s="10">
        <v>2038</v>
      </c>
      <c r="B2227" s="10" t="s">
        <v>1222</v>
      </c>
      <c r="C2227" s="10" t="s">
        <v>26</v>
      </c>
      <c r="D2227" s="10">
        <v>302.8</v>
      </c>
      <c r="E2227" s="10">
        <v>0</v>
      </c>
      <c r="F2227" s="10">
        <v>-35.700000000000003</v>
      </c>
      <c r="G2227" s="10">
        <v>41.2</v>
      </c>
      <c r="H2227" s="10">
        <v>41.2</v>
      </c>
      <c r="I2227" s="10">
        <v>15.4</v>
      </c>
      <c r="J2227" s="10">
        <v>178.2</v>
      </c>
      <c r="K2227" s="10">
        <v>-6.6</v>
      </c>
      <c r="L2227" s="10">
        <v>0</v>
      </c>
      <c r="M2227" s="10">
        <v>136.69999999999999</v>
      </c>
      <c r="N2227" s="10">
        <v>0</v>
      </c>
      <c r="O2227" s="10">
        <v>0</v>
      </c>
      <c r="P2227" s="10" t="str">
        <f>INDEX(Mapping!$B$4:$B$70, MATCH(C2227, Mapping!$C$4:$C$70, 0))</f>
        <v>East</v>
      </c>
    </row>
    <row r="2228" spans="1:16" x14ac:dyDescent="0.25">
      <c r="A2228" s="10">
        <v>2038</v>
      </c>
      <c r="B2228" s="10" t="s">
        <v>1222</v>
      </c>
      <c r="C2228" s="10" t="s">
        <v>27</v>
      </c>
      <c r="D2228" s="10">
        <v>0</v>
      </c>
      <c r="E2228" s="10">
        <v>0</v>
      </c>
      <c r="F2228" s="10">
        <v>0</v>
      </c>
      <c r="G2228" s="10">
        <v>0</v>
      </c>
      <c r="H2228" s="10">
        <v>0</v>
      </c>
      <c r="I2228" s="10" t="s">
        <v>22</v>
      </c>
      <c r="J2228" s="10">
        <v>0</v>
      </c>
      <c r="K2228" s="10">
        <v>0</v>
      </c>
      <c r="L2228" s="10">
        <v>0</v>
      </c>
      <c r="M2228" s="10">
        <v>0</v>
      </c>
      <c r="N2228" s="10">
        <v>0</v>
      </c>
      <c r="O2228" s="10">
        <v>0</v>
      </c>
      <c r="P2228" s="10" t="str">
        <f>INDEX(Mapping!$B$4:$B$70, MATCH(C2228, Mapping!$C$4:$C$70, 0))</f>
        <v>East</v>
      </c>
    </row>
    <row r="2229" spans="1:16" x14ac:dyDescent="0.25">
      <c r="A2229" s="10">
        <v>2038</v>
      </c>
      <c r="B2229" s="10" t="s">
        <v>1222</v>
      </c>
      <c r="C2229" s="10" t="s">
        <v>1183</v>
      </c>
      <c r="D2229" s="10">
        <v>0</v>
      </c>
      <c r="E2229" s="10">
        <v>0</v>
      </c>
      <c r="F2229" s="10">
        <v>0</v>
      </c>
      <c r="G2229" s="10">
        <v>0</v>
      </c>
      <c r="H2229" s="10">
        <v>0</v>
      </c>
      <c r="I2229" s="10" t="s">
        <v>22</v>
      </c>
      <c r="J2229" s="10">
        <v>0</v>
      </c>
      <c r="K2229" s="10">
        <v>0</v>
      </c>
      <c r="L2229" s="10">
        <v>0</v>
      </c>
      <c r="M2229" s="10">
        <v>453.1</v>
      </c>
      <c r="N2229" s="10">
        <v>453.1</v>
      </c>
      <c r="O2229" s="10">
        <v>0</v>
      </c>
      <c r="P2229" s="10" t="str">
        <f>INDEX(Mapping!$B$4:$B$70, MATCH(C2229, Mapping!$C$4:$C$70, 0))</f>
        <v>West</v>
      </c>
    </row>
    <row r="2230" spans="1:16" x14ac:dyDescent="0.25">
      <c r="A2230" s="10">
        <v>2038</v>
      </c>
      <c r="B2230" s="10" t="s">
        <v>1222</v>
      </c>
      <c r="C2230" s="10" t="s">
        <v>1184</v>
      </c>
      <c r="D2230" s="10">
        <v>0</v>
      </c>
      <c r="E2230" s="10">
        <v>0</v>
      </c>
      <c r="F2230" s="10">
        <v>0</v>
      </c>
      <c r="G2230" s="10">
        <v>0</v>
      </c>
      <c r="H2230" s="10">
        <v>0</v>
      </c>
      <c r="I2230" s="10" t="s">
        <v>22</v>
      </c>
      <c r="J2230" s="10">
        <v>0</v>
      </c>
      <c r="K2230" s="10">
        <v>0</v>
      </c>
      <c r="L2230" s="10">
        <v>0</v>
      </c>
      <c r="M2230" s="10">
        <v>652.5</v>
      </c>
      <c r="N2230" s="10">
        <v>652.5</v>
      </c>
      <c r="O2230" s="10">
        <v>0</v>
      </c>
      <c r="P2230" s="10" t="str">
        <f>INDEX(Mapping!$B$4:$B$70, MATCH(C2230, Mapping!$C$4:$C$70, 0))</f>
        <v>West</v>
      </c>
    </row>
    <row r="2231" spans="1:16" x14ac:dyDescent="0.25">
      <c r="A2231" s="10">
        <v>2038</v>
      </c>
      <c r="B2231" s="10" t="s">
        <v>1222</v>
      </c>
      <c r="C2231" s="10" t="s">
        <v>28</v>
      </c>
      <c r="D2231" s="10">
        <v>0</v>
      </c>
      <c r="E2231" s="10">
        <v>0</v>
      </c>
      <c r="F2231" s="10">
        <v>0</v>
      </c>
      <c r="G2231" s="10">
        <v>0</v>
      </c>
      <c r="H2231" s="10">
        <v>0</v>
      </c>
      <c r="I2231" s="10" t="s">
        <v>22</v>
      </c>
      <c r="J2231" s="10">
        <v>341.3</v>
      </c>
      <c r="K2231" s="10">
        <v>0</v>
      </c>
      <c r="L2231" s="10">
        <v>0</v>
      </c>
      <c r="M2231" s="10">
        <v>8</v>
      </c>
      <c r="N2231" s="10">
        <v>349.3</v>
      </c>
      <c r="O2231" s="10">
        <v>0</v>
      </c>
      <c r="P2231" s="10" t="str">
        <f>INDEX(Mapping!$B$4:$B$70, MATCH(C2231, Mapping!$C$4:$C$70, 0))</f>
        <v>West</v>
      </c>
    </row>
    <row r="2232" spans="1:16" x14ac:dyDescent="0.25">
      <c r="A2232" s="10">
        <v>2038</v>
      </c>
      <c r="B2232" s="10" t="s">
        <v>1222</v>
      </c>
      <c r="C2232" s="10" t="s">
        <v>29</v>
      </c>
      <c r="D2232" s="10">
        <v>0</v>
      </c>
      <c r="E2232" s="10">
        <v>0</v>
      </c>
      <c r="F2232" s="10">
        <v>0</v>
      </c>
      <c r="G2232" s="10">
        <v>0</v>
      </c>
      <c r="H2232" s="10">
        <v>0</v>
      </c>
      <c r="I2232" s="10" t="s">
        <v>22</v>
      </c>
      <c r="J2232" s="10">
        <v>0</v>
      </c>
      <c r="K2232" s="10">
        <v>0</v>
      </c>
      <c r="L2232" s="10">
        <v>0</v>
      </c>
      <c r="M2232" s="10">
        <v>0</v>
      </c>
      <c r="N2232" s="10">
        <v>0</v>
      </c>
      <c r="O2232" s="10">
        <v>0</v>
      </c>
      <c r="P2232" s="10" t="str">
        <f>INDEX(Mapping!$B$4:$B$70, MATCH(C2232, Mapping!$C$4:$C$70, 0))</f>
        <v>East</v>
      </c>
    </row>
    <row r="2233" spans="1:16" x14ac:dyDescent="0.25">
      <c r="A2233" s="10">
        <v>2038</v>
      </c>
      <c r="B2233" s="10" t="s">
        <v>1222</v>
      </c>
      <c r="C2233" s="10" t="s">
        <v>30</v>
      </c>
      <c r="D2233" s="10">
        <v>0</v>
      </c>
      <c r="E2233" s="10">
        <v>0</v>
      </c>
      <c r="F2233" s="10">
        <v>0</v>
      </c>
      <c r="G2233" s="10">
        <v>0</v>
      </c>
      <c r="H2233" s="10">
        <v>0</v>
      </c>
      <c r="I2233" s="10" t="s">
        <v>22</v>
      </c>
      <c r="J2233" s="10">
        <v>0</v>
      </c>
      <c r="K2233" s="10">
        <v>0</v>
      </c>
      <c r="L2233" s="10">
        <v>0</v>
      </c>
      <c r="M2233" s="10">
        <v>0</v>
      </c>
      <c r="N2233" s="10">
        <v>0</v>
      </c>
      <c r="O2233" s="10">
        <v>0</v>
      </c>
      <c r="P2233" s="10" t="str">
        <f>INDEX(Mapping!$B$4:$B$70, MATCH(C2233, Mapping!$C$4:$C$70, 0))</f>
        <v>East</v>
      </c>
    </row>
    <row r="2234" spans="1:16" x14ac:dyDescent="0.25">
      <c r="A2234" s="10">
        <v>2038</v>
      </c>
      <c r="B2234" s="10" t="s">
        <v>1222</v>
      </c>
      <c r="C2234" s="10" t="s">
        <v>31</v>
      </c>
      <c r="D2234" s="10">
        <v>4381.8999999999996</v>
      </c>
      <c r="E2234" s="10">
        <v>0</v>
      </c>
      <c r="F2234" s="10">
        <v>-484.8</v>
      </c>
      <c r="G2234" s="10">
        <v>1484.8</v>
      </c>
      <c r="H2234" s="10">
        <v>1484.8</v>
      </c>
      <c r="I2234" s="10">
        <v>38.1</v>
      </c>
      <c r="J2234" s="10">
        <v>2298.9</v>
      </c>
      <c r="K2234" s="10">
        <v>0</v>
      </c>
      <c r="L2234" s="10">
        <v>0</v>
      </c>
      <c r="M2234" s="10">
        <v>3416.5</v>
      </c>
      <c r="N2234" s="10">
        <v>333.5</v>
      </c>
      <c r="O2234" s="10">
        <v>0</v>
      </c>
      <c r="P2234" s="10" t="str">
        <f>INDEX(Mapping!$B$4:$B$70, MATCH(C2234, Mapping!$C$4:$C$70, 0))</f>
        <v>East</v>
      </c>
    </row>
    <row r="2235" spans="1:16" x14ac:dyDescent="0.25">
      <c r="A2235" s="10">
        <v>2038</v>
      </c>
      <c r="B2235" s="10" t="s">
        <v>1222</v>
      </c>
      <c r="C2235" s="10" t="s">
        <v>1185</v>
      </c>
      <c r="D2235" s="10">
        <v>0</v>
      </c>
      <c r="E2235" s="10">
        <v>0</v>
      </c>
      <c r="F2235" s="10">
        <v>0</v>
      </c>
      <c r="G2235" s="10">
        <v>0</v>
      </c>
      <c r="H2235" s="10">
        <v>0</v>
      </c>
      <c r="I2235" s="10" t="s">
        <v>22</v>
      </c>
      <c r="J2235" s="10">
        <v>0</v>
      </c>
      <c r="K2235" s="10">
        <v>0</v>
      </c>
      <c r="L2235" s="10">
        <v>0</v>
      </c>
      <c r="M2235" s="10">
        <v>0</v>
      </c>
      <c r="N2235" s="10">
        <v>0</v>
      </c>
      <c r="O2235" s="10">
        <v>0</v>
      </c>
      <c r="P2235" s="10" t="str">
        <f>INDEX(Mapping!$B$4:$B$70, MATCH(C2235, Mapping!$C$4:$C$70, 0))</f>
        <v>East</v>
      </c>
    </row>
    <row r="2236" spans="1:16" x14ac:dyDescent="0.25">
      <c r="A2236" s="10">
        <v>2038</v>
      </c>
      <c r="B2236" s="10" t="s">
        <v>1222</v>
      </c>
      <c r="C2236" s="10" t="s">
        <v>32</v>
      </c>
      <c r="D2236" s="10">
        <v>543.20000000000005</v>
      </c>
      <c r="E2236" s="10">
        <v>0</v>
      </c>
      <c r="F2236" s="10">
        <v>0</v>
      </c>
      <c r="G2236" s="10">
        <v>98.5</v>
      </c>
      <c r="H2236" s="10">
        <v>98.5</v>
      </c>
      <c r="I2236" s="10">
        <v>18.100000000000001</v>
      </c>
      <c r="J2236" s="10">
        <v>2126.1</v>
      </c>
      <c r="K2236" s="10">
        <v>-28</v>
      </c>
      <c r="L2236" s="10">
        <v>0</v>
      </c>
      <c r="M2236" s="10">
        <v>947.3</v>
      </c>
      <c r="N2236" s="10">
        <v>2403.6999999999998</v>
      </c>
      <c r="O2236" s="10">
        <v>0</v>
      </c>
      <c r="P2236" s="10" t="str">
        <f>INDEX(Mapping!$B$4:$B$70, MATCH(C2236, Mapping!$C$4:$C$70, 0))</f>
        <v>East</v>
      </c>
    </row>
    <row r="2237" spans="1:16" x14ac:dyDescent="0.25">
      <c r="A2237" s="10">
        <v>2038</v>
      </c>
      <c r="B2237" s="10" t="s">
        <v>1222</v>
      </c>
      <c r="C2237" s="10" t="s">
        <v>33</v>
      </c>
      <c r="D2237" s="10">
        <v>0</v>
      </c>
      <c r="E2237" s="10">
        <v>0</v>
      </c>
      <c r="F2237" s="10">
        <v>0</v>
      </c>
      <c r="G2237" s="10">
        <v>0</v>
      </c>
      <c r="H2237" s="10">
        <v>0</v>
      </c>
      <c r="I2237" s="10" t="s">
        <v>22</v>
      </c>
      <c r="J2237" s="10">
        <v>0</v>
      </c>
      <c r="K2237" s="10">
        <v>0</v>
      </c>
      <c r="L2237" s="10">
        <v>0</v>
      </c>
      <c r="M2237" s="10">
        <v>0</v>
      </c>
      <c r="N2237" s="10">
        <v>0</v>
      </c>
      <c r="O2237" s="10">
        <v>0</v>
      </c>
      <c r="P2237" s="10" t="str">
        <f>INDEX(Mapping!$B$4:$B$70, MATCH(C2237, Mapping!$C$4:$C$70, 0))</f>
        <v>East</v>
      </c>
    </row>
    <row r="2238" spans="1:16" x14ac:dyDescent="0.25">
      <c r="A2238" s="10">
        <v>2038</v>
      </c>
      <c r="B2238" s="10" t="s">
        <v>1222</v>
      </c>
      <c r="C2238" s="10" t="s">
        <v>34</v>
      </c>
      <c r="D2238" s="10">
        <v>0</v>
      </c>
      <c r="E2238" s="10">
        <v>0</v>
      </c>
      <c r="F2238" s="10">
        <v>0</v>
      </c>
      <c r="G2238" s="10">
        <v>0</v>
      </c>
      <c r="H2238" s="10">
        <v>0</v>
      </c>
      <c r="I2238" s="10" t="s">
        <v>22</v>
      </c>
      <c r="J2238" s="10">
        <v>0</v>
      </c>
      <c r="K2238" s="10">
        <v>0</v>
      </c>
      <c r="L2238" s="10">
        <v>0</v>
      </c>
      <c r="M2238" s="10">
        <v>0</v>
      </c>
      <c r="N2238" s="10">
        <v>0</v>
      </c>
      <c r="O2238" s="10">
        <v>0</v>
      </c>
      <c r="P2238" s="10" t="str">
        <f>INDEX(Mapping!$B$4:$B$70, MATCH(C2238, Mapping!$C$4:$C$70, 0))</f>
        <v>East</v>
      </c>
    </row>
    <row r="2239" spans="1:16" x14ac:dyDescent="0.25">
      <c r="A2239" s="10">
        <v>2038</v>
      </c>
      <c r="B2239" s="10" t="s">
        <v>1222</v>
      </c>
      <c r="C2239" s="10" t="s">
        <v>35</v>
      </c>
      <c r="D2239" s="10">
        <v>0</v>
      </c>
      <c r="E2239" s="10">
        <v>0</v>
      </c>
      <c r="F2239" s="10">
        <v>0</v>
      </c>
      <c r="G2239" s="10">
        <v>0</v>
      </c>
      <c r="H2239" s="10">
        <v>0</v>
      </c>
      <c r="I2239" s="10" t="s">
        <v>22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0">
        <v>0</v>
      </c>
      <c r="P2239" s="10" t="str">
        <f>INDEX(Mapping!$B$4:$B$70, MATCH(C2239, Mapping!$C$4:$C$70, 0))</f>
        <v>East</v>
      </c>
    </row>
    <row r="2240" spans="1:16" x14ac:dyDescent="0.25">
      <c r="A2240" s="10">
        <v>2038</v>
      </c>
      <c r="B2240" s="10" t="s">
        <v>1222</v>
      </c>
      <c r="C2240" s="10" t="s">
        <v>36</v>
      </c>
      <c r="D2240" s="10">
        <v>0</v>
      </c>
      <c r="E2240" s="10">
        <v>0</v>
      </c>
      <c r="F2240" s="10">
        <v>0</v>
      </c>
      <c r="G2240" s="10">
        <v>0</v>
      </c>
      <c r="H2240" s="10">
        <v>0</v>
      </c>
      <c r="I2240" s="10" t="s">
        <v>22</v>
      </c>
      <c r="J2240" s="10">
        <v>2.6</v>
      </c>
      <c r="K2240" s="10">
        <v>0</v>
      </c>
      <c r="L2240" s="10">
        <v>0</v>
      </c>
      <c r="M2240" s="10">
        <v>0</v>
      </c>
      <c r="N2240" s="10">
        <v>2.6</v>
      </c>
      <c r="O2240" s="10">
        <v>0</v>
      </c>
      <c r="P2240" s="10" t="str">
        <f>INDEX(Mapping!$B$4:$B$70, MATCH(C2240, Mapping!$C$4:$C$70, 0))</f>
        <v>West</v>
      </c>
    </row>
    <row r="2241" spans="1:16" x14ac:dyDescent="0.25">
      <c r="A2241" s="10">
        <v>2038</v>
      </c>
      <c r="B2241" s="10" t="s">
        <v>1222</v>
      </c>
      <c r="C2241" s="10" t="s">
        <v>37</v>
      </c>
      <c r="D2241" s="10">
        <v>0</v>
      </c>
      <c r="E2241" s="10">
        <v>0</v>
      </c>
      <c r="F2241" s="10">
        <v>0</v>
      </c>
      <c r="G2241" s="10">
        <v>0</v>
      </c>
      <c r="H2241" s="10">
        <v>0</v>
      </c>
      <c r="I2241" s="10" t="s">
        <v>22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 t="str">
        <f>INDEX(Mapping!$B$4:$B$70, MATCH(C2241, Mapping!$C$4:$C$70, 0))</f>
        <v>West</v>
      </c>
    </row>
    <row r="2242" spans="1:16" x14ac:dyDescent="0.25">
      <c r="A2242" s="10">
        <v>2038</v>
      </c>
      <c r="B2242" s="10" t="s">
        <v>1222</v>
      </c>
      <c r="C2242" s="10" t="s">
        <v>38</v>
      </c>
      <c r="D2242" s="10">
        <v>603.70000000000005</v>
      </c>
      <c r="E2242" s="10">
        <v>0</v>
      </c>
      <c r="F2242" s="10">
        <v>-66.3</v>
      </c>
      <c r="G2242" s="10">
        <v>69.900000000000006</v>
      </c>
      <c r="H2242" s="10">
        <v>69.900000000000006</v>
      </c>
      <c r="I2242" s="10">
        <v>13</v>
      </c>
      <c r="J2242" s="10">
        <v>104</v>
      </c>
      <c r="K2242" s="10">
        <v>0</v>
      </c>
      <c r="L2242" s="10">
        <v>0</v>
      </c>
      <c r="M2242" s="10">
        <v>503.4</v>
      </c>
      <c r="N2242" s="10">
        <v>0</v>
      </c>
      <c r="O2242" s="10">
        <v>0</v>
      </c>
      <c r="P2242" s="10" t="str">
        <f>INDEX(Mapping!$B$4:$B$70, MATCH(C2242, Mapping!$C$4:$C$70, 0))</f>
        <v>West</v>
      </c>
    </row>
    <row r="2243" spans="1:16" x14ac:dyDescent="0.25">
      <c r="A2243" s="10">
        <v>2038</v>
      </c>
      <c r="B2243" s="10" t="s">
        <v>1222</v>
      </c>
      <c r="C2243" s="10" t="s">
        <v>39</v>
      </c>
      <c r="D2243" s="10">
        <v>270.39999999999998</v>
      </c>
      <c r="E2243" s="10">
        <v>0</v>
      </c>
      <c r="F2243" s="10">
        <v>-26.9</v>
      </c>
      <c r="G2243" s="10">
        <v>34.200000000000003</v>
      </c>
      <c r="H2243" s="10">
        <v>34.200000000000003</v>
      </c>
      <c r="I2243" s="10">
        <v>14</v>
      </c>
      <c r="J2243" s="10">
        <v>250.6</v>
      </c>
      <c r="K2243" s="10">
        <v>-2.6</v>
      </c>
      <c r="L2243" s="10">
        <v>0</v>
      </c>
      <c r="M2243" s="10">
        <v>29.7</v>
      </c>
      <c r="N2243" s="10">
        <v>0</v>
      </c>
      <c r="O2243" s="10">
        <v>0</v>
      </c>
      <c r="P2243" s="10" t="str">
        <f>INDEX(Mapping!$B$4:$B$70, MATCH(C2243, Mapping!$C$4:$C$70, 0))</f>
        <v>West</v>
      </c>
    </row>
    <row r="2244" spans="1:16" x14ac:dyDescent="0.25">
      <c r="A2244" s="10">
        <v>2038</v>
      </c>
      <c r="B2244" s="10" t="s">
        <v>1222</v>
      </c>
      <c r="C2244" s="10" t="s">
        <v>42</v>
      </c>
      <c r="D2244" s="10">
        <v>0</v>
      </c>
      <c r="E2244" s="10">
        <v>0</v>
      </c>
      <c r="F2244" s="10">
        <v>0</v>
      </c>
      <c r="G2244" s="10">
        <v>0</v>
      </c>
      <c r="H2244" s="10">
        <v>0</v>
      </c>
      <c r="I2244" s="10" t="s">
        <v>22</v>
      </c>
      <c r="J2244" s="10">
        <v>0</v>
      </c>
      <c r="K2244" s="10">
        <v>0</v>
      </c>
      <c r="L2244" s="10">
        <v>0</v>
      </c>
      <c r="M2244" s="10">
        <v>0</v>
      </c>
      <c r="N2244" s="10">
        <v>0</v>
      </c>
      <c r="O2244" s="10">
        <v>0</v>
      </c>
      <c r="P2244" s="10" t="str">
        <f>INDEX(Mapping!$B$4:$B$70, MATCH(C2244, Mapping!$C$4:$C$70, 0))</f>
        <v>East</v>
      </c>
    </row>
    <row r="2245" spans="1:16" x14ac:dyDescent="0.25">
      <c r="A2245" s="10">
        <v>2038</v>
      </c>
      <c r="B2245" s="10" t="s">
        <v>1222</v>
      </c>
      <c r="C2245" s="10" t="s">
        <v>43</v>
      </c>
      <c r="D2245" s="10">
        <v>0</v>
      </c>
      <c r="E2245" s="10">
        <v>0</v>
      </c>
      <c r="F2245" s="10">
        <v>0</v>
      </c>
      <c r="G2245" s="10">
        <v>0</v>
      </c>
      <c r="H2245" s="10">
        <v>0</v>
      </c>
      <c r="I2245" s="10" t="s">
        <v>22</v>
      </c>
      <c r="J2245" s="10">
        <v>0</v>
      </c>
      <c r="K2245" s="10">
        <v>0</v>
      </c>
      <c r="L2245" s="10">
        <v>0</v>
      </c>
      <c r="M2245" s="10">
        <v>0</v>
      </c>
      <c r="N2245" s="10">
        <v>0</v>
      </c>
      <c r="O2245" s="10">
        <v>0</v>
      </c>
      <c r="P2245" s="10" t="str">
        <f>INDEX(Mapping!$B$4:$B$70, MATCH(C2245, Mapping!$C$4:$C$70, 0))</f>
        <v>East</v>
      </c>
    </row>
    <row r="2246" spans="1:16" x14ac:dyDescent="0.25">
      <c r="A2246" s="10">
        <v>2038</v>
      </c>
      <c r="B2246" s="10" t="s">
        <v>1222</v>
      </c>
      <c r="C2246" s="10" t="s">
        <v>45</v>
      </c>
      <c r="D2246" s="10">
        <v>666.9</v>
      </c>
      <c r="E2246" s="10">
        <v>0</v>
      </c>
      <c r="F2246" s="10">
        <v>0</v>
      </c>
      <c r="G2246" s="10">
        <v>86.7</v>
      </c>
      <c r="H2246" s="10">
        <v>86.7</v>
      </c>
      <c r="I2246" s="10">
        <v>13</v>
      </c>
      <c r="J2246" s="10">
        <v>1250.7</v>
      </c>
      <c r="K2246" s="10">
        <v>0</v>
      </c>
      <c r="L2246" s="10">
        <v>0</v>
      </c>
      <c r="M2246" s="10">
        <v>0</v>
      </c>
      <c r="N2246" s="10">
        <v>497</v>
      </c>
      <c r="O2246" s="10">
        <v>0</v>
      </c>
      <c r="P2246" s="10" t="str">
        <f>INDEX(Mapping!$B$4:$B$70, MATCH(C2246, Mapping!$C$4:$C$70, 0))</f>
        <v>East</v>
      </c>
    </row>
    <row r="2247" spans="1:16" x14ac:dyDescent="0.25">
      <c r="A2247" s="10">
        <v>2038</v>
      </c>
      <c r="B2247" s="10" t="s">
        <v>1222</v>
      </c>
      <c r="C2247" s="10" t="s">
        <v>46</v>
      </c>
      <c r="D2247" s="10">
        <v>518.79999999999995</v>
      </c>
      <c r="E2247" s="10">
        <v>0</v>
      </c>
      <c r="F2247" s="10">
        <v>-151.30000000000001</v>
      </c>
      <c r="G2247" s="10">
        <v>47.8</v>
      </c>
      <c r="H2247" s="10">
        <v>47.8</v>
      </c>
      <c r="I2247" s="10">
        <v>13</v>
      </c>
      <c r="J2247" s="10">
        <v>14.9</v>
      </c>
      <c r="K2247" s="10">
        <v>0</v>
      </c>
      <c r="L2247" s="10">
        <v>0</v>
      </c>
      <c r="M2247" s="10">
        <v>800.3</v>
      </c>
      <c r="N2247" s="10">
        <v>400</v>
      </c>
      <c r="O2247" s="10">
        <v>0</v>
      </c>
      <c r="P2247" s="10" t="str">
        <f>INDEX(Mapping!$B$4:$B$70, MATCH(C2247, Mapping!$C$4:$C$70, 0))</f>
        <v>East</v>
      </c>
    </row>
    <row r="2248" spans="1:16" x14ac:dyDescent="0.25">
      <c r="A2248" s="10">
        <v>2038</v>
      </c>
      <c r="B2248" s="10" t="s">
        <v>1222</v>
      </c>
      <c r="C2248" s="10" t="s">
        <v>1234</v>
      </c>
      <c r="D2248" s="10">
        <v>0</v>
      </c>
      <c r="E2248" s="10">
        <v>0</v>
      </c>
      <c r="F2248" s="10">
        <v>0</v>
      </c>
      <c r="G2248" s="10">
        <v>0</v>
      </c>
      <c r="H2248" s="10">
        <v>0</v>
      </c>
      <c r="I2248" s="10" t="s">
        <v>22</v>
      </c>
      <c r="J2248" s="10">
        <v>0</v>
      </c>
      <c r="K2248" s="10">
        <v>0</v>
      </c>
      <c r="L2248" s="10">
        <v>0</v>
      </c>
      <c r="M2248" s="10">
        <v>497</v>
      </c>
      <c r="N2248" s="10">
        <v>497</v>
      </c>
      <c r="O2248" s="10">
        <v>0</v>
      </c>
      <c r="P2248" s="10" t="str">
        <f>INDEX(Mapping!$B$4:$B$70, MATCH(C2248, Mapping!$C$4:$C$70, 0))</f>
        <v>East</v>
      </c>
    </row>
    <row r="2249" spans="1:16" x14ac:dyDescent="0.25">
      <c r="A2249" s="10">
        <v>2038</v>
      </c>
      <c r="B2249" s="10" t="s">
        <v>1222</v>
      </c>
      <c r="C2249" s="10" t="s">
        <v>47</v>
      </c>
      <c r="D2249" s="10">
        <v>0</v>
      </c>
      <c r="E2249" s="10">
        <v>0</v>
      </c>
      <c r="F2249" s="10">
        <v>0</v>
      </c>
      <c r="G2249" s="10">
        <v>0</v>
      </c>
      <c r="H2249" s="10">
        <v>0</v>
      </c>
      <c r="I2249" s="10" t="s">
        <v>22</v>
      </c>
      <c r="J2249" s="10">
        <v>512.20000000000005</v>
      </c>
      <c r="K2249" s="10">
        <v>0</v>
      </c>
      <c r="L2249" s="10">
        <v>0</v>
      </c>
      <c r="M2249" s="10">
        <v>0</v>
      </c>
      <c r="N2249" s="10">
        <v>512.20000000000005</v>
      </c>
      <c r="O2249" s="10">
        <v>0</v>
      </c>
      <c r="P2249" s="10" t="str">
        <f>INDEX(Mapping!$B$4:$B$70, MATCH(C2249, Mapping!$C$4:$C$70, 0))</f>
        <v>West</v>
      </c>
    </row>
    <row r="2250" spans="1:16" x14ac:dyDescent="0.25">
      <c r="A2250" s="10">
        <v>2038</v>
      </c>
      <c r="B2250" s="10" t="s">
        <v>1222</v>
      </c>
      <c r="C2250" s="10" t="s">
        <v>48</v>
      </c>
      <c r="D2250" s="10">
        <v>1614.9</v>
      </c>
      <c r="E2250" s="10">
        <v>0</v>
      </c>
      <c r="F2250" s="10">
        <v>-231.2</v>
      </c>
      <c r="G2250" s="10">
        <v>595.70000000000005</v>
      </c>
      <c r="H2250" s="10">
        <v>595.70000000000005</v>
      </c>
      <c r="I2250" s="10">
        <v>43.1</v>
      </c>
      <c r="J2250" s="10">
        <v>829.3</v>
      </c>
      <c r="K2250" s="10">
        <v>0.9</v>
      </c>
      <c r="L2250" s="10">
        <v>0</v>
      </c>
      <c r="M2250" s="10">
        <v>1149.2</v>
      </c>
      <c r="N2250" s="10">
        <v>0</v>
      </c>
      <c r="O2250" s="10">
        <v>0</v>
      </c>
      <c r="P2250" s="10" t="str">
        <f>INDEX(Mapping!$B$4:$B$70, MATCH(C2250, Mapping!$C$4:$C$70, 0))</f>
        <v>West</v>
      </c>
    </row>
    <row r="2251" spans="1:16" x14ac:dyDescent="0.25">
      <c r="A2251" s="10">
        <v>2038</v>
      </c>
      <c r="B2251" s="10" t="s">
        <v>1222</v>
      </c>
      <c r="C2251" s="10" t="s">
        <v>49</v>
      </c>
      <c r="D2251" s="10">
        <v>637.1</v>
      </c>
      <c r="E2251" s="10">
        <v>0</v>
      </c>
      <c r="F2251" s="10">
        <v>-73</v>
      </c>
      <c r="G2251" s="10">
        <v>151.4</v>
      </c>
      <c r="H2251" s="10">
        <v>151.4</v>
      </c>
      <c r="I2251" s="10">
        <v>26.8</v>
      </c>
      <c r="J2251" s="10">
        <v>682.1</v>
      </c>
      <c r="K2251" s="10">
        <v>-78</v>
      </c>
      <c r="L2251" s="10">
        <v>0</v>
      </c>
      <c r="M2251" s="10">
        <v>111.4</v>
      </c>
      <c r="N2251" s="10">
        <v>0</v>
      </c>
      <c r="O2251" s="10">
        <v>0</v>
      </c>
      <c r="P2251" s="10" t="str">
        <f>INDEX(Mapping!$B$4:$B$70, MATCH(C2251, Mapping!$C$4:$C$70, 0))</f>
        <v>West</v>
      </c>
    </row>
    <row r="2252" spans="1:16" x14ac:dyDescent="0.25">
      <c r="A2252" s="10">
        <v>2038</v>
      </c>
      <c r="B2252" s="10" t="s">
        <v>1222</v>
      </c>
      <c r="C2252" s="10" t="s">
        <v>50</v>
      </c>
      <c r="D2252" s="10">
        <v>463.8</v>
      </c>
      <c r="E2252" s="10">
        <v>0</v>
      </c>
      <c r="F2252" s="10">
        <v>-71.099999999999994</v>
      </c>
      <c r="G2252" s="10">
        <v>51</v>
      </c>
      <c r="H2252" s="10">
        <v>51</v>
      </c>
      <c r="I2252" s="10">
        <v>13</v>
      </c>
      <c r="J2252" s="10">
        <v>118.8</v>
      </c>
      <c r="K2252" s="10">
        <v>0</v>
      </c>
      <c r="L2252" s="10">
        <v>0</v>
      </c>
      <c r="M2252" s="10">
        <v>460.2</v>
      </c>
      <c r="N2252" s="10">
        <v>135.30000000000001</v>
      </c>
      <c r="O2252" s="10">
        <v>0</v>
      </c>
      <c r="P2252" s="10" t="str">
        <f>INDEX(Mapping!$B$4:$B$70, MATCH(C2252, Mapping!$C$4:$C$70, 0))</f>
        <v>West</v>
      </c>
    </row>
    <row r="2253" spans="1:16" x14ac:dyDescent="0.25">
      <c r="A2253" s="10">
        <v>2038</v>
      </c>
      <c r="B2253" s="10" t="s">
        <v>1222</v>
      </c>
      <c r="C2253" s="10" t="s">
        <v>51</v>
      </c>
      <c r="D2253" s="10">
        <v>0</v>
      </c>
      <c r="E2253" s="10">
        <v>0</v>
      </c>
      <c r="F2253" s="10">
        <v>0</v>
      </c>
      <c r="G2253" s="10">
        <v>0</v>
      </c>
      <c r="H2253" s="10">
        <v>0</v>
      </c>
      <c r="I2253" s="10" t="s">
        <v>22</v>
      </c>
      <c r="J2253" s="10">
        <v>0</v>
      </c>
      <c r="K2253" s="10">
        <v>0</v>
      </c>
      <c r="L2253" s="10">
        <v>0</v>
      </c>
      <c r="M2253" s="10">
        <v>11.5</v>
      </c>
      <c r="N2253" s="10">
        <v>11.5</v>
      </c>
      <c r="O2253" s="10">
        <v>0</v>
      </c>
      <c r="P2253" s="10" t="str">
        <f>INDEX(Mapping!$B$4:$B$70, MATCH(C2253, Mapping!$C$4:$C$70, 0))</f>
        <v>West</v>
      </c>
    </row>
    <row r="2254" spans="1:16" x14ac:dyDescent="0.25">
      <c r="A2254" s="10">
        <v>2038</v>
      </c>
      <c r="B2254" s="10" t="s">
        <v>1222</v>
      </c>
      <c r="C2254" s="10" t="s">
        <v>52</v>
      </c>
      <c r="D2254" s="10">
        <v>0</v>
      </c>
      <c r="E2254" s="10">
        <v>0</v>
      </c>
      <c r="F2254" s="10">
        <v>0</v>
      </c>
      <c r="G2254" s="10">
        <v>0</v>
      </c>
      <c r="H2254" s="10">
        <v>0</v>
      </c>
      <c r="I2254" s="10" t="s">
        <v>22</v>
      </c>
      <c r="J2254" s="10">
        <v>0</v>
      </c>
      <c r="K2254" s="10">
        <v>0</v>
      </c>
      <c r="L2254" s="10">
        <v>0</v>
      </c>
      <c r="M2254" s="10">
        <v>0</v>
      </c>
      <c r="N2254" s="10">
        <v>0</v>
      </c>
      <c r="O2254" s="10">
        <v>0</v>
      </c>
      <c r="P2254" s="10" t="str">
        <f>INDEX(Mapping!$B$4:$B$70, MATCH(C2254, Mapping!$C$4:$C$70, 0))</f>
        <v>West</v>
      </c>
    </row>
    <row r="2255" spans="1:16" x14ac:dyDescent="0.25">
      <c r="A2255" s="10">
        <v>2038</v>
      </c>
      <c r="B2255" s="10" t="s">
        <v>1222</v>
      </c>
      <c r="C2255" s="10" t="s">
        <v>1221</v>
      </c>
      <c r="D2255" s="10">
        <v>0</v>
      </c>
      <c r="E2255" s="10">
        <v>0</v>
      </c>
      <c r="F2255" s="10">
        <v>0</v>
      </c>
      <c r="G2255" s="10">
        <v>0</v>
      </c>
      <c r="H2255" s="10">
        <v>0</v>
      </c>
      <c r="I2255" s="10" t="s">
        <v>22</v>
      </c>
      <c r="J2255" s="10">
        <v>0</v>
      </c>
      <c r="K2255" s="10">
        <v>0</v>
      </c>
      <c r="L2255" s="10">
        <v>0</v>
      </c>
      <c r="M2255" s="10">
        <v>80.900000000000006</v>
      </c>
      <c r="N2255" s="10">
        <v>80.900000000000006</v>
      </c>
      <c r="O2255" s="10">
        <v>0</v>
      </c>
      <c r="P2255" s="10" t="str">
        <f>INDEX(Mapping!$B$4:$B$70, MATCH(C2255, Mapping!$C$4:$C$70, 0))</f>
        <v>West</v>
      </c>
    </row>
    <row r="2256" spans="1:16" x14ac:dyDescent="0.25">
      <c r="A2256" s="10">
        <v>2038</v>
      </c>
      <c r="B2256" s="10" t="s">
        <v>1222</v>
      </c>
      <c r="C2256" s="10" t="s">
        <v>53</v>
      </c>
      <c r="D2256" s="10">
        <v>0</v>
      </c>
      <c r="E2256" s="10">
        <v>0</v>
      </c>
      <c r="F2256" s="10">
        <v>0</v>
      </c>
      <c r="G2256" s="10">
        <v>0</v>
      </c>
      <c r="H2256" s="10">
        <v>0</v>
      </c>
      <c r="I2256" s="10" t="s">
        <v>22</v>
      </c>
      <c r="J2256" s="10">
        <v>0</v>
      </c>
      <c r="K2256" s="10">
        <v>0</v>
      </c>
      <c r="L2256" s="10">
        <v>0</v>
      </c>
      <c r="M2256" s="10">
        <v>652.4</v>
      </c>
      <c r="N2256" s="10">
        <v>652.4</v>
      </c>
      <c r="O2256" s="10">
        <v>0</v>
      </c>
      <c r="P2256" s="10" t="str">
        <f>INDEX(Mapping!$B$4:$B$70, MATCH(C2256, Mapping!$C$4:$C$70, 0))</f>
        <v>West</v>
      </c>
    </row>
    <row r="2257" spans="1:16" x14ac:dyDescent="0.25">
      <c r="A2257" s="10">
        <v>2038</v>
      </c>
      <c r="B2257" s="10" t="s">
        <v>1222</v>
      </c>
      <c r="C2257" s="10" t="s">
        <v>1189</v>
      </c>
      <c r="D2257" s="10">
        <v>0</v>
      </c>
      <c r="E2257" s="10">
        <v>0</v>
      </c>
      <c r="F2257" s="10">
        <v>0</v>
      </c>
      <c r="G2257" s="10">
        <v>0</v>
      </c>
      <c r="H2257" s="10">
        <v>0</v>
      </c>
      <c r="I2257" s="10" t="s">
        <v>22</v>
      </c>
      <c r="J2257" s="10">
        <v>0</v>
      </c>
      <c r="K2257" s="10">
        <v>0</v>
      </c>
      <c r="L2257" s="10">
        <v>0</v>
      </c>
      <c r="M2257" s="10">
        <v>0</v>
      </c>
      <c r="N2257" s="10">
        <v>0</v>
      </c>
      <c r="O2257" s="10">
        <v>0</v>
      </c>
      <c r="P2257" s="10" t="str">
        <f>INDEX(Mapping!$B$4:$B$70, MATCH(C2257, Mapping!$C$4:$C$70, 0))</f>
        <v>West</v>
      </c>
    </row>
    <row r="2258" spans="1:16" x14ac:dyDescent="0.25">
      <c r="A2258" s="10">
        <v>2038</v>
      </c>
      <c r="B2258" s="10" t="s">
        <v>1222</v>
      </c>
      <c r="C2258" s="10" t="s">
        <v>23</v>
      </c>
      <c r="D2258" s="10">
        <v>0</v>
      </c>
      <c r="E2258" s="10">
        <v>0</v>
      </c>
      <c r="F2258" s="10">
        <v>0</v>
      </c>
      <c r="G2258" s="10">
        <v>0</v>
      </c>
      <c r="H2258" s="10">
        <v>0</v>
      </c>
      <c r="I2258" s="10" t="s">
        <v>22</v>
      </c>
      <c r="J2258" s="10">
        <v>0</v>
      </c>
      <c r="K2258" s="10">
        <v>0</v>
      </c>
      <c r="L2258" s="10">
        <v>0</v>
      </c>
      <c r="M2258" s="10">
        <v>0</v>
      </c>
      <c r="N2258" s="10">
        <v>0</v>
      </c>
      <c r="O2258" s="10">
        <v>0</v>
      </c>
      <c r="P2258" s="10" t="str">
        <f>INDEX(Mapping!$B$4:$B$70, MATCH(C2258, Mapping!$C$4:$C$70, 0))</f>
        <v>East</v>
      </c>
    </row>
    <row r="2259" spans="1:16" x14ac:dyDescent="0.25">
      <c r="A2259" s="10">
        <v>2038</v>
      </c>
      <c r="B2259" s="10" t="s">
        <v>1222</v>
      </c>
      <c r="C2259" s="10" t="s">
        <v>1220</v>
      </c>
      <c r="D2259" s="10">
        <v>365.8</v>
      </c>
      <c r="E2259" s="10">
        <v>0</v>
      </c>
      <c r="F2259" s="10">
        <v>-43.8</v>
      </c>
      <c r="G2259" s="10">
        <v>41.9</v>
      </c>
      <c r="H2259" s="10">
        <v>41.9</v>
      </c>
      <c r="I2259" s="10">
        <v>13</v>
      </c>
      <c r="J2259" s="10">
        <v>0</v>
      </c>
      <c r="K2259" s="10">
        <v>0</v>
      </c>
      <c r="L2259" s="10">
        <v>0</v>
      </c>
      <c r="M2259" s="10">
        <v>363.9</v>
      </c>
      <c r="N2259" s="10">
        <v>0</v>
      </c>
      <c r="O2259" s="10">
        <v>0</v>
      </c>
      <c r="P2259" s="10" t="str">
        <f>INDEX(Mapping!$B$4:$B$70, MATCH(C2259, Mapping!$C$4:$C$70, 0))</f>
        <v>West</v>
      </c>
    </row>
    <row r="2260" spans="1:16" x14ac:dyDescent="0.25">
      <c r="A2260" s="10">
        <v>2038</v>
      </c>
      <c r="B2260" s="10" t="s">
        <v>1222</v>
      </c>
      <c r="C2260" s="10" t="s">
        <v>1235</v>
      </c>
      <c r="D2260" s="10">
        <v>0</v>
      </c>
      <c r="E2260" s="10">
        <v>0</v>
      </c>
      <c r="F2260" s="10">
        <v>0</v>
      </c>
      <c r="G2260" s="10">
        <v>0</v>
      </c>
      <c r="H2260" s="10">
        <v>0</v>
      </c>
      <c r="I2260" s="10" t="s">
        <v>22</v>
      </c>
      <c r="J2260" s="10">
        <v>74.8</v>
      </c>
      <c r="K2260" s="10">
        <v>0</v>
      </c>
      <c r="L2260" s="10">
        <v>0</v>
      </c>
      <c r="M2260" s="10">
        <v>0</v>
      </c>
      <c r="N2260" s="10">
        <v>74.8</v>
      </c>
      <c r="O2260" s="10">
        <v>0</v>
      </c>
      <c r="P2260" s="10" t="str">
        <f>INDEX(Mapping!$B$4:$B$70, MATCH(C2260, Mapping!$C$4:$C$70, 0))</f>
        <v>East</v>
      </c>
    </row>
    <row r="2261" spans="1:16" x14ac:dyDescent="0.25">
      <c r="A2261" s="10">
        <v>2038</v>
      </c>
      <c r="B2261" s="10" t="s">
        <v>1222</v>
      </c>
      <c r="C2261" s="10" t="s">
        <v>1236</v>
      </c>
      <c r="D2261" s="10">
        <v>0</v>
      </c>
      <c r="E2261" s="10">
        <v>0</v>
      </c>
      <c r="F2261" s="10">
        <v>0</v>
      </c>
      <c r="G2261" s="10">
        <v>0</v>
      </c>
      <c r="H2261" s="10">
        <v>0</v>
      </c>
      <c r="I2261" s="10" t="s">
        <v>22</v>
      </c>
      <c r="J2261" s="10">
        <v>104.2</v>
      </c>
      <c r="K2261" s="10">
        <v>0</v>
      </c>
      <c r="L2261" s="10">
        <v>0</v>
      </c>
      <c r="M2261" s="10">
        <v>0</v>
      </c>
      <c r="N2261" s="10">
        <v>104.2</v>
      </c>
      <c r="O2261" s="10">
        <v>0</v>
      </c>
      <c r="P2261" s="10" t="str">
        <f>INDEX(Mapping!$B$4:$B$70, MATCH(C2261, Mapping!$C$4:$C$70, 0))</f>
        <v>West</v>
      </c>
    </row>
    <row r="2262" spans="1:16" x14ac:dyDescent="0.25">
      <c r="A2262" s="10">
        <v>2038</v>
      </c>
      <c r="B2262" s="10" t="s">
        <v>1222</v>
      </c>
      <c r="C2262" s="10" t="s">
        <v>1237</v>
      </c>
      <c r="D2262" s="10">
        <v>0</v>
      </c>
      <c r="E2262" s="10">
        <v>0</v>
      </c>
      <c r="F2262" s="10">
        <v>0</v>
      </c>
      <c r="G2262" s="10">
        <v>0</v>
      </c>
      <c r="H2262" s="10">
        <v>0</v>
      </c>
      <c r="I2262" s="10" t="s">
        <v>22</v>
      </c>
      <c r="J2262" s="10">
        <v>110.7</v>
      </c>
      <c r="K2262" s="10">
        <v>0</v>
      </c>
      <c r="L2262" s="10">
        <v>0</v>
      </c>
      <c r="M2262" s="10">
        <v>0</v>
      </c>
      <c r="N2262" s="10">
        <v>110.7</v>
      </c>
      <c r="O2262" s="10">
        <v>0</v>
      </c>
      <c r="P2262" s="10" t="str">
        <f>INDEX(Mapping!$B$4:$B$70, MATCH(C2262, Mapping!$C$4:$C$70, 0))</f>
        <v>West</v>
      </c>
    </row>
    <row r="2263" spans="1:16" x14ac:dyDescent="0.25">
      <c r="A2263" s="10">
        <v>2038</v>
      </c>
      <c r="B2263" s="10" t="s">
        <v>1222</v>
      </c>
      <c r="C2263" s="10" t="s">
        <v>1238</v>
      </c>
      <c r="D2263" s="10">
        <v>0</v>
      </c>
      <c r="E2263" s="10">
        <v>0</v>
      </c>
      <c r="F2263" s="10">
        <v>0</v>
      </c>
      <c r="G2263" s="10">
        <v>0</v>
      </c>
      <c r="H2263" s="10">
        <v>0</v>
      </c>
      <c r="I2263" s="10" t="s">
        <v>22</v>
      </c>
      <c r="J2263" s="10">
        <v>178.1</v>
      </c>
      <c r="K2263" s="10">
        <v>0</v>
      </c>
      <c r="L2263" s="10">
        <v>0</v>
      </c>
      <c r="M2263" s="10">
        <v>0</v>
      </c>
      <c r="N2263" s="10">
        <v>178.1</v>
      </c>
      <c r="O2263" s="10">
        <v>0</v>
      </c>
      <c r="P2263" s="10" t="str">
        <f>INDEX(Mapping!$B$4:$B$70, MATCH(C2263, Mapping!$C$4:$C$70, 0))</f>
        <v>East</v>
      </c>
    </row>
    <row r="2264" spans="1:16" x14ac:dyDescent="0.25">
      <c r="A2264" s="10">
        <v>2038</v>
      </c>
      <c r="B2264" s="10" t="s">
        <v>1222</v>
      </c>
      <c r="C2264" s="10" t="s">
        <v>1239</v>
      </c>
      <c r="D2264" s="10">
        <v>0</v>
      </c>
      <c r="E2264" s="10">
        <v>0</v>
      </c>
      <c r="F2264" s="10">
        <v>0</v>
      </c>
      <c r="G2264" s="10">
        <v>0</v>
      </c>
      <c r="H2264" s="10">
        <v>0</v>
      </c>
      <c r="I2264" s="10" t="s">
        <v>22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 t="str">
        <f>INDEX(Mapping!$B$4:$B$70, MATCH(C2264, Mapping!$C$4:$C$70, 0))</f>
        <v>West</v>
      </c>
    </row>
    <row r="2265" spans="1:16" x14ac:dyDescent="0.25">
      <c r="A2265" s="10">
        <v>2038</v>
      </c>
      <c r="B2265" s="10" t="s">
        <v>1222</v>
      </c>
      <c r="C2265" s="10" t="s">
        <v>1240</v>
      </c>
      <c r="D2265" s="10">
        <v>0</v>
      </c>
      <c r="E2265" s="10">
        <v>0</v>
      </c>
      <c r="F2265" s="10">
        <v>0</v>
      </c>
      <c r="G2265" s="10">
        <v>0</v>
      </c>
      <c r="H2265" s="10">
        <v>0</v>
      </c>
      <c r="I2265" s="10" t="s">
        <v>22</v>
      </c>
      <c r="J2265" s="10">
        <v>0</v>
      </c>
      <c r="K2265" s="10">
        <v>0</v>
      </c>
      <c r="L2265" s="10">
        <v>0</v>
      </c>
      <c r="M2265" s="10">
        <v>0</v>
      </c>
      <c r="N2265" s="10">
        <v>0</v>
      </c>
      <c r="O2265" s="10">
        <v>0</v>
      </c>
      <c r="P2265" s="10" t="str">
        <f>INDEX(Mapping!$B$4:$B$70, MATCH(C2265, Mapping!$C$4:$C$70, 0))</f>
        <v>West</v>
      </c>
    </row>
    <row r="2266" spans="1:16" x14ac:dyDescent="0.25">
      <c r="A2266" s="10">
        <v>2038</v>
      </c>
      <c r="B2266" s="10" t="s">
        <v>1222</v>
      </c>
      <c r="C2266" s="10" t="s">
        <v>1241</v>
      </c>
      <c r="D2266" s="10">
        <v>0</v>
      </c>
      <c r="E2266" s="10">
        <v>0</v>
      </c>
      <c r="F2266" s="10">
        <v>0</v>
      </c>
      <c r="G2266" s="10">
        <v>0</v>
      </c>
      <c r="H2266" s="10">
        <v>0</v>
      </c>
      <c r="I2266" s="10" t="s">
        <v>22</v>
      </c>
      <c r="J2266" s="10">
        <v>460.2</v>
      </c>
      <c r="K2266" s="10">
        <v>0</v>
      </c>
      <c r="L2266" s="10">
        <v>0</v>
      </c>
      <c r="M2266" s="10">
        <v>0</v>
      </c>
      <c r="N2266" s="10">
        <v>460.2</v>
      </c>
      <c r="O2266" s="10">
        <v>0</v>
      </c>
      <c r="P2266" s="10" t="str">
        <f>INDEX(Mapping!$B$4:$B$70, MATCH(C2266, Mapping!$C$4:$C$70, 0))</f>
        <v>West</v>
      </c>
    </row>
    <row r="2267" spans="1:16" x14ac:dyDescent="0.25">
      <c r="A2267" s="10">
        <v>2038</v>
      </c>
      <c r="B2267" s="10" t="s">
        <v>1222</v>
      </c>
      <c r="C2267" s="10" t="s">
        <v>1242</v>
      </c>
      <c r="D2267" s="10">
        <v>0</v>
      </c>
      <c r="E2267" s="10">
        <v>0</v>
      </c>
      <c r="F2267" s="10">
        <v>0</v>
      </c>
      <c r="G2267" s="10">
        <v>0</v>
      </c>
      <c r="H2267" s="10">
        <v>0</v>
      </c>
      <c r="I2267" s="10" t="s">
        <v>22</v>
      </c>
      <c r="J2267" s="10">
        <v>0</v>
      </c>
      <c r="K2267" s="10">
        <v>0</v>
      </c>
      <c r="L2267" s="10">
        <v>0</v>
      </c>
      <c r="M2267" s="10">
        <v>0</v>
      </c>
      <c r="N2267" s="10">
        <v>0</v>
      </c>
      <c r="O2267" s="10">
        <v>0</v>
      </c>
      <c r="P2267" s="10" t="str">
        <f>INDEX(Mapping!$B$4:$B$70, MATCH(C2267, Mapping!$C$4:$C$70, 0))</f>
        <v>West</v>
      </c>
    </row>
    <row r="2268" spans="1:16" x14ac:dyDescent="0.25">
      <c r="A2268" s="10">
        <v>2038</v>
      </c>
      <c r="B2268" s="10" t="s">
        <v>1222</v>
      </c>
      <c r="C2268" s="10" t="s">
        <v>1243</v>
      </c>
      <c r="D2268" s="10">
        <v>0</v>
      </c>
      <c r="E2268" s="10">
        <v>0</v>
      </c>
      <c r="F2268" s="10">
        <v>0</v>
      </c>
      <c r="G2268" s="10">
        <v>0</v>
      </c>
      <c r="H2268" s="10">
        <v>0</v>
      </c>
      <c r="I2268" s="10" t="s">
        <v>22</v>
      </c>
      <c r="J2268" s="10">
        <v>122.6</v>
      </c>
      <c r="K2268" s="10">
        <v>0</v>
      </c>
      <c r="L2268" s="10">
        <v>0</v>
      </c>
      <c r="M2268" s="10">
        <v>0</v>
      </c>
      <c r="N2268" s="10">
        <v>122.6</v>
      </c>
      <c r="O2268" s="10">
        <v>0</v>
      </c>
      <c r="P2268" s="10" t="str">
        <f>INDEX(Mapping!$B$4:$B$70, MATCH(C2268, Mapping!$C$4:$C$70, 0))</f>
        <v>West</v>
      </c>
    </row>
    <row r="2269" spans="1:16" x14ac:dyDescent="0.25">
      <c r="A2269" s="10">
        <v>2038</v>
      </c>
      <c r="B2269" s="10" t="s">
        <v>1222</v>
      </c>
      <c r="C2269" s="10" t="s">
        <v>1244</v>
      </c>
      <c r="D2269" s="10">
        <v>0</v>
      </c>
      <c r="E2269" s="10">
        <v>0</v>
      </c>
      <c r="F2269" s="10">
        <v>0</v>
      </c>
      <c r="G2269" s="10">
        <v>0</v>
      </c>
      <c r="H2269" s="10">
        <v>0</v>
      </c>
      <c r="I2269" s="10" t="s">
        <v>22</v>
      </c>
      <c r="J2269" s="10">
        <v>739.2</v>
      </c>
      <c r="K2269" s="10">
        <v>0</v>
      </c>
      <c r="L2269" s="10">
        <v>0</v>
      </c>
      <c r="M2269" s="10">
        <v>0</v>
      </c>
      <c r="N2269" s="10">
        <v>739.2</v>
      </c>
      <c r="O2269" s="10">
        <v>0</v>
      </c>
      <c r="P2269" s="10" t="str">
        <f>INDEX(Mapping!$B$4:$B$70, MATCH(C2269, Mapping!$C$4:$C$70, 0))</f>
        <v>East</v>
      </c>
    </row>
    <row r="2270" spans="1:16" x14ac:dyDescent="0.25">
      <c r="A2270" s="10">
        <v>2038</v>
      </c>
      <c r="B2270" s="10" t="s">
        <v>1222</v>
      </c>
      <c r="C2270" s="10" t="s">
        <v>1245</v>
      </c>
      <c r="D2270" s="10">
        <v>0</v>
      </c>
      <c r="E2270" s="10">
        <v>0</v>
      </c>
      <c r="F2270" s="10">
        <v>0</v>
      </c>
      <c r="G2270" s="10">
        <v>0</v>
      </c>
      <c r="H2270" s="10">
        <v>0</v>
      </c>
      <c r="I2270" s="10" t="s">
        <v>22</v>
      </c>
      <c r="J2270" s="10">
        <v>192.3</v>
      </c>
      <c r="K2270" s="10">
        <v>0</v>
      </c>
      <c r="L2270" s="10">
        <v>0</v>
      </c>
      <c r="M2270" s="10">
        <v>0</v>
      </c>
      <c r="N2270" s="10">
        <v>192.3</v>
      </c>
      <c r="O2270" s="10">
        <v>0</v>
      </c>
      <c r="P2270" s="10" t="str">
        <f>INDEX(Mapping!$B$4:$B$70, MATCH(C2270, Mapping!$C$4:$C$70, 0))</f>
        <v>East</v>
      </c>
    </row>
    <row r="2271" spans="1:16" x14ac:dyDescent="0.25">
      <c r="A2271" s="10">
        <v>2038</v>
      </c>
      <c r="B2271" s="10" t="s">
        <v>1222</v>
      </c>
      <c r="C2271" s="10" t="s">
        <v>1246</v>
      </c>
      <c r="D2271" s="10">
        <v>0</v>
      </c>
      <c r="E2271" s="10">
        <v>0</v>
      </c>
      <c r="F2271" s="10">
        <v>0</v>
      </c>
      <c r="G2271" s="10">
        <v>0</v>
      </c>
      <c r="H2271" s="10">
        <v>0</v>
      </c>
      <c r="I2271" s="10" t="s">
        <v>22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0</v>
      </c>
      <c r="P2271" s="10" t="str">
        <f>INDEX(Mapping!$B$4:$B$70, MATCH(C2271, Mapping!$C$4:$C$70, 0))</f>
        <v>West</v>
      </c>
    </row>
    <row r="2272" spans="1:16" x14ac:dyDescent="0.25">
      <c r="A2272" s="10">
        <v>2038</v>
      </c>
      <c r="B2272" s="10" t="s">
        <v>1222</v>
      </c>
      <c r="C2272" s="10" t="s">
        <v>1247</v>
      </c>
      <c r="D2272" s="10">
        <v>0</v>
      </c>
      <c r="E2272" s="10">
        <v>0</v>
      </c>
      <c r="F2272" s="10">
        <v>0</v>
      </c>
      <c r="G2272" s="10">
        <v>0</v>
      </c>
      <c r="H2272" s="10">
        <v>0</v>
      </c>
      <c r="I2272" s="10" t="s">
        <v>22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 t="str">
        <f>INDEX(Mapping!$B$4:$B$70, MATCH(C2272, Mapping!$C$4:$C$70, 0))</f>
        <v>East</v>
      </c>
    </row>
    <row r="2273" spans="1:16" x14ac:dyDescent="0.25">
      <c r="A2273" s="10">
        <v>2038</v>
      </c>
      <c r="B2273" s="10" t="s">
        <v>1222</v>
      </c>
      <c r="C2273" s="10" t="s">
        <v>1248</v>
      </c>
      <c r="D2273" s="10">
        <v>0</v>
      </c>
      <c r="E2273" s="10">
        <v>0</v>
      </c>
      <c r="F2273" s="10">
        <v>0</v>
      </c>
      <c r="G2273" s="10">
        <v>0</v>
      </c>
      <c r="H2273" s="10">
        <v>0</v>
      </c>
      <c r="I2273" s="10" t="s">
        <v>22</v>
      </c>
      <c r="J2273" s="10">
        <v>0</v>
      </c>
      <c r="K2273" s="10">
        <v>0</v>
      </c>
      <c r="L2273" s="10">
        <v>0</v>
      </c>
      <c r="M2273" s="10">
        <v>0</v>
      </c>
      <c r="N2273" s="10">
        <v>0</v>
      </c>
      <c r="O2273" s="10">
        <v>0</v>
      </c>
      <c r="P2273" s="10" t="str">
        <f>INDEX(Mapping!$B$4:$B$70, MATCH(C2273, Mapping!$C$4:$C$70, 0))</f>
        <v>East</v>
      </c>
    </row>
    <row r="2274" spans="1:16" x14ac:dyDescent="0.25">
      <c r="A2274" s="10">
        <v>2038</v>
      </c>
      <c r="B2274" s="10" t="s">
        <v>1222</v>
      </c>
      <c r="C2274" s="10" t="s">
        <v>1249</v>
      </c>
      <c r="D2274" s="10">
        <v>0</v>
      </c>
      <c r="E2274" s="10">
        <v>0</v>
      </c>
      <c r="F2274" s="10">
        <v>0</v>
      </c>
      <c r="G2274" s="10">
        <v>0</v>
      </c>
      <c r="H2274" s="10">
        <v>0</v>
      </c>
      <c r="I2274" s="10" t="s">
        <v>22</v>
      </c>
      <c r="J2274" s="10">
        <v>133.5</v>
      </c>
      <c r="K2274" s="10">
        <v>0</v>
      </c>
      <c r="L2274" s="10">
        <v>0</v>
      </c>
      <c r="M2274" s="10">
        <v>0</v>
      </c>
      <c r="N2274" s="10">
        <v>133.5</v>
      </c>
      <c r="O2274" s="10">
        <v>0</v>
      </c>
      <c r="P2274" s="10" t="str">
        <f>INDEX(Mapping!$B$4:$B$70, MATCH(C2274, Mapping!$C$4:$C$70, 0))</f>
        <v>East</v>
      </c>
    </row>
    <row r="2275" spans="1:16" x14ac:dyDescent="0.25">
      <c r="A2275" s="10">
        <v>2038</v>
      </c>
      <c r="B2275" s="10" t="s">
        <v>1222</v>
      </c>
      <c r="C2275" s="10" t="s">
        <v>1250</v>
      </c>
      <c r="D2275" s="10">
        <v>0</v>
      </c>
      <c r="E2275" s="10">
        <v>0</v>
      </c>
      <c r="F2275" s="10">
        <v>0</v>
      </c>
      <c r="G2275" s="10">
        <v>0</v>
      </c>
      <c r="H2275" s="10">
        <v>0</v>
      </c>
      <c r="I2275" s="10" t="s">
        <v>22</v>
      </c>
      <c r="J2275" s="10">
        <v>0</v>
      </c>
      <c r="K2275" s="10">
        <v>0</v>
      </c>
      <c r="L2275" s="10">
        <v>0</v>
      </c>
      <c r="M2275" s="10">
        <v>0</v>
      </c>
      <c r="N2275" s="10">
        <v>0</v>
      </c>
      <c r="O2275" s="10">
        <v>0</v>
      </c>
      <c r="P2275" s="10" t="str">
        <f>INDEX(Mapping!$B$4:$B$70, MATCH(C2275, Mapping!$C$4:$C$70, 0))</f>
        <v>West</v>
      </c>
    </row>
    <row r="2276" spans="1:16" x14ac:dyDescent="0.25">
      <c r="A2276" s="10">
        <v>2038</v>
      </c>
      <c r="B2276" s="10" t="s">
        <v>1222</v>
      </c>
      <c r="C2276" s="10" t="s">
        <v>1251</v>
      </c>
      <c r="D2276" s="10">
        <v>0</v>
      </c>
      <c r="E2276" s="10">
        <v>0</v>
      </c>
      <c r="F2276" s="10">
        <v>0</v>
      </c>
      <c r="G2276" s="10">
        <v>0</v>
      </c>
      <c r="H2276" s="10">
        <v>0</v>
      </c>
      <c r="I2276" s="10" t="s">
        <v>22</v>
      </c>
      <c r="J2276" s="10">
        <v>0</v>
      </c>
      <c r="K2276" s="10">
        <v>0</v>
      </c>
      <c r="L2276" s="10">
        <v>0</v>
      </c>
      <c r="M2276" s="10">
        <v>0</v>
      </c>
      <c r="N2276" s="10">
        <v>0</v>
      </c>
      <c r="O2276" s="10">
        <v>0</v>
      </c>
      <c r="P2276" s="10" t="str">
        <f>INDEX(Mapping!$B$4:$B$70, MATCH(C2276, Mapping!$C$4:$C$70, 0))</f>
        <v>East</v>
      </c>
    </row>
    <row r="2277" spans="1:16" x14ac:dyDescent="0.25">
      <c r="A2277" s="10">
        <v>2038</v>
      </c>
      <c r="B2277" s="10" t="s">
        <v>1222</v>
      </c>
      <c r="C2277" s="10" t="s">
        <v>1252</v>
      </c>
      <c r="D2277" s="10">
        <v>0</v>
      </c>
      <c r="E2277" s="10">
        <v>0</v>
      </c>
      <c r="F2277" s="10">
        <v>0</v>
      </c>
      <c r="G2277" s="10">
        <v>0</v>
      </c>
      <c r="H2277" s="10">
        <v>0</v>
      </c>
      <c r="I2277" s="10" t="s">
        <v>22</v>
      </c>
      <c r="J2277" s="10">
        <v>384.4</v>
      </c>
      <c r="K2277" s="10">
        <v>0</v>
      </c>
      <c r="L2277" s="10">
        <v>0</v>
      </c>
      <c r="M2277" s="10">
        <v>0</v>
      </c>
      <c r="N2277" s="10">
        <v>384.4</v>
      </c>
      <c r="O2277" s="10">
        <v>0</v>
      </c>
      <c r="P2277" s="10" t="str">
        <f>INDEX(Mapping!$B$4:$B$70, MATCH(C2277, Mapping!$C$4:$C$70, 0))</f>
        <v>East</v>
      </c>
    </row>
    <row r="2278" spans="1:16" x14ac:dyDescent="0.25">
      <c r="A2278" s="10">
        <v>2038</v>
      </c>
      <c r="B2278" s="10" t="s">
        <v>1222</v>
      </c>
      <c r="C2278" s="10" t="s">
        <v>1253</v>
      </c>
      <c r="D2278" s="10">
        <v>0</v>
      </c>
      <c r="E2278" s="10">
        <v>0</v>
      </c>
      <c r="F2278" s="10">
        <v>0</v>
      </c>
      <c r="G2278" s="10">
        <v>0</v>
      </c>
      <c r="H2278" s="10">
        <v>0</v>
      </c>
      <c r="I2278" s="10" t="s">
        <v>22</v>
      </c>
      <c r="J2278" s="10">
        <v>242.7</v>
      </c>
      <c r="K2278" s="10">
        <v>0</v>
      </c>
      <c r="L2278" s="10">
        <v>0</v>
      </c>
      <c r="M2278" s="10">
        <v>0</v>
      </c>
      <c r="N2278" s="10">
        <v>242.7</v>
      </c>
      <c r="O2278" s="10">
        <v>0</v>
      </c>
      <c r="P2278" s="10" t="str">
        <f>INDEX(Mapping!$B$4:$B$70, MATCH(C2278, Mapping!$C$4:$C$70, 0))</f>
        <v>East</v>
      </c>
    </row>
    <row r="2279" spans="1:16" x14ac:dyDescent="0.25">
      <c r="A2279" s="10">
        <v>2038</v>
      </c>
      <c r="B2279" s="10" t="s">
        <v>1222</v>
      </c>
      <c r="C2279" s="10" t="s">
        <v>1254</v>
      </c>
      <c r="D2279" s="10">
        <v>0</v>
      </c>
      <c r="E2279" s="10">
        <v>0</v>
      </c>
      <c r="F2279" s="10">
        <v>0</v>
      </c>
      <c r="G2279" s="10">
        <v>0</v>
      </c>
      <c r="H2279" s="10">
        <v>0</v>
      </c>
      <c r="I2279" s="10" t="s">
        <v>22</v>
      </c>
      <c r="J2279" s="10">
        <v>372.2</v>
      </c>
      <c r="K2279" s="10">
        <v>0</v>
      </c>
      <c r="L2279" s="10">
        <v>0</v>
      </c>
      <c r="M2279" s="10">
        <v>0</v>
      </c>
      <c r="N2279" s="10">
        <v>372.2</v>
      </c>
      <c r="O2279" s="10">
        <v>0</v>
      </c>
      <c r="P2279" s="10" t="str">
        <f>INDEX(Mapping!$B$4:$B$70, MATCH(C2279, Mapping!$C$4:$C$70, 0))</f>
        <v>West</v>
      </c>
    </row>
    <row r="2280" spans="1:16" x14ac:dyDescent="0.25">
      <c r="A2280" s="10">
        <v>2038</v>
      </c>
      <c r="B2280" s="10" t="s">
        <v>1222</v>
      </c>
      <c r="C2280" s="10" t="s">
        <v>1255</v>
      </c>
      <c r="D2280" s="10">
        <v>0</v>
      </c>
      <c r="E2280" s="10">
        <v>0</v>
      </c>
      <c r="F2280" s="10">
        <v>0</v>
      </c>
      <c r="G2280" s="10">
        <v>0</v>
      </c>
      <c r="H2280" s="10">
        <v>0</v>
      </c>
      <c r="I2280" s="10" t="s">
        <v>22</v>
      </c>
      <c r="J2280" s="10">
        <v>0</v>
      </c>
      <c r="K2280" s="10">
        <v>0</v>
      </c>
      <c r="L2280" s="10">
        <v>0</v>
      </c>
      <c r="M2280" s="10">
        <v>0</v>
      </c>
      <c r="N2280" s="10">
        <v>0</v>
      </c>
      <c r="O2280" s="10">
        <v>0</v>
      </c>
      <c r="P2280" s="10" t="str">
        <f>INDEX(Mapping!$B$4:$B$70, MATCH(C2280, Mapping!$C$4:$C$70, 0))</f>
        <v>West</v>
      </c>
    </row>
    <row r="2281" spans="1:16" x14ac:dyDescent="0.25">
      <c r="A2281" s="10">
        <v>2038</v>
      </c>
      <c r="B2281" s="10" t="s">
        <v>1222</v>
      </c>
      <c r="C2281" s="10" t="s">
        <v>1256</v>
      </c>
      <c r="D2281" s="10">
        <v>0</v>
      </c>
      <c r="E2281" s="10">
        <v>0</v>
      </c>
      <c r="F2281" s="10">
        <v>0</v>
      </c>
      <c r="G2281" s="10">
        <v>0</v>
      </c>
      <c r="H2281" s="10">
        <v>0</v>
      </c>
      <c r="I2281" s="10" t="s">
        <v>22</v>
      </c>
      <c r="J2281" s="10">
        <v>0</v>
      </c>
      <c r="K2281" s="10">
        <v>0</v>
      </c>
      <c r="L2281" s="10">
        <v>0</v>
      </c>
      <c r="M2281" s="10">
        <v>739.1</v>
      </c>
      <c r="N2281" s="10">
        <v>739.1</v>
      </c>
      <c r="O2281" s="10">
        <v>0</v>
      </c>
      <c r="P2281" s="10" t="str">
        <f>INDEX(Mapping!$B$4:$B$70, MATCH(C2281, Mapping!$C$4:$C$70, 0))</f>
        <v>East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Reserve Requirement-PAR</vt:lpstr>
      <vt:lpstr>Reserve Requirement-SO</vt:lpstr>
      <vt:lpstr>AS5</vt:lpstr>
      <vt:lpstr>Base Reserve Requirement Ratio</vt:lpstr>
      <vt:lpstr>PaR Loads P45CNW</vt:lpstr>
      <vt:lpstr>Hydro Reserve Capability</vt:lpstr>
      <vt:lpstr>Hydro Capacity and Energy</vt:lpstr>
      <vt:lpstr>Mapping</vt:lpstr>
      <vt:lpstr>CapacityBal-P45CNW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 Team</dc:creator>
  <cp:lastModifiedBy>Fred Nass</cp:lastModifiedBy>
  <cp:lastPrinted>2015-02-12T02:02:12Z</cp:lastPrinted>
  <dcterms:created xsi:type="dcterms:W3CDTF">2013-04-16T18:39:17Z</dcterms:created>
  <dcterms:modified xsi:type="dcterms:W3CDTF">2019-10-25T22:29:50Z</dcterms:modified>
</cp:coreProperties>
</file>