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0" yWindow="0" windowWidth="19125" windowHeight="11520"/>
  </bookViews>
  <sheets>
    <sheet name="2019 IRP" sheetId="2" r:id="rId1"/>
    <sheet name="Pivot" sheetId="3" r:id="rId2"/>
  </sheets>
  <externalReferences>
    <externalReference r:id="rId3"/>
  </externalReferences>
  <definedNames>
    <definedName name="_Toc354496800" localSheetId="0">'2019 IRP'!$B$30</definedName>
    <definedName name="EastTAList">'[1]Transmission Areas'!$A$5:$C$50</definedName>
    <definedName name="StudyName">[1]Main!$S$5</definedName>
    <definedName name="Target_Margin">[1]Main!$F$25</definedName>
    <definedName name="TargetMarginWinter">'[1]Initial L&amp;R (Winter)'!$Z$4</definedName>
    <definedName name="tbl_LRData">OFFSET([1]CapacityBalance!$A$2,0,0,COUNTA([1]CapacityBalance!$A:$A)-1,COUNTA([1]CapacityBalance!$2:$2))</definedName>
    <definedName name="WestTAList">'[1]Transmission Areas'!$E$5:$G$50</definedName>
  </definedNames>
  <calcPr calcId="152511" calcOnSave="0"/>
  <pivotCaches>
    <pivotCache cacheId="0" r:id="rId4"/>
  </pivotCaches>
</workbook>
</file>

<file path=xl/calcChain.xml><?xml version="1.0" encoding="utf-8"?>
<calcChain xmlns="http://schemas.openxmlformats.org/spreadsheetml/2006/main">
  <c r="D2" i="3" l="1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C2" i="3"/>
  <c r="C9" i="2"/>
  <c r="C16" i="2" l="1"/>
  <c r="B19" i="2"/>
  <c r="B20" i="2"/>
  <c r="B21" i="2"/>
  <c r="B17" i="2"/>
  <c r="B22" i="2"/>
  <c r="B23" i="2"/>
  <c r="B18" i="2"/>
  <c r="C8" i="2"/>
  <c r="C5" i="2"/>
  <c r="C7" i="2"/>
  <c r="C17" i="2" l="1"/>
  <c r="C23" i="2"/>
  <c r="C22" i="2"/>
  <c r="C20" i="2" l="1"/>
  <c r="D2" i="2" l="1"/>
  <c r="C4" i="2"/>
  <c r="C3" i="2"/>
  <c r="D9" i="2"/>
  <c r="C6" i="2"/>
  <c r="E2" i="2" l="1"/>
  <c r="F2" i="2" s="1"/>
  <c r="D16" i="2"/>
  <c r="C18" i="2"/>
  <c r="C19" i="2"/>
  <c r="C21" i="2"/>
  <c r="C10" i="2"/>
  <c r="D7" i="2"/>
  <c r="E4" i="2"/>
  <c r="E3" i="2"/>
  <c r="D5" i="2"/>
  <c r="D3" i="2"/>
  <c r="D8" i="2"/>
  <c r="F9" i="2"/>
  <c r="D6" i="2"/>
  <c r="D4" i="2"/>
  <c r="E16" i="2" l="1"/>
  <c r="D19" i="2"/>
  <c r="E19" i="2"/>
  <c r="D17" i="2"/>
  <c r="D23" i="2"/>
  <c r="D18" i="2"/>
  <c r="Z17" i="2"/>
  <c r="D21" i="2"/>
  <c r="E18" i="2"/>
  <c r="D22" i="2"/>
  <c r="Y18" i="2"/>
  <c r="C24" i="2"/>
  <c r="F23" i="2"/>
  <c r="G2" i="2"/>
  <c r="F16" i="2"/>
  <c r="F4" i="2"/>
  <c r="G9" i="2"/>
  <c r="G4" i="2"/>
  <c r="F6" i="2"/>
  <c r="G5" i="2"/>
  <c r="E8" i="2"/>
  <c r="F8" i="2"/>
  <c r="E6" i="2"/>
  <c r="G8" i="2"/>
  <c r="G3" i="2"/>
  <c r="F5" i="2"/>
  <c r="G7" i="2"/>
  <c r="F7" i="2"/>
  <c r="E5" i="2"/>
  <c r="F3" i="2"/>
  <c r="E9" i="2"/>
  <c r="E7" i="2"/>
  <c r="F17" i="2" l="1"/>
  <c r="E22" i="2"/>
  <c r="E23" i="2"/>
  <c r="F19" i="2"/>
  <c r="E17" i="2"/>
  <c r="F21" i="2"/>
  <c r="E21" i="2"/>
  <c r="F18" i="2"/>
  <c r="E10" i="2"/>
  <c r="E24" i="2" s="1"/>
  <c r="E20" i="2"/>
  <c r="F22" i="2"/>
  <c r="D20" i="2"/>
  <c r="D10" i="2"/>
  <c r="F20" i="2"/>
  <c r="F10" i="2"/>
  <c r="F24" i="2" s="1"/>
  <c r="G23" i="2"/>
  <c r="G17" i="2"/>
  <c r="G18" i="2"/>
  <c r="G19" i="2"/>
  <c r="H2" i="2"/>
  <c r="G16" i="2"/>
  <c r="G6" i="2"/>
  <c r="H3" i="2"/>
  <c r="H6" i="2"/>
  <c r="H5" i="2"/>
  <c r="G21" i="2" l="1"/>
  <c r="G22" i="2"/>
  <c r="Z18" i="2"/>
  <c r="AA18" i="2" s="1"/>
  <c r="D24" i="2"/>
  <c r="H21" i="2"/>
  <c r="H18" i="2"/>
  <c r="I2" i="2"/>
  <c r="H16" i="2"/>
  <c r="H4" i="2"/>
  <c r="I8" i="2"/>
  <c r="I7" i="2"/>
  <c r="H9" i="2"/>
  <c r="I4" i="2"/>
  <c r="H7" i="2"/>
  <c r="H8" i="2"/>
  <c r="I9" i="2"/>
  <c r="I5" i="2"/>
  <c r="H22" i="2" l="1"/>
  <c r="H23" i="2"/>
  <c r="H19" i="2"/>
  <c r="H17" i="2"/>
  <c r="H20" i="2"/>
  <c r="H10" i="2"/>
  <c r="H24" i="2" s="1"/>
  <c r="G20" i="2"/>
  <c r="G10" i="2"/>
  <c r="G24" i="2" s="1"/>
  <c r="I17" i="2"/>
  <c r="I19" i="2"/>
  <c r="J2" i="2"/>
  <c r="I16" i="2"/>
  <c r="I3" i="2"/>
  <c r="J5" i="2"/>
  <c r="J4" i="2"/>
  <c r="I6" i="2"/>
  <c r="J9" i="2"/>
  <c r="J7" i="2"/>
  <c r="J8" i="2"/>
  <c r="J3" i="2"/>
  <c r="I18" i="2" l="1"/>
  <c r="I21" i="2"/>
  <c r="I22" i="2"/>
  <c r="I23" i="2"/>
  <c r="J22" i="2"/>
  <c r="J17" i="2"/>
  <c r="J18" i="2"/>
  <c r="J19" i="2"/>
  <c r="K2" i="2"/>
  <c r="J16" i="2"/>
  <c r="J6" i="2"/>
  <c r="K9" i="2"/>
  <c r="J21" i="2" l="1"/>
  <c r="J23" i="2"/>
  <c r="I20" i="2"/>
  <c r="I10" i="2"/>
  <c r="I24" i="2" s="1"/>
  <c r="J10" i="2"/>
  <c r="J24" i="2" s="1"/>
  <c r="J20" i="2"/>
  <c r="K23" i="2"/>
  <c r="L2" i="2"/>
  <c r="K16" i="2"/>
  <c r="K3" i="2"/>
  <c r="K5" i="2"/>
  <c r="K8" i="2"/>
  <c r="K6" i="2"/>
  <c r="K4" i="2"/>
  <c r="K7" i="2"/>
  <c r="L9" i="2"/>
  <c r="L8" i="2"/>
  <c r="K21" i="2" l="1"/>
  <c r="K17" i="2"/>
  <c r="K19" i="2"/>
  <c r="K18" i="2"/>
  <c r="K22" i="2"/>
  <c r="L23" i="2"/>
  <c r="L22" i="2"/>
  <c r="M2" i="2"/>
  <c r="L16" i="2"/>
  <c r="L3" i="2"/>
  <c r="L7" i="2"/>
  <c r="L6" i="2"/>
  <c r="L5" i="2"/>
  <c r="L4" i="2"/>
  <c r="M7" i="2"/>
  <c r="L18" i="2" l="1"/>
  <c r="L19" i="2"/>
  <c r="L21" i="2"/>
  <c r="L17" i="2"/>
  <c r="K20" i="2"/>
  <c r="K10" i="2"/>
  <c r="K24" i="2" s="1"/>
  <c r="L20" i="2"/>
  <c r="L10" i="2"/>
  <c r="L24" i="2" s="1"/>
  <c r="M17" i="2"/>
  <c r="N2" i="2"/>
  <c r="M16" i="2"/>
  <c r="M8" i="2"/>
  <c r="M3" i="2"/>
  <c r="N5" i="2"/>
  <c r="N7" i="2"/>
  <c r="M9" i="2"/>
  <c r="M6" i="2"/>
  <c r="M4" i="2"/>
  <c r="M5" i="2"/>
  <c r="N9" i="2"/>
  <c r="M21" i="2" l="1"/>
  <c r="M23" i="2"/>
  <c r="M22" i="2"/>
  <c r="M19" i="2"/>
  <c r="M18" i="2"/>
  <c r="M20" i="2"/>
  <c r="M10" i="2"/>
  <c r="M24" i="2" s="1"/>
  <c r="N23" i="2"/>
  <c r="N17" i="2"/>
  <c r="O2" i="2"/>
  <c r="N16" i="2"/>
  <c r="N8" i="2"/>
  <c r="N3" i="2"/>
  <c r="N4" i="2"/>
  <c r="O5" i="2"/>
  <c r="N6" i="2"/>
  <c r="O4" i="2"/>
  <c r="O9" i="2"/>
  <c r="N19" i="2" l="1"/>
  <c r="N22" i="2"/>
  <c r="N21" i="2"/>
  <c r="N18" i="2"/>
  <c r="N20" i="2"/>
  <c r="N10" i="2"/>
  <c r="N24" i="2" s="1"/>
  <c r="O19" i="2"/>
  <c r="P2" i="2"/>
  <c r="O16" i="2"/>
  <c r="O7" i="2"/>
  <c r="O6" i="2"/>
  <c r="O3" i="2"/>
  <c r="O8" i="2"/>
  <c r="P9" i="2"/>
  <c r="O17" i="2" l="1"/>
  <c r="O21" i="2"/>
  <c r="O22" i="2"/>
  <c r="O18" i="2"/>
  <c r="O23" i="2"/>
  <c r="P23" i="2"/>
  <c r="Q2" i="2"/>
  <c r="P16" i="2"/>
  <c r="P6" i="2"/>
  <c r="P3" i="2"/>
  <c r="P5" i="2"/>
  <c r="P8" i="2"/>
  <c r="Q3" i="2"/>
  <c r="Q7" i="2"/>
  <c r="P4" i="2"/>
  <c r="P7" i="2"/>
  <c r="Q9" i="2"/>
  <c r="P21" i="2" l="1"/>
  <c r="P18" i="2"/>
  <c r="P17" i="2"/>
  <c r="P19" i="2"/>
  <c r="O20" i="2"/>
  <c r="O10" i="2"/>
  <c r="O24" i="2" s="1"/>
  <c r="P22" i="2"/>
  <c r="Q23" i="2"/>
  <c r="Q18" i="2"/>
  <c r="R2" i="2"/>
  <c r="Q16" i="2"/>
  <c r="Q8" i="2"/>
  <c r="R4" i="2"/>
  <c r="R9" i="2"/>
  <c r="Q4" i="2"/>
  <c r="Q6" i="2"/>
  <c r="Q5" i="2"/>
  <c r="R8" i="2"/>
  <c r="Q21" i="2" l="1"/>
  <c r="Q19" i="2"/>
  <c r="Q17" i="2"/>
  <c r="P20" i="2"/>
  <c r="P10" i="2"/>
  <c r="P24" i="2" s="1"/>
  <c r="Q22" i="2"/>
  <c r="R23" i="2"/>
  <c r="R19" i="2"/>
  <c r="S2" i="2"/>
  <c r="R16" i="2"/>
  <c r="R3" i="2"/>
  <c r="S6" i="2"/>
  <c r="R5" i="2"/>
  <c r="R6" i="2"/>
  <c r="R7" i="2"/>
  <c r="S7" i="2"/>
  <c r="S8" i="2"/>
  <c r="S9" i="2"/>
  <c r="R21" i="2" l="1"/>
  <c r="R18" i="2"/>
  <c r="R17" i="2"/>
  <c r="Q20" i="2"/>
  <c r="Q10" i="2"/>
  <c r="Q24" i="2" s="1"/>
  <c r="R22" i="2"/>
  <c r="S22" i="2"/>
  <c r="S17" i="2"/>
  <c r="S21" i="2"/>
  <c r="T2" i="2"/>
  <c r="S16" i="2"/>
  <c r="S5" i="2"/>
  <c r="S4" i="2"/>
  <c r="S3" i="2"/>
  <c r="T9" i="2"/>
  <c r="T8" i="2"/>
  <c r="S19" i="2" l="1"/>
  <c r="S18" i="2"/>
  <c r="S20" i="2"/>
  <c r="S10" i="2"/>
  <c r="S24" i="2" s="1"/>
  <c r="R10" i="2"/>
  <c r="R24" i="2" s="1"/>
  <c r="R20" i="2"/>
  <c r="S23" i="2"/>
  <c r="T23" i="2"/>
  <c r="U2" i="2"/>
  <c r="T16" i="2"/>
  <c r="T3" i="2"/>
  <c r="T4" i="2"/>
  <c r="U8" i="2"/>
  <c r="T5" i="2"/>
  <c r="T6" i="2"/>
  <c r="T7" i="2"/>
  <c r="U5" i="2"/>
  <c r="U9" i="2"/>
  <c r="U7" i="2"/>
  <c r="T18" i="2" l="1"/>
  <c r="T17" i="2"/>
  <c r="T19" i="2"/>
  <c r="T21" i="2"/>
  <c r="T22" i="2"/>
  <c r="U23" i="2"/>
  <c r="U17" i="2"/>
  <c r="V2" i="2"/>
  <c r="U16" i="2"/>
  <c r="U6" i="2"/>
  <c r="U4" i="2"/>
  <c r="U3" i="2"/>
  <c r="V9" i="2"/>
  <c r="U18" i="2" l="1"/>
  <c r="U19" i="2"/>
  <c r="U21" i="2"/>
  <c r="T20" i="2"/>
  <c r="T10" i="2"/>
  <c r="T24" i="2" s="1"/>
  <c r="U22" i="2"/>
  <c r="V16" i="2"/>
  <c r="V6" i="2"/>
  <c r="V4" i="2"/>
  <c r="V8" i="2"/>
  <c r="V3" i="2"/>
  <c r="V7" i="2"/>
  <c r="V5" i="2"/>
  <c r="V19" i="2" l="1"/>
  <c r="V17" i="2"/>
  <c r="V21" i="2"/>
  <c r="V22" i="2"/>
  <c r="V23" i="2"/>
  <c r="U20" i="2"/>
  <c r="U10" i="2"/>
  <c r="U24" i="2" s="1"/>
  <c r="V18" i="2"/>
  <c r="V20" i="2" l="1"/>
  <c r="V10" i="2"/>
  <c r="V24" i="2" s="1"/>
</calcChain>
</file>

<file path=xl/sharedStrings.xml><?xml version="1.0" encoding="utf-8"?>
<sst xmlns="http://schemas.openxmlformats.org/spreadsheetml/2006/main" count="189" uniqueCount="186">
  <si>
    <t>Row Labels</t>
  </si>
  <si>
    <t>Hydro</t>
  </si>
  <si>
    <t>Interruptible</t>
  </si>
  <si>
    <t>Purchase</t>
  </si>
  <si>
    <t>QF</t>
  </si>
  <si>
    <t>Sale</t>
  </si>
  <si>
    <t>Wind</t>
  </si>
  <si>
    <t>Grand Total</t>
  </si>
  <si>
    <t>Month</t>
  </si>
  <si>
    <t>Year</t>
  </si>
  <si>
    <t>L&amp;R Group</t>
  </si>
  <si>
    <t>Sum of LRCap</t>
  </si>
  <si>
    <t>Type</t>
  </si>
  <si>
    <t>Entity</t>
  </si>
  <si>
    <t>Existing - Hydro</t>
  </si>
  <si>
    <t>HY_BigFork</t>
  </si>
  <si>
    <t>HY_GemState_P</t>
  </si>
  <si>
    <t>HY_MidCol_P</t>
  </si>
  <si>
    <t>HY_Rogue</t>
  </si>
  <si>
    <t>HY_SmallEast</t>
  </si>
  <si>
    <t>HY_SmallWest</t>
  </si>
  <si>
    <t>Existing - Hydro Total</t>
  </si>
  <si>
    <t>Existing - Purchase</t>
  </si>
  <si>
    <t>APS_4C_IN_P</t>
  </si>
  <si>
    <t>APS_AZ_IN_P</t>
  </si>
  <si>
    <t>APS_Sup_P</t>
  </si>
  <si>
    <t>Deseret_P</t>
  </si>
  <si>
    <t>MonsanCur_Int</t>
  </si>
  <si>
    <t>MonsanOpRes_Int</t>
  </si>
  <si>
    <t>PGE_Cove_P</t>
  </si>
  <si>
    <t>SR_BlackCap_P</t>
  </si>
  <si>
    <t>SR_OldMill_P</t>
  </si>
  <si>
    <t>SR_OSIP_Prj_P</t>
  </si>
  <si>
    <t>Tri-State_P</t>
  </si>
  <si>
    <t>Existing - Purchase Total</t>
  </si>
  <si>
    <t>Existing - QF</t>
  </si>
  <si>
    <t>QF_BIO_BioOne</t>
  </si>
  <si>
    <t>QF_BIO_OR</t>
  </si>
  <si>
    <t>QF_BIO_UTS</t>
  </si>
  <si>
    <t>QF_HY_CA</t>
  </si>
  <si>
    <t>QF_HY_ID</t>
  </si>
  <si>
    <t>QF_HY_OR</t>
  </si>
  <si>
    <t>QF_HY_YK</t>
  </si>
  <si>
    <t>QF_SR_UTN</t>
  </si>
  <si>
    <t>QF_THERM_OR</t>
  </si>
  <si>
    <t>QF_THERM_SUNN_Ad</t>
  </si>
  <si>
    <t>QF_THERM_SUNN_Ba</t>
  </si>
  <si>
    <t>QF_WD_FC3_PSCO</t>
  </si>
  <si>
    <t>QF_WD_Latigo</t>
  </si>
  <si>
    <t>QF_WD_MC_FivPine</t>
  </si>
  <si>
    <t>QF_WD_MC_NorthPt</t>
  </si>
  <si>
    <t>QF_WD_Mtn_Wind1</t>
  </si>
  <si>
    <t>QF_WD_Mtn_Wind2</t>
  </si>
  <si>
    <t>QF_WD_OregonWF_1</t>
  </si>
  <si>
    <t>QF_WD_PwerCntyI</t>
  </si>
  <si>
    <t>QF_WD_PwerCntyII</t>
  </si>
  <si>
    <t>QF_WD_SpanishF</t>
  </si>
  <si>
    <t>Existing - QF Total</t>
  </si>
  <si>
    <t>QF_SR_Enterpr</t>
  </si>
  <si>
    <t>QF_SR_Escalt1</t>
  </si>
  <si>
    <t>QF_SR_Escalt2</t>
  </si>
  <si>
    <t>QF_SR_Escalt3</t>
  </si>
  <si>
    <t>QF_SR_Pavant</t>
  </si>
  <si>
    <t>QF_SR_RedHill</t>
  </si>
  <si>
    <t>QF_WD_Pioneer1</t>
  </si>
  <si>
    <t>Existing - Interruptible</t>
  </si>
  <si>
    <t>MagCorp_Int</t>
  </si>
  <si>
    <t>Nucor_Int</t>
  </si>
  <si>
    <t>Existing - Interruptible Total</t>
  </si>
  <si>
    <t>Existing - GAS</t>
  </si>
  <si>
    <t>GS_Chehalis</t>
  </si>
  <si>
    <t>GS_CurrantCreek</t>
  </si>
  <si>
    <t>GS_Gadsby1</t>
  </si>
  <si>
    <t>GS_Gadsby2</t>
  </si>
  <si>
    <t>GS_Gadsby3</t>
  </si>
  <si>
    <t>GS_Gadsby4</t>
  </si>
  <si>
    <t>GS_Gadsby5</t>
  </si>
  <si>
    <t>GS_Gadsby6</t>
  </si>
  <si>
    <t>GS_Hermiston2</t>
  </si>
  <si>
    <t>GS_LakeSide1</t>
  </si>
  <si>
    <t>GS_LakeSide2</t>
  </si>
  <si>
    <t>Existing - GAS Total</t>
  </si>
  <si>
    <t>Existing - Wind</t>
  </si>
  <si>
    <t>FC1_EWEB_S</t>
  </si>
  <si>
    <t>SCL_New_Reserve</t>
  </si>
  <si>
    <t>WD_3_Buttes_P</t>
  </si>
  <si>
    <t>WD_CMBHILL_P</t>
  </si>
  <si>
    <t>WD_Dunlap</t>
  </si>
  <si>
    <t>WD_FC1</t>
  </si>
  <si>
    <t>WD_FC4_BPA_P</t>
  </si>
  <si>
    <t>WD_Glenrock</t>
  </si>
  <si>
    <t>WD_Glenrock3</t>
  </si>
  <si>
    <t>WD_GoodHill</t>
  </si>
  <si>
    <t>WD_HighPlains</t>
  </si>
  <si>
    <t>WD_LeaningJ</t>
  </si>
  <si>
    <t>WD_Marengo1</t>
  </si>
  <si>
    <t>WD_Marengo2</t>
  </si>
  <si>
    <t>WD_McFaddenRidge</t>
  </si>
  <si>
    <t>WD_RockRiver_P</t>
  </si>
  <si>
    <t>WD_RollingHills</t>
  </si>
  <si>
    <t>WD_SCL_New_IN_P</t>
  </si>
  <si>
    <t>WD_SevenMile</t>
  </si>
  <si>
    <t>WD_SevenMile2</t>
  </si>
  <si>
    <t>WD_WolvCrk_P</t>
  </si>
  <si>
    <t>Existing - Wind Total</t>
  </si>
  <si>
    <t>Existing - Sale</t>
  </si>
  <si>
    <t>APS_4C_OUT_S</t>
  </si>
  <si>
    <t>APS_AZ_OUT_S</t>
  </si>
  <si>
    <t>BlackHills_JB_S</t>
  </si>
  <si>
    <t>BlackHills_MdC_S</t>
  </si>
  <si>
    <t>BlackHills_US_S</t>
  </si>
  <si>
    <t>BlackHills_WNE_S</t>
  </si>
  <si>
    <t>BlackHillsLoss_S</t>
  </si>
  <si>
    <t>Cowlitz_S</t>
  </si>
  <si>
    <t>FC1_BPA_S</t>
  </si>
  <si>
    <t>FC4_BPA_S</t>
  </si>
  <si>
    <t>WD_SCL_New_OUT_S</t>
  </si>
  <si>
    <t>Existing - Sale Total</t>
  </si>
  <si>
    <t>Delta</t>
  </si>
  <si>
    <t>Additional QF's</t>
  </si>
  <si>
    <t>Solar</t>
  </si>
  <si>
    <t>Net Position</t>
  </si>
  <si>
    <t>WD_TopofWorld_P</t>
  </si>
  <si>
    <t>HY_BearRiver_Shape</t>
  </si>
  <si>
    <t>HY_BearRiver_Dispatch</t>
  </si>
  <si>
    <t>HY_Klamath_Dispatch</t>
  </si>
  <si>
    <t>HY_Klamath_Flat</t>
  </si>
  <si>
    <t>HY_Umpqua_Flat</t>
  </si>
  <si>
    <t>HY_Umpqua_Shape</t>
  </si>
  <si>
    <t>HY_Klamath_Shape</t>
  </si>
  <si>
    <t>HY_Lewis_Dispatch</t>
  </si>
  <si>
    <t>HY_Lewis_Shape</t>
  </si>
  <si>
    <t>QF_SR_ThreePeaks</t>
  </si>
  <si>
    <t>QF_SR_GrntM_East</t>
  </si>
  <si>
    <t>QF_SR_GrntM_West</t>
  </si>
  <si>
    <t>QF_SR_IronSpring</t>
  </si>
  <si>
    <t>QF_SR_Pavant_II</t>
  </si>
  <si>
    <t>QF_SR_UTS</t>
  </si>
  <si>
    <t>QF_WD_WaW</t>
  </si>
  <si>
    <t>QF_WD_WYE</t>
  </si>
  <si>
    <t>QF_SR_ORS</t>
  </si>
  <si>
    <t>QF_SR_ORN</t>
  </si>
  <si>
    <t>QF_WD_ORN</t>
  </si>
  <si>
    <t>QF_SR_Sweetwtr</t>
  </si>
  <si>
    <t>QF_WD_Orchard</t>
  </si>
  <si>
    <t>QF_THERM_ID</t>
  </si>
  <si>
    <t>QF_HY_UTS</t>
  </si>
  <si>
    <t>(All)</t>
  </si>
  <si>
    <t>Existing - Geothermal</t>
  </si>
  <si>
    <t>GEO_Blundell</t>
  </si>
  <si>
    <t>Existing - Geothermal Total</t>
  </si>
  <si>
    <t>Existing - Solar</t>
  </si>
  <si>
    <t>Existing - Solar Total</t>
  </si>
  <si>
    <t>Hy_Bear_Dispatch_Rel_Reserve</t>
  </si>
  <si>
    <t>Hy_Lewis_Dispatch_Rel_Reserve</t>
  </si>
  <si>
    <t>I_RP_WD_LJp</t>
  </si>
  <si>
    <t>I_RP_WD_Gdne</t>
  </si>
  <si>
    <t>FB_S_Milfrd</t>
  </si>
  <si>
    <t>FB_S_Hunter</t>
  </si>
  <si>
    <t>FB_S_Sigurd</t>
  </si>
  <si>
    <t>FB_S_CovMtn</t>
  </si>
  <si>
    <t>SR_Pavant_III</t>
  </si>
  <si>
    <t>I_RP_WD_Mg1</t>
  </si>
  <si>
    <t>I_RP_WD_Mg2</t>
  </si>
  <si>
    <t>I_RP_WD_Glnr</t>
  </si>
  <si>
    <t>I_RP_WD_Gln3</t>
  </si>
  <si>
    <t>I_RP_WD_7Mil</t>
  </si>
  <si>
    <t>I_RP_WD_7Mi2</t>
  </si>
  <si>
    <t>I_RP_WD_HiP</t>
  </si>
  <si>
    <t>I_RP_WD_McF</t>
  </si>
  <si>
    <t>I_RP_WD_RHs</t>
  </si>
  <si>
    <t>I_RP_WD_Dlp</t>
  </si>
  <si>
    <t>R_WD_TBF3_b</t>
  </si>
  <si>
    <t>R_WD_EKF1_b</t>
  </si>
  <si>
    <t>R_WD_CDR2_c</t>
  </si>
  <si>
    <t>I_CedarSpI_WD</t>
  </si>
  <si>
    <t>WD_Pryor</t>
  </si>
  <si>
    <t>FB_S_PrnMil</t>
  </si>
  <si>
    <t>QF_WD_Tooele</t>
  </si>
  <si>
    <t>QF_THERM_Tesoro</t>
  </si>
  <si>
    <t>QF_SR_Sage_I</t>
  </si>
  <si>
    <t>QF_SR_Sage_II</t>
  </si>
  <si>
    <t>QF_SR_Sage_III</t>
  </si>
  <si>
    <t>QF_GEO_OR</t>
  </si>
  <si>
    <t>QF_HY_WY</t>
  </si>
  <si>
    <t xml:space="preserve">Figure 5.2 – Contract Summer Capacity in the 2019 Load and Resource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</si>
</sst>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9" fontId="2" fillId="0" borderId="0" xfId="0" applyNumberFormat="1" applyFont="1" applyFill="1"/>
    <xf numFmtId="0" fontId="2" fillId="0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112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</dxfs>
  <tableStyles count="0" defaultTableStyle="TableStyleMedium2" defaultPivotStyle="PivotStyleLight16"/>
  <colors>
    <mruColors>
      <color rgb="FF9933FF"/>
      <color rgb="FFCC66FF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8836922722358"/>
          <c:y val="5.1400613790456823E-2"/>
          <c:w val="0.8704373891837055"/>
          <c:h val="0.6873660651801402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'2019 IRP'!$B$7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'2019 IRP'!$C$16:$V$16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'2019 IRP'!$C$7:$V$7</c:f>
              <c:numCache>
                <c:formatCode>#,##0</c:formatCode>
                <c:ptCount val="20"/>
                <c:pt idx="0">
                  <c:v>-672.21999999999991</c:v>
                </c:pt>
                <c:pt idx="1">
                  <c:v>-672.21999999999991</c:v>
                </c:pt>
                <c:pt idx="2">
                  <c:v>-187.8</c:v>
                </c:pt>
                <c:pt idx="3">
                  <c:v>-136.91</c:v>
                </c:pt>
                <c:pt idx="4">
                  <c:v>-136.92000000000002</c:v>
                </c:pt>
                <c:pt idx="5">
                  <c:v>-79.540000000000006</c:v>
                </c:pt>
                <c:pt idx="6">
                  <c:v>-79.540000000000006</c:v>
                </c:pt>
                <c:pt idx="7">
                  <c:v>-79.53</c:v>
                </c:pt>
                <c:pt idx="8">
                  <c:v>-79.540000000000006</c:v>
                </c:pt>
                <c:pt idx="9">
                  <c:v>-79.52</c:v>
                </c:pt>
                <c:pt idx="10">
                  <c:v>-78.010000000000005</c:v>
                </c:pt>
                <c:pt idx="11">
                  <c:v>-78</c:v>
                </c:pt>
                <c:pt idx="12">
                  <c:v>-77.989999999999995</c:v>
                </c:pt>
                <c:pt idx="13">
                  <c:v>-77.989999999999995</c:v>
                </c:pt>
                <c:pt idx="14">
                  <c:v>-78.010000000000005</c:v>
                </c:pt>
                <c:pt idx="15">
                  <c:v>-78</c:v>
                </c:pt>
                <c:pt idx="16">
                  <c:v>-77.989999999999995</c:v>
                </c:pt>
                <c:pt idx="17">
                  <c:v>-23.86</c:v>
                </c:pt>
                <c:pt idx="18">
                  <c:v>-23.86</c:v>
                </c:pt>
                <c:pt idx="19">
                  <c:v>-23.86</c:v>
                </c:pt>
              </c:numCache>
            </c:numRef>
          </c:val>
        </c:ser>
        <c:ser>
          <c:idx val="2"/>
          <c:order val="1"/>
          <c:tx>
            <c:strRef>
              <c:f>'2019 IRP'!$B$5</c:f>
              <c:strCache>
                <c:ptCount val="1"/>
                <c:pt idx="0">
                  <c:v>Purchase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'2019 IRP'!$C$16:$V$16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'2019 IRP'!$C$5:$V$5</c:f>
              <c:numCache>
                <c:formatCode>#,##0</c:formatCode>
                <c:ptCount val="20"/>
                <c:pt idx="0">
                  <c:v>243.52999999999997</c:v>
                </c:pt>
                <c:pt idx="1">
                  <c:v>243.52999999999997</c:v>
                </c:pt>
                <c:pt idx="2">
                  <c:v>215.96999999999997</c:v>
                </c:pt>
                <c:pt idx="3">
                  <c:v>215.96999999999997</c:v>
                </c:pt>
                <c:pt idx="4">
                  <c:v>215.96999999999997</c:v>
                </c:pt>
                <c:pt idx="5">
                  <c:v>215.96999999999997</c:v>
                </c:pt>
                <c:pt idx="6">
                  <c:v>115.94999999999997</c:v>
                </c:pt>
                <c:pt idx="7">
                  <c:v>115.94999999999997</c:v>
                </c:pt>
                <c:pt idx="8">
                  <c:v>115.94999999999997</c:v>
                </c:pt>
                <c:pt idx="9">
                  <c:v>115.94999999999997</c:v>
                </c:pt>
                <c:pt idx="10">
                  <c:v>115.94999999999997</c:v>
                </c:pt>
                <c:pt idx="11">
                  <c:v>115.94999999999997</c:v>
                </c:pt>
                <c:pt idx="12">
                  <c:v>115.94999999999997</c:v>
                </c:pt>
                <c:pt idx="13">
                  <c:v>115.94999999999997</c:v>
                </c:pt>
                <c:pt idx="14">
                  <c:v>115.94999999999997</c:v>
                </c:pt>
                <c:pt idx="15">
                  <c:v>115.94999999999997</c:v>
                </c:pt>
                <c:pt idx="16">
                  <c:v>115.94999999999997</c:v>
                </c:pt>
                <c:pt idx="17">
                  <c:v>115.94999999999997</c:v>
                </c:pt>
                <c:pt idx="18">
                  <c:v>115.94999999999997</c:v>
                </c:pt>
                <c:pt idx="19">
                  <c:v>115.94999999999997</c:v>
                </c:pt>
              </c:numCache>
            </c:numRef>
          </c:val>
        </c:ser>
        <c:ser>
          <c:idx val="3"/>
          <c:order val="2"/>
          <c:tx>
            <c:strRef>
              <c:f>'2019 IRP'!$B$6</c:f>
              <c:strCache>
                <c:ptCount val="1"/>
                <c:pt idx="0">
                  <c:v>QF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'2019 IRP'!$C$16:$V$16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'2019 IRP'!$C$6:$V$6</c:f>
              <c:numCache>
                <c:formatCode>#,##0</c:formatCode>
                <c:ptCount val="20"/>
                <c:pt idx="0">
                  <c:v>1409.3625339342739</c:v>
                </c:pt>
                <c:pt idx="1">
                  <c:v>1052.8405609006008</c:v>
                </c:pt>
                <c:pt idx="2">
                  <c:v>976.22393913654014</c:v>
                </c:pt>
                <c:pt idx="3">
                  <c:v>969.59957663354498</c:v>
                </c:pt>
                <c:pt idx="4">
                  <c:v>961.42440992786555</c:v>
                </c:pt>
                <c:pt idx="5">
                  <c:v>932.35420963660522</c:v>
                </c:pt>
                <c:pt idx="6">
                  <c:v>937.85913306615635</c:v>
                </c:pt>
                <c:pt idx="7">
                  <c:v>941.62510349117838</c:v>
                </c:pt>
                <c:pt idx="8">
                  <c:v>908.46617960014942</c:v>
                </c:pt>
                <c:pt idx="9">
                  <c:v>902.0165851882989</c:v>
                </c:pt>
                <c:pt idx="10">
                  <c:v>889.74445805433959</c:v>
                </c:pt>
                <c:pt idx="11">
                  <c:v>875.7899095661295</c:v>
                </c:pt>
                <c:pt idx="12">
                  <c:v>886.81026678379828</c:v>
                </c:pt>
                <c:pt idx="13">
                  <c:v>866.54518258586666</c:v>
                </c:pt>
                <c:pt idx="14">
                  <c:v>820.13697415048784</c:v>
                </c:pt>
                <c:pt idx="15">
                  <c:v>789.90443036869317</c:v>
                </c:pt>
                <c:pt idx="16">
                  <c:v>789.70091725213649</c:v>
                </c:pt>
                <c:pt idx="17">
                  <c:v>743.12760870096633</c:v>
                </c:pt>
                <c:pt idx="18">
                  <c:v>338.31364150774573</c:v>
                </c:pt>
                <c:pt idx="19">
                  <c:v>337.17976221919736</c:v>
                </c:pt>
              </c:numCache>
            </c:numRef>
          </c:val>
        </c:ser>
        <c:ser>
          <c:idx val="1"/>
          <c:order val="3"/>
          <c:tx>
            <c:strRef>
              <c:f>'2019 IRP'!$B$4</c:f>
              <c:strCache>
                <c:ptCount val="1"/>
                <c:pt idx="0">
                  <c:v>Interruptible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'2019 IRP'!$C$16:$V$16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'2019 IRP'!$C$4:$V$4</c:f>
              <c:numCache>
                <c:formatCode>#,##0</c:formatCode>
                <c:ptCount val="20"/>
                <c:pt idx="0">
                  <c:v>177.3983237759152</c:v>
                </c:pt>
                <c:pt idx="1">
                  <c:v>177.3983237759152</c:v>
                </c:pt>
                <c:pt idx="2">
                  <c:v>177.3983237759152</c:v>
                </c:pt>
                <c:pt idx="3">
                  <c:v>177.3983237759152</c:v>
                </c:pt>
                <c:pt idx="4">
                  <c:v>177.3983237759152</c:v>
                </c:pt>
                <c:pt idx="5">
                  <c:v>177.3983237759152</c:v>
                </c:pt>
                <c:pt idx="6">
                  <c:v>177.3983237759152</c:v>
                </c:pt>
                <c:pt idx="7">
                  <c:v>177.3983237759152</c:v>
                </c:pt>
                <c:pt idx="8">
                  <c:v>177.3983237759152</c:v>
                </c:pt>
                <c:pt idx="9">
                  <c:v>177.3983237759152</c:v>
                </c:pt>
                <c:pt idx="10">
                  <c:v>177.3983237759152</c:v>
                </c:pt>
                <c:pt idx="11">
                  <c:v>177.3983237759152</c:v>
                </c:pt>
                <c:pt idx="12">
                  <c:v>177.3983237759152</c:v>
                </c:pt>
                <c:pt idx="13">
                  <c:v>177.3983237759152</c:v>
                </c:pt>
                <c:pt idx="14">
                  <c:v>177.3983237759152</c:v>
                </c:pt>
                <c:pt idx="15">
                  <c:v>177.3983237759152</c:v>
                </c:pt>
                <c:pt idx="16">
                  <c:v>177.3983237759152</c:v>
                </c:pt>
                <c:pt idx="17">
                  <c:v>177.3983237759152</c:v>
                </c:pt>
                <c:pt idx="18">
                  <c:v>177.3983237759152</c:v>
                </c:pt>
                <c:pt idx="19">
                  <c:v>177.3983237759152</c:v>
                </c:pt>
              </c:numCache>
            </c:numRef>
          </c:val>
        </c:ser>
        <c:ser>
          <c:idx val="0"/>
          <c:order val="4"/>
          <c:tx>
            <c:strRef>
              <c:f>'2019 IRP'!$B$3</c:f>
              <c:strCache>
                <c:ptCount val="1"/>
                <c:pt idx="0">
                  <c:v>Hydro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'2019 IRP'!$C$16:$V$16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'2019 IRP'!$C$3:$V$3</c:f>
              <c:numCache>
                <c:formatCode>#,##0</c:formatCode>
                <c:ptCount val="20"/>
                <c:pt idx="0">
                  <c:v>20.032790030877809</c:v>
                </c:pt>
                <c:pt idx="1">
                  <c:v>20.032790030877809</c:v>
                </c:pt>
                <c:pt idx="2">
                  <c:v>20.032790030877809</c:v>
                </c:pt>
                <c:pt idx="3">
                  <c:v>20.032790030877809</c:v>
                </c:pt>
                <c:pt idx="4">
                  <c:v>20.032790030877809</c:v>
                </c:pt>
                <c:pt idx="5">
                  <c:v>20.032790030877809</c:v>
                </c:pt>
                <c:pt idx="6">
                  <c:v>20.032790030877809</c:v>
                </c:pt>
                <c:pt idx="7">
                  <c:v>20.032790030877809</c:v>
                </c:pt>
                <c:pt idx="8">
                  <c:v>20.032790030877809</c:v>
                </c:pt>
                <c:pt idx="9">
                  <c:v>20.032790030877809</c:v>
                </c:pt>
                <c:pt idx="10">
                  <c:v>20.032790030877809</c:v>
                </c:pt>
                <c:pt idx="11">
                  <c:v>20.032790030877809</c:v>
                </c:pt>
                <c:pt idx="12">
                  <c:v>20.032790030877809</c:v>
                </c:pt>
                <c:pt idx="13">
                  <c:v>20.032790030877809</c:v>
                </c:pt>
                <c:pt idx="14">
                  <c:v>20.032790030877809</c:v>
                </c:pt>
                <c:pt idx="15">
                  <c:v>20.032790030877809</c:v>
                </c:pt>
                <c:pt idx="16">
                  <c:v>20.032790030877809</c:v>
                </c:pt>
                <c:pt idx="17">
                  <c:v>20.032790030877809</c:v>
                </c:pt>
                <c:pt idx="18">
                  <c:v>20.032790030877809</c:v>
                </c:pt>
                <c:pt idx="19">
                  <c:v>20.032790030877809</c:v>
                </c:pt>
              </c:numCache>
            </c:numRef>
          </c:val>
        </c:ser>
        <c:ser>
          <c:idx val="5"/>
          <c:order val="5"/>
          <c:tx>
            <c:strRef>
              <c:f>'2019 IRP'!$B$9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'2019 IRP'!$C$16:$V$16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'2019 IRP'!$C$9:$V$9</c:f>
              <c:numCache>
                <c:formatCode>#,##0</c:formatCode>
                <c:ptCount val="20"/>
                <c:pt idx="0">
                  <c:v>519.55387529992186</c:v>
                </c:pt>
                <c:pt idx="1">
                  <c:v>221.64220714566588</c:v>
                </c:pt>
                <c:pt idx="2">
                  <c:v>213.2704553302741</c:v>
                </c:pt>
                <c:pt idx="3">
                  <c:v>174.66735782333691</c:v>
                </c:pt>
                <c:pt idx="4">
                  <c:v>173.56372566332456</c:v>
                </c:pt>
                <c:pt idx="5">
                  <c:v>199.1094203817031</c:v>
                </c:pt>
                <c:pt idx="6">
                  <c:v>208.00466777330865</c:v>
                </c:pt>
                <c:pt idx="7">
                  <c:v>189.15921951210731</c:v>
                </c:pt>
                <c:pt idx="8">
                  <c:v>187.41641354926361</c:v>
                </c:pt>
                <c:pt idx="9">
                  <c:v>180.50278464607862</c:v>
                </c:pt>
                <c:pt idx="10">
                  <c:v>186.45662917949787</c:v>
                </c:pt>
                <c:pt idx="11">
                  <c:v>151.19398155563886</c:v>
                </c:pt>
                <c:pt idx="12">
                  <c:v>92.770403690540334</c:v>
                </c:pt>
                <c:pt idx="13">
                  <c:v>90.548430924089132</c:v>
                </c:pt>
                <c:pt idx="14">
                  <c:v>102.20105167820954</c:v>
                </c:pt>
                <c:pt idx="15">
                  <c:v>103.22907574463534</c:v>
                </c:pt>
                <c:pt idx="16">
                  <c:v>102.87193022318485</c:v>
                </c:pt>
                <c:pt idx="17">
                  <c:v>107.59660913613143</c:v>
                </c:pt>
                <c:pt idx="18">
                  <c:v>113.93922663064656</c:v>
                </c:pt>
                <c:pt idx="19">
                  <c:v>132.98691934718437</c:v>
                </c:pt>
              </c:numCache>
            </c:numRef>
          </c:val>
        </c:ser>
        <c:ser>
          <c:idx val="6"/>
          <c:order val="6"/>
          <c:tx>
            <c:strRef>
              <c:f>'2019 IRP'!$B$8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'2019 IRP'!$C$16:$V$16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'2019 IRP'!$C$8:$V$8</c:f>
              <c:numCache>
                <c:formatCode>#,##0</c:formatCode>
                <c:ptCount val="20"/>
                <c:pt idx="0">
                  <c:v>20.701977064750551</c:v>
                </c:pt>
                <c:pt idx="1">
                  <c:v>20.701977064750551</c:v>
                </c:pt>
                <c:pt idx="2">
                  <c:v>271.76474625999361</c:v>
                </c:pt>
                <c:pt idx="3">
                  <c:v>271.76474625999361</c:v>
                </c:pt>
                <c:pt idx="4">
                  <c:v>271.76474625999361</c:v>
                </c:pt>
                <c:pt idx="5">
                  <c:v>271.76474625999361</c:v>
                </c:pt>
                <c:pt idx="6">
                  <c:v>271.76474625999361</c:v>
                </c:pt>
                <c:pt idx="7">
                  <c:v>271.76474625999361</c:v>
                </c:pt>
                <c:pt idx="8">
                  <c:v>271.76474625999361</c:v>
                </c:pt>
                <c:pt idx="9">
                  <c:v>265.56419294143711</c:v>
                </c:pt>
                <c:pt idx="10">
                  <c:v>265.56419294143711</c:v>
                </c:pt>
                <c:pt idx="11">
                  <c:v>265.56419294143711</c:v>
                </c:pt>
                <c:pt idx="12">
                  <c:v>265.27353092882163</c:v>
                </c:pt>
                <c:pt idx="13">
                  <c:v>265.27353092882163</c:v>
                </c:pt>
                <c:pt idx="14">
                  <c:v>265.27353092882163</c:v>
                </c:pt>
                <c:pt idx="15">
                  <c:v>265.27353092882163</c:v>
                </c:pt>
                <c:pt idx="16">
                  <c:v>265.27353092882163</c:v>
                </c:pt>
                <c:pt idx="17">
                  <c:v>265.27353092882163</c:v>
                </c:pt>
                <c:pt idx="18">
                  <c:v>254.50145693932831</c:v>
                </c:pt>
                <c:pt idx="19">
                  <c:v>254.50145693932831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16300808"/>
        <c:axId val="316304336"/>
      </c:barChart>
      <c:lineChart>
        <c:grouping val="standard"/>
        <c:varyColors val="0"/>
        <c:ser>
          <c:idx val="7"/>
          <c:order val="7"/>
          <c:tx>
            <c:strRef>
              <c:f>'2019 IRP'!$B$24</c:f>
              <c:strCache>
                <c:ptCount val="1"/>
                <c:pt idx="0">
                  <c:v>Net Position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'2019 IRP'!$C$16:$V$16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'2019 IRP'!$C$24:$V$24</c:f>
              <c:numCache>
                <c:formatCode>#,##0</c:formatCode>
                <c:ptCount val="20"/>
                <c:pt idx="0">
                  <c:v>1718.3595001057395</c:v>
                </c:pt>
                <c:pt idx="1">
                  <c:v>1063.9258589178103</c:v>
                </c:pt>
                <c:pt idx="2">
                  <c:v>1686.8602545336012</c:v>
                </c:pt>
                <c:pt idx="3">
                  <c:v>1692.5227945236686</c:v>
                </c:pt>
                <c:pt idx="4">
                  <c:v>1683.2339956579765</c:v>
                </c:pt>
                <c:pt idx="5">
                  <c:v>1737.0894900850949</c:v>
                </c:pt>
                <c:pt idx="6">
                  <c:v>1651.4696609062516</c:v>
                </c:pt>
                <c:pt idx="7">
                  <c:v>1636.4001830700724</c:v>
                </c:pt>
                <c:pt idx="8">
                  <c:v>1601.4884532161996</c:v>
                </c:pt>
                <c:pt idx="9">
                  <c:v>1581.9446765826078</c:v>
                </c:pt>
                <c:pt idx="10">
                  <c:v>1577.1363939820676</c:v>
                </c:pt>
                <c:pt idx="11">
                  <c:v>1527.9291978699985</c:v>
                </c:pt>
                <c:pt idx="12">
                  <c:v>1480.2453152099533</c:v>
                </c:pt>
                <c:pt idx="13">
                  <c:v>1457.7582582455705</c:v>
                </c:pt>
                <c:pt idx="14">
                  <c:v>1422.982670564312</c:v>
                </c:pt>
                <c:pt idx="15">
                  <c:v>1393.7881508489431</c:v>
                </c:pt>
                <c:pt idx="16">
                  <c:v>1393.2374922109359</c:v>
                </c:pt>
                <c:pt idx="17">
                  <c:v>1405.5188625727126</c:v>
                </c:pt>
                <c:pt idx="18">
                  <c:v>996.27543888451351</c:v>
                </c:pt>
                <c:pt idx="19">
                  <c:v>1014.189252312503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00808"/>
        <c:axId val="316304336"/>
      </c:lineChart>
      <c:catAx>
        <c:axId val="31630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anchor="b" anchorCtr="1"/>
          <a:lstStyle/>
          <a:p>
            <a:pPr>
              <a:defRPr b="1"/>
            </a:pPr>
            <a:endParaRPr lang="en-US"/>
          </a:p>
        </c:txPr>
        <c:crossAx val="316304336"/>
        <c:crosses val="autoZero"/>
        <c:auto val="1"/>
        <c:lblAlgn val="ctr"/>
        <c:lblOffset val="100"/>
        <c:noMultiLvlLbl val="0"/>
      </c:catAx>
      <c:valAx>
        <c:axId val="31630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8.1018686276167311E-3"/>
              <c:y val="0.410470543212350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63008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981741159888757"/>
          <c:y val="0.89792974307615581"/>
          <c:w val="0.84745258324107786"/>
          <c:h val="0.1020702569238441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1"/>
          </a:solidFill>
          <a:prstDash val="solid"/>
        </a:ln>
        <a:effectLst/>
      </c:spPr>
      <c:txPr>
        <a:bodyPr/>
        <a:lstStyle/>
        <a:p>
          <a:pPr>
            <a:defRPr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476253</xdr:colOff>
      <xdr:row>31</xdr:row>
      <xdr:rowOff>59531</xdr:rowOff>
    </xdr:from>
    <xdr:to>
      <xdr:col>12</xdr:col>
      <xdr:colOff>202407</xdr:colOff>
      <xdr:row>50</xdr:row>
      <xdr:rowOff>119526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9%20IRP\Projects\Capacity%20and%20Peak%20Contribution%20of%20VER\Results\CF%20Method\P45CNW%20Contribution\SO%20L&amp;R%20I19-P45CNW-MMR_1909221006%20TEST%20CapContrib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Main"/>
      <sheetName val="LR Winter Less Summer"/>
      <sheetName val="Portfolio LR (Summer)"/>
      <sheetName val="Portfolio LR (Winter)"/>
      <sheetName val="Initial L&amp;R (Summer)"/>
      <sheetName val="Initial L&amp;R (Winter)"/>
      <sheetName val="Chart1 - Summer"/>
      <sheetName val="Chart 2 - Winter"/>
      <sheetName val="Chart 3 - East"/>
      <sheetName val="Chart 4 - West"/>
      <sheetName val="Zone LR"/>
      <sheetName val="Zone LR (Winter)"/>
      <sheetName val="DetailPivot"/>
      <sheetName val="DetailPivot (Winter)"/>
      <sheetName val="LRCap"/>
      <sheetName val="LRCap (Winter)"/>
      <sheetName val="EV 2020 Wind"/>
      <sheetName val="CapacityBalance"/>
      <sheetName val="ContractReport"/>
      <sheetName val="AdjCapBalance"/>
      <sheetName val="Check"/>
      <sheetName val="StationCapacityReport"/>
      <sheetName val="TBL_Grouping"/>
      <sheetName val="TBL_ResourceMaster"/>
      <sheetName val="PRM Adj"/>
      <sheetName val="Tbl_Bubbles"/>
      <sheetName val="Transmission Areas"/>
    </sheetNames>
    <sheetDataSet>
      <sheetData sheetId="0"/>
      <sheetData sheetId="1">
        <row r="5">
          <cell r="S5" t="str">
            <v>I19-P45CNW-MMR</v>
          </cell>
        </row>
        <row r="25">
          <cell r="F25">
            <v>0.13</v>
          </cell>
        </row>
      </sheetData>
      <sheetData sheetId="2"/>
      <sheetData sheetId="3"/>
      <sheetData sheetId="4"/>
      <sheetData sheetId="5"/>
      <sheetData sheetId="6">
        <row r="4">
          <cell r="Z4">
            <v>0.13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CapacityBal-StudyName.csv</v>
          </cell>
        </row>
        <row r="2">
          <cell r="A2" t="str">
            <v>Year</v>
          </cell>
          <cell r="B2" t="str">
            <v>Month</v>
          </cell>
          <cell r="C2" t="str">
            <v>Zone</v>
          </cell>
          <cell r="D2" t="str">
            <v>Peak Load</v>
          </cell>
          <cell r="E2" t="str">
            <v>OnPk Contr Load</v>
          </cell>
          <cell r="F2" t="str">
            <v>Load DSM</v>
          </cell>
          <cell r="G2" t="str">
            <v>Min Req Reserve</v>
          </cell>
          <cell r="H2" t="str">
            <v>Plan Reserve</v>
          </cell>
          <cell r="I2" t="str">
            <v>Res Margin %</v>
          </cell>
          <cell r="J2" t="str">
            <v>Firm Gen Cap</v>
          </cell>
          <cell r="K2" t="str">
            <v>OnPk Contr Resource</v>
          </cell>
          <cell r="L2" t="str">
            <v>Resource DSM</v>
          </cell>
          <cell r="M2" t="str">
            <v>Net Firm Import</v>
          </cell>
          <cell r="N2" t="str">
            <v>Firm Export</v>
          </cell>
          <cell r="O2" t="str">
            <v>Unmet Cap</v>
          </cell>
          <cell r="P2" t="str">
            <v>Purchase</v>
          </cell>
          <cell r="Q2" t="str">
            <v>Sales</v>
          </cell>
          <cell r="R2" t="str">
            <v>Parent Bubble</v>
          </cell>
        </row>
        <row r="3">
          <cell r="A3">
            <v>2019</v>
          </cell>
        </row>
        <row r="4">
          <cell r="A4">
            <v>2019</v>
          </cell>
        </row>
        <row r="5">
          <cell r="A5">
            <v>2019</v>
          </cell>
        </row>
        <row r="6">
          <cell r="A6">
            <v>2019</v>
          </cell>
        </row>
        <row r="7">
          <cell r="A7">
            <v>2019</v>
          </cell>
        </row>
        <row r="8">
          <cell r="A8">
            <v>2019</v>
          </cell>
        </row>
        <row r="9">
          <cell r="A9">
            <v>2019</v>
          </cell>
        </row>
        <row r="10">
          <cell r="A10">
            <v>2019</v>
          </cell>
        </row>
        <row r="11">
          <cell r="A11">
            <v>2019</v>
          </cell>
        </row>
        <row r="12">
          <cell r="A12">
            <v>2019</v>
          </cell>
        </row>
        <row r="13">
          <cell r="A13">
            <v>2019</v>
          </cell>
        </row>
        <row r="14">
          <cell r="A14">
            <v>2019</v>
          </cell>
        </row>
        <row r="15">
          <cell r="A15">
            <v>2019</v>
          </cell>
        </row>
        <row r="16">
          <cell r="A16">
            <v>2019</v>
          </cell>
        </row>
        <row r="17">
          <cell r="A17">
            <v>2019</v>
          </cell>
        </row>
        <row r="18">
          <cell r="A18">
            <v>2019</v>
          </cell>
        </row>
        <row r="19">
          <cell r="A19">
            <v>2019</v>
          </cell>
        </row>
        <row r="20">
          <cell r="A20">
            <v>2019</v>
          </cell>
        </row>
        <row r="21">
          <cell r="A21">
            <v>2019</v>
          </cell>
        </row>
        <row r="22">
          <cell r="A22">
            <v>2019</v>
          </cell>
        </row>
        <row r="23">
          <cell r="A23">
            <v>2019</v>
          </cell>
        </row>
        <row r="24">
          <cell r="A24">
            <v>2019</v>
          </cell>
        </row>
        <row r="25">
          <cell r="A25">
            <v>2019</v>
          </cell>
        </row>
        <row r="26">
          <cell r="A26">
            <v>2019</v>
          </cell>
        </row>
        <row r="27">
          <cell r="A27">
            <v>2019</v>
          </cell>
        </row>
        <row r="28">
          <cell r="A28">
            <v>2019</v>
          </cell>
        </row>
        <row r="29">
          <cell r="A29">
            <v>2019</v>
          </cell>
        </row>
        <row r="30">
          <cell r="A30">
            <v>2019</v>
          </cell>
        </row>
        <row r="31">
          <cell r="A31">
            <v>2019</v>
          </cell>
        </row>
        <row r="32">
          <cell r="A32">
            <v>2019</v>
          </cell>
        </row>
        <row r="33">
          <cell r="A33">
            <v>2019</v>
          </cell>
        </row>
        <row r="34">
          <cell r="A34">
            <v>2019</v>
          </cell>
        </row>
        <row r="35">
          <cell r="A35">
            <v>2019</v>
          </cell>
        </row>
        <row r="36">
          <cell r="A36">
            <v>2019</v>
          </cell>
        </row>
        <row r="37">
          <cell r="A37">
            <v>2019</v>
          </cell>
        </row>
        <row r="38">
          <cell r="A38">
            <v>2019</v>
          </cell>
        </row>
        <row r="39">
          <cell r="A39">
            <v>2019</v>
          </cell>
        </row>
        <row r="40">
          <cell r="A40">
            <v>2019</v>
          </cell>
        </row>
        <row r="41">
          <cell r="A41">
            <v>2019</v>
          </cell>
        </row>
        <row r="42">
          <cell r="A42">
            <v>2019</v>
          </cell>
        </row>
        <row r="43">
          <cell r="A43">
            <v>2019</v>
          </cell>
        </row>
        <row r="44">
          <cell r="A44">
            <v>2019</v>
          </cell>
        </row>
        <row r="45">
          <cell r="A45">
            <v>2019</v>
          </cell>
        </row>
        <row r="46">
          <cell r="A46">
            <v>2019</v>
          </cell>
        </row>
        <row r="47">
          <cell r="A47">
            <v>2019</v>
          </cell>
        </row>
        <row r="48">
          <cell r="A48">
            <v>2019</v>
          </cell>
        </row>
        <row r="49">
          <cell r="A49">
            <v>2019</v>
          </cell>
        </row>
        <row r="50">
          <cell r="A50">
            <v>2019</v>
          </cell>
        </row>
        <row r="51">
          <cell r="A51">
            <v>2019</v>
          </cell>
        </row>
        <row r="52">
          <cell r="A52">
            <v>2019</v>
          </cell>
        </row>
        <row r="53">
          <cell r="A53">
            <v>2019</v>
          </cell>
        </row>
        <row r="54">
          <cell r="A54">
            <v>2019</v>
          </cell>
        </row>
        <row r="55">
          <cell r="A55">
            <v>2019</v>
          </cell>
        </row>
        <row r="56">
          <cell r="A56">
            <v>2019</v>
          </cell>
        </row>
        <row r="57">
          <cell r="A57">
            <v>2019</v>
          </cell>
        </row>
        <row r="58">
          <cell r="A58">
            <v>2019</v>
          </cell>
        </row>
        <row r="59">
          <cell r="A59">
            <v>2019</v>
          </cell>
        </row>
        <row r="60">
          <cell r="A60">
            <v>2019</v>
          </cell>
        </row>
        <row r="61">
          <cell r="A61">
            <v>2019</v>
          </cell>
        </row>
        <row r="62">
          <cell r="A62">
            <v>2019</v>
          </cell>
        </row>
        <row r="63">
          <cell r="A63">
            <v>2019</v>
          </cell>
        </row>
        <row r="64">
          <cell r="A64">
            <v>2019</v>
          </cell>
        </row>
        <row r="65">
          <cell r="A65">
            <v>2019</v>
          </cell>
        </row>
        <row r="66">
          <cell r="A66">
            <v>2019</v>
          </cell>
        </row>
        <row r="67">
          <cell r="A67">
            <v>2019</v>
          </cell>
        </row>
        <row r="68">
          <cell r="A68">
            <v>2019</v>
          </cell>
        </row>
        <row r="69">
          <cell r="A69">
            <v>2019</v>
          </cell>
        </row>
        <row r="70">
          <cell r="A70">
            <v>2019</v>
          </cell>
        </row>
        <row r="71">
          <cell r="A71">
            <v>2019</v>
          </cell>
        </row>
        <row r="72">
          <cell r="A72">
            <v>2019</v>
          </cell>
        </row>
        <row r="73">
          <cell r="A73">
            <v>2019</v>
          </cell>
        </row>
        <row r="74">
          <cell r="A74">
            <v>2019</v>
          </cell>
        </row>
        <row r="75">
          <cell r="A75">
            <v>2019</v>
          </cell>
        </row>
        <row r="76">
          <cell r="A76">
            <v>2019</v>
          </cell>
        </row>
        <row r="77">
          <cell r="A77">
            <v>2019</v>
          </cell>
        </row>
        <row r="78">
          <cell r="A78">
            <v>2019</v>
          </cell>
        </row>
        <row r="79">
          <cell r="A79">
            <v>2019</v>
          </cell>
        </row>
        <row r="80">
          <cell r="A80">
            <v>2019</v>
          </cell>
        </row>
        <row r="81">
          <cell r="A81">
            <v>2019</v>
          </cell>
        </row>
        <row r="82">
          <cell r="A82">
            <v>2019</v>
          </cell>
        </row>
        <row r="83">
          <cell r="A83">
            <v>2019</v>
          </cell>
        </row>
        <row r="84">
          <cell r="A84">
            <v>2019</v>
          </cell>
        </row>
        <row r="85">
          <cell r="A85">
            <v>2019</v>
          </cell>
        </row>
        <row r="86">
          <cell r="A86">
            <v>2019</v>
          </cell>
        </row>
        <row r="87">
          <cell r="A87">
            <v>2019</v>
          </cell>
        </row>
        <row r="88">
          <cell r="A88">
            <v>2019</v>
          </cell>
        </row>
        <row r="89">
          <cell r="A89">
            <v>2019</v>
          </cell>
        </row>
        <row r="90">
          <cell r="A90">
            <v>2019</v>
          </cell>
        </row>
        <row r="91">
          <cell r="A91">
            <v>2019</v>
          </cell>
        </row>
        <row r="92">
          <cell r="A92">
            <v>2019</v>
          </cell>
        </row>
        <row r="93">
          <cell r="A93">
            <v>2019</v>
          </cell>
        </row>
        <row r="94">
          <cell r="A94">
            <v>2019</v>
          </cell>
        </row>
        <row r="95">
          <cell r="A95">
            <v>2019</v>
          </cell>
        </row>
        <row r="96">
          <cell r="A96">
            <v>2019</v>
          </cell>
        </row>
        <row r="97">
          <cell r="A97">
            <v>2019</v>
          </cell>
        </row>
        <row r="98">
          <cell r="A98">
            <v>2019</v>
          </cell>
        </row>
        <row r="99">
          <cell r="A99">
            <v>2019</v>
          </cell>
        </row>
        <row r="100">
          <cell r="A100">
            <v>2019</v>
          </cell>
        </row>
        <row r="101">
          <cell r="A101">
            <v>2019</v>
          </cell>
        </row>
        <row r="102">
          <cell r="A102">
            <v>2019</v>
          </cell>
        </row>
        <row r="103">
          <cell r="A103">
            <v>2019</v>
          </cell>
        </row>
        <row r="104">
          <cell r="A104">
            <v>2019</v>
          </cell>
        </row>
        <row r="105">
          <cell r="A105">
            <v>2019</v>
          </cell>
        </row>
        <row r="106">
          <cell r="A106">
            <v>2019</v>
          </cell>
        </row>
        <row r="107">
          <cell r="A107">
            <v>2019</v>
          </cell>
        </row>
        <row r="108">
          <cell r="A108">
            <v>2019</v>
          </cell>
        </row>
        <row r="109">
          <cell r="A109">
            <v>2019</v>
          </cell>
        </row>
        <row r="110">
          <cell r="A110">
            <v>2019</v>
          </cell>
        </row>
        <row r="111">
          <cell r="A111">
            <v>2019</v>
          </cell>
        </row>
        <row r="112">
          <cell r="A112">
            <v>2019</v>
          </cell>
        </row>
        <row r="113">
          <cell r="A113">
            <v>2019</v>
          </cell>
        </row>
        <row r="114">
          <cell r="A114">
            <v>2019</v>
          </cell>
        </row>
        <row r="115">
          <cell r="A115">
            <v>2019</v>
          </cell>
        </row>
        <row r="116">
          <cell r="A116">
            <v>2019</v>
          </cell>
        </row>
        <row r="117">
          <cell r="A117">
            <v>2020</v>
          </cell>
        </row>
        <row r="118">
          <cell r="A118">
            <v>2020</v>
          </cell>
        </row>
        <row r="119">
          <cell r="A119">
            <v>2020</v>
          </cell>
        </row>
        <row r="120">
          <cell r="A120">
            <v>2020</v>
          </cell>
        </row>
        <row r="121">
          <cell r="A121">
            <v>2020</v>
          </cell>
        </row>
        <row r="122">
          <cell r="A122">
            <v>2020</v>
          </cell>
        </row>
        <row r="123">
          <cell r="A123">
            <v>2020</v>
          </cell>
        </row>
        <row r="124">
          <cell r="A124">
            <v>2020</v>
          </cell>
        </row>
        <row r="125">
          <cell r="A125">
            <v>2020</v>
          </cell>
        </row>
        <row r="126">
          <cell r="A126">
            <v>2020</v>
          </cell>
        </row>
        <row r="127">
          <cell r="A127">
            <v>2020</v>
          </cell>
        </row>
        <row r="128">
          <cell r="A128">
            <v>2020</v>
          </cell>
        </row>
        <row r="129">
          <cell r="A129">
            <v>2020</v>
          </cell>
        </row>
        <row r="130">
          <cell r="A130">
            <v>2020</v>
          </cell>
        </row>
        <row r="131">
          <cell r="A131">
            <v>2020</v>
          </cell>
        </row>
        <row r="132">
          <cell r="A132">
            <v>2020</v>
          </cell>
        </row>
        <row r="133">
          <cell r="A133">
            <v>2020</v>
          </cell>
        </row>
        <row r="134">
          <cell r="A134">
            <v>2020</v>
          </cell>
        </row>
        <row r="135">
          <cell r="A135">
            <v>2020</v>
          </cell>
        </row>
        <row r="136">
          <cell r="A136">
            <v>2020</v>
          </cell>
        </row>
        <row r="137">
          <cell r="A137">
            <v>2020</v>
          </cell>
        </row>
        <row r="138">
          <cell r="A138">
            <v>2020</v>
          </cell>
        </row>
        <row r="139">
          <cell r="A139">
            <v>2020</v>
          </cell>
        </row>
        <row r="140">
          <cell r="A140">
            <v>2020</v>
          </cell>
        </row>
        <row r="141">
          <cell r="A141">
            <v>2020</v>
          </cell>
        </row>
        <row r="142">
          <cell r="A142">
            <v>2020</v>
          </cell>
        </row>
        <row r="143">
          <cell r="A143">
            <v>2020</v>
          </cell>
        </row>
        <row r="144">
          <cell r="A144">
            <v>2020</v>
          </cell>
        </row>
        <row r="145">
          <cell r="A145">
            <v>2020</v>
          </cell>
        </row>
        <row r="146">
          <cell r="A146">
            <v>2020</v>
          </cell>
        </row>
        <row r="147">
          <cell r="A147">
            <v>2020</v>
          </cell>
        </row>
        <row r="148">
          <cell r="A148">
            <v>2020</v>
          </cell>
        </row>
        <row r="149">
          <cell r="A149">
            <v>2020</v>
          </cell>
        </row>
        <row r="150">
          <cell r="A150">
            <v>2020</v>
          </cell>
        </row>
        <row r="151">
          <cell r="A151">
            <v>2020</v>
          </cell>
        </row>
        <row r="152">
          <cell r="A152">
            <v>2020</v>
          </cell>
        </row>
        <row r="153">
          <cell r="A153">
            <v>2020</v>
          </cell>
        </row>
        <row r="154">
          <cell r="A154">
            <v>2020</v>
          </cell>
        </row>
        <row r="155">
          <cell r="A155">
            <v>2020</v>
          </cell>
        </row>
        <row r="156">
          <cell r="A156">
            <v>2020</v>
          </cell>
        </row>
        <row r="157">
          <cell r="A157">
            <v>2020</v>
          </cell>
        </row>
        <row r="158">
          <cell r="A158">
            <v>2020</v>
          </cell>
        </row>
        <row r="159">
          <cell r="A159">
            <v>2020</v>
          </cell>
        </row>
        <row r="160">
          <cell r="A160">
            <v>2020</v>
          </cell>
        </row>
        <row r="161">
          <cell r="A161">
            <v>2020</v>
          </cell>
        </row>
        <row r="162">
          <cell r="A162">
            <v>2020</v>
          </cell>
        </row>
        <row r="163">
          <cell r="A163">
            <v>2020</v>
          </cell>
        </row>
        <row r="164">
          <cell r="A164">
            <v>2020</v>
          </cell>
        </row>
        <row r="165">
          <cell r="A165">
            <v>2020</v>
          </cell>
        </row>
        <row r="166">
          <cell r="A166">
            <v>2020</v>
          </cell>
        </row>
        <row r="167">
          <cell r="A167">
            <v>2020</v>
          </cell>
        </row>
        <row r="168">
          <cell r="A168">
            <v>2020</v>
          </cell>
        </row>
        <row r="169">
          <cell r="A169">
            <v>2020</v>
          </cell>
        </row>
        <row r="170">
          <cell r="A170">
            <v>2020</v>
          </cell>
        </row>
        <row r="171">
          <cell r="A171">
            <v>2020</v>
          </cell>
        </row>
        <row r="172">
          <cell r="A172">
            <v>2020</v>
          </cell>
        </row>
        <row r="173">
          <cell r="A173">
            <v>2020</v>
          </cell>
        </row>
        <row r="174">
          <cell r="A174">
            <v>2020</v>
          </cell>
        </row>
        <row r="175">
          <cell r="A175">
            <v>2020</v>
          </cell>
        </row>
        <row r="176">
          <cell r="A176">
            <v>2020</v>
          </cell>
        </row>
        <row r="177">
          <cell r="A177">
            <v>2020</v>
          </cell>
        </row>
        <row r="178">
          <cell r="A178">
            <v>2020</v>
          </cell>
        </row>
        <row r="179">
          <cell r="A179">
            <v>2020</v>
          </cell>
        </row>
        <row r="180">
          <cell r="A180">
            <v>2020</v>
          </cell>
        </row>
        <row r="181">
          <cell r="A181">
            <v>2020</v>
          </cell>
        </row>
        <row r="182">
          <cell r="A182">
            <v>2020</v>
          </cell>
        </row>
        <row r="183">
          <cell r="A183">
            <v>2020</v>
          </cell>
        </row>
        <row r="184">
          <cell r="A184">
            <v>2020</v>
          </cell>
        </row>
        <row r="185">
          <cell r="A185">
            <v>2020</v>
          </cell>
        </row>
        <row r="186">
          <cell r="A186">
            <v>2020</v>
          </cell>
        </row>
        <row r="187">
          <cell r="A187">
            <v>2020</v>
          </cell>
        </row>
        <row r="188">
          <cell r="A188">
            <v>2020</v>
          </cell>
        </row>
        <row r="189">
          <cell r="A189">
            <v>2020</v>
          </cell>
        </row>
        <row r="190">
          <cell r="A190">
            <v>2020</v>
          </cell>
        </row>
        <row r="191">
          <cell r="A191">
            <v>2020</v>
          </cell>
        </row>
        <row r="192">
          <cell r="A192">
            <v>2020</v>
          </cell>
        </row>
        <row r="193">
          <cell r="A193">
            <v>2020</v>
          </cell>
        </row>
        <row r="194">
          <cell r="A194">
            <v>2020</v>
          </cell>
        </row>
        <row r="195">
          <cell r="A195">
            <v>2020</v>
          </cell>
        </row>
        <row r="196">
          <cell r="A196">
            <v>2020</v>
          </cell>
        </row>
        <row r="197">
          <cell r="A197">
            <v>2020</v>
          </cell>
        </row>
        <row r="198">
          <cell r="A198">
            <v>2020</v>
          </cell>
        </row>
        <row r="199">
          <cell r="A199">
            <v>2020</v>
          </cell>
        </row>
        <row r="200">
          <cell r="A200">
            <v>2020</v>
          </cell>
        </row>
        <row r="201">
          <cell r="A201">
            <v>2020</v>
          </cell>
        </row>
        <row r="202">
          <cell r="A202">
            <v>2020</v>
          </cell>
        </row>
        <row r="203">
          <cell r="A203">
            <v>2020</v>
          </cell>
        </row>
        <row r="204">
          <cell r="A204">
            <v>2020</v>
          </cell>
        </row>
        <row r="205">
          <cell r="A205">
            <v>2020</v>
          </cell>
        </row>
        <row r="206">
          <cell r="A206">
            <v>2020</v>
          </cell>
        </row>
        <row r="207">
          <cell r="A207">
            <v>2020</v>
          </cell>
        </row>
        <row r="208">
          <cell r="A208">
            <v>2020</v>
          </cell>
        </row>
        <row r="209">
          <cell r="A209">
            <v>2020</v>
          </cell>
        </row>
        <row r="210">
          <cell r="A210">
            <v>2020</v>
          </cell>
        </row>
        <row r="211">
          <cell r="A211">
            <v>2020</v>
          </cell>
        </row>
        <row r="212">
          <cell r="A212">
            <v>2020</v>
          </cell>
        </row>
        <row r="213">
          <cell r="A213">
            <v>2020</v>
          </cell>
        </row>
        <row r="214">
          <cell r="A214">
            <v>2020</v>
          </cell>
        </row>
        <row r="215">
          <cell r="A215">
            <v>2020</v>
          </cell>
        </row>
        <row r="216">
          <cell r="A216">
            <v>2020</v>
          </cell>
        </row>
        <row r="217">
          <cell r="A217">
            <v>2020</v>
          </cell>
        </row>
        <row r="218">
          <cell r="A218">
            <v>2020</v>
          </cell>
        </row>
        <row r="219">
          <cell r="A219">
            <v>2020</v>
          </cell>
        </row>
        <row r="220">
          <cell r="A220">
            <v>2020</v>
          </cell>
        </row>
        <row r="221">
          <cell r="A221">
            <v>2020</v>
          </cell>
        </row>
        <row r="222">
          <cell r="A222">
            <v>2020</v>
          </cell>
        </row>
        <row r="223">
          <cell r="A223">
            <v>2020</v>
          </cell>
        </row>
        <row r="224">
          <cell r="A224">
            <v>2020</v>
          </cell>
        </row>
        <row r="225">
          <cell r="A225">
            <v>2020</v>
          </cell>
        </row>
        <row r="226">
          <cell r="A226">
            <v>2020</v>
          </cell>
        </row>
        <row r="227">
          <cell r="A227">
            <v>2020</v>
          </cell>
        </row>
        <row r="228">
          <cell r="A228">
            <v>2020</v>
          </cell>
        </row>
        <row r="229">
          <cell r="A229">
            <v>2020</v>
          </cell>
        </row>
        <row r="230">
          <cell r="A230">
            <v>2020</v>
          </cell>
        </row>
        <row r="231">
          <cell r="A231">
            <v>2021</v>
          </cell>
        </row>
        <row r="232">
          <cell r="A232">
            <v>2021</v>
          </cell>
        </row>
        <row r="233">
          <cell r="A233">
            <v>2021</v>
          </cell>
        </row>
        <row r="234">
          <cell r="A234">
            <v>2021</v>
          </cell>
        </row>
        <row r="235">
          <cell r="A235">
            <v>2021</v>
          </cell>
        </row>
        <row r="236">
          <cell r="A236">
            <v>2021</v>
          </cell>
        </row>
        <row r="237">
          <cell r="A237">
            <v>2021</v>
          </cell>
        </row>
        <row r="238">
          <cell r="A238">
            <v>2021</v>
          </cell>
        </row>
        <row r="239">
          <cell r="A239">
            <v>2021</v>
          </cell>
        </row>
        <row r="240">
          <cell r="A240">
            <v>2021</v>
          </cell>
        </row>
        <row r="241">
          <cell r="A241">
            <v>2021</v>
          </cell>
        </row>
        <row r="242">
          <cell r="A242">
            <v>2021</v>
          </cell>
        </row>
        <row r="243">
          <cell r="A243">
            <v>2021</v>
          </cell>
        </row>
        <row r="244">
          <cell r="A244">
            <v>2021</v>
          </cell>
        </row>
        <row r="245">
          <cell r="A245">
            <v>2021</v>
          </cell>
        </row>
        <row r="246">
          <cell r="A246">
            <v>2021</v>
          </cell>
        </row>
        <row r="247">
          <cell r="A247">
            <v>2021</v>
          </cell>
        </row>
        <row r="248">
          <cell r="A248">
            <v>2021</v>
          </cell>
        </row>
        <row r="249">
          <cell r="A249">
            <v>2021</v>
          </cell>
        </row>
        <row r="250">
          <cell r="A250">
            <v>2021</v>
          </cell>
        </row>
        <row r="251">
          <cell r="A251">
            <v>2021</v>
          </cell>
        </row>
        <row r="252">
          <cell r="A252">
            <v>2021</v>
          </cell>
        </row>
        <row r="253">
          <cell r="A253">
            <v>2021</v>
          </cell>
        </row>
        <row r="254">
          <cell r="A254">
            <v>2021</v>
          </cell>
        </row>
        <row r="255">
          <cell r="A255">
            <v>2021</v>
          </cell>
        </row>
        <row r="256">
          <cell r="A256">
            <v>2021</v>
          </cell>
        </row>
        <row r="257">
          <cell r="A257">
            <v>2021</v>
          </cell>
        </row>
        <row r="258">
          <cell r="A258">
            <v>2021</v>
          </cell>
        </row>
        <row r="259">
          <cell r="A259">
            <v>2021</v>
          </cell>
        </row>
        <row r="260">
          <cell r="A260">
            <v>2021</v>
          </cell>
        </row>
        <row r="261">
          <cell r="A261">
            <v>2021</v>
          </cell>
        </row>
        <row r="262">
          <cell r="A262">
            <v>2021</v>
          </cell>
        </row>
        <row r="263">
          <cell r="A263">
            <v>2021</v>
          </cell>
        </row>
        <row r="264">
          <cell r="A264">
            <v>2021</v>
          </cell>
        </row>
        <row r="265">
          <cell r="A265">
            <v>2021</v>
          </cell>
        </row>
        <row r="266">
          <cell r="A266">
            <v>2021</v>
          </cell>
        </row>
        <row r="267">
          <cell r="A267">
            <v>2021</v>
          </cell>
        </row>
        <row r="268">
          <cell r="A268">
            <v>2021</v>
          </cell>
        </row>
        <row r="269">
          <cell r="A269">
            <v>2021</v>
          </cell>
        </row>
        <row r="270">
          <cell r="A270">
            <v>2021</v>
          </cell>
        </row>
        <row r="271">
          <cell r="A271">
            <v>2021</v>
          </cell>
        </row>
        <row r="272">
          <cell r="A272">
            <v>2021</v>
          </cell>
        </row>
        <row r="273">
          <cell r="A273">
            <v>2021</v>
          </cell>
        </row>
        <row r="274">
          <cell r="A274">
            <v>2021</v>
          </cell>
        </row>
        <row r="275">
          <cell r="A275">
            <v>2021</v>
          </cell>
        </row>
        <row r="276">
          <cell r="A276">
            <v>2021</v>
          </cell>
        </row>
        <row r="277">
          <cell r="A277">
            <v>2021</v>
          </cell>
        </row>
        <row r="278">
          <cell r="A278">
            <v>2021</v>
          </cell>
        </row>
        <row r="279">
          <cell r="A279">
            <v>2021</v>
          </cell>
        </row>
        <row r="280">
          <cell r="A280">
            <v>2021</v>
          </cell>
        </row>
        <row r="281">
          <cell r="A281">
            <v>2021</v>
          </cell>
        </row>
        <row r="282">
          <cell r="A282">
            <v>2021</v>
          </cell>
        </row>
        <row r="283">
          <cell r="A283">
            <v>2021</v>
          </cell>
        </row>
        <row r="284">
          <cell r="A284">
            <v>2021</v>
          </cell>
        </row>
        <row r="285">
          <cell r="A285">
            <v>2021</v>
          </cell>
        </row>
        <row r="286">
          <cell r="A286">
            <v>2021</v>
          </cell>
        </row>
        <row r="287">
          <cell r="A287">
            <v>2021</v>
          </cell>
        </row>
        <row r="288">
          <cell r="A288">
            <v>2021</v>
          </cell>
        </row>
        <row r="289">
          <cell r="A289">
            <v>2021</v>
          </cell>
        </row>
        <row r="290">
          <cell r="A290">
            <v>2021</v>
          </cell>
        </row>
        <row r="291">
          <cell r="A291">
            <v>2021</v>
          </cell>
        </row>
        <row r="292">
          <cell r="A292">
            <v>2021</v>
          </cell>
        </row>
        <row r="293">
          <cell r="A293">
            <v>2021</v>
          </cell>
        </row>
        <row r="294">
          <cell r="A294">
            <v>2021</v>
          </cell>
        </row>
        <row r="295">
          <cell r="A295">
            <v>2021</v>
          </cell>
        </row>
        <row r="296">
          <cell r="A296">
            <v>2021</v>
          </cell>
        </row>
        <row r="297">
          <cell r="A297">
            <v>2021</v>
          </cell>
        </row>
        <row r="298">
          <cell r="A298">
            <v>2021</v>
          </cell>
        </row>
        <row r="299">
          <cell r="A299">
            <v>2021</v>
          </cell>
        </row>
        <row r="300">
          <cell r="A300">
            <v>2021</v>
          </cell>
        </row>
        <row r="301">
          <cell r="A301">
            <v>2021</v>
          </cell>
        </row>
        <row r="302">
          <cell r="A302">
            <v>2021</v>
          </cell>
        </row>
        <row r="303">
          <cell r="A303">
            <v>2021</v>
          </cell>
        </row>
        <row r="304">
          <cell r="A304">
            <v>2021</v>
          </cell>
        </row>
        <row r="305">
          <cell r="A305">
            <v>2021</v>
          </cell>
        </row>
        <row r="306">
          <cell r="A306">
            <v>2021</v>
          </cell>
        </row>
        <row r="307">
          <cell r="A307">
            <v>2021</v>
          </cell>
        </row>
        <row r="308">
          <cell r="A308">
            <v>2021</v>
          </cell>
        </row>
        <row r="309">
          <cell r="A309">
            <v>2021</v>
          </cell>
        </row>
        <row r="310">
          <cell r="A310">
            <v>2021</v>
          </cell>
        </row>
        <row r="311">
          <cell r="A311">
            <v>2021</v>
          </cell>
        </row>
        <row r="312">
          <cell r="A312">
            <v>2021</v>
          </cell>
        </row>
        <row r="313">
          <cell r="A313">
            <v>2021</v>
          </cell>
        </row>
        <row r="314">
          <cell r="A314">
            <v>2021</v>
          </cell>
        </row>
        <row r="315">
          <cell r="A315">
            <v>2021</v>
          </cell>
        </row>
        <row r="316">
          <cell r="A316">
            <v>2021</v>
          </cell>
        </row>
        <row r="317">
          <cell r="A317">
            <v>2021</v>
          </cell>
        </row>
        <row r="318">
          <cell r="A318">
            <v>2021</v>
          </cell>
        </row>
        <row r="319">
          <cell r="A319">
            <v>2021</v>
          </cell>
        </row>
        <row r="320">
          <cell r="A320">
            <v>2021</v>
          </cell>
        </row>
        <row r="321">
          <cell r="A321">
            <v>2021</v>
          </cell>
        </row>
        <row r="322">
          <cell r="A322">
            <v>2021</v>
          </cell>
        </row>
        <row r="323">
          <cell r="A323">
            <v>2021</v>
          </cell>
        </row>
        <row r="324">
          <cell r="A324">
            <v>2021</v>
          </cell>
        </row>
        <row r="325">
          <cell r="A325">
            <v>2021</v>
          </cell>
        </row>
        <row r="326">
          <cell r="A326">
            <v>2021</v>
          </cell>
        </row>
        <row r="327">
          <cell r="A327">
            <v>2021</v>
          </cell>
        </row>
        <row r="328">
          <cell r="A328">
            <v>2021</v>
          </cell>
        </row>
        <row r="329">
          <cell r="A329">
            <v>2021</v>
          </cell>
        </row>
        <row r="330">
          <cell r="A330">
            <v>2021</v>
          </cell>
        </row>
        <row r="331">
          <cell r="A331">
            <v>2021</v>
          </cell>
        </row>
        <row r="332">
          <cell r="A332">
            <v>2021</v>
          </cell>
        </row>
        <row r="333">
          <cell r="A333">
            <v>2021</v>
          </cell>
        </row>
        <row r="334">
          <cell r="A334">
            <v>2021</v>
          </cell>
        </row>
        <row r="335">
          <cell r="A335">
            <v>2021</v>
          </cell>
        </row>
        <row r="336">
          <cell r="A336">
            <v>2021</v>
          </cell>
        </row>
        <row r="337">
          <cell r="A337">
            <v>2021</v>
          </cell>
        </row>
        <row r="338">
          <cell r="A338">
            <v>2021</v>
          </cell>
        </row>
        <row r="339">
          <cell r="A339">
            <v>2021</v>
          </cell>
        </row>
        <row r="340">
          <cell r="A340">
            <v>2021</v>
          </cell>
        </row>
        <row r="341">
          <cell r="A341">
            <v>2021</v>
          </cell>
        </row>
        <row r="342">
          <cell r="A342">
            <v>2021</v>
          </cell>
        </row>
        <row r="343">
          <cell r="A343">
            <v>2021</v>
          </cell>
        </row>
        <row r="344">
          <cell r="A344">
            <v>2021</v>
          </cell>
        </row>
        <row r="345">
          <cell r="A345">
            <v>2022</v>
          </cell>
        </row>
        <row r="346">
          <cell r="A346">
            <v>2022</v>
          </cell>
        </row>
        <row r="347">
          <cell r="A347">
            <v>2022</v>
          </cell>
        </row>
        <row r="348">
          <cell r="A348">
            <v>2022</v>
          </cell>
        </row>
        <row r="349">
          <cell r="A349">
            <v>2022</v>
          </cell>
        </row>
        <row r="350">
          <cell r="A350">
            <v>2022</v>
          </cell>
        </row>
        <row r="351">
          <cell r="A351">
            <v>2022</v>
          </cell>
        </row>
        <row r="352">
          <cell r="A352">
            <v>2022</v>
          </cell>
        </row>
        <row r="353">
          <cell r="A353">
            <v>2022</v>
          </cell>
        </row>
        <row r="354">
          <cell r="A354">
            <v>2022</v>
          </cell>
        </row>
        <row r="355">
          <cell r="A355">
            <v>2022</v>
          </cell>
        </row>
        <row r="356">
          <cell r="A356">
            <v>2022</v>
          </cell>
        </row>
        <row r="357">
          <cell r="A357">
            <v>2022</v>
          </cell>
        </row>
        <row r="358">
          <cell r="A358">
            <v>2022</v>
          </cell>
        </row>
        <row r="359">
          <cell r="A359">
            <v>2022</v>
          </cell>
        </row>
        <row r="360">
          <cell r="A360">
            <v>2022</v>
          </cell>
        </row>
        <row r="361">
          <cell r="A361">
            <v>2022</v>
          </cell>
        </row>
        <row r="362">
          <cell r="A362">
            <v>2022</v>
          </cell>
        </row>
        <row r="363">
          <cell r="A363">
            <v>2022</v>
          </cell>
        </row>
        <row r="364">
          <cell r="A364">
            <v>2022</v>
          </cell>
        </row>
        <row r="365">
          <cell r="A365">
            <v>2022</v>
          </cell>
        </row>
        <row r="366">
          <cell r="A366">
            <v>2022</v>
          </cell>
        </row>
        <row r="367">
          <cell r="A367">
            <v>2022</v>
          </cell>
        </row>
        <row r="368">
          <cell r="A368">
            <v>2022</v>
          </cell>
        </row>
        <row r="369">
          <cell r="A369">
            <v>2022</v>
          </cell>
        </row>
        <row r="370">
          <cell r="A370">
            <v>2022</v>
          </cell>
        </row>
        <row r="371">
          <cell r="A371">
            <v>2022</v>
          </cell>
        </row>
        <row r="372">
          <cell r="A372">
            <v>2022</v>
          </cell>
        </row>
        <row r="373">
          <cell r="A373">
            <v>2022</v>
          </cell>
        </row>
        <row r="374">
          <cell r="A374">
            <v>2022</v>
          </cell>
        </row>
        <row r="375">
          <cell r="A375">
            <v>2022</v>
          </cell>
        </row>
        <row r="376">
          <cell r="A376">
            <v>2022</v>
          </cell>
        </row>
        <row r="377">
          <cell r="A377">
            <v>2022</v>
          </cell>
        </row>
        <row r="378">
          <cell r="A378">
            <v>2022</v>
          </cell>
        </row>
        <row r="379">
          <cell r="A379">
            <v>2022</v>
          </cell>
        </row>
        <row r="380">
          <cell r="A380">
            <v>2022</v>
          </cell>
        </row>
        <row r="381">
          <cell r="A381">
            <v>2022</v>
          </cell>
        </row>
        <row r="382">
          <cell r="A382">
            <v>2022</v>
          </cell>
        </row>
        <row r="383">
          <cell r="A383">
            <v>2022</v>
          </cell>
        </row>
        <row r="384">
          <cell r="A384">
            <v>2022</v>
          </cell>
        </row>
        <row r="385">
          <cell r="A385">
            <v>2022</v>
          </cell>
        </row>
        <row r="386">
          <cell r="A386">
            <v>2022</v>
          </cell>
        </row>
        <row r="387">
          <cell r="A387">
            <v>2022</v>
          </cell>
        </row>
        <row r="388">
          <cell r="A388">
            <v>2022</v>
          </cell>
        </row>
        <row r="389">
          <cell r="A389">
            <v>2022</v>
          </cell>
        </row>
        <row r="390">
          <cell r="A390">
            <v>2022</v>
          </cell>
        </row>
        <row r="391">
          <cell r="A391">
            <v>2022</v>
          </cell>
        </row>
        <row r="392">
          <cell r="A392">
            <v>2022</v>
          </cell>
        </row>
        <row r="393">
          <cell r="A393">
            <v>2022</v>
          </cell>
        </row>
        <row r="394">
          <cell r="A394">
            <v>2022</v>
          </cell>
        </row>
        <row r="395">
          <cell r="A395">
            <v>2022</v>
          </cell>
        </row>
        <row r="396">
          <cell r="A396">
            <v>2022</v>
          </cell>
        </row>
        <row r="397">
          <cell r="A397">
            <v>2022</v>
          </cell>
        </row>
        <row r="398">
          <cell r="A398">
            <v>2022</v>
          </cell>
        </row>
        <row r="399">
          <cell r="A399">
            <v>2022</v>
          </cell>
        </row>
        <row r="400">
          <cell r="A400">
            <v>2022</v>
          </cell>
        </row>
        <row r="401">
          <cell r="A401">
            <v>2022</v>
          </cell>
        </row>
        <row r="402">
          <cell r="A402">
            <v>2022</v>
          </cell>
        </row>
        <row r="403">
          <cell r="A403">
            <v>2022</v>
          </cell>
        </row>
        <row r="404">
          <cell r="A404">
            <v>2022</v>
          </cell>
        </row>
        <row r="405">
          <cell r="A405">
            <v>2022</v>
          </cell>
        </row>
        <row r="406">
          <cell r="A406">
            <v>2022</v>
          </cell>
        </row>
        <row r="407">
          <cell r="A407">
            <v>2022</v>
          </cell>
        </row>
        <row r="408">
          <cell r="A408">
            <v>2022</v>
          </cell>
        </row>
        <row r="409">
          <cell r="A409">
            <v>2022</v>
          </cell>
        </row>
        <row r="410">
          <cell r="A410">
            <v>2022</v>
          </cell>
        </row>
        <row r="411">
          <cell r="A411">
            <v>2022</v>
          </cell>
        </row>
        <row r="412">
          <cell r="A412">
            <v>2022</v>
          </cell>
        </row>
        <row r="413">
          <cell r="A413">
            <v>2022</v>
          </cell>
        </row>
        <row r="414">
          <cell r="A414">
            <v>2022</v>
          </cell>
        </row>
        <row r="415">
          <cell r="A415">
            <v>2022</v>
          </cell>
        </row>
        <row r="416">
          <cell r="A416">
            <v>2022</v>
          </cell>
        </row>
        <row r="417">
          <cell r="A417">
            <v>2022</v>
          </cell>
        </row>
        <row r="418">
          <cell r="A418">
            <v>2022</v>
          </cell>
        </row>
        <row r="419">
          <cell r="A419">
            <v>2022</v>
          </cell>
        </row>
        <row r="420">
          <cell r="A420">
            <v>2022</v>
          </cell>
        </row>
        <row r="421">
          <cell r="A421">
            <v>2022</v>
          </cell>
        </row>
        <row r="422">
          <cell r="A422">
            <v>2022</v>
          </cell>
        </row>
        <row r="423">
          <cell r="A423">
            <v>2022</v>
          </cell>
        </row>
        <row r="424">
          <cell r="A424">
            <v>2022</v>
          </cell>
        </row>
        <row r="425">
          <cell r="A425">
            <v>2022</v>
          </cell>
        </row>
        <row r="426">
          <cell r="A426">
            <v>2022</v>
          </cell>
        </row>
        <row r="427">
          <cell r="A427">
            <v>2022</v>
          </cell>
        </row>
        <row r="428">
          <cell r="A428">
            <v>2022</v>
          </cell>
        </row>
        <row r="429">
          <cell r="A429">
            <v>2022</v>
          </cell>
        </row>
        <row r="430">
          <cell r="A430">
            <v>2022</v>
          </cell>
        </row>
        <row r="431">
          <cell r="A431">
            <v>2022</v>
          </cell>
        </row>
        <row r="432">
          <cell r="A432">
            <v>2022</v>
          </cell>
        </row>
        <row r="433">
          <cell r="A433">
            <v>2022</v>
          </cell>
        </row>
        <row r="434">
          <cell r="A434">
            <v>2022</v>
          </cell>
        </row>
        <row r="435">
          <cell r="A435">
            <v>2022</v>
          </cell>
        </row>
        <row r="436">
          <cell r="A436">
            <v>2022</v>
          </cell>
        </row>
        <row r="437">
          <cell r="A437">
            <v>2022</v>
          </cell>
        </row>
        <row r="438">
          <cell r="A438">
            <v>2022</v>
          </cell>
        </row>
        <row r="439">
          <cell r="A439">
            <v>2022</v>
          </cell>
        </row>
        <row r="440">
          <cell r="A440">
            <v>2022</v>
          </cell>
        </row>
        <row r="441">
          <cell r="A441">
            <v>2022</v>
          </cell>
        </row>
        <row r="442">
          <cell r="A442">
            <v>2022</v>
          </cell>
        </row>
        <row r="443">
          <cell r="A443">
            <v>2022</v>
          </cell>
        </row>
        <row r="444">
          <cell r="A444">
            <v>2022</v>
          </cell>
        </row>
        <row r="445">
          <cell r="A445">
            <v>2022</v>
          </cell>
        </row>
        <row r="446">
          <cell r="A446">
            <v>2022</v>
          </cell>
        </row>
        <row r="447">
          <cell r="A447">
            <v>2022</v>
          </cell>
        </row>
        <row r="448">
          <cell r="A448">
            <v>2022</v>
          </cell>
        </row>
        <row r="449">
          <cell r="A449">
            <v>2022</v>
          </cell>
        </row>
        <row r="450">
          <cell r="A450">
            <v>2022</v>
          </cell>
        </row>
        <row r="451">
          <cell r="A451">
            <v>2022</v>
          </cell>
        </row>
        <row r="452">
          <cell r="A452">
            <v>2022</v>
          </cell>
        </row>
        <row r="453">
          <cell r="A453">
            <v>2022</v>
          </cell>
        </row>
        <row r="454">
          <cell r="A454">
            <v>2022</v>
          </cell>
        </row>
        <row r="455">
          <cell r="A455">
            <v>2022</v>
          </cell>
        </row>
        <row r="456">
          <cell r="A456">
            <v>2022</v>
          </cell>
        </row>
        <row r="457">
          <cell r="A457">
            <v>2022</v>
          </cell>
        </row>
        <row r="458">
          <cell r="A458">
            <v>2022</v>
          </cell>
        </row>
        <row r="459">
          <cell r="A459">
            <v>2023</v>
          </cell>
        </row>
        <row r="460">
          <cell r="A460">
            <v>2023</v>
          </cell>
        </row>
        <row r="461">
          <cell r="A461">
            <v>2023</v>
          </cell>
        </row>
        <row r="462">
          <cell r="A462">
            <v>2023</v>
          </cell>
        </row>
        <row r="463">
          <cell r="A463">
            <v>2023</v>
          </cell>
        </row>
        <row r="464">
          <cell r="A464">
            <v>2023</v>
          </cell>
        </row>
        <row r="465">
          <cell r="A465">
            <v>2023</v>
          </cell>
        </row>
        <row r="466">
          <cell r="A466">
            <v>2023</v>
          </cell>
        </row>
        <row r="467">
          <cell r="A467">
            <v>2023</v>
          </cell>
        </row>
        <row r="468">
          <cell r="A468">
            <v>2023</v>
          </cell>
        </row>
        <row r="469">
          <cell r="A469">
            <v>2023</v>
          </cell>
        </row>
        <row r="470">
          <cell r="A470">
            <v>2023</v>
          </cell>
        </row>
        <row r="471">
          <cell r="A471">
            <v>2023</v>
          </cell>
        </row>
        <row r="472">
          <cell r="A472">
            <v>2023</v>
          </cell>
        </row>
        <row r="473">
          <cell r="A473">
            <v>2023</v>
          </cell>
        </row>
        <row r="474">
          <cell r="A474">
            <v>2023</v>
          </cell>
        </row>
        <row r="475">
          <cell r="A475">
            <v>2023</v>
          </cell>
        </row>
        <row r="476">
          <cell r="A476">
            <v>2023</v>
          </cell>
        </row>
        <row r="477">
          <cell r="A477">
            <v>2023</v>
          </cell>
        </row>
        <row r="478">
          <cell r="A478">
            <v>2023</v>
          </cell>
        </row>
        <row r="479">
          <cell r="A479">
            <v>2023</v>
          </cell>
        </row>
        <row r="480">
          <cell r="A480">
            <v>2023</v>
          </cell>
        </row>
        <row r="481">
          <cell r="A481">
            <v>2023</v>
          </cell>
        </row>
        <row r="482">
          <cell r="A482">
            <v>2023</v>
          </cell>
        </row>
        <row r="483">
          <cell r="A483">
            <v>2023</v>
          </cell>
        </row>
        <row r="484">
          <cell r="A484">
            <v>2023</v>
          </cell>
        </row>
        <row r="485">
          <cell r="A485">
            <v>2023</v>
          </cell>
        </row>
        <row r="486">
          <cell r="A486">
            <v>2023</v>
          </cell>
        </row>
        <row r="487">
          <cell r="A487">
            <v>2023</v>
          </cell>
        </row>
        <row r="488">
          <cell r="A488">
            <v>2023</v>
          </cell>
        </row>
        <row r="489">
          <cell r="A489">
            <v>2023</v>
          </cell>
        </row>
        <row r="490">
          <cell r="A490">
            <v>2023</v>
          </cell>
        </row>
        <row r="491">
          <cell r="A491">
            <v>2023</v>
          </cell>
        </row>
        <row r="492">
          <cell r="A492">
            <v>2023</v>
          </cell>
        </row>
        <row r="493">
          <cell r="A493">
            <v>2023</v>
          </cell>
        </row>
        <row r="494">
          <cell r="A494">
            <v>2023</v>
          </cell>
        </row>
        <row r="495">
          <cell r="A495">
            <v>2023</v>
          </cell>
        </row>
        <row r="496">
          <cell r="A496">
            <v>2023</v>
          </cell>
        </row>
        <row r="497">
          <cell r="A497">
            <v>2023</v>
          </cell>
        </row>
        <row r="498">
          <cell r="A498">
            <v>2023</v>
          </cell>
        </row>
        <row r="499">
          <cell r="A499">
            <v>2023</v>
          </cell>
        </row>
        <row r="500">
          <cell r="A500">
            <v>2023</v>
          </cell>
        </row>
        <row r="501">
          <cell r="A501">
            <v>2023</v>
          </cell>
        </row>
        <row r="502">
          <cell r="A502">
            <v>2023</v>
          </cell>
        </row>
        <row r="503">
          <cell r="A503">
            <v>2023</v>
          </cell>
        </row>
        <row r="504">
          <cell r="A504">
            <v>2023</v>
          </cell>
        </row>
        <row r="505">
          <cell r="A505">
            <v>2023</v>
          </cell>
        </row>
        <row r="506">
          <cell r="A506">
            <v>2023</v>
          </cell>
        </row>
        <row r="507">
          <cell r="A507">
            <v>2023</v>
          </cell>
        </row>
        <row r="508">
          <cell r="A508">
            <v>2023</v>
          </cell>
        </row>
        <row r="509">
          <cell r="A509">
            <v>2023</v>
          </cell>
        </row>
        <row r="510">
          <cell r="A510">
            <v>2023</v>
          </cell>
        </row>
        <row r="511">
          <cell r="A511">
            <v>2023</v>
          </cell>
        </row>
        <row r="512">
          <cell r="A512">
            <v>2023</v>
          </cell>
        </row>
        <row r="513">
          <cell r="A513">
            <v>2023</v>
          </cell>
        </row>
        <row r="514">
          <cell r="A514">
            <v>2023</v>
          </cell>
        </row>
        <row r="515">
          <cell r="A515">
            <v>2023</v>
          </cell>
        </row>
        <row r="516">
          <cell r="A516">
            <v>2023</v>
          </cell>
        </row>
        <row r="517">
          <cell r="A517">
            <v>2023</v>
          </cell>
        </row>
        <row r="518">
          <cell r="A518">
            <v>2023</v>
          </cell>
        </row>
        <row r="519">
          <cell r="A519">
            <v>2023</v>
          </cell>
        </row>
        <row r="520">
          <cell r="A520">
            <v>2023</v>
          </cell>
        </row>
        <row r="521">
          <cell r="A521">
            <v>2023</v>
          </cell>
        </row>
        <row r="522">
          <cell r="A522">
            <v>2023</v>
          </cell>
        </row>
        <row r="523">
          <cell r="A523">
            <v>2023</v>
          </cell>
        </row>
        <row r="524">
          <cell r="A524">
            <v>2023</v>
          </cell>
        </row>
        <row r="525">
          <cell r="A525">
            <v>2023</v>
          </cell>
        </row>
        <row r="526">
          <cell r="A526">
            <v>2023</v>
          </cell>
        </row>
        <row r="527">
          <cell r="A527">
            <v>2023</v>
          </cell>
        </row>
        <row r="528">
          <cell r="A528">
            <v>2023</v>
          </cell>
        </row>
        <row r="529">
          <cell r="A529">
            <v>2023</v>
          </cell>
        </row>
        <row r="530">
          <cell r="A530">
            <v>2023</v>
          </cell>
        </row>
        <row r="531">
          <cell r="A531">
            <v>2023</v>
          </cell>
        </row>
        <row r="532">
          <cell r="A532">
            <v>2023</v>
          </cell>
        </row>
        <row r="533">
          <cell r="A533">
            <v>2023</v>
          </cell>
        </row>
        <row r="534">
          <cell r="A534">
            <v>2023</v>
          </cell>
        </row>
        <row r="535">
          <cell r="A535">
            <v>2023</v>
          </cell>
        </row>
        <row r="536">
          <cell r="A536">
            <v>2023</v>
          </cell>
        </row>
        <row r="537">
          <cell r="A537">
            <v>2023</v>
          </cell>
        </row>
        <row r="538">
          <cell r="A538">
            <v>2023</v>
          </cell>
        </row>
        <row r="539">
          <cell r="A539">
            <v>2023</v>
          </cell>
        </row>
        <row r="540">
          <cell r="A540">
            <v>2023</v>
          </cell>
        </row>
        <row r="541">
          <cell r="A541">
            <v>2023</v>
          </cell>
        </row>
        <row r="542">
          <cell r="A542">
            <v>2023</v>
          </cell>
        </row>
        <row r="543">
          <cell r="A543">
            <v>2023</v>
          </cell>
        </row>
        <row r="544">
          <cell r="A544">
            <v>2023</v>
          </cell>
        </row>
        <row r="545">
          <cell r="A545">
            <v>2023</v>
          </cell>
        </row>
        <row r="546">
          <cell r="A546">
            <v>2023</v>
          </cell>
        </row>
        <row r="547">
          <cell r="A547">
            <v>2023</v>
          </cell>
        </row>
        <row r="548">
          <cell r="A548">
            <v>2023</v>
          </cell>
        </row>
        <row r="549">
          <cell r="A549">
            <v>2023</v>
          </cell>
        </row>
        <row r="550">
          <cell r="A550">
            <v>2023</v>
          </cell>
        </row>
        <row r="551">
          <cell r="A551">
            <v>2023</v>
          </cell>
        </row>
        <row r="552">
          <cell r="A552">
            <v>2023</v>
          </cell>
        </row>
        <row r="553">
          <cell r="A553">
            <v>2023</v>
          </cell>
        </row>
        <row r="554">
          <cell r="A554">
            <v>2023</v>
          </cell>
        </row>
        <row r="555">
          <cell r="A555">
            <v>2023</v>
          </cell>
        </row>
        <row r="556">
          <cell r="A556">
            <v>2023</v>
          </cell>
        </row>
        <row r="557">
          <cell r="A557">
            <v>2023</v>
          </cell>
        </row>
        <row r="558">
          <cell r="A558">
            <v>2023</v>
          </cell>
        </row>
        <row r="559">
          <cell r="A559">
            <v>2023</v>
          </cell>
        </row>
        <row r="560">
          <cell r="A560">
            <v>2023</v>
          </cell>
        </row>
        <row r="561">
          <cell r="A561">
            <v>2023</v>
          </cell>
        </row>
        <row r="562">
          <cell r="A562">
            <v>2023</v>
          </cell>
        </row>
        <row r="563">
          <cell r="A563">
            <v>2023</v>
          </cell>
        </row>
        <row r="564">
          <cell r="A564">
            <v>2023</v>
          </cell>
        </row>
        <row r="565">
          <cell r="A565">
            <v>2023</v>
          </cell>
        </row>
        <row r="566">
          <cell r="A566">
            <v>2023</v>
          </cell>
        </row>
        <row r="567">
          <cell r="A567">
            <v>2023</v>
          </cell>
        </row>
        <row r="568">
          <cell r="A568">
            <v>2023</v>
          </cell>
        </row>
        <row r="569">
          <cell r="A569">
            <v>2023</v>
          </cell>
        </row>
        <row r="570">
          <cell r="A570">
            <v>2023</v>
          </cell>
        </row>
        <row r="571">
          <cell r="A571">
            <v>2023</v>
          </cell>
        </row>
        <row r="572">
          <cell r="A572">
            <v>2023</v>
          </cell>
        </row>
        <row r="573">
          <cell r="A573">
            <v>2024</v>
          </cell>
        </row>
        <row r="574">
          <cell r="A574">
            <v>2024</v>
          </cell>
        </row>
        <row r="575">
          <cell r="A575">
            <v>2024</v>
          </cell>
        </row>
        <row r="576">
          <cell r="A576">
            <v>2024</v>
          </cell>
        </row>
        <row r="577">
          <cell r="A577">
            <v>2024</v>
          </cell>
        </row>
        <row r="578">
          <cell r="A578">
            <v>2024</v>
          </cell>
        </row>
        <row r="579">
          <cell r="A579">
            <v>2024</v>
          </cell>
        </row>
        <row r="580">
          <cell r="A580">
            <v>2024</v>
          </cell>
        </row>
        <row r="581">
          <cell r="A581">
            <v>2024</v>
          </cell>
        </row>
        <row r="582">
          <cell r="A582">
            <v>2024</v>
          </cell>
        </row>
        <row r="583">
          <cell r="A583">
            <v>2024</v>
          </cell>
        </row>
        <row r="584">
          <cell r="A584">
            <v>2024</v>
          </cell>
        </row>
        <row r="585">
          <cell r="A585">
            <v>2024</v>
          </cell>
        </row>
        <row r="586">
          <cell r="A586">
            <v>2024</v>
          </cell>
        </row>
        <row r="587">
          <cell r="A587">
            <v>2024</v>
          </cell>
        </row>
        <row r="588">
          <cell r="A588">
            <v>2024</v>
          </cell>
        </row>
        <row r="589">
          <cell r="A589">
            <v>2024</v>
          </cell>
        </row>
        <row r="590">
          <cell r="A590">
            <v>2024</v>
          </cell>
        </row>
        <row r="591">
          <cell r="A591">
            <v>2024</v>
          </cell>
        </row>
        <row r="592">
          <cell r="A592">
            <v>2024</v>
          </cell>
        </row>
        <row r="593">
          <cell r="A593">
            <v>2024</v>
          </cell>
        </row>
        <row r="594">
          <cell r="A594">
            <v>2024</v>
          </cell>
        </row>
        <row r="595">
          <cell r="A595">
            <v>2024</v>
          </cell>
        </row>
        <row r="596">
          <cell r="A596">
            <v>2024</v>
          </cell>
        </row>
        <row r="597">
          <cell r="A597">
            <v>2024</v>
          </cell>
        </row>
        <row r="598">
          <cell r="A598">
            <v>2024</v>
          </cell>
        </row>
        <row r="599">
          <cell r="A599">
            <v>2024</v>
          </cell>
        </row>
        <row r="600">
          <cell r="A600">
            <v>2024</v>
          </cell>
        </row>
        <row r="601">
          <cell r="A601">
            <v>2024</v>
          </cell>
        </row>
        <row r="602">
          <cell r="A602">
            <v>2024</v>
          </cell>
        </row>
        <row r="603">
          <cell r="A603">
            <v>2024</v>
          </cell>
        </row>
        <row r="604">
          <cell r="A604">
            <v>2024</v>
          </cell>
        </row>
        <row r="605">
          <cell r="A605">
            <v>2024</v>
          </cell>
        </row>
        <row r="606">
          <cell r="A606">
            <v>2024</v>
          </cell>
        </row>
        <row r="607">
          <cell r="A607">
            <v>2024</v>
          </cell>
        </row>
        <row r="608">
          <cell r="A608">
            <v>2024</v>
          </cell>
        </row>
        <row r="609">
          <cell r="A609">
            <v>2024</v>
          </cell>
        </row>
        <row r="610">
          <cell r="A610">
            <v>2024</v>
          </cell>
        </row>
        <row r="611">
          <cell r="A611">
            <v>2024</v>
          </cell>
        </row>
        <row r="612">
          <cell r="A612">
            <v>2024</v>
          </cell>
        </row>
        <row r="613">
          <cell r="A613">
            <v>2024</v>
          </cell>
        </row>
        <row r="614">
          <cell r="A614">
            <v>2024</v>
          </cell>
        </row>
        <row r="615">
          <cell r="A615">
            <v>2024</v>
          </cell>
        </row>
        <row r="616">
          <cell r="A616">
            <v>2024</v>
          </cell>
        </row>
        <row r="617">
          <cell r="A617">
            <v>2024</v>
          </cell>
        </row>
        <row r="618">
          <cell r="A618">
            <v>2024</v>
          </cell>
        </row>
        <row r="619">
          <cell r="A619">
            <v>2024</v>
          </cell>
        </row>
        <row r="620">
          <cell r="A620">
            <v>2024</v>
          </cell>
        </row>
        <row r="621">
          <cell r="A621">
            <v>2024</v>
          </cell>
        </row>
        <row r="622">
          <cell r="A622">
            <v>2024</v>
          </cell>
        </row>
        <row r="623">
          <cell r="A623">
            <v>2024</v>
          </cell>
        </row>
        <row r="624">
          <cell r="A624">
            <v>2024</v>
          </cell>
        </row>
        <row r="625">
          <cell r="A625">
            <v>2024</v>
          </cell>
        </row>
        <row r="626">
          <cell r="A626">
            <v>2024</v>
          </cell>
        </row>
        <row r="627">
          <cell r="A627">
            <v>2024</v>
          </cell>
        </row>
        <row r="628">
          <cell r="A628">
            <v>2024</v>
          </cell>
        </row>
        <row r="629">
          <cell r="A629">
            <v>2024</v>
          </cell>
        </row>
        <row r="630">
          <cell r="A630">
            <v>2024</v>
          </cell>
        </row>
        <row r="631">
          <cell r="A631">
            <v>2024</v>
          </cell>
        </row>
        <row r="632">
          <cell r="A632">
            <v>2024</v>
          </cell>
        </row>
        <row r="633">
          <cell r="A633">
            <v>2024</v>
          </cell>
        </row>
        <row r="634">
          <cell r="A634">
            <v>2024</v>
          </cell>
        </row>
        <row r="635">
          <cell r="A635">
            <v>2024</v>
          </cell>
        </row>
        <row r="636">
          <cell r="A636">
            <v>2024</v>
          </cell>
        </row>
        <row r="637">
          <cell r="A637">
            <v>2024</v>
          </cell>
        </row>
        <row r="638">
          <cell r="A638">
            <v>2024</v>
          </cell>
        </row>
        <row r="639">
          <cell r="A639">
            <v>2024</v>
          </cell>
        </row>
        <row r="640">
          <cell r="A640">
            <v>2024</v>
          </cell>
        </row>
        <row r="641">
          <cell r="A641">
            <v>2024</v>
          </cell>
        </row>
        <row r="642">
          <cell r="A642">
            <v>2024</v>
          </cell>
        </row>
        <row r="643">
          <cell r="A643">
            <v>2024</v>
          </cell>
        </row>
        <row r="644">
          <cell r="A644">
            <v>2024</v>
          </cell>
        </row>
        <row r="645">
          <cell r="A645">
            <v>2024</v>
          </cell>
        </row>
        <row r="646">
          <cell r="A646">
            <v>2024</v>
          </cell>
        </row>
        <row r="647">
          <cell r="A647">
            <v>2024</v>
          </cell>
        </row>
        <row r="648">
          <cell r="A648">
            <v>2024</v>
          </cell>
        </row>
        <row r="649">
          <cell r="A649">
            <v>2024</v>
          </cell>
        </row>
        <row r="650">
          <cell r="A650">
            <v>2024</v>
          </cell>
        </row>
        <row r="651">
          <cell r="A651">
            <v>2024</v>
          </cell>
        </row>
        <row r="652">
          <cell r="A652">
            <v>2024</v>
          </cell>
        </row>
        <row r="653">
          <cell r="A653">
            <v>2024</v>
          </cell>
        </row>
        <row r="654">
          <cell r="A654">
            <v>2024</v>
          </cell>
        </row>
        <row r="655">
          <cell r="A655">
            <v>2024</v>
          </cell>
        </row>
        <row r="656">
          <cell r="A656">
            <v>2024</v>
          </cell>
        </row>
        <row r="657">
          <cell r="A657">
            <v>2024</v>
          </cell>
        </row>
        <row r="658">
          <cell r="A658">
            <v>2024</v>
          </cell>
        </row>
        <row r="659">
          <cell r="A659">
            <v>2024</v>
          </cell>
        </row>
        <row r="660">
          <cell r="A660">
            <v>2024</v>
          </cell>
        </row>
        <row r="661">
          <cell r="A661">
            <v>2024</v>
          </cell>
        </row>
        <row r="662">
          <cell r="A662">
            <v>2024</v>
          </cell>
        </row>
        <row r="663">
          <cell r="A663">
            <v>2024</v>
          </cell>
        </row>
        <row r="664">
          <cell r="A664">
            <v>2024</v>
          </cell>
        </row>
        <row r="665">
          <cell r="A665">
            <v>2024</v>
          </cell>
        </row>
        <row r="666">
          <cell r="A666">
            <v>2024</v>
          </cell>
        </row>
        <row r="667">
          <cell r="A667">
            <v>2024</v>
          </cell>
        </row>
        <row r="668">
          <cell r="A668">
            <v>2024</v>
          </cell>
        </row>
        <row r="669">
          <cell r="A669">
            <v>2024</v>
          </cell>
        </row>
        <row r="670">
          <cell r="A670">
            <v>2024</v>
          </cell>
        </row>
        <row r="671">
          <cell r="A671">
            <v>2024</v>
          </cell>
        </row>
        <row r="672">
          <cell r="A672">
            <v>2024</v>
          </cell>
        </row>
        <row r="673">
          <cell r="A673">
            <v>2024</v>
          </cell>
        </row>
        <row r="674">
          <cell r="A674">
            <v>2024</v>
          </cell>
        </row>
        <row r="675">
          <cell r="A675">
            <v>2024</v>
          </cell>
        </row>
        <row r="676">
          <cell r="A676">
            <v>2024</v>
          </cell>
        </row>
        <row r="677">
          <cell r="A677">
            <v>2024</v>
          </cell>
        </row>
        <row r="678">
          <cell r="A678">
            <v>2024</v>
          </cell>
        </row>
        <row r="679">
          <cell r="A679">
            <v>2024</v>
          </cell>
        </row>
        <row r="680">
          <cell r="A680">
            <v>2024</v>
          </cell>
        </row>
        <row r="681">
          <cell r="A681">
            <v>2024</v>
          </cell>
        </row>
        <row r="682">
          <cell r="A682">
            <v>2024</v>
          </cell>
        </row>
        <row r="683">
          <cell r="A683">
            <v>2024</v>
          </cell>
        </row>
        <row r="684">
          <cell r="A684">
            <v>2024</v>
          </cell>
        </row>
        <row r="685">
          <cell r="A685">
            <v>2024</v>
          </cell>
        </row>
        <row r="686">
          <cell r="A686">
            <v>2024</v>
          </cell>
        </row>
        <row r="687">
          <cell r="A687">
            <v>2025</v>
          </cell>
        </row>
        <row r="688">
          <cell r="A688">
            <v>2025</v>
          </cell>
        </row>
        <row r="689">
          <cell r="A689">
            <v>2025</v>
          </cell>
        </row>
        <row r="690">
          <cell r="A690">
            <v>2025</v>
          </cell>
        </row>
        <row r="691">
          <cell r="A691">
            <v>2025</v>
          </cell>
        </row>
        <row r="692">
          <cell r="A692">
            <v>2025</v>
          </cell>
        </row>
        <row r="693">
          <cell r="A693">
            <v>2025</v>
          </cell>
        </row>
        <row r="694">
          <cell r="A694">
            <v>2025</v>
          </cell>
        </row>
        <row r="695">
          <cell r="A695">
            <v>2025</v>
          </cell>
        </row>
        <row r="696">
          <cell r="A696">
            <v>2025</v>
          </cell>
        </row>
        <row r="697">
          <cell r="A697">
            <v>2025</v>
          </cell>
        </row>
        <row r="698">
          <cell r="A698">
            <v>2025</v>
          </cell>
        </row>
        <row r="699">
          <cell r="A699">
            <v>2025</v>
          </cell>
        </row>
        <row r="700">
          <cell r="A700">
            <v>2025</v>
          </cell>
        </row>
        <row r="701">
          <cell r="A701">
            <v>2025</v>
          </cell>
        </row>
        <row r="702">
          <cell r="A702">
            <v>2025</v>
          </cell>
        </row>
        <row r="703">
          <cell r="A703">
            <v>2025</v>
          </cell>
        </row>
        <row r="704">
          <cell r="A704">
            <v>2025</v>
          </cell>
        </row>
        <row r="705">
          <cell r="A705">
            <v>2025</v>
          </cell>
        </row>
        <row r="706">
          <cell r="A706">
            <v>2025</v>
          </cell>
        </row>
        <row r="707">
          <cell r="A707">
            <v>2025</v>
          </cell>
        </row>
        <row r="708">
          <cell r="A708">
            <v>2025</v>
          </cell>
        </row>
        <row r="709">
          <cell r="A709">
            <v>2025</v>
          </cell>
        </row>
        <row r="710">
          <cell r="A710">
            <v>2025</v>
          </cell>
        </row>
        <row r="711">
          <cell r="A711">
            <v>2025</v>
          </cell>
        </row>
        <row r="712">
          <cell r="A712">
            <v>2025</v>
          </cell>
        </row>
        <row r="713">
          <cell r="A713">
            <v>2025</v>
          </cell>
        </row>
        <row r="714">
          <cell r="A714">
            <v>2025</v>
          </cell>
        </row>
        <row r="715">
          <cell r="A715">
            <v>2025</v>
          </cell>
        </row>
        <row r="716">
          <cell r="A716">
            <v>2025</v>
          </cell>
        </row>
        <row r="717">
          <cell r="A717">
            <v>2025</v>
          </cell>
        </row>
        <row r="718">
          <cell r="A718">
            <v>2025</v>
          </cell>
        </row>
        <row r="719">
          <cell r="A719">
            <v>2025</v>
          </cell>
        </row>
        <row r="720">
          <cell r="A720">
            <v>2025</v>
          </cell>
        </row>
        <row r="721">
          <cell r="A721">
            <v>2025</v>
          </cell>
        </row>
        <row r="722">
          <cell r="A722">
            <v>2025</v>
          </cell>
        </row>
        <row r="723">
          <cell r="A723">
            <v>2025</v>
          </cell>
        </row>
        <row r="724">
          <cell r="A724">
            <v>2025</v>
          </cell>
        </row>
        <row r="725">
          <cell r="A725">
            <v>2025</v>
          </cell>
        </row>
        <row r="726">
          <cell r="A726">
            <v>2025</v>
          </cell>
        </row>
        <row r="727">
          <cell r="A727">
            <v>2025</v>
          </cell>
        </row>
        <row r="728">
          <cell r="A728">
            <v>2025</v>
          </cell>
        </row>
        <row r="729">
          <cell r="A729">
            <v>2025</v>
          </cell>
        </row>
        <row r="730">
          <cell r="A730">
            <v>2025</v>
          </cell>
        </row>
        <row r="731">
          <cell r="A731">
            <v>2025</v>
          </cell>
        </row>
        <row r="732">
          <cell r="A732">
            <v>2025</v>
          </cell>
        </row>
        <row r="733">
          <cell r="A733">
            <v>2025</v>
          </cell>
        </row>
        <row r="734">
          <cell r="A734">
            <v>2025</v>
          </cell>
        </row>
        <row r="735">
          <cell r="A735">
            <v>2025</v>
          </cell>
        </row>
        <row r="736">
          <cell r="A736">
            <v>2025</v>
          </cell>
        </row>
        <row r="737">
          <cell r="A737">
            <v>2025</v>
          </cell>
        </row>
        <row r="738">
          <cell r="A738">
            <v>2025</v>
          </cell>
        </row>
        <row r="739">
          <cell r="A739">
            <v>2025</v>
          </cell>
        </row>
        <row r="740">
          <cell r="A740">
            <v>2025</v>
          </cell>
        </row>
        <row r="741">
          <cell r="A741">
            <v>2025</v>
          </cell>
        </row>
        <row r="742">
          <cell r="A742">
            <v>2025</v>
          </cell>
        </row>
        <row r="743">
          <cell r="A743">
            <v>2025</v>
          </cell>
        </row>
        <row r="744">
          <cell r="A744">
            <v>2025</v>
          </cell>
        </row>
        <row r="745">
          <cell r="A745">
            <v>2025</v>
          </cell>
        </row>
        <row r="746">
          <cell r="A746">
            <v>2025</v>
          </cell>
        </row>
        <row r="747">
          <cell r="A747">
            <v>2025</v>
          </cell>
        </row>
        <row r="748">
          <cell r="A748">
            <v>2025</v>
          </cell>
        </row>
        <row r="749">
          <cell r="A749">
            <v>2025</v>
          </cell>
        </row>
        <row r="750">
          <cell r="A750">
            <v>2025</v>
          </cell>
        </row>
        <row r="751">
          <cell r="A751">
            <v>2025</v>
          </cell>
        </row>
        <row r="752">
          <cell r="A752">
            <v>2025</v>
          </cell>
        </row>
        <row r="753">
          <cell r="A753">
            <v>2025</v>
          </cell>
        </row>
        <row r="754">
          <cell r="A754">
            <v>2025</v>
          </cell>
        </row>
        <row r="755">
          <cell r="A755">
            <v>2025</v>
          </cell>
        </row>
        <row r="756">
          <cell r="A756">
            <v>2025</v>
          </cell>
        </row>
        <row r="757">
          <cell r="A757">
            <v>2025</v>
          </cell>
        </row>
        <row r="758">
          <cell r="A758">
            <v>2025</v>
          </cell>
        </row>
        <row r="759">
          <cell r="A759">
            <v>2025</v>
          </cell>
        </row>
        <row r="760">
          <cell r="A760">
            <v>2025</v>
          </cell>
        </row>
        <row r="761">
          <cell r="A761">
            <v>2025</v>
          </cell>
        </row>
        <row r="762">
          <cell r="A762">
            <v>2025</v>
          </cell>
        </row>
        <row r="763">
          <cell r="A763">
            <v>2025</v>
          </cell>
        </row>
        <row r="764">
          <cell r="A764">
            <v>2025</v>
          </cell>
        </row>
        <row r="765">
          <cell r="A765">
            <v>2025</v>
          </cell>
        </row>
        <row r="766">
          <cell r="A766">
            <v>2025</v>
          </cell>
        </row>
        <row r="767">
          <cell r="A767">
            <v>2025</v>
          </cell>
        </row>
        <row r="768">
          <cell r="A768">
            <v>2025</v>
          </cell>
        </row>
        <row r="769">
          <cell r="A769">
            <v>2025</v>
          </cell>
        </row>
        <row r="770">
          <cell r="A770">
            <v>2025</v>
          </cell>
        </row>
        <row r="771">
          <cell r="A771">
            <v>2025</v>
          </cell>
        </row>
        <row r="772">
          <cell r="A772">
            <v>2025</v>
          </cell>
        </row>
        <row r="773">
          <cell r="A773">
            <v>2025</v>
          </cell>
        </row>
        <row r="774">
          <cell r="A774">
            <v>2025</v>
          </cell>
        </row>
        <row r="775">
          <cell r="A775">
            <v>2025</v>
          </cell>
        </row>
        <row r="776">
          <cell r="A776">
            <v>2025</v>
          </cell>
        </row>
        <row r="777">
          <cell r="A777">
            <v>2025</v>
          </cell>
        </row>
        <row r="778">
          <cell r="A778">
            <v>2025</v>
          </cell>
        </row>
        <row r="779">
          <cell r="A779">
            <v>2025</v>
          </cell>
        </row>
        <row r="780">
          <cell r="A780">
            <v>2025</v>
          </cell>
        </row>
        <row r="781">
          <cell r="A781">
            <v>2025</v>
          </cell>
        </row>
        <row r="782">
          <cell r="A782">
            <v>2025</v>
          </cell>
        </row>
        <row r="783">
          <cell r="A783">
            <v>2025</v>
          </cell>
        </row>
        <row r="784">
          <cell r="A784">
            <v>2025</v>
          </cell>
        </row>
        <row r="785">
          <cell r="A785">
            <v>2025</v>
          </cell>
        </row>
        <row r="786">
          <cell r="A786">
            <v>2025</v>
          </cell>
        </row>
        <row r="787">
          <cell r="A787">
            <v>2025</v>
          </cell>
        </row>
        <row r="788">
          <cell r="A788">
            <v>2025</v>
          </cell>
        </row>
        <row r="789">
          <cell r="A789">
            <v>2025</v>
          </cell>
        </row>
        <row r="790">
          <cell r="A790">
            <v>2025</v>
          </cell>
        </row>
        <row r="791">
          <cell r="A791">
            <v>2025</v>
          </cell>
        </row>
        <row r="792">
          <cell r="A792">
            <v>2025</v>
          </cell>
        </row>
        <row r="793">
          <cell r="A793">
            <v>2025</v>
          </cell>
        </row>
        <row r="794">
          <cell r="A794">
            <v>2025</v>
          </cell>
        </row>
        <row r="795">
          <cell r="A795">
            <v>2025</v>
          </cell>
        </row>
        <row r="796">
          <cell r="A796">
            <v>2025</v>
          </cell>
        </row>
        <row r="797">
          <cell r="A797">
            <v>2025</v>
          </cell>
        </row>
        <row r="798">
          <cell r="A798">
            <v>2025</v>
          </cell>
        </row>
        <row r="799">
          <cell r="A799">
            <v>2025</v>
          </cell>
        </row>
        <row r="800">
          <cell r="A800">
            <v>2025</v>
          </cell>
        </row>
        <row r="801">
          <cell r="A801">
            <v>2026</v>
          </cell>
        </row>
        <row r="802">
          <cell r="A802">
            <v>2026</v>
          </cell>
        </row>
        <row r="803">
          <cell r="A803">
            <v>2026</v>
          </cell>
        </row>
        <row r="804">
          <cell r="A804">
            <v>2026</v>
          </cell>
        </row>
        <row r="805">
          <cell r="A805">
            <v>2026</v>
          </cell>
        </row>
        <row r="806">
          <cell r="A806">
            <v>2026</v>
          </cell>
        </row>
        <row r="807">
          <cell r="A807">
            <v>2026</v>
          </cell>
        </row>
        <row r="808">
          <cell r="A808">
            <v>2026</v>
          </cell>
        </row>
        <row r="809">
          <cell r="A809">
            <v>2026</v>
          </cell>
        </row>
        <row r="810">
          <cell r="A810">
            <v>2026</v>
          </cell>
        </row>
        <row r="811">
          <cell r="A811">
            <v>2026</v>
          </cell>
        </row>
        <row r="812">
          <cell r="A812">
            <v>2026</v>
          </cell>
        </row>
        <row r="813">
          <cell r="A813">
            <v>2026</v>
          </cell>
        </row>
        <row r="814">
          <cell r="A814">
            <v>2026</v>
          </cell>
        </row>
        <row r="815">
          <cell r="A815">
            <v>2026</v>
          </cell>
        </row>
        <row r="816">
          <cell r="A816">
            <v>2026</v>
          </cell>
        </row>
        <row r="817">
          <cell r="A817">
            <v>2026</v>
          </cell>
        </row>
        <row r="818">
          <cell r="A818">
            <v>2026</v>
          </cell>
        </row>
        <row r="819">
          <cell r="A819">
            <v>2026</v>
          </cell>
        </row>
        <row r="820">
          <cell r="A820">
            <v>2026</v>
          </cell>
        </row>
        <row r="821">
          <cell r="A821">
            <v>2026</v>
          </cell>
        </row>
        <row r="822">
          <cell r="A822">
            <v>2026</v>
          </cell>
        </row>
        <row r="823">
          <cell r="A823">
            <v>2026</v>
          </cell>
        </row>
        <row r="824">
          <cell r="A824">
            <v>2026</v>
          </cell>
        </row>
        <row r="825">
          <cell r="A825">
            <v>2026</v>
          </cell>
        </row>
        <row r="826">
          <cell r="A826">
            <v>2026</v>
          </cell>
        </row>
        <row r="827">
          <cell r="A827">
            <v>2026</v>
          </cell>
        </row>
        <row r="828">
          <cell r="A828">
            <v>2026</v>
          </cell>
        </row>
        <row r="829">
          <cell r="A829">
            <v>2026</v>
          </cell>
        </row>
        <row r="830">
          <cell r="A830">
            <v>2026</v>
          </cell>
        </row>
        <row r="831">
          <cell r="A831">
            <v>2026</v>
          </cell>
        </row>
        <row r="832">
          <cell r="A832">
            <v>2026</v>
          </cell>
        </row>
        <row r="833">
          <cell r="A833">
            <v>2026</v>
          </cell>
        </row>
        <row r="834">
          <cell r="A834">
            <v>2026</v>
          </cell>
        </row>
        <row r="835">
          <cell r="A835">
            <v>2026</v>
          </cell>
        </row>
        <row r="836">
          <cell r="A836">
            <v>2026</v>
          </cell>
        </row>
        <row r="837">
          <cell r="A837">
            <v>2026</v>
          </cell>
        </row>
        <row r="838">
          <cell r="A838">
            <v>2026</v>
          </cell>
        </row>
        <row r="839">
          <cell r="A839">
            <v>2026</v>
          </cell>
        </row>
        <row r="840">
          <cell r="A840">
            <v>2026</v>
          </cell>
        </row>
        <row r="841">
          <cell r="A841">
            <v>2026</v>
          </cell>
        </row>
        <row r="842">
          <cell r="A842">
            <v>2026</v>
          </cell>
        </row>
        <row r="843">
          <cell r="A843">
            <v>2026</v>
          </cell>
        </row>
        <row r="844">
          <cell r="A844">
            <v>2026</v>
          </cell>
        </row>
        <row r="845">
          <cell r="A845">
            <v>2026</v>
          </cell>
        </row>
        <row r="846">
          <cell r="A846">
            <v>2026</v>
          </cell>
        </row>
        <row r="847">
          <cell r="A847">
            <v>2026</v>
          </cell>
        </row>
        <row r="848">
          <cell r="A848">
            <v>2026</v>
          </cell>
        </row>
        <row r="849">
          <cell r="A849">
            <v>2026</v>
          </cell>
        </row>
        <row r="850">
          <cell r="A850">
            <v>2026</v>
          </cell>
        </row>
        <row r="851">
          <cell r="A851">
            <v>2026</v>
          </cell>
        </row>
        <row r="852">
          <cell r="A852">
            <v>2026</v>
          </cell>
        </row>
        <row r="853">
          <cell r="A853">
            <v>2026</v>
          </cell>
        </row>
        <row r="854">
          <cell r="A854">
            <v>2026</v>
          </cell>
        </row>
        <row r="855">
          <cell r="A855">
            <v>2026</v>
          </cell>
        </row>
        <row r="856">
          <cell r="A856">
            <v>2026</v>
          </cell>
        </row>
        <row r="857">
          <cell r="A857">
            <v>2026</v>
          </cell>
        </row>
        <row r="858">
          <cell r="A858">
            <v>2026</v>
          </cell>
        </row>
        <row r="859">
          <cell r="A859">
            <v>2026</v>
          </cell>
        </row>
        <row r="860">
          <cell r="A860">
            <v>2026</v>
          </cell>
        </row>
        <row r="861">
          <cell r="A861">
            <v>2026</v>
          </cell>
        </row>
        <row r="862">
          <cell r="A862">
            <v>2026</v>
          </cell>
        </row>
        <row r="863">
          <cell r="A863">
            <v>2026</v>
          </cell>
        </row>
        <row r="864">
          <cell r="A864">
            <v>2026</v>
          </cell>
        </row>
        <row r="865">
          <cell r="A865">
            <v>2026</v>
          </cell>
        </row>
        <row r="866">
          <cell r="A866">
            <v>2026</v>
          </cell>
        </row>
        <row r="867">
          <cell r="A867">
            <v>2026</v>
          </cell>
        </row>
        <row r="868">
          <cell r="A868">
            <v>2026</v>
          </cell>
        </row>
        <row r="869">
          <cell r="A869">
            <v>2026</v>
          </cell>
        </row>
        <row r="870">
          <cell r="A870">
            <v>2026</v>
          </cell>
        </row>
        <row r="871">
          <cell r="A871">
            <v>2026</v>
          </cell>
        </row>
        <row r="872">
          <cell r="A872">
            <v>2026</v>
          </cell>
        </row>
        <row r="873">
          <cell r="A873">
            <v>2026</v>
          </cell>
        </row>
        <row r="874">
          <cell r="A874">
            <v>2026</v>
          </cell>
        </row>
        <row r="875">
          <cell r="A875">
            <v>2026</v>
          </cell>
        </row>
        <row r="876">
          <cell r="A876">
            <v>2026</v>
          </cell>
        </row>
        <row r="877">
          <cell r="A877">
            <v>2026</v>
          </cell>
        </row>
        <row r="878">
          <cell r="A878">
            <v>2026</v>
          </cell>
        </row>
        <row r="879">
          <cell r="A879">
            <v>2026</v>
          </cell>
        </row>
        <row r="880">
          <cell r="A880">
            <v>2026</v>
          </cell>
        </row>
        <row r="881">
          <cell r="A881">
            <v>2026</v>
          </cell>
        </row>
        <row r="882">
          <cell r="A882">
            <v>2026</v>
          </cell>
        </row>
        <row r="883">
          <cell r="A883">
            <v>2026</v>
          </cell>
        </row>
        <row r="884">
          <cell r="A884">
            <v>2026</v>
          </cell>
        </row>
        <row r="885">
          <cell r="A885">
            <v>2026</v>
          </cell>
        </row>
        <row r="886">
          <cell r="A886">
            <v>2026</v>
          </cell>
        </row>
        <row r="887">
          <cell r="A887">
            <v>2026</v>
          </cell>
        </row>
        <row r="888">
          <cell r="A888">
            <v>2026</v>
          </cell>
        </row>
        <row r="889">
          <cell r="A889">
            <v>2026</v>
          </cell>
        </row>
        <row r="890">
          <cell r="A890">
            <v>2026</v>
          </cell>
        </row>
        <row r="891">
          <cell r="A891">
            <v>2026</v>
          </cell>
        </row>
        <row r="892">
          <cell r="A892">
            <v>2026</v>
          </cell>
        </row>
        <row r="893">
          <cell r="A893">
            <v>2026</v>
          </cell>
        </row>
        <row r="894">
          <cell r="A894">
            <v>2026</v>
          </cell>
        </row>
        <row r="895">
          <cell r="A895">
            <v>2026</v>
          </cell>
        </row>
        <row r="896">
          <cell r="A896">
            <v>2026</v>
          </cell>
        </row>
        <row r="897">
          <cell r="A897">
            <v>2026</v>
          </cell>
        </row>
        <row r="898">
          <cell r="A898">
            <v>2026</v>
          </cell>
        </row>
        <row r="899">
          <cell r="A899">
            <v>2026</v>
          </cell>
        </row>
        <row r="900">
          <cell r="A900">
            <v>2026</v>
          </cell>
        </row>
        <row r="901">
          <cell r="A901">
            <v>2026</v>
          </cell>
        </row>
        <row r="902">
          <cell r="A902">
            <v>2026</v>
          </cell>
        </row>
        <row r="903">
          <cell r="A903">
            <v>2026</v>
          </cell>
        </row>
        <row r="904">
          <cell r="A904">
            <v>2026</v>
          </cell>
        </row>
        <row r="905">
          <cell r="A905">
            <v>2026</v>
          </cell>
        </row>
        <row r="906">
          <cell r="A906">
            <v>2026</v>
          </cell>
        </row>
        <row r="907">
          <cell r="A907">
            <v>2026</v>
          </cell>
        </row>
        <row r="908">
          <cell r="A908">
            <v>2026</v>
          </cell>
        </row>
        <row r="909">
          <cell r="A909">
            <v>2026</v>
          </cell>
        </row>
        <row r="910">
          <cell r="A910">
            <v>2026</v>
          </cell>
        </row>
        <row r="911">
          <cell r="A911">
            <v>2026</v>
          </cell>
        </row>
        <row r="912">
          <cell r="A912">
            <v>2026</v>
          </cell>
        </row>
        <row r="913">
          <cell r="A913">
            <v>2026</v>
          </cell>
        </row>
        <row r="914">
          <cell r="A914">
            <v>2026</v>
          </cell>
        </row>
        <row r="915">
          <cell r="A915">
            <v>2027</v>
          </cell>
        </row>
        <row r="916">
          <cell r="A916">
            <v>2027</v>
          </cell>
        </row>
        <row r="917">
          <cell r="A917">
            <v>2027</v>
          </cell>
        </row>
        <row r="918">
          <cell r="A918">
            <v>2027</v>
          </cell>
        </row>
        <row r="919">
          <cell r="A919">
            <v>2027</v>
          </cell>
        </row>
        <row r="920">
          <cell r="A920">
            <v>2027</v>
          </cell>
        </row>
        <row r="921">
          <cell r="A921">
            <v>2027</v>
          </cell>
        </row>
        <row r="922">
          <cell r="A922">
            <v>2027</v>
          </cell>
        </row>
        <row r="923">
          <cell r="A923">
            <v>2027</v>
          </cell>
        </row>
        <row r="924">
          <cell r="A924">
            <v>2027</v>
          </cell>
        </row>
        <row r="925">
          <cell r="A925">
            <v>2027</v>
          </cell>
        </row>
        <row r="926">
          <cell r="A926">
            <v>2027</v>
          </cell>
        </row>
        <row r="927">
          <cell r="A927">
            <v>2027</v>
          </cell>
        </row>
        <row r="928">
          <cell r="A928">
            <v>2027</v>
          </cell>
        </row>
        <row r="929">
          <cell r="A929">
            <v>2027</v>
          </cell>
        </row>
        <row r="930">
          <cell r="A930">
            <v>2027</v>
          </cell>
        </row>
        <row r="931">
          <cell r="A931">
            <v>2027</v>
          </cell>
        </row>
        <row r="932">
          <cell r="A932">
            <v>2027</v>
          </cell>
        </row>
        <row r="933">
          <cell r="A933">
            <v>2027</v>
          </cell>
        </row>
        <row r="934">
          <cell r="A934">
            <v>2027</v>
          </cell>
        </row>
        <row r="935">
          <cell r="A935">
            <v>2027</v>
          </cell>
        </row>
        <row r="936">
          <cell r="A936">
            <v>2027</v>
          </cell>
        </row>
        <row r="937">
          <cell r="A937">
            <v>2027</v>
          </cell>
        </row>
        <row r="938">
          <cell r="A938">
            <v>2027</v>
          </cell>
        </row>
        <row r="939">
          <cell r="A939">
            <v>2027</v>
          </cell>
        </row>
        <row r="940">
          <cell r="A940">
            <v>2027</v>
          </cell>
        </row>
        <row r="941">
          <cell r="A941">
            <v>2027</v>
          </cell>
        </row>
        <row r="942">
          <cell r="A942">
            <v>2027</v>
          </cell>
        </row>
        <row r="943">
          <cell r="A943">
            <v>2027</v>
          </cell>
        </row>
        <row r="944">
          <cell r="A944">
            <v>2027</v>
          </cell>
        </row>
        <row r="945">
          <cell r="A945">
            <v>2027</v>
          </cell>
        </row>
        <row r="946">
          <cell r="A946">
            <v>2027</v>
          </cell>
        </row>
        <row r="947">
          <cell r="A947">
            <v>2027</v>
          </cell>
        </row>
        <row r="948">
          <cell r="A948">
            <v>2027</v>
          </cell>
        </row>
        <row r="949">
          <cell r="A949">
            <v>2027</v>
          </cell>
        </row>
        <row r="950">
          <cell r="A950">
            <v>2027</v>
          </cell>
        </row>
        <row r="951">
          <cell r="A951">
            <v>2027</v>
          </cell>
        </row>
        <row r="952">
          <cell r="A952">
            <v>2027</v>
          </cell>
        </row>
        <row r="953">
          <cell r="A953">
            <v>2027</v>
          </cell>
        </row>
        <row r="954">
          <cell r="A954">
            <v>2027</v>
          </cell>
        </row>
        <row r="955">
          <cell r="A955">
            <v>2027</v>
          </cell>
        </row>
        <row r="956">
          <cell r="A956">
            <v>2027</v>
          </cell>
        </row>
        <row r="957">
          <cell r="A957">
            <v>2027</v>
          </cell>
        </row>
        <row r="958">
          <cell r="A958">
            <v>2027</v>
          </cell>
        </row>
        <row r="959">
          <cell r="A959">
            <v>2027</v>
          </cell>
        </row>
        <row r="960">
          <cell r="A960">
            <v>2027</v>
          </cell>
        </row>
        <row r="961">
          <cell r="A961">
            <v>2027</v>
          </cell>
        </row>
        <row r="962">
          <cell r="A962">
            <v>2027</v>
          </cell>
        </row>
        <row r="963">
          <cell r="A963">
            <v>2027</v>
          </cell>
        </row>
        <row r="964">
          <cell r="A964">
            <v>2027</v>
          </cell>
        </row>
        <row r="965">
          <cell r="A965">
            <v>2027</v>
          </cell>
        </row>
        <row r="966">
          <cell r="A966">
            <v>2027</v>
          </cell>
        </row>
        <row r="967">
          <cell r="A967">
            <v>2027</v>
          </cell>
        </row>
        <row r="968">
          <cell r="A968">
            <v>2027</v>
          </cell>
        </row>
        <row r="969">
          <cell r="A969">
            <v>2027</v>
          </cell>
        </row>
        <row r="970">
          <cell r="A970">
            <v>2027</v>
          </cell>
        </row>
        <row r="971">
          <cell r="A971">
            <v>2027</v>
          </cell>
        </row>
        <row r="972">
          <cell r="A972">
            <v>2027</v>
          </cell>
        </row>
        <row r="973">
          <cell r="A973">
            <v>2027</v>
          </cell>
        </row>
        <row r="974">
          <cell r="A974">
            <v>2027</v>
          </cell>
        </row>
        <row r="975">
          <cell r="A975">
            <v>2027</v>
          </cell>
        </row>
        <row r="976">
          <cell r="A976">
            <v>2027</v>
          </cell>
        </row>
        <row r="977">
          <cell r="A977">
            <v>2027</v>
          </cell>
        </row>
        <row r="978">
          <cell r="A978">
            <v>2027</v>
          </cell>
        </row>
        <row r="979">
          <cell r="A979">
            <v>2027</v>
          </cell>
        </row>
        <row r="980">
          <cell r="A980">
            <v>2027</v>
          </cell>
        </row>
        <row r="981">
          <cell r="A981">
            <v>2027</v>
          </cell>
        </row>
        <row r="982">
          <cell r="A982">
            <v>2027</v>
          </cell>
        </row>
        <row r="983">
          <cell r="A983">
            <v>2027</v>
          </cell>
        </row>
        <row r="984">
          <cell r="A984">
            <v>2027</v>
          </cell>
        </row>
        <row r="985">
          <cell r="A985">
            <v>2027</v>
          </cell>
        </row>
        <row r="986">
          <cell r="A986">
            <v>2027</v>
          </cell>
        </row>
        <row r="987">
          <cell r="A987">
            <v>2027</v>
          </cell>
        </row>
        <row r="988">
          <cell r="A988">
            <v>2027</v>
          </cell>
        </row>
        <row r="989">
          <cell r="A989">
            <v>2027</v>
          </cell>
        </row>
        <row r="990">
          <cell r="A990">
            <v>2027</v>
          </cell>
        </row>
        <row r="991">
          <cell r="A991">
            <v>2027</v>
          </cell>
        </row>
        <row r="992">
          <cell r="A992">
            <v>2027</v>
          </cell>
        </row>
        <row r="993">
          <cell r="A993">
            <v>2027</v>
          </cell>
        </row>
        <row r="994">
          <cell r="A994">
            <v>2027</v>
          </cell>
        </row>
        <row r="995">
          <cell r="A995">
            <v>2027</v>
          </cell>
        </row>
        <row r="996">
          <cell r="A996">
            <v>2027</v>
          </cell>
        </row>
        <row r="997">
          <cell r="A997">
            <v>2027</v>
          </cell>
        </row>
        <row r="998">
          <cell r="A998">
            <v>2027</v>
          </cell>
        </row>
        <row r="999">
          <cell r="A999">
            <v>2027</v>
          </cell>
        </row>
        <row r="1000">
          <cell r="A1000">
            <v>2027</v>
          </cell>
        </row>
        <row r="1001">
          <cell r="A1001">
            <v>2027</v>
          </cell>
        </row>
        <row r="1002">
          <cell r="A1002">
            <v>2027</v>
          </cell>
        </row>
        <row r="1003">
          <cell r="A1003">
            <v>2027</v>
          </cell>
        </row>
        <row r="1004">
          <cell r="A1004">
            <v>2027</v>
          </cell>
        </row>
        <row r="1005">
          <cell r="A1005">
            <v>2027</v>
          </cell>
        </row>
        <row r="1006">
          <cell r="A1006">
            <v>2027</v>
          </cell>
        </row>
        <row r="1007">
          <cell r="A1007">
            <v>2027</v>
          </cell>
        </row>
        <row r="1008">
          <cell r="A1008">
            <v>2027</v>
          </cell>
        </row>
        <row r="1009">
          <cell r="A1009">
            <v>2027</v>
          </cell>
        </row>
        <row r="1010">
          <cell r="A1010">
            <v>2027</v>
          </cell>
        </row>
        <row r="1011">
          <cell r="A1011">
            <v>2027</v>
          </cell>
        </row>
        <row r="1012">
          <cell r="A1012">
            <v>2027</v>
          </cell>
        </row>
        <row r="1013">
          <cell r="A1013">
            <v>2027</v>
          </cell>
        </row>
        <row r="1014">
          <cell r="A1014">
            <v>2027</v>
          </cell>
        </row>
        <row r="1015">
          <cell r="A1015">
            <v>2027</v>
          </cell>
        </row>
        <row r="1016">
          <cell r="A1016">
            <v>2027</v>
          </cell>
        </row>
        <row r="1017">
          <cell r="A1017">
            <v>2027</v>
          </cell>
        </row>
        <row r="1018">
          <cell r="A1018">
            <v>2027</v>
          </cell>
        </row>
        <row r="1019">
          <cell r="A1019">
            <v>2027</v>
          </cell>
        </row>
        <row r="1020">
          <cell r="A1020">
            <v>2027</v>
          </cell>
        </row>
        <row r="1021">
          <cell r="A1021">
            <v>2027</v>
          </cell>
        </row>
        <row r="1022">
          <cell r="A1022">
            <v>2027</v>
          </cell>
        </row>
        <row r="1023">
          <cell r="A1023">
            <v>2027</v>
          </cell>
        </row>
        <row r="1024">
          <cell r="A1024">
            <v>2027</v>
          </cell>
        </row>
        <row r="1025">
          <cell r="A1025">
            <v>2027</v>
          </cell>
        </row>
        <row r="1026">
          <cell r="A1026">
            <v>2027</v>
          </cell>
        </row>
        <row r="1027">
          <cell r="A1027">
            <v>2027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2028</v>
          </cell>
        </row>
        <row r="1031">
          <cell r="A1031">
            <v>2028</v>
          </cell>
        </row>
        <row r="1032">
          <cell r="A1032">
            <v>2028</v>
          </cell>
        </row>
        <row r="1033">
          <cell r="A1033">
            <v>2028</v>
          </cell>
        </row>
        <row r="1034">
          <cell r="A1034">
            <v>2028</v>
          </cell>
        </row>
        <row r="1035">
          <cell r="A1035">
            <v>2028</v>
          </cell>
        </row>
        <row r="1036">
          <cell r="A1036">
            <v>2028</v>
          </cell>
        </row>
        <row r="1037">
          <cell r="A1037">
            <v>2028</v>
          </cell>
        </row>
        <row r="1038">
          <cell r="A1038">
            <v>2028</v>
          </cell>
        </row>
        <row r="1039">
          <cell r="A1039">
            <v>2028</v>
          </cell>
        </row>
        <row r="1040">
          <cell r="A1040">
            <v>2028</v>
          </cell>
        </row>
        <row r="1041">
          <cell r="A1041">
            <v>2028</v>
          </cell>
        </row>
        <row r="1042">
          <cell r="A1042">
            <v>2028</v>
          </cell>
        </row>
        <row r="1043">
          <cell r="A1043">
            <v>2028</v>
          </cell>
        </row>
        <row r="1044">
          <cell r="A1044">
            <v>2028</v>
          </cell>
        </row>
        <row r="1045">
          <cell r="A1045">
            <v>2028</v>
          </cell>
        </row>
        <row r="1046">
          <cell r="A1046">
            <v>2028</v>
          </cell>
        </row>
        <row r="1047">
          <cell r="A1047">
            <v>2028</v>
          </cell>
        </row>
        <row r="1048">
          <cell r="A1048">
            <v>2028</v>
          </cell>
        </row>
        <row r="1049">
          <cell r="A1049">
            <v>2028</v>
          </cell>
        </row>
        <row r="1050">
          <cell r="A1050">
            <v>2028</v>
          </cell>
        </row>
        <row r="1051">
          <cell r="A1051">
            <v>2028</v>
          </cell>
        </row>
        <row r="1052">
          <cell r="A1052">
            <v>2028</v>
          </cell>
        </row>
        <row r="1053">
          <cell r="A1053">
            <v>2028</v>
          </cell>
        </row>
        <row r="1054">
          <cell r="A1054">
            <v>2028</v>
          </cell>
        </row>
        <row r="1055">
          <cell r="A1055">
            <v>2028</v>
          </cell>
        </row>
        <row r="1056">
          <cell r="A1056">
            <v>2028</v>
          </cell>
        </row>
        <row r="1057">
          <cell r="A1057">
            <v>2028</v>
          </cell>
        </row>
        <row r="1058">
          <cell r="A1058">
            <v>2028</v>
          </cell>
        </row>
        <row r="1059">
          <cell r="A1059">
            <v>2028</v>
          </cell>
        </row>
        <row r="1060">
          <cell r="A1060">
            <v>2028</v>
          </cell>
        </row>
        <row r="1061">
          <cell r="A1061">
            <v>2028</v>
          </cell>
        </row>
        <row r="1062">
          <cell r="A1062">
            <v>2028</v>
          </cell>
        </row>
        <row r="1063">
          <cell r="A1063">
            <v>2028</v>
          </cell>
        </row>
        <row r="1064">
          <cell r="A1064">
            <v>2028</v>
          </cell>
        </row>
        <row r="1065">
          <cell r="A1065">
            <v>2028</v>
          </cell>
        </row>
        <row r="1066">
          <cell r="A1066">
            <v>2028</v>
          </cell>
        </row>
        <row r="1067">
          <cell r="A1067">
            <v>2028</v>
          </cell>
        </row>
        <row r="1068">
          <cell r="A1068">
            <v>2028</v>
          </cell>
        </row>
        <row r="1069">
          <cell r="A1069">
            <v>2028</v>
          </cell>
        </row>
        <row r="1070">
          <cell r="A1070">
            <v>2028</v>
          </cell>
        </row>
        <row r="1071">
          <cell r="A1071">
            <v>2028</v>
          </cell>
        </row>
        <row r="1072">
          <cell r="A1072">
            <v>2028</v>
          </cell>
        </row>
        <row r="1073">
          <cell r="A1073">
            <v>2028</v>
          </cell>
        </row>
        <row r="1074">
          <cell r="A1074">
            <v>2028</v>
          </cell>
        </row>
        <row r="1075">
          <cell r="A1075">
            <v>2028</v>
          </cell>
        </row>
        <row r="1076">
          <cell r="A1076">
            <v>2028</v>
          </cell>
        </row>
        <row r="1077">
          <cell r="A1077">
            <v>2028</v>
          </cell>
        </row>
        <row r="1078">
          <cell r="A1078">
            <v>2028</v>
          </cell>
        </row>
        <row r="1079">
          <cell r="A1079">
            <v>2028</v>
          </cell>
        </row>
        <row r="1080">
          <cell r="A1080">
            <v>2028</v>
          </cell>
        </row>
        <row r="1081">
          <cell r="A1081">
            <v>2028</v>
          </cell>
        </row>
        <row r="1082">
          <cell r="A1082">
            <v>2028</v>
          </cell>
        </row>
        <row r="1083">
          <cell r="A1083">
            <v>2028</v>
          </cell>
        </row>
        <row r="1084">
          <cell r="A1084">
            <v>2028</v>
          </cell>
        </row>
        <row r="1085">
          <cell r="A1085">
            <v>2028</v>
          </cell>
        </row>
        <row r="1086">
          <cell r="A1086">
            <v>2028</v>
          </cell>
        </row>
        <row r="1087">
          <cell r="A1087">
            <v>2028</v>
          </cell>
        </row>
        <row r="1088">
          <cell r="A1088">
            <v>2028</v>
          </cell>
        </row>
        <row r="1089">
          <cell r="A1089">
            <v>2028</v>
          </cell>
        </row>
        <row r="1090">
          <cell r="A1090">
            <v>2028</v>
          </cell>
        </row>
        <row r="1091">
          <cell r="A1091">
            <v>2028</v>
          </cell>
        </row>
        <row r="1092">
          <cell r="A1092">
            <v>2028</v>
          </cell>
        </row>
        <row r="1093">
          <cell r="A1093">
            <v>2028</v>
          </cell>
        </row>
        <row r="1094">
          <cell r="A1094">
            <v>2028</v>
          </cell>
        </row>
        <row r="1095">
          <cell r="A1095">
            <v>2028</v>
          </cell>
        </row>
        <row r="1096">
          <cell r="A1096">
            <v>2028</v>
          </cell>
        </row>
        <row r="1097">
          <cell r="A1097">
            <v>2028</v>
          </cell>
        </row>
        <row r="1098">
          <cell r="A1098">
            <v>2028</v>
          </cell>
        </row>
        <row r="1099">
          <cell r="A1099">
            <v>2028</v>
          </cell>
        </row>
        <row r="1100">
          <cell r="A1100">
            <v>2028</v>
          </cell>
        </row>
        <row r="1101">
          <cell r="A1101">
            <v>2028</v>
          </cell>
        </row>
        <row r="1102">
          <cell r="A1102">
            <v>2028</v>
          </cell>
        </row>
        <row r="1103">
          <cell r="A1103">
            <v>2028</v>
          </cell>
        </row>
        <row r="1104">
          <cell r="A1104">
            <v>2028</v>
          </cell>
        </row>
        <row r="1105">
          <cell r="A1105">
            <v>2028</v>
          </cell>
        </row>
        <row r="1106">
          <cell r="A1106">
            <v>2028</v>
          </cell>
        </row>
        <row r="1107">
          <cell r="A1107">
            <v>2028</v>
          </cell>
        </row>
        <row r="1108">
          <cell r="A1108">
            <v>2028</v>
          </cell>
        </row>
        <row r="1109">
          <cell r="A1109">
            <v>2028</v>
          </cell>
        </row>
        <row r="1110">
          <cell r="A1110">
            <v>2028</v>
          </cell>
        </row>
        <row r="1111">
          <cell r="A1111">
            <v>2028</v>
          </cell>
        </row>
        <row r="1112">
          <cell r="A1112">
            <v>2028</v>
          </cell>
        </row>
        <row r="1113">
          <cell r="A1113">
            <v>2028</v>
          </cell>
        </row>
        <row r="1114">
          <cell r="A1114">
            <v>2028</v>
          </cell>
        </row>
        <row r="1115">
          <cell r="A1115">
            <v>2028</v>
          </cell>
        </row>
        <row r="1116">
          <cell r="A1116">
            <v>2028</v>
          </cell>
        </row>
        <row r="1117">
          <cell r="A1117">
            <v>2028</v>
          </cell>
        </row>
        <row r="1118">
          <cell r="A1118">
            <v>2028</v>
          </cell>
        </row>
        <row r="1119">
          <cell r="A1119">
            <v>2028</v>
          </cell>
        </row>
        <row r="1120">
          <cell r="A1120">
            <v>2028</v>
          </cell>
        </row>
        <row r="1121">
          <cell r="A1121">
            <v>2028</v>
          </cell>
        </row>
        <row r="1122">
          <cell r="A1122">
            <v>2028</v>
          </cell>
        </row>
        <row r="1123">
          <cell r="A1123">
            <v>2028</v>
          </cell>
        </row>
        <row r="1124">
          <cell r="A1124">
            <v>2028</v>
          </cell>
        </row>
        <row r="1125">
          <cell r="A1125">
            <v>2028</v>
          </cell>
        </row>
        <row r="1126">
          <cell r="A1126">
            <v>2028</v>
          </cell>
        </row>
        <row r="1127">
          <cell r="A1127">
            <v>2028</v>
          </cell>
        </row>
        <row r="1128">
          <cell r="A1128">
            <v>2028</v>
          </cell>
        </row>
        <row r="1129">
          <cell r="A1129">
            <v>2028</v>
          </cell>
        </row>
        <row r="1130">
          <cell r="A1130">
            <v>2028</v>
          </cell>
        </row>
        <row r="1131">
          <cell r="A1131">
            <v>2028</v>
          </cell>
        </row>
        <row r="1132">
          <cell r="A1132">
            <v>2028</v>
          </cell>
        </row>
        <row r="1133">
          <cell r="A1133">
            <v>2028</v>
          </cell>
        </row>
        <row r="1134">
          <cell r="A1134">
            <v>2028</v>
          </cell>
        </row>
        <row r="1135">
          <cell r="A1135">
            <v>2028</v>
          </cell>
        </row>
        <row r="1136">
          <cell r="A1136">
            <v>2028</v>
          </cell>
        </row>
        <row r="1137">
          <cell r="A1137">
            <v>2028</v>
          </cell>
        </row>
        <row r="1138">
          <cell r="A1138">
            <v>2028</v>
          </cell>
        </row>
        <row r="1139">
          <cell r="A1139">
            <v>2028</v>
          </cell>
        </row>
        <row r="1140">
          <cell r="A1140">
            <v>2028</v>
          </cell>
        </row>
        <row r="1141">
          <cell r="A1141">
            <v>2028</v>
          </cell>
        </row>
        <row r="1142">
          <cell r="A1142">
            <v>2028</v>
          </cell>
        </row>
        <row r="1143">
          <cell r="A1143">
            <v>2029</v>
          </cell>
        </row>
        <row r="1144">
          <cell r="A1144">
            <v>2029</v>
          </cell>
        </row>
        <row r="1145">
          <cell r="A1145">
            <v>2029</v>
          </cell>
        </row>
        <row r="1146">
          <cell r="A1146">
            <v>2029</v>
          </cell>
        </row>
        <row r="1147">
          <cell r="A1147">
            <v>2029</v>
          </cell>
        </row>
        <row r="1148">
          <cell r="A1148">
            <v>2029</v>
          </cell>
        </row>
        <row r="1149">
          <cell r="A1149">
            <v>2029</v>
          </cell>
        </row>
        <row r="1150">
          <cell r="A1150">
            <v>2029</v>
          </cell>
        </row>
        <row r="1151">
          <cell r="A1151">
            <v>2029</v>
          </cell>
        </row>
        <row r="1152">
          <cell r="A1152">
            <v>2029</v>
          </cell>
        </row>
        <row r="1153">
          <cell r="A1153">
            <v>2029</v>
          </cell>
        </row>
        <row r="1154">
          <cell r="A1154">
            <v>2029</v>
          </cell>
        </row>
        <row r="1155">
          <cell r="A1155">
            <v>2029</v>
          </cell>
        </row>
        <row r="1156">
          <cell r="A1156">
            <v>2029</v>
          </cell>
        </row>
        <row r="1157">
          <cell r="A1157">
            <v>2029</v>
          </cell>
        </row>
        <row r="1158">
          <cell r="A1158">
            <v>2029</v>
          </cell>
        </row>
        <row r="1159">
          <cell r="A1159">
            <v>2029</v>
          </cell>
        </row>
        <row r="1160">
          <cell r="A1160">
            <v>2029</v>
          </cell>
        </row>
        <row r="1161">
          <cell r="A1161">
            <v>2029</v>
          </cell>
        </row>
        <row r="1162">
          <cell r="A1162">
            <v>2029</v>
          </cell>
        </row>
        <row r="1163">
          <cell r="A1163">
            <v>2029</v>
          </cell>
        </row>
        <row r="1164">
          <cell r="A1164">
            <v>2029</v>
          </cell>
        </row>
        <row r="1165">
          <cell r="A1165">
            <v>2029</v>
          </cell>
        </row>
        <row r="1166">
          <cell r="A1166">
            <v>2029</v>
          </cell>
        </row>
        <row r="1167">
          <cell r="A1167">
            <v>2029</v>
          </cell>
        </row>
        <row r="1168">
          <cell r="A1168">
            <v>2029</v>
          </cell>
        </row>
        <row r="1169">
          <cell r="A1169">
            <v>2029</v>
          </cell>
        </row>
        <row r="1170">
          <cell r="A1170">
            <v>2029</v>
          </cell>
        </row>
        <row r="1171">
          <cell r="A1171">
            <v>2029</v>
          </cell>
        </row>
        <row r="1172">
          <cell r="A1172">
            <v>2029</v>
          </cell>
        </row>
        <row r="1173">
          <cell r="A1173">
            <v>2029</v>
          </cell>
        </row>
        <row r="1174">
          <cell r="A1174">
            <v>2029</v>
          </cell>
        </row>
        <row r="1175">
          <cell r="A1175">
            <v>2029</v>
          </cell>
        </row>
        <row r="1176">
          <cell r="A1176">
            <v>2029</v>
          </cell>
        </row>
        <row r="1177">
          <cell r="A1177">
            <v>2029</v>
          </cell>
        </row>
        <row r="1178">
          <cell r="A1178">
            <v>2029</v>
          </cell>
        </row>
        <row r="1179">
          <cell r="A1179">
            <v>2029</v>
          </cell>
        </row>
        <row r="1180">
          <cell r="A1180">
            <v>2029</v>
          </cell>
        </row>
        <row r="1181">
          <cell r="A1181">
            <v>2029</v>
          </cell>
        </row>
        <row r="1182">
          <cell r="A1182">
            <v>2029</v>
          </cell>
        </row>
        <row r="1183">
          <cell r="A1183">
            <v>2029</v>
          </cell>
        </row>
        <row r="1184">
          <cell r="A1184">
            <v>2029</v>
          </cell>
        </row>
        <row r="1185">
          <cell r="A1185">
            <v>2029</v>
          </cell>
        </row>
        <row r="1186">
          <cell r="A1186">
            <v>2029</v>
          </cell>
        </row>
        <row r="1187">
          <cell r="A1187">
            <v>2029</v>
          </cell>
        </row>
        <row r="1188">
          <cell r="A1188">
            <v>2029</v>
          </cell>
        </row>
        <row r="1189">
          <cell r="A1189">
            <v>2029</v>
          </cell>
        </row>
        <row r="1190">
          <cell r="A1190">
            <v>2029</v>
          </cell>
        </row>
        <row r="1191">
          <cell r="A1191">
            <v>2029</v>
          </cell>
        </row>
        <row r="1192">
          <cell r="A1192">
            <v>2029</v>
          </cell>
        </row>
        <row r="1193">
          <cell r="A1193">
            <v>2029</v>
          </cell>
        </row>
        <row r="1194">
          <cell r="A1194">
            <v>2029</v>
          </cell>
        </row>
        <row r="1195">
          <cell r="A1195">
            <v>2029</v>
          </cell>
        </row>
        <row r="1196">
          <cell r="A1196">
            <v>2029</v>
          </cell>
        </row>
        <row r="1197">
          <cell r="A1197">
            <v>2029</v>
          </cell>
        </row>
        <row r="1198">
          <cell r="A1198">
            <v>2029</v>
          </cell>
        </row>
        <row r="1199">
          <cell r="A1199">
            <v>2029</v>
          </cell>
        </row>
        <row r="1200">
          <cell r="A1200">
            <v>2029</v>
          </cell>
        </row>
        <row r="1201">
          <cell r="A1201">
            <v>2029</v>
          </cell>
        </row>
        <row r="1202">
          <cell r="A1202">
            <v>2029</v>
          </cell>
        </row>
        <row r="1203">
          <cell r="A1203">
            <v>2029</v>
          </cell>
        </row>
        <row r="1204">
          <cell r="A1204">
            <v>2029</v>
          </cell>
        </row>
        <row r="1205">
          <cell r="A1205">
            <v>2029</v>
          </cell>
        </row>
        <row r="1206">
          <cell r="A1206">
            <v>2029</v>
          </cell>
        </row>
        <row r="1207">
          <cell r="A1207">
            <v>2029</v>
          </cell>
        </row>
        <row r="1208">
          <cell r="A1208">
            <v>2029</v>
          </cell>
        </row>
        <row r="1209">
          <cell r="A1209">
            <v>2029</v>
          </cell>
        </row>
        <row r="1210">
          <cell r="A1210">
            <v>2029</v>
          </cell>
        </row>
        <row r="1211">
          <cell r="A1211">
            <v>2029</v>
          </cell>
        </row>
        <row r="1212">
          <cell r="A1212">
            <v>2029</v>
          </cell>
        </row>
        <row r="1213">
          <cell r="A1213">
            <v>2029</v>
          </cell>
        </row>
        <row r="1214">
          <cell r="A1214">
            <v>2029</v>
          </cell>
        </row>
        <row r="1215">
          <cell r="A1215">
            <v>2029</v>
          </cell>
        </row>
        <row r="1216">
          <cell r="A1216">
            <v>2029</v>
          </cell>
        </row>
        <row r="1217">
          <cell r="A1217">
            <v>2029</v>
          </cell>
        </row>
        <row r="1218">
          <cell r="A1218">
            <v>2029</v>
          </cell>
        </row>
        <row r="1219">
          <cell r="A1219">
            <v>2029</v>
          </cell>
        </row>
        <row r="1220">
          <cell r="A1220">
            <v>2029</v>
          </cell>
        </row>
        <row r="1221">
          <cell r="A1221">
            <v>2029</v>
          </cell>
        </row>
        <row r="1222">
          <cell r="A1222">
            <v>2029</v>
          </cell>
        </row>
        <row r="1223">
          <cell r="A1223">
            <v>2029</v>
          </cell>
        </row>
        <row r="1224">
          <cell r="A1224">
            <v>2029</v>
          </cell>
        </row>
        <row r="1225">
          <cell r="A1225">
            <v>2029</v>
          </cell>
        </row>
        <row r="1226">
          <cell r="A1226">
            <v>2029</v>
          </cell>
        </row>
        <row r="1227">
          <cell r="A1227">
            <v>2029</v>
          </cell>
        </row>
        <row r="1228">
          <cell r="A1228">
            <v>2029</v>
          </cell>
        </row>
        <row r="1229">
          <cell r="A1229">
            <v>2029</v>
          </cell>
        </row>
        <row r="1230">
          <cell r="A1230">
            <v>2029</v>
          </cell>
        </row>
        <row r="1231">
          <cell r="A1231">
            <v>2029</v>
          </cell>
        </row>
        <row r="1232">
          <cell r="A1232">
            <v>2029</v>
          </cell>
        </row>
        <row r="1233">
          <cell r="A1233">
            <v>2029</v>
          </cell>
        </row>
        <row r="1234">
          <cell r="A1234">
            <v>2029</v>
          </cell>
        </row>
        <row r="1235">
          <cell r="A1235">
            <v>2029</v>
          </cell>
        </row>
        <row r="1236">
          <cell r="A1236">
            <v>2029</v>
          </cell>
        </row>
        <row r="1237">
          <cell r="A1237">
            <v>2029</v>
          </cell>
        </row>
        <row r="1238">
          <cell r="A1238">
            <v>2029</v>
          </cell>
        </row>
        <row r="1239">
          <cell r="A1239">
            <v>2029</v>
          </cell>
        </row>
        <row r="1240">
          <cell r="A1240">
            <v>2029</v>
          </cell>
        </row>
        <row r="1241">
          <cell r="A1241">
            <v>2029</v>
          </cell>
        </row>
        <row r="1242">
          <cell r="A1242">
            <v>2029</v>
          </cell>
        </row>
        <row r="1243">
          <cell r="A1243">
            <v>2029</v>
          </cell>
        </row>
        <row r="1244">
          <cell r="A1244">
            <v>2029</v>
          </cell>
        </row>
        <row r="1245">
          <cell r="A1245">
            <v>2029</v>
          </cell>
        </row>
        <row r="1246">
          <cell r="A1246">
            <v>2029</v>
          </cell>
        </row>
        <row r="1247">
          <cell r="A1247">
            <v>2029</v>
          </cell>
        </row>
        <row r="1248">
          <cell r="A1248">
            <v>2029</v>
          </cell>
        </row>
        <row r="1249">
          <cell r="A1249">
            <v>2029</v>
          </cell>
        </row>
        <row r="1250">
          <cell r="A1250">
            <v>2029</v>
          </cell>
        </row>
        <row r="1251">
          <cell r="A1251">
            <v>2029</v>
          </cell>
        </row>
        <row r="1252">
          <cell r="A1252">
            <v>2029</v>
          </cell>
        </row>
        <row r="1253">
          <cell r="A1253">
            <v>2029</v>
          </cell>
        </row>
        <row r="1254">
          <cell r="A1254">
            <v>2029</v>
          </cell>
        </row>
        <row r="1255">
          <cell r="A1255">
            <v>2029</v>
          </cell>
        </row>
        <row r="1256">
          <cell r="A1256">
            <v>2029</v>
          </cell>
        </row>
        <row r="1257">
          <cell r="A1257">
            <v>2030</v>
          </cell>
        </row>
        <row r="1258">
          <cell r="A1258">
            <v>2030</v>
          </cell>
        </row>
        <row r="1259">
          <cell r="A1259">
            <v>2030</v>
          </cell>
        </row>
        <row r="1260">
          <cell r="A1260">
            <v>2030</v>
          </cell>
        </row>
        <row r="1261">
          <cell r="A1261">
            <v>2030</v>
          </cell>
        </row>
        <row r="1262">
          <cell r="A1262">
            <v>2030</v>
          </cell>
        </row>
        <row r="1263">
          <cell r="A1263">
            <v>2030</v>
          </cell>
        </row>
        <row r="1264">
          <cell r="A1264">
            <v>2030</v>
          </cell>
        </row>
        <row r="1265">
          <cell r="A1265">
            <v>2030</v>
          </cell>
        </row>
        <row r="1266">
          <cell r="A1266">
            <v>2030</v>
          </cell>
        </row>
        <row r="1267">
          <cell r="A1267">
            <v>2030</v>
          </cell>
        </row>
        <row r="1268">
          <cell r="A1268">
            <v>2030</v>
          </cell>
        </row>
        <row r="1269">
          <cell r="A1269">
            <v>2030</v>
          </cell>
        </row>
        <row r="1270">
          <cell r="A1270">
            <v>2030</v>
          </cell>
        </row>
        <row r="1271">
          <cell r="A1271">
            <v>2030</v>
          </cell>
        </row>
        <row r="1272">
          <cell r="A1272">
            <v>2030</v>
          </cell>
        </row>
        <row r="1273">
          <cell r="A1273">
            <v>2030</v>
          </cell>
        </row>
        <row r="1274">
          <cell r="A1274">
            <v>2030</v>
          </cell>
        </row>
        <row r="1275">
          <cell r="A1275">
            <v>2030</v>
          </cell>
        </row>
        <row r="1276">
          <cell r="A1276">
            <v>2030</v>
          </cell>
        </row>
        <row r="1277">
          <cell r="A1277">
            <v>2030</v>
          </cell>
        </row>
        <row r="1278">
          <cell r="A1278">
            <v>2030</v>
          </cell>
        </row>
        <row r="1279">
          <cell r="A1279">
            <v>2030</v>
          </cell>
        </row>
        <row r="1280">
          <cell r="A1280">
            <v>2030</v>
          </cell>
        </row>
        <row r="1281">
          <cell r="A1281">
            <v>2030</v>
          </cell>
        </row>
        <row r="1282">
          <cell r="A1282">
            <v>2030</v>
          </cell>
        </row>
        <row r="1283">
          <cell r="A1283">
            <v>2030</v>
          </cell>
        </row>
        <row r="1284">
          <cell r="A1284">
            <v>2030</v>
          </cell>
        </row>
        <row r="1285">
          <cell r="A1285">
            <v>2030</v>
          </cell>
        </row>
        <row r="1286">
          <cell r="A1286">
            <v>2030</v>
          </cell>
        </row>
        <row r="1287">
          <cell r="A1287">
            <v>2030</v>
          </cell>
        </row>
        <row r="1288">
          <cell r="A1288">
            <v>2030</v>
          </cell>
        </row>
        <row r="1289">
          <cell r="A1289">
            <v>2030</v>
          </cell>
        </row>
        <row r="1290">
          <cell r="A1290">
            <v>2030</v>
          </cell>
        </row>
        <row r="1291">
          <cell r="A1291">
            <v>2030</v>
          </cell>
        </row>
        <row r="1292">
          <cell r="A1292">
            <v>2030</v>
          </cell>
        </row>
        <row r="1293">
          <cell r="A1293">
            <v>2030</v>
          </cell>
        </row>
        <row r="1294">
          <cell r="A1294">
            <v>2030</v>
          </cell>
        </row>
        <row r="1295">
          <cell r="A1295">
            <v>2030</v>
          </cell>
        </row>
        <row r="1296">
          <cell r="A1296">
            <v>2030</v>
          </cell>
        </row>
        <row r="1297">
          <cell r="A1297">
            <v>2030</v>
          </cell>
        </row>
        <row r="1298">
          <cell r="A1298">
            <v>2030</v>
          </cell>
        </row>
        <row r="1299">
          <cell r="A1299">
            <v>2030</v>
          </cell>
        </row>
        <row r="1300">
          <cell r="A1300">
            <v>2030</v>
          </cell>
        </row>
        <row r="1301">
          <cell r="A1301">
            <v>2030</v>
          </cell>
        </row>
        <row r="1302">
          <cell r="A1302">
            <v>2030</v>
          </cell>
        </row>
        <row r="1303">
          <cell r="A1303">
            <v>2030</v>
          </cell>
        </row>
        <row r="1304">
          <cell r="A1304">
            <v>2030</v>
          </cell>
        </row>
        <row r="1305">
          <cell r="A1305">
            <v>2030</v>
          </cell>
        </row>
        <row r="1306">
          <cell r="A1306">
            <v>2030</v>
          </cell>
        </row>
        <row r="1307">
          <cell r="A1307">
            <v>2030</v>
          </cell>
        </row>
        <row r="1308">
          <cell r="A1308">
            <v>2030</v>
          </cell>
        </row>
        <row r="1309">
          <cell r="A1309">
            <v>2030</v>
          </cell>
        </row>
        <row r="1310">
          <cell r="A1310">
            <v>2030</v>
          </cell>
        </row>
        <row r="1311">
          <cell r="A1311">
            <v>2030</v>
          </cell>
        </row>
        <row r="1312">
          <cell r="A1312">
            <v>2030</v>
          </cell>
        </row>
        <row r="1313">
          <cell r="A1313">
            <v>2030</v>
          </cell>
        </row>
        <row r="1314">
          <cell r="A1314">
            <v>2030</v>
          </cell>
        </row>
        <row r="1315">
          <cell r="A1315">
            <v>2030</v>
          </cell>
        </row>
        <row r="1316">
          <cell r="A1316">
            <v>2030</v>
          </cell>
        </row>
        <row r="1317">
          <cell r="A1317">
            <v>2030</v>
          </cell>
        </row>
        <row r="1318">
          <cell r="A1318">
            <v>2030</v>
          </cell>
        </row>
        <row r="1319">
          <cell r="A1319">
            <v>2030</v>
          </cell>
        </row>
        <row r="1320">
          <cell r="A1320">
            <v>2030</v>
          </cell>
        </row>
        <row r="1321">
          <cell r="A1321">
            <v>2030</v>
          </cell>
        </row>
        <row r="1322">
          <cell r="A1322">
            <v>2030</v>
          </cell>
        </row>
        <row r="1323">
          <cell r="A1323">
            <v>2030</v>
          </cell>
        </row>
        <row r="1324">
          <cell r="A1324">
            <v>2030</v>
          </cell>
        </row>
        <row r="1325">
          <cell r="A1325">
            <v>2030</v>
          </cell>
        </row>
        <row r="1326">
          <cell r="A1326">
            <v>2030</v>
          </cell>
        </row>
        <row r="1327">
          <cell r="A1327">
            <v>2030</v>
          </cell>
        </row>
        <row r="1328">
          <cell r="A1328">
            <v>2030</v>
          </cell>
        </row>
        <row r="1329">
          <cell r="A1329">
            <v>2030</v>
          </cell>
        </row>
        <row r="1330">
          <cell r="A1330">
            <v>2030</v>
          </cell>
        </row>
        <row r="1331">
          <cell r="A1331">
            <v>2030</v>
          </cell>
        </row>
        <row r="1332">
          <cell r="A1332">
            <v>2030</v>
          </cell>
        </row>
        <row r="1333">
          <cell r="A1333">
            <v>2030</v>
          </cell>
        </row>
        <row r="1334">
          <cell r="A1334">
            <v>2030</v>
          </cell>
        </row>
        <row r="1335">
          <cell r="A1335">
            <v>2030</v>
          </cell>
        </row>
        <row r="1336">
          <cell r="A1336">
            <v>2030</v>
          </cell>
        </row>
        <row r="1337">
          <cell r="A1337">
            <v>2030</v>
          </cell>
        </row>
        <row r="1338">
          <cell r="A1338">
            <v>2030</v>
          </cell>
        </row>
        <row r="1339">
          <cell r="A1339">
            <v>2030</v>
          </cell>
        </row>
        <row r="1340">
          <cell r="A1340">
            <v>2030</v>
          </cell>
        </row>
        <row r="1341">
          <cell r="A1341">
            <v>2030</v>
          </cell>
        </row>
        <row r="1342">
          <cell r="A1342">
            <v>2030</v>
          </cell>
        </row>
        <row r="1343">
          <cell r="A1343">
            <v>2030</v>
          </cell>
        </row>
        <row r="1344">
          <cell r="A1344">
            <v>2030</v>
          </cell>
        </row>
        <row r="1345">
          <cell r="A1345">
            <v>2030</v>
          </cell>
        </row>
        <row r="1346">
          <cell r="A1346">
            <v>2030</v>
          </cell>
        </row>
        <row r="1347">
          <cell r="A1347">
            <v>2030</v>
          </cell>
        </row>
        <row r="1348">
          <cell r="A1348">
            <v>2030</v>
          </cell>
        </row>
        <row r="1349">
          <cell r="A1349">
            <v>2030</v>
          </cell>
        </row>
        <row r="1350">
          <cell r="A1350">
            <v>2030</v>
          </cell>
        </row>
        <row r="1351">
          <cell r="A1351">
            <v>2030</v>
          </cell>
        </row>
        <row r="1352">
          <cell r="A1352">
            <v>2030</v>
          </cell>
        </row>
        <row r="1353">
          <cell r="A1353">
            <v>2030</v>
          </cell>
        </row>
        <row r="1354">
          <cell r="A1354">
            <v>2030</v>
          </cell>
        </row>
        <row r="1355">
          <cell r="A1355">
            <v>2030</v>
          </cell>
        </row>
        <row r="1356">
          <cell r="A1356">
            <v>2030</v>
          </cell>
        </row>
        <row r="1357">
          <cell r="A1357">
            <v>2030</v>
          </cell>
        </row>
        <row r="1358">
          <cell r="A1358">
            <v>2030</v>
          </cell>
        </row>
        <row r="1359">
          <cell r="A1359">
            <v>2030</v>
          </cell>
        </row>
        <row r="1360">
          <cell r="A1360">
            <v>2030</v>
          </cell>
        </row>
        <row r="1361">
          <cell r="A1361">
            <v>2030</v>
          </cell>
        </row>
        <row r="1362">
          <cell r="A1362">
            <v>2030</v>
          </cell>
        </row>
        <row r="1363">
          <cell r="A1363">
            <v>2030</v>
          </cell>
        </row>
        <row r="1364">
          <cell r="A1364">
            <v>2030</v>
          </cell>
        </row>
        <row r="1365">
          <cell r="A1365">
            <v>2030</v>
          </cell>
        </row>
        <row r="1366">
          <cell r="A1366">
            <v>2030</v>
          </cell>
        </row>
        <row r="1367">
          <cell r="A1367">
            <v>2030</v>
          </cell>
        </row>
        <row r="1368">
          <cell r="A1368">
            <v>2030</v>
          </cell>
        </row>
        <row r="1369">
          <cell r="A1369">
            <v>2030</v>
          </cell>
        </row>
        <row r="1370">
          <cell r="A1370">
            <v>2030</v>
          </cell>
        </row>
        <row r="1371">
          <cell r="A1371">
            <v>2031</v>
          </cell>
        </row>
        <row r="1372">
          <cell r="A1372">
            <v>2031</v>
          </cell>
        </row>
        <row r="1373">
          <cell r="A1373">
            <v>2031</v>
          </cell>
        </row>
        <row r="1374">
          <cell r="A1374">
            <v>2031</v>
          </cell>
        </row>
        <row r="1375">
          <cell r="A1375">
            <v>2031</v>
          </cell>
        </row>
        <row r="1376">
          <cell r="A1376">
            <v>2031</v>
          </cell>
        </row>
        <row r="1377">
          <cell r="A1377">
            <v>2031</v>
          </cell>
        </row>
        <row r="1378">
          <cell r="A1378">
            <v>2031</v>
          </cell>
        </row>
        <row r="1379">
          <cell r="A1379">
            <v>2031</v>
          </cell>
        </row>
        <row r="1380">
          <cell r="A1380">
            <v>2031</v>
          </cell>
        </row>
        <row r="1381">
          <cell r="A1381">
            <v>2031</v>
          </cell>
        </row>
        <row r="1382">
          <cell r="A1382">
            <v>2031</v>
          </cell>
        </row>
        <row r="1383">
          <cell r="A1383">
            <v>2031</v>
          </cell>
        </row>
        <row r="1384">
          <cell r="A1384">
            <v>2031</v>
          </cell>
        </row>
        <row r="1385">
          <cell r="A1385">
            <v>2031</v>
          </cell>
        </row>
        <row r="1386">
          <cell r="A1386">
            <v>2031</v>
          </cell>
        </row>
        <row r="1387">
          <cell r="A1387">
            <v>2031</v>
          </cell>
        </row>
        <row r="1388">
          <cell r="A1388">
            <v>2031</v>
          </cell>
        </row>
        <row r="1389">
          <cell r="A1389">
            <v>2031</v>
          </cell>
        </row>
        <row r="1390">
          <cell r="A1390">
            <v>2031</v>
          </cell>
        </row>
        <row r="1391">
          <cell r="A1391">
            <v>2031</v>
          </cell>
        </row>
        <row r="1392">
          <cell r="A1392">
            <v>2031</v>
          </cell>
        </row>
        <row r="1393">
          <cell r="A1393">
            <v>2031</v>
          </cell>
        </row>
        <row r="1394">
          <cell r="A1394">
            <v>2031</v>
          </cell>
        </row>
        <row r="1395">
          <cell r="A1395">
            <v>2031</v>
          </cell>
        </row>
        <row r="1396">
          <cell r="A1396">
            <v>2031</v>
          </cell>
        </row>
        <row r="1397">
          <cell r="A1397">
            <v>2031</v>
          </cell>
        </row>
        <row r="1398">
          <cell r="A1398">
            <v>2031</v>
          </cell>
        </row>
        <row r="1399">
          <cell r="A1399">
            <v>2031</v>
          </cell>
        </row>
        <row r="1400">
          <cell r="A1400">
            <v>2031</v>
          </cell>
        </row>
        <row r="1401">
          <cell r="A1401">
            <v>2031</v>
          </cell>
        </row>
        <row r="1402">
          <cell r="A1402">
            <v>2031</v>
          </cell>
        </row>
        <row r="1403">
          <cell r="A1403">
            <v>2031</v>
          </cell>
        </row>
        <row r="1404">
          <cell r="A1404">
            <v>2031</v>
          </cell>
        </row>
        <row r="1405">
          <cell r="A1405">
            <v>2031</v>
          </cell>
        </row>
        <row r="1406">
          <cell r="A1406">
            <v>2031</v>
          </cell>
        </row>
        <row r="1407">
          <cell r="A1407">
            <v>2031</v>
          </cell>
        </row>
        <row r="1408">
          <cell r="A1408">
            <v>2031</v>
          </cell>
        </row>
        <row r="1409">
          <cell r="A1409">
            <v>2031</v>
          </cell>
        </row>
        <row r="1410">
          <cell r="A1410">
            <v>2031</v>
          </cell>
        </row>
        <row r="1411">
          <cell r="A1411">
            <v>2031</v>
          </cell>
        </row>
        <row r="1412">
          <cell r="A1412">
            <v>2031</v>
          </cell>
        </row>
        <row r="1413">
          <cell r="A1413">
            <v>2031</v>
          </cell>
        </row>
        <row r="1414">
          <cell r="A1414">
            <v>2031</v>
          </cell>
        </row>
        <row r="1415">
          <cell r="A1415">
            <v>2031</v>
          </cell>
        </row>
        <row r="1416">
          <cell r="A1416">
            <v>2031</v>
          </cell>
        </row>
        <row r="1417">
          <cell r="A1417">
            <v>2031</v>
          </cell>
        </row>
        <row r="1418">
          <cell r="A1418">
            <v>2031</v>
          </cell>
        </row>
        <row r="1419">
          <cell r="A1419">
            <v>2031</v>
          </cell>
        </row>
        <row r="1420">
          <cell r="A1420">
            <v>2031</v>
          </cell>
        </row>
        <row r="1421">
          <cell r="A1421">
            <v>2031</v>
          </cell>
        </row>
        <row r="1422">
          <cell r="A1422">
            <v>2031</v>
          </cell>
        </row>
        <row r="1423">
          <cell r="A1423">
            <v>2031</v>
          </cell>
        </row>
        <row r="1424">
          <cell r="A1424">
            <v>2031</v>
          </cell>
        </row>
        <row r="1425">
          <cell r="A1425">
            <v>2031</v>
          </cell>
        </row>
        <row r="1426">
          <cell r="A1426">
            <v>2031</v>
          </cell>
        </row>
        <row r="1427">
          <cell r="A1427">
            <v>2031</v>
          </cell>
        </row>
        <row r="1428">
          <cell r="A1428">
            <v>2031</v>
          </cell>
        </row>
        <row r="1429">
          <cell r="A1429">
            <v>2031</v>
          </cell>
        </row>
        <row r="1430">
          <cell r="A1430">
            <v>2031</v>
          </cell>
        </row>
        <row r="1431">
          <cell r="A1431">
            <v>2031</v>
          </cell>
        </row>
        <row r="1432">
          <cell r="A1432">
            <v>2031</v>
          </cell>
        </row>
        <row r="1433">
          <cell r="A1433">
            <v>2031</v>
          </cell>
        </row>
        <row r="1434">
          <cell r="A1434">
            <v>2031</v>
          </cell>
        </row>
        <row r="1435">
          <cell r="A1435">
            <v>2031</v>
          </cell>
        </row>
        <row r="1436">
          <cell r="A1436">
            <v>2031</v>
          </cell>
        </row>
        <row r="1437">
          <cell r="A1437">
            <v>2031</v>
          </cell>
        </row>
        <row r="1438">
          <cell r="A1438">
            <v>2031</v>
          </cell>
        </row>
        <row r="1439">
          <cell r="A1439">
            <v>2031</v>
          </cell>
        </row>
        <row r="1440">
          <cell r="A1440">
            <v>2031</v>
          </cell>
        </row>
        <row r="1441">
          <cell r="A1441">
            <v>2031</v>
          </cell>
        </row>
        <row r="1442">
          <cell r="A1442">
            <v>2031</v>
          </cell>
        </row>
        <row r="1443">
          <cell r="A1443">
            <v>2031</v>
          </cell>
        </row>
        <row r="1444">
          <cell r="A1444">
            <v>2031</v>
          </cell>
        </row>
        <row r="1445">
          <cell r="A1445">
            <v>2031</v>
          </cell>
        </row>
        <row r="1446">
          <cell r="A1446">
            <v>2031</v>
          </cell>
        </row>
        <row r="1447">
          <cell r="A1447">
            <v>2031</v>
          </cell>
        </row>
        <row r="1448">
          <cell r="A1448">
            <v>2031</v>
          </cell>
        </row>
        <row r="1449">
          <cell r="A1449">
            <v>2031</v>
          </cell>
        </row>
        <row r="1450">
          <cell r="A1450">
            <v>2031</v>
          </cell>
        </row>
        <row r="1451">
          <cell r="A1451">
            <v>2031</v>
          </cell>
        </row>
        <row r="1452">
          <cell r="A1452">
            <v>2031</v>
          </cell>
        </row>
        <row r="1453">
          <cell r="A1453">
            <v>2031</v>
          </cell>
        </row>
        <row r="1454">
          <cell r="A1454">
            <v>2031</v>
          </cell>
        </row>
        <row r="1455">
          <cell r="A1455">
            <v>2031</v>
          </cell>
        </row>
        <row r="1456">
          <cell r="A1456">
            <v>2031</v>
          </cell>
        </row>
        <row r="1457">
          <cell r="A1457">
            <v>2031</v>
          </cell>
        </row>
        <row r="1458">
          <cell r="A1458">
            <v>2031</v>
          </cell>
        </row>
        <row r="1459">
          <cell r="A1459">
            <v>2031</v>
          </cell>
        </row>
        <row r="1460">
          <cell r="A1460">
            <v>2031</v>
          </cell>
        </row>
        <row r="1461">
          <cell r="A1461">
            <v>2031</v>
          </cell>
        </row>
        <row r="1462">
          <cell r="A1462">
            <v>2031</v>
          </cell>
        </row>
        <row r="1463">
          <cell r="A1463">
            <v>2031</v>
          </cell>
        </row>
        <row r="1464">
          <cell r="A1464">
            <v>2031</v>
          </cell>
        </row>
        <row r="1465">
          <cell r="A1465">
            <v>2031</v>
          </cell>
        </row>
        <row r="1466">
          <cell r="A1466">
            <v>2031</v>
          </cell>
        </row>
        <row r="1467">
          <cell r="A1467">
            <v>2031</v>
          </cell>
        </row>
        <row r="1468">
          <cell r="A1468">
            <v>2031</v>
          </cell>
        </row>
        <row r="1469">
          <cell r="A1469">
            <v>2031</v>
          </cell>
        </row>
        <row r="1470">
          <cell r="A1470">
            <v>2031</v>
          </cell>
        </row>
        <row r="1471">
          <cell r="A1471">
            <v>2031</v>
          </cell>
        </row>
        <row r="1472">
          <cell r="A1472">
            <v>2031</v>
          </cell>
        </row>
        <row r="1473">
          <cell r="A1473">
            <v>2031</v>
          </cell>
        </row>
        <row r="1474">
          <cell r="A1474">
            <v>2031</v>
          </cell>
        </row>
        <row r="1475">
          <cell r="A1475">
            <v>2031</v>
          </cell>
        </row>
        <row r="1476">
          <cell r="A1476">
            <v>2031</v>
          </cell>
        </row>
        <row r="1477">
          <cell r="A1477">
            <v>2031</v>
          </cell>
        </row>
        <row r="1478">
          <cell r="A1478">
            <v>2031</v>
          </cell>
        </row>
        <row r="1479">
          <cell r="A1479">
            <v>2031</v>
          </cell>
        </row>
        <row r="1480">
          <cell r="A1480">
            <v>2031</v>
          </cell>
        </row>
        <row r="1481">
          <cell r="A1481">
            <v>2031</v>
          </cell>
        </row>
        <row r="1482">
          <cell r="A1482">
            <v>2031</v>
          </cell>
        </row>
        <row r="1483">
          <cell r="A1483">
            <v>2031</v>
          </cell>
        </row>
        <row r="1484">
          <cell r="A1484">
            <v>2031</v>
          </cell>
        </row>
        <row r="1485">
          <cell r="A1485">
            <v>2032</v>
          </cell>
        </row>
        <row r="1486">
          <cell r="A1486">
            <v>2032</v>
          </cell>
        </row>
        <row r="1487">
          <cell r="A1487">
            <v>2032</v>
          </cell>
        </row>
        <row r="1488">
          <cell r="A1488">
            <v>2032</v>
          </cell>
        </row>
        <row r="1489">
          <cell r="A1489">
            <v>2032</v>
          </cell>
        </row>
        <row r="1490">
          <cell r="A1490">
            <v>2032</v>
          </cell>
        </row>
        <row r="1491">
          <cell r="A1491">
            <v>2032</v>
          </cell>
        </row>
        <row r="1492">
          <cell r="A1492">
            <v>2032</v>
          </cell>
        </row>
        <row r="1493">
          <cell r="A1493">
            <v>2032</v>
          </cell>
        </row>
        <row r="1494">
          <cell r="A1494">
            <v>2032</v>
          </cell>
        </row>
        <row r="1495">
          <cell r="A1495">
            <v>2032</v>
          </cell>
        </row>
        <row r="1496">
          <cell r="A1496">
            <v>2032</v>
          </cell>
        </row>
        <row r="1497">
          <cell r="A1497">
            <v>2032</v>
          </cell>
        </row>
        <row r="1498">
          <cell r="A1498">
            <v>2032</v>
          </cell>
        </row>
        <row r="1499">
          <cell r="A1499">
            <v>2032</v>
          </cell>
        </row>
        <row r="1500">
          <cell r="A1500">
            <v>2032</v>
          </cell>
        </row>
        <row r="1501">
          <cell r="A1501">
            <v>2032</v>
          </cell>
        </row>
        <row r="1502">
          <cell r="A1502">
            <v>2032</v>
          </cell>
        </row>
        <row r="1503">
          <cell r="A1503">
            <v>2032</v>
          </cell>
        </row>
        <row r="1504">
          <cell r="A1504">
            <v>2032</v>
          </cell>
        </row>
        <row r="1505">
          <cell r="A1505">
            <v>2032</v>
          </cell>
        </row>
        <row r="1506">
          <cell r="A1506">
            <v>2032</v>
          </cell>
        </row>
        <row r="1507">
          <cell r="A1507">
            <v>2032</v>
          </cell>
        </row>
        <row r="1508">
          <cell r="A1508">
            <v>2032</v>
          </cell>
        </row>
        <row r="1509">
          <cell r="A1509">
            <v>2032</v>
          </cell>
        </row>
        <row r="1510">
          <cell r="A1510">
            <v>2032</v>
          </cell>
        </row>
        <row r="1511">
          <cell r="A1511">
            <v>2032</v>
          </cell>
        </row>
        <row r="1512">
          <cell r="A1512">
            <v>2032</v>
          </cell>
        </row>
        <row r="1513">
          <cell r="A1513">
            <v>2032</v>
          </cell>
        </row>
        <row r="1514">
          <cell r="A1514">
            <v>2032</v>
          </cell>
        </row>
        <row r="1515">
          <cell r="A1515">
            <v>2032</v>
          </cell>
        </row>
        <row r="1516">
          <cell r="A1516">
            <v>2032</v>
          </cell>
        </row>
        <row r="1517">
          <cell r="A1517">
            <v>2032</v>
          </cell>
        </row>
        <row r="1518">
          <cell r="A1518">
            <v>2032</v>
          </cell>
        </row>
        <row r="1519">
          <cell r="A1519">
            <v>2032</v>
          </cell>
        </row>
        <row r="1520">
          <cell r="A1520">
            <v>2032</v>
          </cell>
        </row>
        <row r="1521">
          <cell r="A1521">
            <v>2032</v>
          </cell>
        </row>
        <row r="1522">
          <cell r="A1522">
            <v>2032</v>
          </cell>
        </row>
        <row r="1523">
          <cell r="A1523">
            <v>2032</v>
          </cell>
        </row>
        <row r="1524">
          <cell r="A1524">
            <v>2032</v>
          </cell>
        </row>
        <row r="1525">
          <cell r="A1525">
            <v>2032</v>
          </cell>
        </row>
        <row r="1526">
          <cell r="A1526">
            <v>2032</v>
          </cell>
        </row>
        <row r="1527">
          <cell r="A1527">
            <v>2032</v>
          </cell>
        </row>
        <row r="1528">
          <cell r="A1528">
            <v>2032</v>
          </cell>
        </row>
        <row r="1529">
          <cell r="A1529">
            <v>2032</v>
          </cell>
        </row>
        <row r="1530">
          <cell r="A1530">
            <v>2032</v>
          </cell>
        </row>
        <row r="1531">
          <cell r="A1531">
            <v>2032</v>
          </cell>
        </row>
        <row r="1532">
          <cell r="A1532">
            <v>2032</v>
          </cell>
        </row>
        <row r="1533">
          <cell r="A1533">
            <v>2032</v>
          </cell>
        </row>
        <row r="1534">
          <cell r="A1534">
            <v>2032</v>
          </cell>
        </row>
        <row r="1535">
          <cell r="A1535">
            <v>2032</v>
          </cell>
        </row>
        <row r="1536">
          <cell r="A1536">
            <v>2032</v>
          </cell>
        </row>
        <row r="1537">
          <cell r="A1537">
            <v>2032</v>
          </cell>
        </row>
        <row r="1538">
          <cell r="A1538">
            <v>2032</v>
          </cell>
        </row>
        <row r="1539">
          <cell r="A1539">
            <v>2032</v>
          </cell>
        </row>
        <row r="1540">
          <cell r="A1540">
            <v>2032</v>
          </cell>
        </row>
        <row r="1541">
          <cell r="A1541">
            <v>2032</v>
          </cell>
        </row>
        <row r="1542">
          <cell r="A1542">
            <v>2032</v>
          </cell>
        </row>
        <row r="1543">
          <cell r="A1543">
            <v>2032</v>
          </cell>
        </row>
        <row r="1544">
          <cell r="A1544">
            <v>2032</v>
          </cell>
        </row>
        <row r="1545">
          <cell r="A1545">
            <v>2032</v>
          </cell>
        </row>
        <row r="1546">
          <cell r="A1546">
            <v>2032</v>
          </cell>
        </row>
        <row r="1547">
          <cell r="A1547">
            <v>2032</v>
          </cell>
        </row>
        <row r="1548">
          <cell r="A1548">
            <v>2032</v>
          </cell>
        </row>
        <row r="1549">
          <cell r="A1549">
            <v>2032</v>
          </cell>
        </row>
        <row r="1550">
          <cell r="A1550">
            <v>2032</v>
          </cell>
        </row>
        <row r="1551">
          <cell r="A1551">
            <v>2032</v>
          </cell>
        </row>
        <row r="1552">
          <cell r="A1552">
            <v>2032</v>
          </cell>
        </row>
        <row r="1553">
          <cell r="A1553">
            <v>2032</v>
          </cell>
        </row>
        <row r="1554">
          <cell r="A1554">
            <v>2032</v>
          </cell>
        </row>
        <row r="1555">
          <cell r="A1555">
            <v>2032</v>
          </cell>
        </row>
        <row r="1556">
          <cell r="A1556">
            <v>2032</v>
          </cell>
        </row>
        <row r="1557">
          <cell r="A1557">
            <v>2032</v>
          </cell>
        </row>
        <row r="1558">
          <cell r="A1558">
            <v>2032</v>
          </cell>
        </row>
        <row r="1559">
          <cell r="A1559">
            <v>2032</v>
          </cell>
        </row>
        <row r="1560">
          <cell r="A1560">
            <v>2032</v>
          </cell>
        </row>
        <row r="1561">
          <cell r="A1561">
            <v>2032</v>
          </cell>
        </row>
        <row r="1562">
          <cell r="A1562">
            <v>2032</v>
          </cell>
        </row>
        <row r="1563">
          <cell r="A1563">
            <v>2032</v>
          </cell>
        </row>
        <row r="1564">
          <cell r="A1564">
            <v>2032</v>
          </cell>
        </row>
        <row r="1565">
          <cell r="A1565">
            <v>2032</v>
          </cell>
        </row>
        <row r="1566">
          <cell r="A1566">
            <v>2032</v>
          </cell>
        </row>
        <row r="1567">
          <cell r="A1567">
            <v>2032</v>
          </cell>
        </row>
        <row r="1568">
          <cell r="A1568">
            <v>2032</v>
          </cell>
        </row>
        <row r="1569">
          <cell r="A1569">
            <v>2032</v>
          </cell>
        </row>
        <row r="1570">
          <cell r="A1570">
            <v>2032</v>
          </cell>
        </row>
        <row r="1571">
          <cell r="A1571">
            <v>2032</v>
          </cell>
        </row>
        <row r="1572">
          <cell r="A1572">
            <v>2032</v>
          </cell>
        </row>
        <row r="1573">
          <cell r="A1573">
            <v>2032</v>
          </cell>
        </row>
        <row r="1574">
          <cell r="A1574">
            <v>2032</v>
          </cell>
        </row>
        <row r="1575">
          <cell r="A1575">
            <v>2032</v>
          </cell>
        </row>
        <row r="1576">
          <cell r="A1576">
            <v>2032</v>
          </cell>
        </row>
        <row r="1577">
          <cell r="A1577">
            <v>2032</v>
          </cell>
        </row>
        <row r="1578">
          <cell r="A1578">
            <v>2032</v>
          </cell>
        </row>
        <row r="1579">
          <cell r="A1579">
            <v>2032</v>
          </cell>
        </row>
        <row r="1580">
          <cell r="A1580">
            <v>2032</v>
          </cell>
        </row>
        <row r="1581">
          <cell r="A1581">
            <v>2032</v>
          </cell>
        </row>
        <row r="1582">
          <cell r="A1582">
            <v>2032</v>
          </cell>
        </row>
        <row r="1583">
          <cell r="A1583">
            <v>2032</v>
          </cell>
        </row>
        <row r="1584">
          <cell r="A1584">
            <v>2032</v>
          </cell>
        </row>
        <row r="1585">
          <cell r="A1585">
            <v>2032</v>
          </cell>
        </row>
        <row r="1586">
          <cell r="A1586">
            <v>2032</v>
          </cell>
        </row>
        <row r="1587">
          <cell r="A1587">
            <v>2032</v>
          </cell>
        </row>
        <row r="1588">
          <cell r="A1588">
            <v>2032</v>
          </cell>
        </row>
        <row r="1589">
          <cell r="A1589">
            <v>2032</v>
          </cell>
        </row>
        <row r="1590">
          <cell r="A1590">
            <v>2032</v>
          </cell>
        </row>
        <row r="1591">
          <cell r="A1591">
            <v>2032</v>
          </cell>
        </row>
        <row r="1592">
          <cell r="A1592">
            <v>2032</v>
          </cell>
        </row>
        <row r="1593">
          <cell r="A1593">
            <v>2032</v>
          </cell>
        </row>
        <row r="1594">
          <cell r="A1594">
            <v>2032</v>
          </cell>
        </row>
        <row r="1595">
          <cell r="A1595">
            <v>2032</v>
          </cell>
        </row>
        <row r="1596">
          <cell r="A1596">
            <v>2032</v>
          </cell>
        </row>
        <row r="1597">
          <cell r="A1597">
            <v>2032</v>
          </cell>
        </row>
        <row r="1598">
          <cell r="A1598">
            <v>2032</v>
          </cell>
        </row>
        <row r="1599">
          <cell r="A1599">
            <v>2033</v>
          </cell>
        </row>
        <row r="1600">
          <cell r="A1600">
            <v>2033</v>
          </cell>
        </row>
        <row r="1601">
          <cell r="A1601">
            <v>2033</v>
          </cell>
        </row>
        <row r="1602">
          <cell r="A1602">
            <v>2033</v>
          </cell>
        </row>
        <row r="1603">
          <cell r="A1603">
            <v>2033</v>
          </cell>
        </row>
        <row r="1604">
          <cell r="A1604">
            <v>2033</v>
          </cell>
        </row>
        <row r="1605">
          <cell r="A1605">
            <v>2033</v>
          </cell>
        </row>
        <row r="1606">
          <cell r="A1606">
            <v>2033</v>
          </cell>
        </row>
        <row r="1607">
          <cell r="A1607">
            <v>2033</v>
          </cell>
        </row>
        <row r="1608">
          <cell r="A1608">
            <v>2033</v>
          </cell>
        </row>
        <row r="1609">
          <cell r="A1609">
            <v>2033</v>
          </cell>
        </row>
        <row r="1610">
          <cell r="A1610">
            <v>2033</v>
          </cell>
        </row>
        <row r="1611">
          <cell r="A1611">
            <v>2033</v>
          </cell>
        </row>
        <row r="1612">
          <cell r="A1612">
            <v>2033</v>
          </cell>
        </row>
        <row r="1613">
          <cell r="A1613">
            <v>2033</v>
          </cell>
        </row>
        <row r="1614">
          <cell r="A1614">
            <v>2033</v>
          </cell>
        </row>
        <row r="1615">
          <cell r="A1615">
            <v>2033</v>
          </cell>
        </row>
        <row r="1616">
          <cell r="A1616">
            <v>2033</v>
          </cell>
        </row>
        <row r="1617">
          <cell r="A1617">
            <v>2033</v>
          </cell>
        </row>
        <row r="1618">
          <cell r="A1618">
            <v>2033</v>
          </cell>
        </row>
        <row r="1619">
          <cell r="A1619">
            <v>2033</v>
          </cell>
        </row>
        <row r="1620">
          <cell r="A1620">
            <v>2033</v>
          </cell>
        </row>
        <row r="1621">
          <cell r="A1621">
            <v>2033</v>
          </cell>
        </row>
        <row r="1622">
          <cell r="A1622">
            <v>2033</v>
          </cell>
        </row>
        <row r="1623">
          <cell r="A1623">
            <v>2033</v>
          </cell>
        </row>
        <row r="1624">
          <cell r="A1624">
            <v>2033</v>
          </cell>
        </row>
        <row r="1625">
          <cell r="A1625">
            <v>2033</v>
          </cell>
        </row>
        <row r="1626">
          <cell r="A1626">
            <v>2033</v>
          </cell>
        </row>
        <row r="1627">
          <cell r="A1627">
            <v>2033</v>
          </cell>
        </row>
        <row r="1628">
          <cell r="A1628">
            <v>2033</v>
          </cell>
        </row>
        <row r="1629">
          <cell r="A1629">
            <v>2033</v>
          </cell>
        </row>
        <row r="1630">
          <cell r="A1630">
            <v>2033</v>
          </cell>
        </row>
        <row r="1631">
          <cell r="A1631">
            <v>2033</v>
          </cell>
        </row>
        <row r="1632">
          <cell r="A1632">
            <v>2033</v>
          </cell>
        </row>
        <row r="1633">
          <cell r="A1633">
            <v>2033</v>
          </cell>
        </row>
        <row r="1634">
          <cell r="A1634">
            <v>2033</v>
          </cell>
        </row>
        <row r="1635">
          <cell r="A1635">
            <v>2033</v>
          </cell>
        </row>
        <row r="1636">
          <cell r="A1636">
            <v>2033</v>
          </cell>
        </row>
        <row r="1637">
          <cell r="A1637">
            <v>2033</v>
          </cell>
        </row>
        <row r="1638">
          <cell r="A1638">
            <v>2033</v>
          </cell>
        </row>
        <row r="1639">
          <cell r="A1639">
            <v>2033</v>
          </cell>
        </row>
        <row r="1640">
          <cell r="A1640">
            <v>2033</v>
          </cell>
        </row>
        <row r="1641">
          <cell r="A1641">
            <v>2033</v>
          </cell>
        </row>
        <row r="1642">
          <cell r="A1642">
            <v>2033</v>
          </cell>
        </row>
        <row r="1643">
          <cell r="A1643">
            <v>2033</v>
          </cell>
        </row>
        <row r="1644">
          <cell r="A1644">
            <v>2033</v>
          </cell>
        </row>
        <row r="1645">
          <cell r="A1645">
            <v>2033</v>
          </cell>
        </row>
        <row r="1646">
          <cell r="A1646">
            <v>2033</v>
          </cell>
        </row>
        <row r="1647">
          <cell r="A1647">
            <v>2033</v>
          </cell>
        </row>
        <row r="1648">
          <cell r="A1648">
            <v>2033</v>
          </cell>
        </row>
        <row r="1649">
          <cell r="A1649">
            <v>2033</v>
          </cell>
        </row>
        <row r="1650">
          <cell r="A1650">
            <v>2033</v>
          </cell>
        </row>
        <row r="1651">
          <cell r="A1651">
            <v>2033</v>
          </cell>
        </row>
        <row r="1652">
          <cell r="A1652">
            <v>2033</v>
          </cell>
        </row>
        <row r="1653">
          <cell r="A1653">
            <v>2033</v>
          </cell>
        </row>
        <row r="1654">
          <cell r="A1654">
            <v>2033</v>
          </cell>
        </row>
        <row r="1655">
          <cell r="A1655">
            <v>2033</v>
          </cell>
        </row>
        <row r="1656">
          <cell r="A1656">
            <v>2033</v>
          </cell>
        </row>
        <row r="1657">
          <cell r="A1657">
            <v>2033</v>
          </cell>
        </row>
        <row r="1658">
          <cell r="A1658">
            <v>2033</v>
          </cell>
        </row>
        <row r="1659">
          <cell r="A1659">
            <v>2033</v>
          </cell>
        </row>
        <row r="1660">
          <cell r="A1660">
            <v>2033</v>
          </cell>
        </row>
        <row r="1661">
          <cell r="A1661">
            <v>2033</v>
          </cell>
        </row>
        <row r="1662">
          <cell r="A1662">
            <v>2033</v>
          </cell>
        </row>
        <row r="1663">
          <cell r="A1663">
            <v>2033</v>
          </cell>
        </row>
        <row r="1664">
          <cell r="A1664">
            <v>2033</v>
          </cell>
        </row>
        <row r="1665">
          <cell r="A1665">
            <v>2033</v>
          </cell>
        </row>
        <row r="1666">
          <cell r="A1666">
            <v>2033</v>
          </cell>
        </row>
        <row r="1667">
          <cell r="A1667">
            <v>2033</v>
          </cell>
        </row>
        <row r="1668">
          <cell r="A1668">
            <v>2033</v>
          </cell>
        </row>
        <row r="1669">
          <cell r="A1669">
            <v>2033</v>
          </cell>
        </row>
        <row r="1670">
          <cell r="A1670">
            <v>2033</v>
          </cell>
        </row>
        <row r="1671">
          <cell r="A1671">
            <v>2033</v>
          </cell>
        </row>
        <row r="1672">
          <cell r="A1672">
            <v>2033</v>
          </cell>
        </row>
        <row r="1673">
          <cell r="A1673">
            <v>2033</v>
          </cell>
        </row>
        <row r="1674">
          <cell r="A1674">
            <v>2033</v>
          </cell>
        </row>
        <row r="1675">
          <cell r="A1675">
            <v>2033</v>
          </cell>
        </row>
        <row r="1676">
          <cell r="A1676">
            <v>2033</v>
          </cell>
        </row>
        <row r="1677">
          <cell r="A1677">
            <v>2033</v>
          </cell>
        </row>
        <row r="1678">
          <cell r="A1678">
            <v>2033</v>
          </cell>
        </row>
        <row r="1679">
          <cell r="A1679">
            <v>2033</v>
          </cell>
        </row>
        <row r="1680">
          <cell r="A1680">
            <v>2033</v>
          </cell>
        </row>
        <row r="1681">
          <cell r="A1681">
            <v>2033</v>
          </cell>
        </row>
        <row r="1682">
          <cell r="A1682">
            <v>2033</v>
          </cell>
        </row>
        <row r="1683">
          <cell r="A1683">
            <v>2033</v>
          </cell>
        </row>
        <row r="1684">
          <cell r="A1684">
            <v>2033</v>
          </cell>
        </row>
        <row r="1685">
          <cell r="A1685">
            <v>2033</v>
          </cell>
        </row>
        <row r="1686">
          <cell r="A1686">
            <v>2033</v>
          </cell>
        </row>
        <row r="1687">
          <cell r="A1687">
            <v>2033</v>
          </cell>
        </row>
        <row r="1688">
          <cell r="A1688">
            <v>2033</v>
          </cell>
        </row>
        <row r="1689">
          <cell r="A1689">
            <v>2033</v>
          </cell>
        </row>
        <row r="1690">
          <cell r="A1690">
            <v>2033</v>
          </cell>
        </row>
        <row r="1691">
          <cell r="A1691">
            <v>2033</v>
          </cell>
        </row>
        <row r="1692">
          <cell r="A1692">
            <v>2033</v>
          </cell>
        </row>
        <row r="1693">
          <cell r="A1693">
            <v>2033</v>
          </cell>
        </row>
        <row r="1694">
          <cell r="A1694">
            <v>2033</v>
          </cell>
        </row>
        <row r="1695">
          <cell r="A1695">
            <v>2033</v>
          </cell>
        </row>
        <row r="1696">
          <cell r="A1696">
            <v>2033</v>
          </cell>
        </row>
        <row r="1697">
          <cell r="A1697">
            <v>2033</v>
          </cell>
        </row>
        <row r="1698">
          <cell r="A1698">
            <v>2033</v>
          </cell>
        </row>
        <row r="1699">
          <cell r="A1699">
            <v>2033</v>
          </cell>
        </row>
        <row r="1700">
          <cell r="A1700">
            <v>2033</v>
          </cell>
        </row>
        <row r="1701">
          <cell r="A1701">
            <v>2033</v>
          </cell>
        </row>
        <row r="1702">
          <cell r="A1702">
            <v>2033</v>
          </cell>
        </row>
        <row r="1703">
          <cell r="A1703">
            <v>2033</v>
          </cell>
        </row>
        <row r="1704">
          <cell r="A1704">
            <v>2033</v>
          </cell>
        </row>
        <row r="1705">
          <cell r="A1705">
            <v>2033</v>
          </cell>
        </row>
        <row r="1706">
          <cell r="A1706">
            <v>2033</v>
          </cell>
        </row>
        <row r="1707">
          <cell r="A1707">
            <v>2033</v>
          </cell>
        </row>
        <row r="1708">
          <cell r="A1708">
            <v>2033</v>
          </cell>
        </row>
        <row r="1709">
          <cell r="A1709">
            <v>2033</v>
          </cell>
        </row>
        <row r="1710">
          <cell r="A1710">
            <v>2033</v>
          </cell>
        </row>
        <row r="1711">
          <cell r="A1711">
            <v>2033</v>
          </cell>
        </row>
        <row r="1712">
          <cell r="A1712">
            <v>2033</v>
          </cell>
        </row>
        <row r="1713">
          <cell r="A1713">
            <v>2034</v>
          </cell>
        </row>
        <row r="1714">
          <cell r="A1714">
            <v>2034</v>
          </cell>
        </row>
        <row r="1715">
          <cell r="A1715">
            <v>2034</v>
          </cell>
        </row>
        <row r="1716">
          <cell r="A1716">
            <v>2034</v>
          </cell>
        </row>
        <row r="1717">
          <cell r="A1717">
            <v>2034</v>
          </cell>
        </row>
        <row r="1718">
          <cell r="A1718">
            <v>2034</v>
          </cell>
        </row>
        <row r="1719">
          <cell r="A1719">
            <v>2034</v>
          </cell>
        </row>
        <row r="1720">
          <cell r="A1720">
            <v>2034</v>
          </cell>
        </row>
        <row r="1721">
          <cell r="A1721">
            <v>2034</v>
          </cell>
        </row>
        <row r="1722">
          <cell r="A1722">
            <v>2034</v>
          </cell>
        </row>
        <row r="1723">
          <cell r="A1723">
            <v>2034</v>
          </cell>
        </row>
        <row r="1724">
          <cell r="A1724">
            <v>2034</v>
          </cell>
        </row>
        <row r="1725">
          <cell r="A1725">
            <v>2034</v>
          </cell>
        </row>
        <row r="1726">
          <cell r="A1726">
            <v>2034</v>
          </cell>
        </row>
        <row r="1727">
          <cell r="A1727">
            <v>2034</v>
          </cell>
        </row>
        <row r="1728">
          <cell r="A1728">
            <v>2034</v>
          </cell>
        </row>
        <row r="1729">
          <cell r="A1729">
            <v>2034</v>
          </cell>
        </row>
        <row r="1730">
          <cell r="A1730">
            <v>2034</v>
          </cell>
        </row>
        <row r="1731">
          <cell r="A1731">
            <v>2034</v>
          </cell>
        </row>
        <row r="1732">
          <cell r="A1732">
            <v>2034</v>
          </cell>
        </row>
        <row r="1733">
          <cell r="A1733">
            <v>2034</v>
          </cell>
        </row>
        <row r="1734">
          <cell r="A1734">
            <v>2034</v>
          </cell>
        </row>
        <row r="1735">
          <cell r="A1735">
            <v>2034</v>
          </cell>
        </row>
        <row r="1736">
          <cell r="A1736">
            <v>2034</v>
          </cell>
        </row>
        <row r="1737">
          <cell r="A1737">
            <v>2034</v>
          </cell>
        </row>
        <row r="1738">
          <cell r="A1738">
            <v>2034</v>
          </cell>
        </row>
        <row r="1739">
          <cell r="A1739">
            <v>2034</v>
          </cell>
        </row>
        <row r="1740">
          <cell r="A1740">
            <v>2034</v>
          </cell>
        </row>
        <row r="1741">
          <cell r="A1741">
            <v>2034</v>
          </cell>
        </row>
        <row r="1742">
          <cell r="A1742">
            <v>2034</v>
          </cell>
        </row>
        <row r="1743">
          <cell r="A1743">
            <v>2034</v>
          </cell>
        </row>
        <row r="1744">
          <cell r="A1744">
            <v>2034</v>
          </cell>
        </row>
        <row r="1745">
          <cell r="A1745">
            <v>2034</v>
          </cell>
        </row>
        <row r="1746">
          <cell r="A1746">
            <v>2034</v>
          </cell>
        </row>
        <row r="1747">
          <cell r="A1747">
            <v>2034</v>
          </cell>
        </row>
        <row r="1748">
          <cell r="A1748">
            <v>2034</v>
          </cell>
        </row>
        <row r="1749">
          <cell r="A1749">
            <v>2034</v>
          </cell>
        </row>
        <row r="1750">
          <cell r="A1750">
            <v>2034</v>
          </cell>
        </row>
        <row r="1751">
          <cell r="A1751">
            <v>2034</v>
          </cell>
        </row>
        <row r="1752">
          <cell r="A1752">
            <v>2034</v>
          </cell>
        </row>
        <row r="1753">
          <cell r="A1753">
            <v>2034</v>
          </cell>
        </row>
        <row r="1754">
          <cell r="A1754">
            <v>2034</v>
          </cell>
        </row>
        <row r="1755">
          <cell r="A1755">
            <v>2034</v>
          </cell>
        </row>
        <row r="1756">
          <cell r="A1756">
            <v>2034</v>
          </cell>
        </row>
        <row r="1757">
          <cell r="A1757">
            <v>2034</v>
          </cell>
        </row>
        <row r="1758">
          <cell r="A1758">
            <v>2034</v>
          </cell>
        </row>
        <row r="1759">
          <cell r="A1759">
            <v>2034</v>
          </cell>
        </row>
        <row r="1760">
          <cell r="A1760">
            <v>2034</v>
          </cell>
        </row>
        <row r="1761">
          <cell r="A1761">
            <v>2034</v>
          </cell>
        </row>
        <row r="1762">
          <cell r="A1762">
            <v>2034</v>
          </cell>
        </row>
        <row r="1763">
          <cell r="A1763">
            <v>2034</v>
          </cell>
        </row>
        <row r="1764">
          <cell r="A1764">
            <v>2034</v>
          </cell>
        </row>
        <row r="1765">
          <cell r="A1765">
            <v>2034</v>
          </cell>
        </row>
        <row r="1766">
          <cell r="A1766">
            <v>2034</v>
          </cell>
        </row>
        <row r="1767">
          <cell r="A1767">
            <v>2034</v>
          </cell>
        </row>
        <row r="1768">
          <cell r="A1768">
            <v>2034</v>
          </cell>
        </row>
        <row r="1769">
          <cell r="A1769">
            <v>2034</v>
          </cell>
        </row>
        <row r="1770">
          <cell r="A1770">
            <v>2034</v>
          </cell>
        </row>
        <row r="1771">
          <cell r="A1771">
            <v>2034</v>
          </cell>
        </row>
        <row r="1772">
          <cell r="A1772">
            <v>2034</v>
          </cell>
        </row>
        <row r="1773">
          <cell r="A1773">
            <v>2034</v>
          </cell>
        </row>
        <row r="1774">
          <cell r="A1774">
            <v>2034</v>
          </cell>
        </row>
        <row r="1775">
          <cell r="A1775">
            <v>2034</v>
          </cell>
        </row>
        <row r="1776">
          <cell r="A1776">
            <v>2034</v>
          </cell>
        </row>
        <row r="1777">
          <cell r="A1777">
            <v>2034</v>
          </cell>
        </row>
        <row r="1778">
          <cell r="A1778">
            <v>2034</v>
          </cell>
        </row>
        <row r="1779">
          <cell r="A1779">
            <v>2034</v>
          </cell>
        </row>
        <row r="1780">
          <cell r="A1780">
            <v>2034</v>
          </cell>
        </row>
        <row r="1781">
          <cell r="A1781">
            <v>2034</v>
          </cell>
        </row>
        <row r="1782">
          <cell r="A1782">
            <v>2034</v>
          </cell>
        </row>
        <row r="1783">
          <cell r="A1783">
            <v>2034</v>
          </cell>
        </row>
        <row r="1784">
          <cell r="A1784">
            <v>2034</v>
          </cell>
        </row>
        <row r="1785">
          <cell r="A1785">
            <v>2034</v>
          </cell>
        </row>
        <row r="1786">
          <cell r="A1786">
            <v>2034</v>
          </cell>
        </row>
        <row r="1787">
          <cell r="A1787">
            <v>2034</v>
          </cell>
        </row>
        <row r="1788">
          <cell r="A1788">
            <v>2034</v>
          </cell>
        </row>
        <row r="1789">
          <cell r="A1789">
            <v>2034</v>
          </cell>
        </row>
        <row r="1790">
          <cell r="A1790">
            <v>2034</v>
          </cell>
        </row>
        <row r="1791">
          <cell r="A1791">
            <v>2034</v>
          </cell>
        </row>
        <row r="1792">
          <cell r="A1792">
            <v>2034</v>
          </cell>
        </row>
        <row r="1793">
          <cell r="A1793">
            <v>2034</v>
          </cell>
        </row>
        <row r="1794">
          <cell r="A1794">
            <v>2034</v>
          </cell>
        </row>
        <row r="1795">
          <cell r="A1795">
            <v>2034</v>
          </cell>
        </row>
        <row r="1796">
          <cell r="A1796">
            <v>2034</v>
          </cell>
        </row>
        <row r="1797">
          <cell r="A1797">
            <v>2034</v>
          </cell>
        </row>
        <row r="1798">
          <cell r="A1798">
            <v>2034</v>
          </cell>
        </row>
        <row r="1799">
          <cell r="A1799">
            <v>2034</v>
          </cell>
        </row>
        <row r="1800">
          <cell r="A1800">
            <v>2034</v>
          </cell>
        </row>
        <row r="1801">
          <cell r="A1801">
            <v>2034</v>
          </cell>
        </row>
        <row r="1802">
          <cell r="A1802">
            <v>2034</v>
          </cell>
        </row>
        <row r="1803">
          <cell r="A1803">
            <v>2034</v>
          </cell>
        </row>
        <row r="1804">
          <cell r="A1804">
            <v>2034</v>
          </cell>
        </row>
        <row r="1805">
          <cell r="A1805">
            <v>2034</v>
          </cell>
        </row>
        <row r="1806">
          <cell r="A1806">
            <v>2034</v>
          </cell>
        </row>
        <row r="1807">
          <cell r="A1807">
            <v>2034</v>
          </cell>
        </row>
        <row r="1808">
          <cell r="A1808">
            <v>2034</v>
          </cell>
        </row>
        <row r="1809">
          <cell r="A1809">
            <v>2034</v>
          </cell>
        </row>
        <row r="1810">
          <cell r="A1810">
            <v>2034</v>
          </cell>
        </row>
        <row r="1811">
          <cell r="A1811">
            <v>2034</v>
          </cell>
        </row>
        <row r="1812">
          <cell r="A1812">
            <v>2034</v>
          </cell>
        </row>
        <row r="1813">
          <cell r="A1813">
            <v>2034</v>
          </cell>
        </row>
        <row r="1814">
          <cell r="A1814">
            <v>2034</v>
          </cell>
        </row>
        <row r="1815">
          <cell r="A1815">
            <v>2034</v>
          </cell>
        </row>
        <row r="1816">
          <cell r="A1816">
            <v>2034</v>
          </cell>
        </row>
        <row r="1817">
          <cell r="A1817">
            <v>2034</v>
          </cell>
        </row>
        <row r="1818">
          <cell r="A1818">
            <v>2034</v>
          </cell>
        </row>
        <row r="1819">
          <cell r="A1819">
            <v>2034</v>
          </cell>
        </row>
        <row r="1820">
          <cell r="A1820">
            <v>2034</v>
          </cell>
        </row>
        <row r="1821">
          <cell r="A1821">
            <v>2034</v>
          </cell>
        </row>
        <row r="1822">
          <cell r="A1822">
            <v>2034</v>
          </cell>
        </row>
        <row r="1823">
          <cell r="A1823">
            <v>2034</v>
          </cell>
        </row>
        <row r="1824">
          <cell r="A1824">
            <v>2034</v>
          </cell>
        </row>
        <row r="1825">
          <cell r="A1825">
            <v>2034</v>
          </cell>
        </row>
        <row r="1826">
          <cell r="A1826">
            <v>2034</v>
          </cell>
        </row>
        <row r="1827">
          <cell r="A1827">
            <v>2035</v>
          </cell>
        </row>
        <row r="1828">
          <cell r="A1828">
            <v>2035</v>
          </cell>
        </row>
        <row r="1829">
          <cell r="A1829">
            <v>2035</v>
          </cell>
        </row>
        <row r="1830">
          <cell r="A1830">
            <v>2035</v>
          </cell>
        </row>
        <row r="1831">
          <cell r="A1831">
            <v>2035</v>
          </cell>
        </row>
        <row r="1832">
          <cell r="A1832">
            <v>2035</v>
          </cell>
        </row>
        <row r="1833">
          <cell r="A1833">
            <v>2035</v>
          </cell>
        </row>
        <row r="1834">
          <cell r="A1834">
            <v>2035</v>
          </cell>
        </row>
        <row r="1835">
          <cell r="A1835">
            <v>2035</v>
          </cell>
        </row>
        <row r="1836">
          <cell r="A1836">
            <v>2035</v>
          </cell>
        </row>
        <row r="1837">
          <cell r="A1837">
            <v>2035</v>
          </cell>
        </row>
        <row r="1838">
          <cell r="A1838">
            <v>2035</v>
          </cell>
        </row>
        <row r="1839">
          <cell r="A1839">
            <v>2035</v>
          </cell>
        </row>
        <row r="1840">
          <cell r="A1840">
            <v>2035</v>
          </cell>
        </row>
        <row r="1841">
          <cell r="A1841">
            <v>2035</v>
          </cell>
        </row>
        <row r="1842">
          <cell r="A1842">
            <v>2035</v>
          </cell>
        </row>
        <row r="1843">
          <cell r="A1843">
            <v>2035</v>
          </cell>
        </row>
        <row r="1844">
          <cell r="A1844">
            <v>2035</v>
          </cell>
        </row>
        <row r="1845">
          <cell r="A1845">
            <v>2035</v>
          </cell>
        </row>
        <row r="1846">
          <cell r="A1846">
            <v>2035</v>
          </cell>
        </row>
        <row r="1847">
          <cell r="A1847">
            <v>2035</v>
          </cell>
        </row>
        <row r="1848">
          <cell r="A1848">
            <v>2035</v>
          </cell>
        </row>
        <row r="1849">
          <cell r="A1849">
            <v>2035</v>
          </cell>
        </row>
        <row r="1850">
          <cell r="A1850">
            <v>2035</v>
          </cell>
        </row>
        <row r="1851">
          <cell r="A1851">
            <v>2035</v>
          </cell>
        </row>
        <row r="1852">
          <cell r="A1852">
            <v>2035</v>
          </cell>
        </row>
        <row r="1853">
          <cell r="A1853">
            <v>2035</v>
          </cell>
        </row>
        <row r="1854">
          <cell r="A1854">
            <v>2035</v>
          </cell>
        </row>
        <row r="1855">
          <cell r="A1855">
            <v>2035</v>
          </cell>
        </row>
        <row r="1856">
          <cell r="A1856">
            <v>2035</v>
          </cell>
        </row>
        <row r="1857">
          <cell r="A1857">
            <v>2035</v>
          </cell>
        </row>
        <row r="1858">
          <cell r="A1858">
            <v>2035</v>
          </cell>
        </row>
        <row r="1859">
          <cell r="A1859">
            <v>2035</v>
          </cell>
        </row>
        <row r="1860">
          <cell r="A1860">
            <v>2035</v>
          </cell>
        </row>
        <row r="1861">
          <cell r="A1861">
            <v>2035</v>
          </cell>
        </row>
        <row r="1862">
          <cell r="A1862">
            <v>2035</v>
          </cell>
        </row>
        <row r="1863">
          <cell r="A1863">
            <v>2035</v>
          </cell>
        </row>
        <row r="1864">
          <cell r="A1864">
            <v>2035</v>
          </cell>
        </row>
        <row r="1865">
          <cell r="A1865">
            <v>2035</v>
          </cell>
        </row>
        <row r="1866">
          <cell r="A1866">
            <v>2035</v>
          </cell>
        </row>
        <row r="1867">
          <cell r="A1867">
            <v>2035</v>
          </cell>
        </row>
        <row r="1868">
          <cell r="A1868">
            <v>2035</v>
          </cell>
        </row>
        <row r="1869">
          <cell r="A1869">
            <v>2035</v>
          </cell>
        </row>
        <row r="1870">
          <cell r="A1870">
            <v>2035</v>
          </cell>
        </row>
        <row r="1871">
          <cell r="A1871">
            <v>2035</v>
          </cell>
        </row>
        <row r="1872">
          <cell r="A1872">
            <v>2035</v>
          </cell>
        </row>
        <row r="1873">
          <cell r="A1873">
            <v>2035</v>
          </cell>
        </row>
        <row r="1874">
          <cell r="A1874">
            <v>2035</v>
          </cell>
        </row>
        <row r="1875">
          <cell r="A1875">
            <v>2035</v>
          </cell>
        </row>
        <row r="1876">
          <cell r="A1876">
            <v>2035</v>
          </cell>
        </row>
        <row r="1877">
          <cell r="A1877">
            <v>2035</v>
          </cell>
        </row>
        <row r="1878">
          <cell r="A1878">
            <v>2035</v>
          </cell>
        </row>
        <row r="1879">
          <cell r="A1879">
            <v>2035</v>
          </cell>
        </row>
        <row r="1880">
          <cell r="A1880">
            <v>2035</v>
          </cell>
        </row>
        <row r="1881">
          <cell r="A1881">
            <v>2035</v>
          </cell>
        </row>
        <row r="1882">
          <cell r="A1882">
            <v>2035</v>
          </cell>
        </row>
        <row r="1883">
          <cell r="A1883">
            <v>2035</v>
          </cell>
        </row>
        <row r="1884">
          <cell r="A1884">
            <v>2035</v>
          </cell>
        </row>
        <row r="1885">
          <cell r="A1885">
            <v>2035</v>
          </cell>
        </row>
        <row r="1886">
          <cell r="A1886">
            <v>2035</v>
          </cell>
        </row>
        <row r="1887">
          <cell r="A1887">
            <v>2035</v>
          </cell>
        </row>
        <row r="1888">
          <cell r="A1888">
            <v>2035</v>
          </cell>
        </row>
        <row r="1889">
          <cell r="A1889">
            <v>2035</v>
          </cell>
        </row>
        <row r="1890">
          <cell r="A1890">
            <v>2035</v>
          </cell>
        </row>
        <row r="1891">
          <cell r="A1891">
            <v>2035</v>
          </cell>
        </row>
        <row r="1892">
          <cell r="A1892">
            <v>2035</v>
          </cell>
        </row>
        <row r="1893">
          <cell r="A1893">
            <v>2035</v>
          </cell>
        </row>
        <row r="1894">
          <cell r="A1894">
            <v>2035</v>
          </cell>
        </row>
        <row r="1895">
          <cell r="A1895">
            <v>2035</v>
          </cell>
        </row>
        <row r="1896">
          <cell r="A1896">
            <v>2035</v>
          </cell>
        </row>
        <row r="1897">
          <cell r="A1897">
            <v>2035</v>
          </cell>
        </row>
        <row r="1898">
          <cell r="A1898">
            <v>2035</v>
          </cell>
        </row>
        <row r="1899">
          <cell r="A1899">
            <v>2035</v>
          </cell>
        </row>
        <row r="1900">
          <cell r="A1900">
            <v>2035</v>
          </cell>
        </row>
        <row r="1901">
          <cell r="A1901">
            <v>2035</v>
          </cell>
        </row>
        <row r="1902">
          <cell r="A1902">
            <v>2035</v>
          </cell>
        </row>
        <row r="1903">
          <cell r="A1903">
            <v>2035</v>
          </cell>
        </row>
        <row r="1904">
          <cell r="A1904">
            <v>2035</v>
          </cell>
        </row>
        <row r="1905">
          <cell r="A1905">
            <v>2035</v>
          </cell>
        </row>
        <row r="1906">
          <cell r="A1906">
            <v>2035</v>
          </cell>
        </row>
        <row r="1907">
          <cell r="A1907">
            <v>2035</v>
          </cell>
        </row>
        <row r="1908">
          <cell r="A1908">
            <v>2035</v>
          </cell>
        </row>
        <row r="1909">
          <cell r="A1909">
            <v>2035</v>
          </cell>
        </row>
        <row r="1910">
          <cell r="A1910">
            <v>2035</v>
          </cell>
        </row>
        <row r="1911">
          <cell r="A1911">
            <v>2035</v>
          </cell>
        </row>
        <row r="1912">
          <cell r="A1912">
            <v>2035</v>
          </cell>
        </row>
        <row r="1913">
          <cell r="A1913">
            <v>2035</v>
          </cell>
        </row>
        <row r="1914">
          <cell r="A1914">
            <v>2035</v>
          </cell>
        </row>
        <row r="1915">
          <cell r="A1915">
            <v>2035</v>
          </cell>
        </row>
        <row r="1916">
          <cell r="A1916">
            <v>2035</v>
          </cell>
        </row>
        <row r="1917">
          <cell r="A1917">
            <v>2035</v>
          </cell>
        </row>
        <row r="1918">
          <cell r="A1918">
            <v>2035</v>
          </cell>
        </row>
        <row r="1919">
          <cell r="A1919">
            <v>2035</v>
          </cell>
        </row>
        <row r="1920">
          <cell r="A1920">
            <v>2035</v>
          </cell>
        </row>
        <row r="1921">
          <cell r="A1921">
            <v>2035</v>
          </cell>
        </row>
        <row r="1922">
          <cell r="A1922">
            <v>2035</v>
          </cell>
        </row>
        <row r="1923">
          <cell r="A1923">
            <v>2035</v>
          </cell>
        </row>
        <row r="1924">
          <cell r="A1924">
            <v>2035</v>
          </cell>
        </row>
        <row r="1925">
          <cell r="A1925">
            <v>2035</v>
          </cell>
        </row>
        <row r="1926">
          <cell r="A1926">
            <v>2035</v>
          </cell>
        </row>
        <row r="1927">
          <cell r="A1927">
            <v>2035</v>
          </cell>
        </row>
        <row r="1928">
          <cell r="A1928">
            <v>2035</v>
          </cell>
        </row>
        <row r="1929">
          <cell r="A1929">
            <v>2035</v>
          </cell>
        </row>
        <row r="1930">
          <cell r="A1930">
            <v>2035</v>
          </cell>
        </row>
        <row r="1931">
          <cell r="A1931">
            <v>2035</v>
          </cell>
        </row>
        <row r="1932">
          <cell r="A1932">
            <v>2035</v>
          </cell>
        </row>
        <row r="1933">
          <cell r="A1933">
            <v>2035</v>
          </cell>
        </row>
        <row r="1934">
          <cell r="A1934">
            <v>2035</v>
          </cell>
        </row>
        <row r="1935">
          <cell r="A1935">
            <v>2035</v>
          </cell>
        </row>
        <row r="1936">
          <cell r="A1936">
            <v>2035</v>
          </cell>
        </row>
        <row r="1937">
          <cell r="A1937">
            <v>2035</v>
          </cell>
        </row>
        <row r="1938">
          <cell r="A1938">
            <v>2035</v>
          </cell>
        </row>
        <row r="1939">
          <cell r="A1939">
            <v>2035</v>
          </cell>
        </row>
        <row r="1940">
          <cell r="A1940">
            <v>2035</v>
          </cell>
        </row>
        <row r="1941">
          <cell r="A1941">
            <v>2036</v>
          </cell>
        </row>
        <row r="1942">
          <cell r="A1942">
            <v>2036</v>
          </cell>
        </row>
        <row r="1943">
          <cell r="A1943">
            <v>2036</v>
          </cell>
        </row>
        <row r="1944">
          <cell r="A1944">
            <v>2036</v>
          </cell>
        </row>
        <row r="1945">
          <cell r="A1945">
            <v>2036</v>
          </cell>
        </row>
        <row r="1946">
          <cell r="A1946">
            <v>2036</v>
          </cell>
        </row>
        <row r="1947">
          <cell r="A1947">
            <v>2036</v>
          </cell>
        </row>
        <row r="1948">
          <cell r="A1948">
            <v>2036</v>
          </cell>
        </row>
        <row r="1949">
          <cell r="A1949">
            <v>2036</v>
          </cell>
        </row>
        <row r="1950">
          <cell r="A1950">
            <v>2036</v>
          </cell>
        </row>
        <row r="1951">
          <cell r="A1951">
            <v>2036</v>
          </cell>
        </row>
        <row r="1952">
          <cell r="A1952">
            <v>2036</v>
          </cell>
        </row>
        <row r="1953">
          <cell r="A1953">
            <v>2036</v>
          </cell>
        </row>
        <row r="1954">
          <cell r="A1954">
            <v>2036</v>
          </cell>
        </row>
        <row r="1955">
          <cell r="A1955">
            <v>2036</v>
          </cell>
        </row>
        <row r="1956">
          <cell r="A1956">
            <v>2036</v>
          </cell>
        </row>
        <row r="1957">
          <cell r="A1957">
            <v>2036</v>
          </cell>
        </row>
        <row r="1958">
          <cell r="A1958">
            <v>2036</v>
          </cell>
        </row>
        <row r="1959">
          <cell r="A1959">
            <v>2036</v>
          </cell>
        </row>
        <row r="1960">
          <cell r="A1960">
            <v>2036</v>
          </cell>
        </row>
        <row r="1961">
          <cell r="A1961">
            <v>2036</v>
          </cell>
        </row>
        <row r="1962">
          <cell r="A1962">
            <v>2036</v>
          </cell>
        </row>
        <row r="1963">
          <cell r="A1963">
            <v>2036</v>
          </cell>
        </row>
        <row r="1964">
          <cell r="A1964">
            <v>2036</v>
          </cell>
        </row>
        <row r="1965">
          <cell r="A1965">
            <v>2036</v>
          </cell>
        </row>
        <row r="1966">
          <cell r="A1966">
            <v>2036</v>
          </cell>
        </row>
        <row r="1967">
          <cell r="A1967">
            <v>2036</v>
          </cell>
        </row>
        <row r="1968">
          <cell r="A1968">
            <v>2036</v>
          </cell>
        </row>
        <row r="1969">
          <cell r="A1969">
            <v>2036</v>
          </cell>
        </row>
        <row r="1970">
          <cell r="A1970">
            <v>2036</v>
          </cell>
        </row>
        <row r="1971">
          <cell r="A1971">
            <v>2036</v>
          </cell>
        </row>
        <row r="1972">
          <cell r="A1972">
            <v>2036</v>
          </cell>
        </row>
        <row r="1973">
          <cell r="A1973">
            <v>2036</v>
          </cell>
        </row>
        <row r="1974">
          <cell r="A1974">
            <v>2036</v>
          </cell>
        </row>
        <row r="1975">
          <cell r="A1975">
            <v>2036</v>
          </cell>
        </row>
        <row r="1976">
          <cell r="A1976">
            <v>2036</v>
          </cell>
        </row>
        <row r="1977">
          <cell r="A1977">
            <v>2036</v>
          </cell>
        </row>
        <row r="1978">
          <cell r="A1978">
            <v>2036</v>
          </cell>
        </row>
        <row r="1979">
          <cell r="A1979">
            <v>2036</v>
          </cell>
        </row>
        <row r="1980">
          <cell r="A1980">
            <v>2036</v>
          </cell>
        </row>
        <row r="1981">
          <cell r="A1981">
            <v>2036</v>
          </cell>
        </row>
        <row r="1982">
          <cell r="A1982">
            <v>2036</v>
          </cell>
        </row>
        <row r="1983">
          <cell r="A1983">
            <v>2036</v>
          </cell>
        </row>
        <row r="1984">
          <cell r="A1984">
            <v>2036</v>
          </cell>
        </row>
        <row r="1985">
          <cell r="A1985">
            <v>2036</v>
          </cell>
        </row>
        <row r="1986">
          <cell r="A1986">
            <v>2036</v>
          </cell>
        </row>
        <row r="1987">
          <cell r="A1987">
            <v>2036</v>
          </cell>
        </row>
        <row r="1988">
          <cell r="A1988">
            <v>2036</v>
          </cell>
        </row>
        <row r="1989">
          <cell r="A1989">
            <v>2036</v>
          </cell>
        </row>
        <row r="1990">
          <cell r="A1990">
            <v>2036</v>
          </cell>
        </row>
        <row r="1991">
          <cell r="A1991">
            <v>2036</v>
          </cell>
        </row>
        <row r="1992">
          <cell r="A1992">
            <v>2036</v>
          </cell>
        </row>
        <row r="1993">
          <cell r="A1993">
            <v>2036</v>
          </cell>
        </row>
        <row r="1994">
          <cell r="A1994">
            <v>2036</v>
          </cell>
        </row>
        <row r="1995">
          <cell r="A1995">
            <v>2036</v>
          </cell>
        </row>
        <row r="1996">
          <cell r="A1996">
            <v>2036</v>
          </cell>
        </row>
        <row r="1997">
          <cell r="A1997">
            <v>2036</v>
          </cell>
        </row>
        <row r="1998">
          <cell r="A1998">
            <v>2036</v>
          </cell>
        </row>
        <row r="1999">
          <cell r="A1999">
            <v>2036</v>
          </cell>
        </row>
        <row r="2000">
          <cell r="A2000">
            <v>2036</v>
          </cell>
        </row>
        <row r="2001">
          <cell r="A2001">
            <v>2036</v>
          </cell>
        </row>
        <row r="2002">
          <cell r="A2002">
            <v>2036</v>
          </cell>
        </row>
        <row r="2003">
          <cell r="A2003">
            <v>2036</v>
          </cell>
        </row>
        <row r="2004">
          <cell r="A2004">
            <v>2036</v>
          </cell>
        </row>
        <row r="2005">
          <cell r="A2005">
            <v>2036</v>
          </cell>
        </row>
        <row r="2006">
          <cell r="A2006">
            <v>2036</v>
          </cell>
        </row>
        <row r="2007">
          <cell r="A2007">
            <v>2036</v>
          </cell>
        </row>
        <row r="2008">
          <cell r="A2008">
            <v>2036</v>
          </cell>
        </row>
        <row r="2009">
          <cell r="A2009">
            <v>2036</v>
          </cell>
        </row>
        <row r="2010">
          <cell r="A2010">
            <v>2036</v>
          </cell>
        </row>
        <row r="2011">
          <cell r="A2011">
            <v>2036</v>
          </cell>
        </row>
        <row r="2012">
          <cell r="A2012">
            <v>2036</v>
          </cell>
        </row>
        <row r="2013">
          <cell r="A2013">
            <v>2036</v>
          </cell>
        </row>
        <row r="2014">
          <cell r="A2014">
            <v>2036</v>
          </cell>
        </row>
        <row r="2015">
          <cell r="A2015">
            <v>2036</v>
          </cell>
        </row>
        <row r="2016">
          <cell r="A2016">
            <v>2036</v>
          </cell>
        </row>
        <row r="2017">
          <cell r="A2017">
            <v>2036</v>
          </cell>
        </row>
        <row r="2018">
          <cell r="A2018">
            <v>2036</v>
          </cell>
        </row>
        <row r="2019">
          <cell r="A2019">
            <v>2036</v>
          </cell>
        </row>
        <row r="2020">
          <cell r="A2020">
            <v>2036</v>
          </cell>
        </row>
        <row r="2021">
          <cell r="A2021">
            <v>2036</v>
          </cell>
        </row>
        <row r="2022">
          <cell r="A2022">
            <v>2036</v>
          </cell>
        </row>
        <row r="2023">
          <cell r="A2023">
            <v>2036</v>
          </cell>
        </row>
        <row r="2024">
          <cell r="A2024">
            <v>2036</v>
          </cell>
        </row>
        <row r="2025">
          <cell r="A2025">
            <v>2036</v>
          </cell>
        </row>
        <row r="2026">
          <cell r="A2026">
            <v>2036</v>
          </cell>
        </row>
        <row r="2027">
          <cell r="A2027">
            <v>2036</v>
          </cell>
        </row>
        <row r="2028">
          <cell r="A2028">
            <v>2036</v>
          </cell>
        </row>
        <row r="2029">
          <cell r="A2029">
            <v>2036</v>
          </cell>
        </row>
        <row r="2030">
          <cell r="A2030">
            <v>2036</v>
          </cell>
        </row>
        <row r="2031">
          <cell r="A2031">
            <v>2036</v>
          </cell>
        </row>
        <row r="2032">
          <cell r="A2032">
            <v>2036</v>
          </cell>
        </row>
        <row r="2033">
          <cell r="A2033">
            <v>2036</v>
          </cell>
        </row>
        <row r="2034">
          <cell r="A2034">
            <v>2036</v>
          </cell>
        </row>
        <row r="2035">
          <cell r="A2035">
            <v>2036</v>
          </cell>
        </row>
        <row r="2036">
          <cell r="A2036">
            <v>2036</v>
          </cell>
        </row>
        <row r="2037">
          <cell r="A2037">
            <v>2036</v>
          </cell>
        </row>
        <row r="2038">
          <cell r="A2038">
            <v>2036</v>
          </cell>
        </row>
        <row r="2039">
          <cell r="A2039">
            <v>2036</v>
          </cell>
        </row>
        <row r="2040">
          <cell r="A2040">
            <v>2036</v>
          </cell>
        </row>
        <row r="2041">
          <cell r="A2041">
            <v>2036</v>
          </cell>
        </row>
        <row r="2042">
          <cell r="A2042">
            <v>2036</v>
          </cell>
        </row>
        <row r="2043">
          <cell r="A2043">
            <v>2036</v>
          </cell>
        </row>
        <row r="2044">
          <cell r="A2044">
            <v>2036</v>
          </cell>
        </row>
        <row r="2045">
          <cell r="A2045">
            <v>2036</v>
          </cell>
        </row>
        <row r="2046">
          <cell r="A2046">
            <v>2036</v>
          </cell>
        </row>
        <row r="2047">
          <cell r="A2047">
            <v>2036</v>
          </cell>
        </row>
        <row r="2048">
          <cell r="A2048">
            <v>2036</v>
          </cell>
        </row>
        <row r="2049">
          <cell r="A2049">
            <v>2036</v>
          </cell>
        </row>
        <row r="2050">
          <cell r="A2050">
            <v>2036</v>
          </cell>
        </row>
        <row r="2051">
          <cell r="A2051">
            <v>2036</v>
          </cell>
        </row>
        <row r="2052">
          <cell r="A2052">
            <v>2036</v>
          </cell>
        </row>
        <row r="2053">
          <cell r="A2053">
            <v>2036</v>
          </cell>
        </row>
        <row r="2054">
          <cell r="A2054">
            <v>2036</v>
          </cell>
        </row>
        <row r="2055">
          <cell r="A2055">
            <v>2037</v>
          </cell>
        </row>
        <row r="2056">
          <cell r="A2056">
            <v>2037</v>
          </cell>
        </row>
        <row r="2057">
          <cell r="A2057">
            <v>2037</v>
          </cell>
        </row>
        <row r="2058">
          <cell r="A2058">
            <v>2037</v>
          </cell>
        </row>
        <row r="2059">
          <cell r="A2059">
            <v>2037</v>
          </cell>
        </row>
        <row r="2060">
          <cell r="A2060">
            <v>2037</v>
          </cell>
        </row>
        <row r="2061">
          <cell r="A2061">
            <v>2037</v>
          </cell>
        </row>
        <row r="2062">
          <cell r="A2062">
            <v>2037</v>
          </cell>
        </row>
        <row r="2063">
          <cell r="A2063">
            <v>2037</v>
          </cell>
        </row>
        <row r="2064">
          <cell r="A2064">
            <v>2037</v>
          </cell>
        </row>
        <row r="2065">
          <cell r="A2065">
            <v>2037</v>
          </cell>
        </row>
        <row r="2066">
          <cell r="A2066">
            <v>2037</v>
          </cell>
        </row>
        <row r="2067">
          <cell r="A2067">
            <v>2037</v>
          </cell>
        </row>
        <row r="2068">
          <cell r="A2068">
            <v>2037</v>
          </cell>
        </row>
        <row r="2069">
          <cell r="A2069">
            <v>2037</v>
          </cell>
        </row>
        <row r="2070">
          <cell r="A2070">
            <v>2037</v>
          </cell>
        </row>
        <row r="2071">
          <cell r="A2071">
            <v>2037</v>
          </cell>
        </row>
        <row r="2072">
          <cell r="A2072">
            <v>2037</v>
          </cell>
        </row>
        <row r="2073">
          <cell r="A2073">
            <v>2037</v>
          </cell>
        </row>
        <row r="2074">
          <cell r="A2074">
            <v>2037</v>
          </cell>
        </row>
        <row r="2075">
          <cell r="A2075">
            <v>2037</v>
          </cell>
        </row>
        <row r="2076">
          <cell r="A2076">
            <v>2037</v>
          </cell>
        </row>
        <row r="2077">
          <cell r="A2077">
            <v>2037</v>
          </cell>
        </row>
        <row r="2078">
          <cell r="A2078">
            <v>2037</v>
          </cell>
        </row>
        <row r="2079">
          <cell r="A2079">
            <v>2037</v>
          </cell>
        </row>
        <row r="2080">
          <cell r="A2080">
            <v>2037</v>
          </cell>
        </row>
        <row r="2081">
          <cell r="A2081">
            <v>2037</v>
          </cell>
        </row>
        <row r="2082">
          <cell r="A2082">
            <v>2037</v>
          </cell>
        </row>
        <row r="2083">
          <cell r="A2083">
            <v>2037</v>
          </cell>
        </row>
        <row r="2084">
          <cell r="A2084">
            <v>2037</v>
          </cell>
        </row>
        <row r="2085">
          <cell r="A2085">
            <v>2037</v>
          </cell>
        </row>
        <row r="2086">
          <cell r="A2086">
            <v>2037</v>
          </cell>
        </row>
        <row r="2087">
          <cell r="A2087">
            <v>2037</v>
          </cell>
        </row>
        <row r="2088">
          <cell r="A2088">
            <v>2037</v>
          </cell>
        </row>
        <row r="2089">
          <cell r="A2089">
            <v>2037</v>
          </cell>
        </row>
        <row r="2090">
          <cell r="A2090">
            <v>2037</v>
          </cell>
        </row>
        <row r="2091">
          <cell r="A2091">
            <v>2037</v>
          </cell>
        </row>
        <row r="2092">
          <cell r="A2092">
            <v>2037</v>
          </cell>
        </row>
        <row r="2093">
          <cell r="A2093">
            <v>2037</v>
          </cell>
        </row>
        <row r="2094">
          <cell r="A2094">
            <v>2037</v>
          </cell>
        </row>
        <row r="2095">
          <cell r="A2095">
            <v>2037</v>
          </cell>
        </row>
        <row r="2096">
          <cell r="A2096">
            <v>2037</v>
          </cell>
        </row>
        <row r="2097">
          <cell r="A2097">
            <v>2037</v>
          </cell>
        </row>
        <row r="2098">
          <cell r="A2098">
            <v>2037</v>
          </cell>
        </row>
        <row r="2099">
          <cell r="A2099">
            <v>2037</v>
          </cell>
        </row>
        <row r="2100">
          <cell r="A2100">
            <v>2037</v>
          </cell>
        </row>
        <row r="2101">
          <cell r="A2101">
            <v>2037</v>
          </cell>
        </row>
        <row r="2102">
          <cell r="A2102">
            <v>2037</v>
          </cell>
        </row>
        <row r="2103">
          <cell r="A2103">
            <v>2037</v>
          </cell>
        </row>
        <row r="2104">
          <cell r="A2104">
            <v>2037</v>
          </cell>
        </row>
        <row r="2105">
          <cell r="A2105">
            <v>2037</v>
          </cell>
        </row>
        <row r="2106">
          <cell r="A2106">
            <v>2037</v>
          </cell>
        </row>
        <row r="2107">
          <cell r="A2107">
            <v>2037</v>
          </cell>
        </row>
        <row r="2108">
          <cell r="A2108">
            <v>2037</v>
          </cell>
        </row>
        <row r="2109">
          <cell r="A2109">
            <v>2037</v>
          </cell>
        </row>
        <row r="2110">
          <cell r="A2110">
            <v>2037</v>
          </cell>
        </row>
        <row r="2111">
          <cell r="A2111">
            <v>2037</v>
          </cell>
        </row>
        <row r="2112">
          <cell r="A2112">
            <v>2037</v>
          </cell>
        </row>
        <row r="2113">
          <cell r="A2113">
            <v>2037</v>
          </cell>
        </row>
        <row r="2114">
          <cell r="A2114">
            <v>2037</v>
          </cell>
        </row>
        <row r="2115">
          <cell r="A2115">
            <v>2037</v>
          </cell>
        </row>
        <row r="2116">
          <cell r="A2116">
            <v>2037</v>
          </cell>
        </row>
        <row r="2117">
          <cell r="A2117">
            <v>2037</v>
          </cell>
        </row>
        <row r="2118">
          <cell r="A2118">
            <v>2037</v>
          </cell>
        </row>
        <row r="2119">
          <cell r="A2119">
            <v>2037</v>
          </cell>
        </row>
        <row r="2120">
          <cell r="A2120">
            <v>2037</v>
          </cell>
        </row>
        <row r="2121">
          <cell r="A2121">
            <v>2037</v>
          </cell>
        </row>
        <row r="2122">
          <cell r="A2122">
            <v>2037</v>
          </cell>
        </row>
        <row r="2123">
          <cell r="A2123">
            <v>2037</v>
          </cell>
        </row>
        <row r="2124">
          <cell r="A2124">
            <v>2037</v>
          </cell>
        </row>
        <row r="2125">
          <cell r="A2125">
            <v>2037</v>
          </cell>
        </row>
        <row r="2126">
          <cell r="A2126">
            <v>2037</v>
          </cell>
        </row>
        <row r="2127">
          <cell r="A2127">
            <v>2037</v>
          </cell>
        </row>
        <row r="2128">
          <cell r="A2128">
            <v>2037</v>
          </cell>
        </row>
        <row r="2129">
          <cell r="A2129">
            <v>2037</v>
          </cell>
        </row>
        <row r="2130">
          <cell r="A2130">
            <v>2037</v>
          </cell>
        </row>
        <row r="2131">
          <cell r="A2131">
            <v>2037</v>
          </cell>
        </row>
        <row r="2132">
          <cell r="A2132">
            <v>2037</v>
          </cell>
        </row>
        <row r="2133">
          <cell r="A2133">
            <v>2037</v>
          </cell>
        </row>
        <row r="2134">
          <cell r="A2134">
            <v>2037</v>
          </cell>
        </row>
        <row r="2135">
          <cell r="A2135">
            <v>2037</v>
          </cell>
        </row>
        <row r="2136">
          <cell r="A2136">
            <v>2037</v>
          </cell>
        </row>
        <row r="2137">
          <cell r="A2137">
            <v>2037</v>
          </cell>
        </row>
        <row r="2138">
          <cell r="A2138">
            <v>2037</v>
          </cell>
        </row>
        <row r="2139">
          <cell r="A2139">
            <v>2037</v>
          </cell>
        </row>
        <row r="2140">
          <cell r="A2140">
            <v>2037</v>
          </cell>
        </row>
        <row r="2141">
          <cell r="A2141">
            <v>2037</v>
          </cell>
        </row>
        <row r="2142">
          <cell r="A2142">
            <v>2037</v>
          </cell>
        </row>
        <row r="2143">
          <cell r="A2143">
            <v>2037</v>
          </cell>
        </row>
        <row r="2144">
          <cell r="A2144">
            <v>2037</v>
          </cell>
        </row>
        <row r="2145">
          <cell r="A2145">
            <v>2037</v>
          </cell>
        </row>
        <row r="2146">
          <cell r="A2146">
            <v>2037</v>
          </cell>
        </row>
        <row r="2147">
          <cell r="A2147">
            <v>2037</v>
          </cell>
        </row>
        <row r="2148">
          <cell r="A2148">
            <v>2037</v>
          </cell>
        </row>
        <row r="2149">
          <cell r="A2149">
            <v>2037</v>
          </cell>
        </row>
        <row r="2150">
          <cell r="A2150">
            <v>2037</v>
          </cell>
        </row>
        <row r="2151">
          <cell r="A2151">
            <v>2037</v>
          </cell>
        </row>
        <row r="2152">
          <cell r="A2152">
            <v>2037</v>
          </cell>
        </row>
        <row r="2153">
          <cell r="A2153">
            <v>2037</v>
          </cell>
        </row>
        <row r="2154">
          <cell r="A2154">
            <v>2037</v>
          </cell>
        </row>
        <row r="2155">
          <cell r="A2155">
            <v>2037</v>
          </cell>
        </row>
        <row r="2156">
          <cell r="A2156">
            <v>2037</v>
          </cell>
        </row>
        <row r="2157">
          <cell r="A2157">
            <v>2037</v>
          </cell>
        </row>
        <row r="2158">
          <cell r="A2158">
            <v>2037</v>
          </cell>
        </row>
        <row r="2159">
          <cell r="A2159">
            <v>2037</v>
          </cell>
        </row>
        <row r="2160">
          <cell r="A2160">
            <v>2037</v>
          </cell>
        </row>
        <row r="2161">
          <cell r="A2161">
            <v>2037</v>
          </cell>
        </row>
        <row r="2162">
          <cell r="A2162">
            <v>2037</v>
          </cell>
        </row>
        <row r="2163">
          <cell r="A2163">
            <v>2037</v>
          </cell>
        </row>
        <row r="2164">
          <cell r="A2164">
            <v>2037</v>
          </cell>
        </row>
        <row r="2165">
          <cell r="A2165">
            <v>2037</v>
          </cell>
        </row>
        <row r="2166">
          <cell r="A2166">
            <v>2037</v>
          </cell>
        </row>
        <row r="2167">
          <cell r="A2167">
            <v>2037</v>
          </cell>
        </row>
        <row r="2168">
          <cell r="A2168">
            <v>2037</v>
          </cell>
        </row>
        <row r="2169">
          <cell r="A2169">
            <v>2038</v>
          </cell>
        </row>
        <row r="2170">
          <cell r="A2170">
            <v>2038</v>
          </cell>
        </row>
        <row r="2171">
          <cell r="A2171">
            <v>2038</v>
          </cell>
        </row>
        <row r="2172">
          <cell r="A2172">
            <v>2038</v>
          </cell>
        </row>
        <row r="2173">
          <cell r="A2173">
            <v>2038</v>
          </cell>
        </row>
        <row r="2174">
          <cell r="A2174">
            <v>2038</v>
          </cell>
        </row>
        <row r="2175">
          <cell r="A2175">
            <v>2038</v>
          </cell>
        </row>
        <row r="2176">
          <cell r="A2176">
            <v>2038</v>
          </cell>
        </row>
        <row r="2177">
          <cell r="A2177">
            <v>2038</v>
          </cell>
        </row>
        <row r="2178">
          <cell r="A2178">
            <v>2038</v>
          </cell>
        </row>
        <row r="2179">
          <cell r="A2179">
            <v>2038</v>
          </cell>
        </row>
        <row r="2180">
          <cell r="A2180">
            <v>2038</v>
          </cell>
        </row>
        <row r="2181">
          <cell r="A2181">
            <v>2038</v>
          </cell>
        </row>
        <row r="2182">
          <cell r="A2182">
            <v>2038</v>
          </cell>
        </row>
        <row r="2183">
          <cell r="A2183">
            <v>2038</v>
          </cell>
        </row>
        <row r="2184">
          <cell r="A2184">
            <v>2038</v>
          </cell>
        </row>
        <row r="2185">
          <cell r="A2185">
            <v>2038</v>
          </cell>
        </row>
        <row r="2186">
          <cell r="A2186">
            <v>2038</v>
          </cell>
        </row>
        <row r="2187">
          <cell r="A2187">
            <v>2038</v>
          </cell>
        </row>
        <row r="2188">
          <cell r="A2188">
            <v>2038</v>
          </cell>
        </row>
        <row r="2189">
          <cell r="A2189">
            <v>2038</v>
          </cell>
        </row>
        <row r="2190">
          <cell r="A2190">
            <v>2038</v>
          </cell>
        </row>
        <row r="2191">
          <cell r="A2191">
            <v>2038</v>
          </cell>
        </row>
        <row r="2192">
          <cell r="A2192">
            <v>2038</v>
          </cell>
        </row>
        <row r="2193">
          <cell r="A2193">
            <v>2038</v>
          </cell>
        </row>
        <row r="2194">
          <cell r="A2194">
            <v>2038</v>
          </cell>
        </row>
        <row r="2195">
          <cell r="A2195">
            <v>2038</v>
          </cell>
        </row>
        <row r="2196">
          <cell r="A2196">
            <v>2038</v>
          </cell>
        </row>
        <row r="2197">
          <cell r="A2197">
            <v>2038</v>
          </cell>
        </row>
        <row r="2198">
          <cell r="A2198">
            <v>2038</v>
          </cell>
        </row>
        <row r="2199">
          <cell r="A2199">
            <v>2038</v>
          </cell>
        </row>
        <row r="2200">
          <cell r="A2200">
            <v>2038</v>
          </cell>
        </row>
        <row r="2201">
          <cell r="A2201">
            <v>2038</v>
          </cell>
        </row>
        <row r="2202">
          <cell r="A2202">
            <v>2038</v>
          </cell>
        </row>
        <row r="2203">
          <cell r="A2203">
            <v>2038</v>
          </cell>
        </row>
        <row r="2204">
          <cell r="A2204">
            <v>2038</v>
          </cell>
        </row>
        <row r="2205">
          <cell r="A2205">
            <v>2038</v>
          </cell>
        </row>
        <row r="2206">
          <cell r="A2206">
            <v>2038</v>
          </cell>
        </row>
        <row r="2207">
          <cell r="A2207">
            <v>2038</v>
          </cell>
        </row>
        <row r="2208">
          <cell r="A2208">
            <v>2038</v>
          </cell>
        </row>
        <row r="2209">
          <cell r="A2209">
            <v>2038</v>
          </cell>
        </row>
        <row r="2210">
          <cell r="A2210">
            <v>2038</v>
          </cell>
        </row>
        <row r="2211">
          <cell r="A2211">
            <v>2038</v>
          </cell>
        </row>
        <row r="2212">
          <cell r="A2212">
            <v>2038</v>
          </cell>
        </row>
        <row r="2213">
          <cell r="A2213">
            <v>2038</v>
          </cell>
        </row>
        <row r="2214">
          <cell r="A2214">
            <v>2038</v>
          </cell>
        </row>
        <row r="2215">
          <cell r="A2215">
            <v>2038</v>
          </cell>
        </row>
        <row r="2216">
          <cell r="A2216">
            <v>2038</v>
          </cell>
        </row>
        <row r="2217">
          <cell r="A2217">
            <v>2038</v>
          </cell>
        </row>
        <row r="2218">
          <cell r="A2218">
            <v>2038</v>
          </cell>
        </row>
        <row r="2219">
          <cell r="A2219">
            <v>2038</v>
          </cell>
        </row>
        <row r="2220">
          <cell r="A2220">
            <v>2038</v>
          </cell>
        </row>
        <row r="2221">
          <cell r="A2221">
            <v>2038</v>
          </cell>
        </row>
        <row r="2222">
          <cell r="A2222">
            <v>2038</v>
          </cell>
        </row>
        <row r="2223">
          <cell r="A2223">
            <v>2038</v>
          </cell>
        </row>
        <row r="2224">
          <cell r="A2224">
            <v>2038</v>
          </cell>
        </row>
        <row r="2225">
          <cell r="A2225">
            <v>2038</v>
          </cell>
        </row>
        <row r="2226">
          <cell r="A2226">
            <v>2038</v>
          </cell>
        </row>
        <row r="2227">
          <cell r="A2227">
            <v>2038</v>
          </cell>
        </row>
        <row r="2228">
          <cell r="A2228">
            <v>2038</v>
          </cell>
        </row>
        <row r="2229">
          <cell r="A2229">
            <v>2038</v>
          </cell>
        </row>
        <row r="2230">
          <cell r="A2230">
            <v>2038</v>
          </cell>
        </row>
        <row r="2231">
          <cell r="A2231">
            <v>2038</v>
          </cell>
        </row>
        <row r="2232">
          <cell r="A2232">
            <v>2038</v>
          </cell>
        </row>
        <row r="2233">
          <cell r="A2233">
            <v>2038</v>
          </cell>
        </row>
        <row r="2234">
          <cell r="A2234">
            <v>2038</v>
          </cell>
        </row>
        <row r="2235">
          <cell r="A2235">
            <v>2038</v>
          </cell>
        </row>
        <row r="2236">
          <cell r="A2236">
            <v>2038</v>
          </cell>
        </row>
        <row r="2237">
          <cell r="A2237">
            <v>2038</v>
          </cell>
        </row>
        <row r="2238">
          <cell r="A2238">
            <v>2038</v>
          </cell>
        </row>
        <row r="2239">
          <cell r="A2239">
            <v>2038</v>
          </cell>
        </row>
        <row r="2240">
          <cell r="A2240">
            <v>2038</v>
          </cell>
        </row>
        <row r="2241">
          <cell r="A2241">
            <v>2038</v>
          </cell>
        </row>
        <row r="2242">
          <cell r="A2242">
            <v>2038</v>
          </cell>
        </row>
        <row r="2243">
          <cell r="A2243">
            <v>2038</v>
          </cell>
        </row>
        <row r="2244">
          <cell r="A2244">
            <v>2038</v>
          </cell>
        </row>
        <row r="2245">
          <cell r="A2245">
            <v>2038</v>
          </cell>
        </row>
        <row r="2246">
          <cell r="A2246">
            <v>2038</v>
          </cell>
        </row>
        <row r="2247">
          <cell r="A2247">
            <v>2038</v>
          </cell>
        </row>
        <row r="2248">
          <cell r="A2248">
            <v>2038</v>
          </cell>
        </row>
        <row r="2249">
          <cell r="A2249">
            <v>2038</v>
          </cell>
        </row>
        <row r="2250">
          <cell r="A2250">
            <v>2038</v>
          </cell>
        </row>
        <row r="2251">
          <cell r="A2251">
            <v>2038</v>
          </cell>
        </row>
        <row r="2252">
          <cell r="A2252">
            <v>2038</v>
          </cell>
        </row>
        <row r="2253">
          <cell r="A2253">
            <v>2038</v>
          </cell>
        </row>
        <row r="2254">
          <cell r="A2254">
            <v>2038</v>
          </cell>
        </row>
        <row r="2255">
          <cell r="A2255">
            <v>2038</v>
          </cell>
        </row>
        <row r="2256">
          <cell r="A2256">
            <v>2038</v>
          </cell>
        </row>
        <row r="2257">
          <cell r="A2257">
            <v>2038</v>
          </cell>
        </row>
        <row r="2258">
          <cell r="A2258">
            <v>2038</v>
          </cell>
        </row>
        <row r="2259">
          <cell r="A2259">
            <v>2038</v>
          </cell>
        </row>
        <row r="2260">
          <cell r="A2260">
            <v>2038</v>
          </cell>
        </row>
        <row r="2261">
          <cell r="A2261">
            <v>2038</v>
          </cell>
        </row>
        <row r="2262">
          <cell r="A2262">
            <v>2038</v>
          </cell>
        </row>
        <row r="2263">
          <cell r="A2263">
            <v>2038</v>
          </cell>
        </row>
        <row r="2264">
          <cell r="A2264">
            <v>2038</v>
          </cell>
        </row>
        <row r="2265">
          <cell r="A2265">
            <v>2038</v>
          </cell>
        </row>
        <row r="2266">
          <cell r="A2266">
            <v>2038</v>
          </cell>
        </row>
        <row r="2267">
          <cell r="A2267">
            <v>2038</v>
          </cell>
        </row>
        <row r="2268">
          <cell r="A2268">
            <v>2038</v>
          </cell>
        </row>
        <row r="2269">
          <cell r="A2269">
            <v>2038</v>
          </cell>
        </row>
        <row r="2270">
          <cell r="A2270">
            <v>2038</v>
          </cell>
        </row>
        <row r="2271">
          <cell r="A2271">
            <v>2038</v>
          </cell>
        </row>
        <row r="2272">
          <cell r="A2272">
            <v>2038</v>
          </cell>
        </row>
        <row r="2273">
          <cell r="A2273">
            <v>2038</v>
          </cell>
        </row>
        <row r="2274">
          <cell r="A2274">
            <v>2038</v>
          </cell>
        </row>
        <row r="2275">
          <cell r="A2275">
            <v>2038</v>
          </cell>
        </row>
        <row r="2276">
          <cell r="A2276">
            <v>2038</v>
          </cell>
        </row>
        <row r="2277">
          <cell r="A2277">
            <v>2038</v>
          </cell>
        </row>
        <row r="2278">
          <cell r="A2278">
            <v>2038</v>
          </cell>
        </row>
        <row r="2279">
          <cell r="A2279">
            <v>2038</v>
          </cell>
        </row>
        <row r="2280">
          <cell r="A2280">
            <v>2038</v>
          </cell>
        </row>
        <row r="2281">
          <cell r="A2281">
            <v>2038</v>
          </cell>
        </row>
        <row r="2282">
          <cell r="A2282">
            <v>2038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A5" t="str">
            <v>Index</v>
          </cell>
          <cell r="B5" t="str">
            <v>Region</v>
          </cell>
          <cell r="C5" t="str">
            <v>TA Name</v>
          </cell>
          <cell r="E5" t="str">
            <v>Index</v>
          </cell>
          <cell r="F5" t="str">
            <v>Region</v>
          </cell>
          <cell r="G5" t="str">
            <v>TA Name</v>
          </cell>
        </row>
        <row r="6">
          <cell r="A6">
            <v>1</v>
          </cell>
          <cell r="B6" t="str">
            <v>East</v>
          </cell>
          <cell r="C6" t="str">
            <v>Utah South</v>
          </cell>
          <cell r="E6">
            <v>1</v>
          </cell>
          <cell r="F6" t="str">
            <v>West</v>
          </cell>
          <cell r="G6" t="str">
            <v>PortlandNC</v>
          </cell>
        </row>
        <row r="7">
          <cell r="A7">
            <v>2</v>
          </cell>
          <cell r="B7" t="str">
            <v>East</v>
          </cell>
          <cell r="C7" t="str">
            <v>Utah South BR</v>
          </cell>
          <cell r="E7">
            <v>2</v>
          </cell>
          <cell r="F7" t="str">
            <v>West</v>
          </cell>
          <cell r="G7" t="str">
            <v>SOregonCal</v>
          </cell>
        </row>
        <row r="8">
          <cell r="A8">
            <v>3</v>
          </cell>
          <cell r="B8" t="str">
            <v>East</v>
          </cell>
          <cell r="C8" t="str">
            <v>Utah North</v>
          </cell>
          <cell r="E8">
            <v>3</v>
          </cell>
          <cell r="F8" t="str">
            <v>West</v>
          </cell>
          <cell r="G8" t="str">
            <v>WallaWalla</v>
          </cell>
        </row>
        <row r="9">
          <cell r="A9">
            <v>4</v>
          </cell>
          <cell r="B9" t="str">
            <v>East</v>
          </cell>
          <cell r="C9" t="str">
            <v>Goshen</v>
          </cell>
          <cell r="E9">
            <v>4</v>
          </cell>
          <cell r="F9" t="str">
            <v>West</v>
          </cell>
          <cell r="G9" t="str">
            <v>WillamValcc</v>
          </cell>
        </row>
        <row r="10">
          <cell r="A10">
            <v>5</v>
          </cell>
          <cell r="B10" t="str">
            <v>East</v>
          </cell>
          <cell r="C10" t="str">
            <v>WyomingNE</v>
          </cell>
          <cell r="E10">
            <v>5</v>
          </cell>
          <cell r="F10" t="str">
            <v>West</v>
          </cell>
          <cell r="G10" t="str">
            <v>Yakima</v>
          </cell>
        </row>
        <row r="11">
          <cell r="A11">
            <v>6</v>
          </cell>
          <cell r="B11" t="str">
            <v>East</v>
          </cell>
          <cell r="C11" t="str">
            <v>WyomingSW</v>
          </cell>
          <cell r="E11">
            <v>6</v>
          </cell>
          <cell r="F11" t="str">
            <v>West</v>
          </cell>
          <cell r="G11" t="str">
            <v>COB</v>
          </cell>
        </row>
        <row r="12">
          <cell r="A12">
            <v>7</v>
          </cell>
          <cell r="B12" t="str">
            <v>East</v>
          </cell>
          <cell r="C12" t="str">
            <v>APS Transmission</v>
          </cell>
          <cell r="E12">
            <v>7</v>
          </cell>
          <cell r="F12" t="str">
            <v>West</v>
          </cell>
          <cell r="G12" t="str">
            <v>Chehalis</v>
          </cell>
        </row>
        <row r="13">
          <cell r="A13">
            <v>8</v>
          </cell>
          <cell r="B13" t="str">
            <v>East</v>
          </cell>
          <cell r="C13" t="str">
            <v>Arizona</v>
          </cell>
          <cell r="E13">
            <v>8</v>
          </cell>
          <cell r="F13" t="str">
            <v>West</v>
          </cell>
          <cell r="G13" t="str">
            <v>Hemingway</v>
          </cell>
        </row>
        <row r="14">
          <cell r="A14">
            <v>9</v>
          </cell>
          <cell r="B14" t="str">
            <v>East</v>
          </cell>
          <cell r="C14" t="str">
            <v>Brady</v>
          </cell>
          <cell r="E14">
            <v>9</v>
          </cell>
          <cell r="F14" t="str">
            <v>West</v>
          </cell>
          <cell r="G14" t="str">
            <v>Hermiston</v>
          </cell>
        </row>
        <row r="15">
          <cell r="A15">
            <v>10</v>
          </cell>
          <cell r="B15" t="str">
            <v>East</v>
          </cell>
          <cell r="C15" t="str">
            <v>Bridger East</v>
          </cell>
          <cell r="E15">
            <v>10</v>
          </cell>
          <cell r="F15" t="str">
            <v>West</v>
          </cell>
          <cell r="G15" t="str">
            <v>Bridger West</v>
          </cell>
        </row>
        <row r="16">
          <cell r="A16">
            <v>11</v>
          </cell>
          <cell r="B16" t="str">
            <v>East</v>
          </cell>
          <cell r="C16" t="str">
            <v>Cholla</v>
          </cell>
          <cell r="E16">
            <v>11</v>
          </cell>
          <cell r="F16" t="str">
            <v>West</v>
          </cell>
          <cell r="G16" t="str">
            <v>Bridger</v>
          </cell>
        </row>
        <row r="17">
          <cell r="A17">
            <v>12</v>
          </cell>
          <cell r="B17" t="str">
            <v>East</v>
          </cell>
          <cell r="C17" t="str">
            <v>Colorado</v>
          </cell>
          <cell r="E17">
            <v>12</v>
          </cell>
          <cell r="F17" t="str">
            <v>West</v>
          </cell>
          <cell r="G17" t="str">
            <v>Bridger BR</v>
          </cell>
        </row>
        <row r="18">
          <cell r="A18">
            <v>13</v>
          </cell>
          <cell r="B18" t="str">
            <v>East</v>
          </cell>
          <cell r="C18" t="str">
            <v>_4-Corners</v>
          </cell>
          <cell r="E18">
            <v>13</v>
          </cell>
          <cell r="F18" t="str">
            <v>West</v>
          </cell>
          <cell r="G18" t="str">
            <v>Borah</v>
          </cell>
        </row>
        <row r="19">
          <cell r="A19">
            <v>14</v>
          </cell>
          <cell r="B19" t="str">
            <v>East</v>
          </cell>
          <cell r="C19" t="str">
            <v>Mead</v>
          </cell>
          <cell r="E19">
            <v>14</v>
          </cell>
          <cell r="F19" t="str">
            <v>West</v>
          </cell>
          <cell r="G19" t="str">
            <v>Midpoint Meridian</v>
          </cell>
        </row>
        <row r="20">
          <cell r="A20">
            <v>15</v>
          </cell>
          <cell r="B20" t="str">
            <v>East</v>
          </cell>
          <cell r="C20" t="str">
            <v>Mona</v>
          </cell>
          <cell r="E20">
            <v>15</v>
          </cell>
          <cell r="F20" t="str">
            <v>West</v>
          </cell>
          <cell r="G20" t="str">
            <v>Mid Columbia</v>
          </cell>
        </row>
        <row r="21">
          <cell r="A21">
            <v>16</v>
          </cell>
          <cell r="B21" t="str">
            <v>East</v>
          </cell>
          <cell r="C21" t="str">
            <v>Palo Verde</v>
          </cell>
          <cell r="E21">
            <v>16</v>
          </cell>
          <cell r="F21" t="str">
            <v>West</v>
          </cell>
          <cell r="G21" t="str">
            <v>Montana</v>
          </cell>
        </row>
        <row r="22">
          <cell r="A22">
            <v>17</v>
          </cell>
          <cell r="B22" t="str">
            <v>East</v>
          </cell>
          <cell r="C22" t="str">
            <v>Aeolis_Wyoming</v>
          </cell>
          <cell r="E22">
            <v>17</v>
          </cell>
          <cell r="F22" t="str">
            <v>West</v>
          </cell>
          <cell r="G22" t="str">
            <v>Nevada - Oregon Border</v>
          </cell>
        </row>
        <row r="23">
          <cell r="A23">
            <v>18</v>
          </cell>
          <cell r="B23" t="str">
            <v>East</v>
          </cell>
          <cell r="C23" t="str">
            <v>Craig Trans</v>
          </cell>
          <cell r="E23">
            <v>18</v>
          </cell>
          <cell r="F23" t="str">
            <v>West</v>
          </cell>
          <cell r="G23" t="str">
            <v>BPA_NITS</v>
          </cell>
        </row>
        <row r="24">
          <cell r="A24">
            <v>19</v>
          </cell>
          <cell r="B24" t="str">
            <v>East</v>
          </cell>
          <cell r="C24" t="str">
            <v xml:space="preserve"> </v>
          </cell>
          <cell r="E24">
            <v>19</v>
          </cell>
          <cell r="F24" t="str">
            <v>West</v>
          </cell>
          <cell r="G24" t="str">
            <v xml:space="preserve"> </v>
          </cell>
        </row>
        <row r="25">
          <cell r="A25">
            <v>20</v>
          </cell>
          <cell r="B25" t="str">
            <v>East</v>
          </cell>
          <cell r="C25" t="str">
            <v xml:space="preserve"> </v>
          </cell>
          <cell r="E25">
            <v>20</v>
          </cell>
          <cell r="F25" t="str">
            <v>West</v>
          </cell>
          <cell r="G25" t="str">
            <v xml:space="preserve"> </v>
          </cell>
        </row>
        <row r="26">
          <cell r="A26">
            <v>21</v>
          </cell>
          <cell r="B26" t="str">
            <v>East</v>
          </cell>
          <cell r="C26" t="str">
            <v xml:space="preserve"> </v>
          </cell>
          <cell r="E26">
            <v>21</v>
          </cell>
          <cell r="F26" t="str">
            <v>West</v>
          </cell>
          <cell r="G26" t="str">
            <v xml:space="preserve"> </v>
          </cell>
        </row>
        <row r="27">
          <cell r="A27">
            <v>22</v>
          </cell>
          <cell r="B27" t="str">
            <v>East</v>
          </cell>
          <cell r="C27" t="str">
            <v xml:space="preserve"> </v>
          </cell>
          <cell r="E27">
            <v>22</v>
          </cell>
          <cell r="F27" t="str">
            <v>West</v>
          </cell>
          <cell r="G27" t="str">
            <v xml:space="preserve"> 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2019%20IRP\Projects\Capacity%20and%20Peak%20Contribution%20of%20VER\Results\CF%20Method\P45CNW%20Contribution\SO%20L&amp;R%20I19-P45CNW-MMR_1909221006%20TEST%20CapContrib%20v4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hor" refreshedDate="43746.691944791666" createdVersion="4" refreshedVersion="5" minRefreshableVersion="3" recordCount="10000">
  <cacheSource type="worksheet">
    <worksheetSource ref="Q1:AB1048576" sheet="StationCapacityReport" r:id="rId2"/>
  </cacheSource>
  <cacheFields count="12">
    <cacheField name="Year" numFmtId="0">
      <sharedItems containsString="0" containsBlank="1" containsNumber="1" containsInteger="1" minValue="0" maxValue="2038" count="22"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0"/>
        <m/>
      </sharedItems>
    </cacheField>
    <cacheField name="PCF" numFmtId="0">
      <sharedItems containsString="0" containsBlank="1" containsNumber="1" containsInteger="1" minValue="0" maxValue="0"/>
    </cacheField>
    <cacheField name="Avail Cap" numFmtId="0">
      <sharedItems containsString="0" containsBlank="1" containsNumber="1" minValue="0" maxValue="626.79083333333335"/>
    </cacheField>
    <cacheField name="LRCap" numFmtId="0">
      <sharedItems containsBlank="1" containsMixedTypes="1" containsNumber="1" minValue="0" maxValue="598.90533745037499"/>
    </cacheField>
    <cacheField name="Zone" numFmtId="0">
      <sharedItems containsBlank="1" containsMixedTypes="1" containsNumber="1" containsInteger="1" minValue="0" maxValue="0" count="38">
        <s v="COB"/>
        <s v="Goshen"/>
        <s v="Mid Columbia"/>
        <s v="Utah North"/>
        <s v="_4-Corners"/>
        <s v="Utah South"/>
        <s v="Cholla"/>
        <s v="Colorado"/>
        <s v="Montana"/>
        <s v="Hermiston"/>
        <s v="WallaWalla"/>
        <s v="WyomingNE"/>
        <s v="WyomingSW"/>
        <s v="Chehalis"/>
        <s v="SOregonCal"/>
        <s v="PortlandNC"/>
        <s v="Nevada - Oregon Border"/>
        <s v="Bridger"/>
        <s v="Utah South B1"/>
        <s v="Yakima B1"/>
        <s v="Aeolus_Wyoming B1"/>
        <s v="Utah North B1"/>
        <s v="Bridger BR"/>
        <s v="Mona"/>
        <s v="Yakima"/>
        <s v="WillamValcc"/>
        <s v="Goshen B2"/>
        <s v="Utah South B4"/>
        <s v="SOregonCal B2"/>
        <s v="Yakima B4"/>
        <s v="WillamValcc B1"/>
        <s v="WyomingSW B2"/>
        <s v="Utah South BR"/>
        <s v="Arizona"/>
        <s v="Brady"/>
        <s v="BPA_NITS"/>
        <n v="0"/>
        <m/>
      </sharedItems>
    </cacheField>
    <cacheField name="Type" numFmtId="0">
      <sharedItems containsBlank="1" count="25">
        <s v="FOT"/>
        <s v="Existing - Hydro"/>
        <s v="Existing - Wind"/>
        <s v="Existing - QF"/>
        <s v="Existing - GAS"/>
        <s v="Existing - Coal"/>
        <s v="Existing - Purchase"/>
        <s v="Existing - Interruptible"/>
        <s v="Existing - Storage"/>
        <s v="Existing - Geothermal"/>
        <s v="Existing - Solar"/>
        <s v="Non_Reporting"/>
        <s v="Coal_GasConversion"/>
        <s v="Solar+Storage"/>
        <s v="Wind"/>
        <s v="Gas"/>
        <s v="Other"/>
        <s v="Wind+Storage"/>
        <s v="Existing - Sale"/>
        <s v="DSM, EE"/>
        <s v="Existing - Demand Response"/>
        <s v="Existing - EE"/>
        <s v="Existing - Non-owned reserves"/>
        <s v="Demand Response"/>
        <m/>
      </sharedItems>
    </cacheField>
    <cacheField name="L&amp;R Group" numFmtId="0">
      <sharedItems containsBlank="1" count="20">
        <s v="FOT"/>
        <s v="Hydroelectric"/>
        <s v="Renewable"/>
        <s v="Qualifying Facilities"/>
        <s v="Thermal"/>
        <s v="Purchase"/>
        <s v="Interruptible"/>
        <s v="Other"/>
        <s v="Not Used"/>
        <s v="Solar+Storage"/>
        <s v="Wind"/>
        <s v="Gas"/>
        <s v="Wind+Storage"/>
        <s v="Sale"/>
        <s v="DSM, EE"/>
        <s v="Existing - Demand Response"/>
        <s v="Existing - EE"/>
        <s v="Non-owned reserves"/>
        <s v="Demand Response"/>
        <m/>
      </sharedItems>
    </cacheField>
    <cacheField name="Control Area" numFmtId="0">
      <sharedItems containsBlank="1" count="3">
        <s v="West"/>
        <s v="East"/>
        <m/>
      </sharedItems>
    </cacheField>
    <cacheField name="Month" numFmtId="0">
      <sharedItems containsString="0" containsBlank="1" containsNumber="1" containsInteger="1" minValue="7" maxValue="7" count="2">
        <n v="7"/>
        <m/>
      </sharedItems>
    </cacheField>
    <cacheField name="Category" numFmtId="0">
      <sharedItems containsBlank="1" count="4">
        <s v="New"/>
        <s v="Existing"/>
        <s v=""/>
        <m/>
      </sharedItems>
    </cacheField>
    <cacheField name="Entity" numFmtId="0">
      <sharedItems containsBlank="1" containsMixedTypes="1" containsNumber="1" containsInteger="1" minValue="0" maxValue="0" count="375">
        <s v="I_FOT_COBQ3"/>
        <s v="I_FOT_COB_W"/>
        <s v="HY_GemState_P"/>
        <s v="WD_WolvCrk_P"/>
        <s v="QF_WD_MC_FivPine"/>
        <s v="QF_WD_MC_NorthPt"/>
        <s v="QF_WD_PwerCntyI"/>
        <s v="QF_WD_PwerCntyII"/>
        <s v="HY_MidCol_P"/>
        <s v="WD_GoodHill"/>
        <s v="WD_LeaningJ"/>
        <s v="I_FOT_MDCQ3"/>
        <s v="I_FOT_MDCQ3b"/>
        <s v="I_FOT_MDC_W"/>
        <s v="I_RP_WD_LJp"/>
        <s v="I_RP_WD_Gdne"/>
        <s v="HY_BearRiver_Shape"/>
        <s v="HY_BearRiver_Dispatch"/>
        <s v="Hy_Bear_Dispatch_Rel_Reserve"/>
        <s v="GS_Gadsby1"/>
        <s v="GS_Gadsby2"/>
        <s v="GS_Gadsby3"/>
        <s v="GS_Gadsby4"/>
        <s v="GS_Gadsby5"/>
        <s v="GS_Gadsby6"/>
        <s v="CL_Naughton1"/>
        <s v="CL_Naughton2"/>
        <s v="CL_Naughton3"/>
        <s v="GS_LakeSide1"/>
        <s v="GS_LakeSide2"/>
        <s v="QF_WD_Mtn_Wind1"/>
        <s v="QF_WD_Mtn_Wind2"/>
        <s v="QF_WD_SpanishF"/>
        <s v="QF_SR_UTN"/>
        <s v="QF_WD_Tooele"/>
        <s v="MonsanOpRes_Int"/>
        <s v="MagCorp_Int"/>
        <s v="Nucor_Int"/>
        <s v="MonsanCur_Int"/>
        <s v="APS_Sup_P"/>
        <s v="HY_SmallEast"/>
        <s v="I_US_BAT_Pan"/>
        <s v="GEO_Blundell"/>
        <s v="GS_CurrantCreek"/>
        <s v="CL_Hunter1"/>
        <s v="CL_Hunter2"/>
        <s v="CL_Hunter3"/>
        <s v="CL_Huntington1"/>
        <s v="CL_Huntington2"/>
        <s v="QF_WD_Latigo"/>
        <s v="QF_SR_Enterpr"/>
        <s v="QF_SR_Escalt1"/>
        <s v="QF_SR_Escalt2"/>
        <s v="QF_SR_Escalt3"/>
        <s v="QF_SR_Pavant"/>
        <s v="QF_SR_RedHill"/>
        <s v="QF_SR_ThreePeaks"/>
        <s v="QF_SR_GrntM_East"/>
        <s v="QF_SR_GrntM_West"/>
        <s v="QF_SR_IronSpring"/>
        <s v="QF_SR_Pavant_II"/>
        <s v="QF_SR_UTS"/>
        <s v="SR_Pavant_III"/>
        <s v="QF_SR_Sage_I"/>
        <s v="QF_SR_Sage_II"/>
        <s v="QF_SR_Sage_III"/>
        <s v="CL_Cholla4"/>
        <s v="CL_Craig1"/>
        <s v="CL_Craig2"/>
        <s v="CL_Hayden1"/>
        <s v="CL_Hayden2"/>
        <s v="HY_BigFork"/>
        <s v="CL_Colstrip3"/>
        <s v="CL_Colstrip4"/>
        <s v="GS_Hermiston2"/>
        <s v="WD_CMBHILL_P"/>
        <s v="WD_Marengo1"/>
        <s v="WD_Marengo2"/>
        <s v="WD_SCL_New_IN_P"/>
        <s v="QF_WD_OregonWF_1"/>
        <s v="QF_WD_WaW"/>
        <s v="I_RP_WD_Mg1"/>
        <s v="I_RP_WD_Mg2"/>
        <s v="SCL_New_Reserve"/>
        <s v="CL_DJohnston1"/>
        <s v="CL_DJohnston2"/>
        <s v="CL_DJohnston3"/>
        <s v="CL_DJohnston4"/>
        <s v="CL_Wyodak1"/>
        <s v="WD_Glenrock"/>
        <s v="WD_Glenrock3"/>
        <s v="WD_Dunlap"/>
        <s v="WD_FC1"/>
        <s v="WD_HighPlains"/>
        <s v="WD_McFaddenRidge"/>
        <s v="WD_RockRiver_P"/>
        <s v="WD_RollingHills"/>
        <s v="WD_SevenMile"/>
        <s v="WD_SevenMile2"/>
        <s v="WD_TopofWorld_P"/>
        <s v="QF_WD_FC3_PSCO"/>
        <s v="QF_WD_Pioneer1"/>
        <s v="WD_3_Buttes_P"/>
        <s v="WD_FC4_BPA_P"/>
        <s v="QF_WD_WYE"/>
        <s v="I_RP_WD_Glnr"/>
        <s v="I_RP_WD_Gln3"/>
        <s v="I_RP_WD_7Mil"/>
        <s v="I_RP_WD_7Mi2"/>
        <s v="I_RP_WD_HiP"/>
        <s v="I_RP_WD_McF"/>
        <s v="I_RP_WD_RHs"/>
        <s v="DecomCost"/>
        <s v="QF_SR_Sweetwtr"/>
        <s v="GS_Chehalis"/>
        <s v="HY_Rogue"/>
        <s v="HY_SmallWest"/>
        <s v="HY_Klamath_Dispatch"/>
        <s v="HY_Klamath_Flat"/>
        <s v="HY_Umpqua_Flat"/>
        <s v="HY_Umpqua_Shape"/>
        <s v="HY_Klamath_Shape"/>
        <s v="SR_BlackCap_P"/>
        <s v="SR_OldMill_P"/>
        <s v="SR_OSIP_Prj_P"/>
        <s v="QF_SR_ORS"/>
        <s v="HY_Lewis_Dispatch"/>
        <s v="HY_Lewis_Shape"/>
        <s v="Hy_Lewis_Dispatch_Rel_Reserve"/>
        <s v="QF_SR_ORN"/>
        <s v="QF_WD_ORN"/>
        <s v="I_FOT_NOBQ3"/>
        <s v="CL_JBridger1"/>
        <s v="CL_JBridger2"/>
        <s v="CL_JBridger3"/>
        <s v="CL_JBridger4"/>
        <s v="ReclamationCost"/>
        <s v="CL_Naughton3_I_NTN3_GC"/>
        <s v="FB_S_Milfrd"/>
        <s v="QF_WD_Orchard"/>
        <s v="WD_Pryor"/>
        <s v="I_RP_WD_Dlp"/>
        <s v="R_WD_TBF3_b"/>
        <s v="R_WD_EKF1_b"/>
        <s v="I_FOT_NOB_W"/>
        <s v="H1.UN_PVS_CP"/>
        <s v="FB_S_Hunter"/>
        <s v="FB_S_Sigurd"/>
        <s v="FB_S_CovMtn"/>
        <s v="R_WD_CDR2_c"/>
        <s v="I_CedarSpI_WD"/>
        <s v="FB_S_PrnMil"/>
        <s v="H3.US1_WD_CP"/>
        <s v="H1.SO1_PVS"/>
        <s v="L1.SO1_PVS"/>
        <s v="L1.US1_PVS"/>
        <s v="L1.YK1_PVS"/>
        <s v="H4.AE1_WD"/>
        <s v="H1.UN1_PVS_CP"/>
        <s v="L1.UN1_PVS"/>
        <s v="L1.JBB_PVS"/>
        <s v="I_NTN_SC_FRM"/>
        <s v="I_FOT_MNAQ3c"/>
        <s v="I_YK_BAT_LI"/>
        <s v="I_WV_BAT_LI"/>
        <s v="I_FOT_COBFL"/>
        <s v="I_WW_BAT_LI"/>
        <s v="I_SO_BAT_LI"/>
        <s v="I_PNC_BAT_LI"/>
        <s v="H_.YK1_WDS"/>
        <s v="L_.JBB_PVS"/>
        <s v="H_.GO2_WD"/>
        <s v="L_.GO2_WD"/>
        <s v="L_.US4_PVS"/>
        <s v="I_GO_BAT_LI"/>
        <s v="H_.GO2_WDS"/>
        <s v="L_.SO2_PVS"/>
        <s v="I_FOT_MDCFL"/>
        <s v="L_.YK4_PVS"/>
        <s v="I_DJ_CC_J1"/>
        <s v="I_DJ_CC_J1D"/>
        <s v="H_.YK4_WDS"/>
        <s v="I_WV_SC_FRM"/>
        <s v="I_WS2_SC_FRM"/>
        <s v="L_.HTG_PVS"/>
        <s v="I_US_BAT_LI"/>
        <s v="I_WSW_BAT_LI"/>
        <s v="APS_AZ_IN_P"/>
        <s v="APS_AZ_OUT_S"/>
        <s v="D2_ID_aa_Pln"/>
        <s v="ED1_ID_IRR"/>
        <s v="ED2_ID_GO_Y1"/>
        <s v="QF_HY_ID"/>
        <s v="NonOwnRes_GO"/>
        <s v="NonOR_GO_offset"/>
        <s v="QF_THERM_ID"/>
        <s v="FC1_BPA_S"/>
        <s v="WD_SCL_New_OUT_S"/>
        <s v="BlackHills_MdC_S"/>
        <s v="Deseret_P"/>
        <s v="D1UT_DLC_1"/>
        <s v="D2_UT_aa_Pln"/>
        <s v="QF_THERM_Tesoro"/>
        <s v="ED1_C_Keeper"/>
        <s v="ED1_UT_IRR"/>
        <s v="ED2_UT_UT_Y1"/>
        <s v="BlackHillsLoss_S"/>
        <s v="APS_4C_IN_P"/>
        <s v="APS_4C_OUT_S"/>
        <s v="QF_THERM_SUNN_Ad"/>
        <s v="QF_THERM_SUNN_Ba"/>
        <s v="QF_BIO_UTS"/>
        <s v="QF_HY_UTS"/>
        <s v="BlackHills_US_S"/>
        <s v="NonOwnRes_US"/>
        <s v="NonOR_US_offset"/>
        <s v="D2_YK_aa_Pln"/>
        <s v="ED2_WA_YA_Y1"/>
        <s v="QF_HY_YK"/>
        <s v="D2_WW_aa_Pln"/>
        <s v="ED2_WA_WA_Y1"/>
        <s v="NonOwnRes_WW"/>
        <s v="NonOR_WW_offset"/>
        <s v="BlackHills_WNE_S"/>
        <s v="Tri-State_P"/>
        <s v="D2_WY_aa_Pln"/>
        <s v="ED2_WY_WY_Y1"/>
        <s v="QF_HY_WY"/>
        <s v="D2_CA_aa_Pln"/>
        <s v="D2_OR_aa_Pln"/>
        <s v="QF_BIO_BioOne"/>
        <s v="ED1_OR_IRR"/>
        <s v="ED2_CA_SO_Y1"/>
        <s v="ED2_OR_SO_Y1"/>
        <s v="PGE_Cove_P"/>
        <s v="FC1_EWEB_S"/>
        <s v="FC4_BPA_S"/>
        <s v="QF_HY_CA"/>
        <s v="QF_BIO_OR"/>
        <s v="QF_HY_OR"/>
        <s v="QF_THERM_OR"/>
        <s v="NonOwnRes_SO"/>
        <s v="NonOR_SO_offset"/>
        <s v="QF_GEO_OR"/>
        <s v="Cowlitz_S"/>
        <s v="BlackHills_JB_S"/>
        <s v="D2_ID_a_00"/>
        <s v="D2_ID_b_10"/>
        <s v="D2_ID_c_20"/>
        <s v="D2_ID_d_30"/>
        <s v="D2_ID_e_40"/>
        <s v="D2_ID_f_50"/>
        <s v="D2_UT_a_00"/>
        <s v="D2_UT_b_10"/>
        <s v="D2_UT_c_20"/>
        <s v="D2_UT_d_30"/>
        <s v="D2_UT_e_40"/>
        <s v="D2_UT_f_50"/>
        <s v="D2_YK_a_00"/>
        <s v="D2_YK_b_10"/>
        <s v="D2_YK_c_20"/>
        <s v="D2_YK_d_30"/>
        <s v="D2_YK_e_40"/>
        <s v="D2_YK_f_50"/>
        <s v="D2_YK_g_60"/>
        <s v="D2_WW_a_00"/>
        <s v="D2_WW_b_10"/>
        <s v="D2_WW_c_20"/>
        <s v="D2_WW_d_30"/>
        <s v="D2_WW_e_40"/>
        <s v="D2_WW_f_50"/>
        <s v="D2_WY_a_00"/>
        <s v="D2_WY_b_10"/>
        <s v="D2_WY_c_20"/>
        <s v="D2_WY_d_30"/>
        <s v="D2_WY_e_40"/>
        <s v="D2_OR_a_00"/>
        <s v="D2_OR_d_30"/>
        <s v="D2_CA_a_00"/>
        <s v="D2_CA_b_10"/>
        <s v="D2_CA_c_20"/>
        <s v="D2_CA_d_30"/>
        <s v="D2_CA_e_40"/>
        <s v="D2_CA_f_50"/>
        <s v="D2_OR_u_200"/>
        <s v="D2_OR_b_10"/>
        <s v="D2_OR_e_40"/>
        <s v="D2_OR_f_50"/>
        <s v="D2_OR_c_20"/>
        <s v="D1UT_DLC_2"/>
        <s v="D2_YK_h_70"/>
        <s v="D2_WW_g_60"/>
        <s v="D2_WY_f_50"/>
        <s v="D2_OR_g_60"/>
        <s v="D2_ID_g_60"/>
        <s v="D1UT_DLC_3"/>
        <s v="D1UT_AS_1"/>
        <s v="D2_CA_g_60"/>
        <s v="D2_OR_h_70"/>
        <s v="D2_UT_g_60"/>
        <s v="D2_WW_h_70"/>
        <s v="D1UT_AS_2"/>
        <s v="D2_YK_i_80"/>
        <s v="D1WY_AS_1"/>
        <s v="D2_CA_h_70"/>
        <s v="D2_ID_h_70"/>
        <s v="D1UT_DLC_4"/>
        <s v="D2_WY_g_60"/>
        <s v="D2_UT_h_70"/>
        <s v="D2_OR_i_80"/>
        <s v="D2_WW_i_80"/>
        <s v="D2_WY_h_70"/>
        <s v="D2_CA_i_80"/>
        <s v="D2_ID_i_80"/>
        <s v="D1UT_DLC_5"/>
        <s v="D1UT_THM_1"/>
        <s v="D1UT_THM_2"/>
        <s v="D1UT_THM_3"/>
        <s v="D1UT_THM_4"/>
        <s v="D1UT_THM_5"/>
        <s v="D1WA_AS_1"/>
        <s v="D2_WY_i_80"/>
        <s v="D2_CA_j_90"/>
        <s v="D2_OR_j_90"/>
        <s v="D1OR_AS_1"/>
        <s v="D1UT_THM_6"/>
        <s v="D1ID_IRR_1"/>
        <s v="D1UT_DLC_6"/>
        <s v="D2_UT_i_80"/>
        <s v="D2_YK_j_90"/>
        <s v="D1UT_DLC_7"/>
        <s v="D1UT_THM_7"/>
        <s v="D1ID_IRR_2"/>
        <s v="D1UT_AS_3"/>
        <s v="D1WA_IRR_1"/>
        <s v="D1WA_IRR_2"/>
        <s v="D1WA_THM_1"/>
        <s v="D1WA_THM_2"/>
        <s v="D1WA_THM_3"/>
        <s v="D1WA_THM_4"/>
        <s v="D1WY_IRR_1"/>
        <s v="D1WY_THM_1"/>
        <s v="D1CA_IRR_1"/>
        <s v="D1CA_THM_1"/>
        <s v="D1OR_IRR_1"/>
        <s v="D1OR_IRR_2"/>
        <s v="D1OR_IRR_3"/>
        <s v="D1ID_IRR_3"/>
        <s v="D1UT_CUR_1"/>
        <s v="D1UT_DLC_8"/>
        <s v="D1UT_CUR_2"/>
        <s v="D1UT_CUR_3"/>
        <s v="D1UT_CUR_4"/>
        <s v="D1UT_CUR_5"/>
        <s v="D1UT_CUR_6"/>
        <s v="D1UT_IRR_1"/>
        <s v="D1UT_THM_8"/>
        <s v="D1WA_DLC_1"/>
        <s v="D1WA_CUR_1"/>
        <s v="D1WA_CUR_2"/>
        <s v="D1WA_CUR_3"/>
        <s v="D2_WW_j_90"/>
        <s v="D1WY_DLC_1"/>
        <s v="D1WY_DLC_2"/>
        <s v="D1WY_CUR_1"/>
        <s v="D1WY_CUR_2"/>
        <s v="D1WY_CUR_3"/>
        <s v="D1WY_CUR_4"/>
        <s v="D1WY_THM_5"/>
        <s v="D1CA_DLC_1"/>
        <s v="D1CA_CUR_1"/>
        <s v="D1OR_CUR_2"/>
        <s v="D1OR_CUR_5"/>
        <n v="0"/>
        <m/>
      </sharedItems>
    </cacheField>
    <cacheField name="Ke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0">
  <r>
    <x v="0"/>
    <n v="0"/>
    <n v="21.458333333333332"/>
    <n v="257.5"/>
    <x v="0"/>
    <x v="0"/>
    <x v="0"/>
    <x v="0"/>
    <x v="0"/>
    <x v="0"/>
    <x v="0"/>
    <s v="2019I_FOT_COBQ3"/>
  </r>
  <r>
    <x v="0"/>
    <n v="0"/>
    <n v="4.1133333333333333"/>
    <n v="0"/>
    <x v="0"/>
    <x v="0"/>
    <x v="0"/>
    <x v="0"/>
    <x v="0"/>
    <x v="0"/>
    <x v="1"/>
    <s v="2019I_FOT_COB_W"/>
  </r>
  <r>
    <x v="0"/>
    <n v="0"/>
    <n v="5.625"/>
    <n v="0"/>
    <x v="1"/>
    <x v="1"/>
    <x v="1"/>
    <x v="1"/>
    <x v="0"/>
    <x v="1"/>
    <x v="2"/>
    <s v="2019HY_GemState_P"/>
  </r>
  <r>
    <x v="0"/>
    <n v="0"/>
    <n v="15.22"/>
    <n v="96.180694095488619"/>
    <x v="1"/>
    <x v="2"/>
    <x v="2"/>
    <x v="1"/>
    <x v="0"/>
    <x v="1"/>
    <x v="3"/>
    <s v="2019WD_WolvCrk_P"/>
  </r>
  <r>
    <x v="0"/>
    <n v="0"/>
    <n v="8.379999999999999"/>
    <n v="37.34157450015713"/>
    <x v="1"/>
    <x v="3"/>
    <x v="3"/>
    <x v="1"/>
    <x v="0"/>
    <x v="1"/>
    <x v="4"/>
    <s v="2019QF_WD_MC_FivPine"/>
  </r>
  <r>
    <x v="0"/>
    <n v="0"/>
    <n v="16.759999999999998"/>
    <n v="98.164976453212844"/>
    <x v="1"/>
    <x v="3"/>
    <x v="3"/>
    <x v="1"/>
    <x v="0"/>
    <x v="1"/>
    <x v="5"/>
    <s v="2019QF_WD_MC_NorthPt"/>
  </r>
  <r>
    <x v="0"/>
    <n v="0"/>
    <n v="5.3100000000000005"/>
    <n v="22.582072230729036"/>
    <x v="1"/>
    <x v="3"/>
    <x v="3"/>
    <x v="1"/>
    <x v="0"/>
    <x v="1"/>
    <x v="6"/>
    <s v="2019QF_WD_PwerCntyI"/>
  </r>
  <r>
    <x v="0"/>
    <n v="0"/>
    <n v="5.3100000000000005"/>
    <n v="19.917774080896336"/>
    <x v="1"/>
    <x v="3"/>
    <x v="3"/>
    <x v="1"/>
    <x v="0"/>
    <x v="1"/>
    <x v="7"/>
    <s v="2019QF_WD_PwerCntyII"/>
  </r>
  <r>
    <x v="0"/>
    <n v="0"/>
    <n v="17.390833333333337"/>
    <n v="20.032790030877809"/>
    <x v="2"/>
    <x v="1"/>
    <x v="1"/>
    <x v="0"/>
    <x v="0"/>
    <x v="1"/>
    <x v="8"/>
    <s v="2019HY_MidCol_P"/>
  </r>
  <r>
    <x v="0"/>
    <n v="0"/>
    <n v="13.327500000000001"/>
    <n v="17.77"/>
    <x v="2"/>
    <x v="2"/>
    <x v="2"/>
    <x v="0"/>
    <x v="0"/>
    <x v="1"/>
    <x v="9"/>
    <s v="2019WD_GoodHill"/>
  </r>
  <r>
    <x v="0"/>
    <n v="0"/>
    <n v="14.2425"/>
    <n v="18.989999999999998"/>
    <x v="2"/>
    <x v="2"/>
    <x v="2"/>
    <x v="0"/>
    <x v="0"/>
    <x v="1"/>
    <x v="10"/>
    <s v="2019WD_LeaningJ"/>
  </r>
  <r>
    <x v="0"/>
    <n v="0"/>
    <n v="34.333333333333336"/>
    <n v="412"/>
    <x v="2"/>
    <x v="0"/>
    <x v="0"/>
    <x v="0"/>
    <x v="0"/>
    <x v="0"/>
    <x v="11"/>
    <s v="2019I_FOT_MDCQ3"/>
  </r>
  <r>
    <x v="0"/>
    <n v="0"/>
    <n v="21.266666666666666"/>
    <n v="255.2"/>
    <x v="2"/>
    <x v="0"/>
    <x v="0"/>
    <x v="0"/>
    <x v="0"/>
    <x v="0"/>
    <x v="12"/>
    <s v="2019I_FOT_MDCQ3b"/>
  </r>
  <r>
    <x v="0"/>
    <n v="0"/>
    <n v="8.8858333333333324"/>
    <n v="0"/>
    <x v="2"/>
    <x v="0"/>
    <x v="0"/>
    <x v="0"/>
    <x v="0"/>
    <x v="0"/>
    <x v="13"/>
    <s v="2019I_FOT_MDC_W"/>
  </r>
  <r>
    <x v="0"/>
    <n v="0"/>
    <n v="5.93"/>
    <n v="0"/>
    <x v="2"/>
    <x v="2"/>
    <x v="2"/>
    <x v="0"/>
    <x v="0"/>
    <x v="1"/>
    <x v="14"/>
    <s v="2019I_RP_WD_LJp"/>
  </r>
  <r>
    <x v="0"/>
    <n v="0"/>
    <n v="4.9349999999999996"/>
    <n v="0"/>
    <x v="2"/>
    <x v="2"/>
    <x v="2"/>
    <x v="0"/>
    <x v="0"/>
    <x v="1"/>
    <x v="15"/>
    <s v="2019I_RP_WD_Gdne"/>
  </r>
  <r>
    <x v="0"/>
    <n v="0"/>
    <n v="9.7925000000000004"/>
    <n v="18.638902073224521"/>
    <x v="3"/>
    <x v="1"/>
    <x v="1"/>
    <x v="1"/>
    <x v="0"/>
    <x v="1"/>
    <x v="16"/>
    <s v="2019HY_BearRiver_Shape"/>
  </r>
  <r>
    <x v="0"/>
    <n v="0"/>
    <n v="59.24"/>
    <n v="6.4900705778561969"/>
    <x v="3"/>
    <x v="1"/>
    <x v="1"/>
    <x v="1"/>
    <x v="0"/>
    <x v="1"/>
    <x v="17"/>
    <s v="2019HY_BearRiver_Dispatch"/>
  </r>
  <r>
    <x v="0"/>
    <n v="0"/>
    <n v="0"/>
    <n v="36.490070577856201"/>
    <x v="3"/>
    <x v="1"/>
    <x v="1"/>
    <x v="1"/>
    <x v="0"/>
    <x v="1"/>
    <x v="18"/>
    <s v="2019Hy_Bear_Dispatch_Rel_Reserve"/>
  </r>
  <r>
    <x v="0"/>
    <n v="0"/>
    <n v="64"/>
    <n v="60.699999999999982"/>
    <x v="3"/>
    <x v="4"/>
    <x v="4"/>
    <x v="1"/>
    <x v="0"/>
    <x v="1"/>
    <x v="19"/>
    <s v="2019GS_Gadsby1"/>
  </r>
  <r>
    <x v="0"/>
    <n v="0"/>
    <n v="69"/>
    <n v="61.299999999999919"/>
    <x v="3"/>
    <x v="4"/>
    <x v="4"/>
    <x v="1"/>
    <x v="0"/>
    <x v="1"/>
    <x v="20"/>
    <s v="2019GS_Gadsby2"/>
  </r>
  <r>
    <x v="0"/>
    <n v="0"/>
    <n v="104.5"/>
    <n v="101.69999999999996"/>
    <x v="3"/>
    <x v="4"/>
    <x v="4"/>
    <x v="1"/>
    <x v="0"/>
    <x v="1"/>
    <x v="21"/>
    <s v="2019GS_Gadsby3"/>
  </r>
  <r>
    <x v="0"/>
    <n v="0"/>
    <n v="39.600000000000009"/>
    <n v="34.900000000000006"/>
    <x v="3"/>
    <x v="4"/>
    <x v="4"/>
    <x v="1"/>
    <x v="0"/>
    <x v="1"/>
    <x v="22"/>
    <s v="2019GS_Gadsby4"/>
  </r>
  <r>
    <x v="0"/>
    <n v="0"/>
    <n v="39.600000000000009"/>
    <n v="33.200000000000038"/>
    <x v="3"/>
    <x v="4"/>
    <x v="4"/>
    <x v="1"/>
    <x v="0"/>
    <x v="1"/>
    <x v="23"/>
    <s v="2019GS_Gadsby5"/>
  </r>
  <r>
    <x v="0"/>
    <n v="0"/>
    <n v="39.600000000000009"/>
    <n v="39.200000000000031"/>
    <x v="3"/>
    <x v="4"/>
    <x v="4"/>
    <x v="1"/>
    <x v="0"/>
    <x v="1"/>
    <x v="24"/>
    <s v="2019GS_Gadsby6"/>
  </r>
  <r>
    <x v="0"/>
    <n v="0"/>
    <n v="156"/>
    <n v="151.22363939126589"/>
    <x v="3"/>
    <x v="5"/>
    <x v="4"/>
    <x v="1"/>
    <x v="0"/>
    <x v="1"/>
    <x v="25"/>
    <s v="2019CL_Naughton1"/>
  </r>
  <r>
    <x v="0"/>
    <n v="0"/>
    <n v="201"/>
    <n v="191.20781870313201"/>
    <x v="3"/>
    <x v="5"/>
    <x v="4"/>
    <x v="1"/>
    <x v="0"/>
    <x v="1"/>
    <x v="26"/>
    <s v="2019CL_Naughton2"/>
  </r>
  <r>
    <x v="0"/>
    <n v="0"/>
    <n v="23.333333333333332"/>
    <n v="0"/>
    <x v="3"/>
    <x v="5"/>
    <x v="4"/>
    <x v="1"/>
    <x v="0"/>
    <x v="1"/>
    <x v="27"/>
    <s v="2019CL_Naughton3"/>
  </r>
  <r>
    <x v="0"/>
    <n v="0"/>
    <n v="540.92916666666656"/>
    <n v="517.8042126157917"/>
    <x v="3"/>
    <x v="4"/>
    <x v="4"/>
    <x v="1"/>
    <x v="0"/>
    <x v="1"/>
    <x v="28"/>
    <s v="2019GS_LakeSide1"/>
  </r>
  <r>
    <x v="0"/>
    <n v="0"/>
    <n v="626.79083333333335"/>
    <n v="598.90533745037499"/>
    <x v="3"/>
    <x v="4"/>
    <x v="4"/>
    <x v="1"/>
    <x v="0"/>
    <x v="1"/>
    <x v="29"/>
    <s v="2019GS_LakeSide2"/>
  </r>
  <r>
    <x v="0"/>
    <n v="0"/>
    <n v="14.370000000000003"/>
    <n v="77.626882270087137"/>
    <x v="3"/>
    <x v="3"/>
    <x v="3"/>
    <x v="1"/>
    <x v="0"/>
    <x v="1"/>
    <x v="30"/>
    <s v="2019QF_WD_Mtn_Wind1"/>
  </r>
  <r>
    <x v="0"/>
    <n v="0"/>
    <n v="18.829999999999995"/>
    <n v="102.93410490742794"/>
    <x v="3"/>
    <x v="3"/>
    <x v="3"/>
    <x v="1"/>
    <x v="0"/>
    <x v="1"/>
    <x v="31"/>
    <s v="2019QF_WD_Mtn_Wind2"/>
  </r>
  <r>
    <x v="0"/>
    <n v="0"/>
    <n v="4.46"/>
    <n v="16.261947539437269"/>
    <x v="3"/>
    <x v="3"/>
    <x v="3"/>
    <x v="1"/>
    <x v="0"/>
    <x v="1"/>
    <x v="32"/>
    <s v="2019QF_WD_SpanishF"/>
  </r>
  <r>
    <x v="0"/>
    <n v="0"/>
    <n v="0.28000000000000008"/>
    <n v="0.28000000000000003"/>
    <x v="3"/>
    <x v="3"/>
    <x v="3"/>
    <x v="1"/>
    <x v="0"/>
    <x v="1"/>
    <x v="33"/>
    <s v="2019QF_SR_UTN"/>
  </r>
  <r>
    <x v="0"/>
    <n v="0"/>
    <n v="0.71"/>
    <n v="0.7471187547221555"/>
    <x v="3"/>
    <x v="3"/>
    <x v="3"/>
    <x v="1"/>
    <x v="0"/>
    <x v="1"/>
    <x v="34"/>
    <s v="2019QF_WD_Tooele"/>
  </r>
  <r>
    <x v="0"/>
    <n v="0"/>
    <n v="50.350000000000016"/>
    <n v="47.500000000000021"/>
    <x v="3"/>
    <x v="6"/>
    <x v="5"/>
    <x v="1"/>
    <x v="0"/>
    <x v="1"/>
    <x v="35"/>
    <s v="2019MonsanOpRes_Int"/>
  </r>
  <r>
    <x v="0"/>
    <n v="0"/>
    <n v="114.48"/>
    <n v="107.9999999999999"/>
    <x v="3"/>
    <x v="7"/>
    <x v="6"/>
    <x v="1"/>
    <x v="0"/>
    <x v="1"/>
    <x v="36"/>
    <s v="2019MagCorp_Int"/>
  </r>
  <r>
    <x v="0"/>
    <n v="0"/>
    <n v="80.559999999999988"/>
    <n v="69.398323775915301"/>
    <x v="3"/>
    <x v="7"/>
    <x v="6"/>
    <x v="1"/>
    <x v="0"/>
    <x v="1"/>
    <x v="37"/>
    <s v="2019Nucor_Int"/>
  </r>
  <r>
    <x v="0"/>
    <n v="0"/>
    <n v="71.02"/>
    <n v="66.999999999999957"/>
    <x v="3"/>
    <x v="6"/>
    <x v="5"/>
    <x v="1"/>
    <x v="0"/>
    <x v="1"/>
    <x v="38"/>
    <s v="2019MonsanCur_Int"/>
  </r>
  <r>
    <x v="0"/>
    <n v="0"/>
    <n v="0"/>
    <n v="0"/>
    <x v="4"/>
    <x v="6"/>
    <x v="5"/>
    <x v="1"/>
    <x v="0"/>
    <x v="1"/>
    <x v="39"/>
    <s v="2019APS_Sup_P"/>
  </r>
  <r>
    <x v="0"/>
    <n v="0"/>
    <n v="9.5016666666666669"/>
    <n v="12.488901852668723"/>
    <x v="5"/>
    <x v="1"/>
    <x v="1"/>
    <x v="1"/>
    <x v="0"/>
    <x v="1"/>
    <x v="40"/>
    <s v="2019HY_SmallEast"/>
  </r>
  <r>
    <x v="0"/>
    <n v="0"/>
    <n v="0.70916666666666661"/>
    <n v="0.95880144404332135"/>
    <x v="5"/>
    <x v="8"/>
    <x v="7"/>
    <x v="1"/>
    <x v="0"/>
    <x v="1"/>
    <x v="41"/>
    <s v="2019I_US_BAT_Pan"/>
  </r>
  <r>
    <x v="0"/>
    <n v="0"/>
    <n v="32.100000000000009"/>
    <n v="30.380000000000003"/>
    <x v="5"/>
    <x v="9"/>
    <x v="2"/>
    <x v="1"/>
    <x v="0"/>
    <x v="1"/>
    <x v="42"/>
    <s v="2019GEO_Blundell"/>
  </r>
  <r>
    <x v="0"/>
    <n v="0"/>
    <n v="534.19833333333327"/>
    <n v="524.78842082046754"/>
    <x v="5"/>
    <x v="4"/>
    <x v="4"/>
    <x v="1"/>
    <x v="0"/>
    <x v="1"/>
    <x v="43"/>
    <s v="2019GS_CurrantCreek"/>
  </r>
  <r>
    <x v="0"/>
    <n v="0"/>
    <n v="418.10000000000008"/>
    <n v="395.40000000000009"/>
    <x v="5"/>
    <x v="5"/>
    <x v="4"/>
    <x v="1"/>
    <x v="0"/>
    <x v="1"/>
    <x v="44"/>
    <s v="2019CL_Hunter1"/>
  </r>
  <r>
    <x v="0"/>
    <n v="0"/>
    <n v="269"/>
    <n v="250.39299999999992"/>
    <x v="5"/>
    <x v="5"/>
    <x v="4"/>
    <x v="1"/>
    <x v="0"/>
    <x v="1"/>
    <x v="45"/>
    <s v="2019CL_Hunter2"/>
  </r>
  <r>
    <x v="0"/>
    <n v="0"/>
    <n v="471"/>
    <n v="445.06099999999998"/>
    <x v="5"/>
    <x v="5"/>
    <x v="4"/>
    <x v="1"/>
    <x v="0"/>
    <x v="1"/>
    <x v="46"/>
    <s v="2019CL_Hunter3"/>
  </r>
  <r>
    <x v="0"/>
    <n v="0"/>
    <n v="459"/>
    <n v="432.24300000000005"/>
    <x v="5"/>
    <x v="5"/>
    <x v="4"/>
    <x v="1"/>
    <x v="0"/>
    <x v="1"/>
    <x v="47"/>
    <s v="2019CL_Huntington1"/>
  </r>
  <r>
    <x v="0"/>
    <n v="0"/>
    <n v="450"/>
    <n v="421.91799999999978"/>
    <x v="5"/>
    <x v="5"/>
    <x v="4"/>
    <x v="1"/>
    <x v="0"/>
    <x v="1"/>
    <x v="48"/>
    <s v="2019CL_Huntington2"/>
  </r>
  <r>
    <x v="0"/>
    <n v="0"/>
    <n v="12.599999999999996"/>
    <n v="43.550316830449162"/>
    <x v="5"/>
    <x v="3"/>
    <x v="3"/>
    <x v="1"/>
    <x v="0"/>
    <x v="1"/>
    <x v="49"/>
    <s v="2019QF_WD_Latigo"/>
  </r>
  <r>
    <x v="0"/>
    <n v="0"/>
    <n v="42.655000000000008"/>
    <n v="50.625089841398989"/>
    <x v="5"/>
    <x v="3"/>
    <x v="3"/>
    <x v="1"/>
    <x v="0"/>
    <x v="1"/>
    <x v="50"/>
    <s v="2019QF_SR_Enterpr"/>
  </r>
  <r>
    <x v="0"/>
    <n v="0"/>
    <n v="42.68416666666667"/>
    <n v="35.912232615369703"/>
    <x v="5"/>
    <x v="3"/>
    <x v="3"/>
    <x v="1"/>
    <x v="0"/>
    <x v="1"/>
    <x v="51"/>
    <s v="2019QF_SR_Escalt1"/>
  </r>
  <r>
    <x v="0"/>
    <n v="0"/>
    <n v="42.68416666666667"/>
    <n v="36.884401077246899"/>
    <x v="5"/>
    <x v="3"/>
    <x v="3"/>
    <x v="1"/>
    <x v="0"/>
    <x v="1"/>
    <x v="52"/>
    <s v="2019QF_SR_Escalt2"/>
  </r>
  <r>
    <x v="0"/>
    <n v="0"/>
    <n v="42.68416666666667"/>
    <n v="37.363172418885632"/>
    <x v="5"/>
    <x v="3"/>
    <x v="3"/>
    <x v="1"/>
    <x v="0"/>
    <x v="1"/>
    <x v="53"/>
    <s v="2019QF_SR_Escalt3"/>
  </r>
  <r>
    <x v="0"/>
    <n v="0"/>
    <n v="26.532500000000002"/>
    <n v="24.263872611464851"/>
    <x v="5"/>
    <x v="3"/>
    <x v="3"/>
    <x v="1"/>
    <x v="0"/>
    <x v="1"/>
    <x v="54"/>
    <s v="2019QF_SR_Pavant"/>
  </r>
  <r>
    <x v="0"/>
    <n v="0"/>
    <n v="43.07166666666668"/>
    <n v="38.547926098190224"/>
    <x v="5"/>
    <x v="3"/>
    <x v="3"/>
    <x v="1"/>
    <x v="0"/>
    <x v="1"/>
    <x v="55"/>
    <s v="2019QF_SR_RedHill"/>
  </r>
  <r>
    <x v="0"/>
    <n v="0"/>
    <n v="43.07166666666668"/>
    <n v="37.500827908442005"/>
    <x v="5"/>
    <x v="3"/>
    <x v="3"/>
    <x v="1"/>
    <x v="0"/>
    <x v="1"/>
    <x v="56"/>
    <s v="2019QF_SR_ThreePeaks"/>
  </r>
  <r>
    <x v="0"/>
    <n v="0"/>
    <n v="42.736666666666672"/>
    <n v="41.968227048750975"/>
    <x v="5"/>
    <x v="3"/>
    <x v="3"/>
    <x v="1"/>
    <x v="0"/>
    <x v="1"/>
    <x v="57"/>
    <s v="2019QF_SR_GrntM_East"/>
  </r>
  <r>
    <x v="0"/>
    <n v="0"/>
    <n v="26.943333333333332"/>
    <n v="31.358577351153194"/>
    <x v="5"/>
    <x v="3"/>
    <x v="3"/>
    <x v="1"/>
    <x v="0"/>
    <x v="1"/>
    <x v="58"/>
    <s v="2019QF_SR_GrntM_West"/>
  </r>
  <r>
    <x v="0"/>
    <n v="0"/>
    <n v="42.71"/>
    <n v="36.963406995436635"/>
    <x v="5"/>
    <x v="3"/>
    <x v="3"/>
    <x v="1"/>
    <x v="0"/>
    <x v="1"/>
    <x v="59"/>
    <s v="2019QF_SR_IronSpring"/>
  </r>
  <r>
    <x v="0"/>
    <n v="0"/>
    <n v="26.918333333333337"/>
    <n v="24.59340313159213"/>
    <x v="5"/>
    <x v="3"/>
    <x v="3"/>
    <x v="1"/>
    <x v="0"/>
    <x v="1"/>
    <x v="60"/>
    <s v="2019QF_SR_Pavant_II"/>
  </r>
  <r>
    <x v="0"/>
    <n v="0"/>
    <n v="17.845833333333335"/>
    <n v="53.964381342454914"/>
    <x v="5"/>
    <x v="3"/>
    <x v="3"/>
    <x v="1"/>
    <x v="0"/>
    <x v="1"/>
    <x v="61"/>
    <s v="2019QF_SR_UTS"/>
  </r>
  <r>
    <x v="0"/>
    <n v="0"/>
    <n v="10.769999999999998"/>
    <n v="10.772073989493315"/>
    <x v="5"/>
    <x v="10"/>
    <x v="2"/>
    <x v="1"/>
    <x v="0"/>
    <x v="1"/>
    <x v="62"/>
    <s v="2019SR_Pavant_III"/>
  </r>
  <r>
    <x v="0"/>
    <n v="0"/>
    <n v="2.06"/>
    <n v="0"/>
    <x v="5"/>
    <x v="3"/>
    <x v="3"/>
    <x v="1"/>
    <x v="0"/>
    <x v="1"/>
    <x v="63"/>
    <s v="2019QF_SR_Sage_I"/>
  </r>
  <r>
    <x v="0"/>
    <n v="0"/>
    <n v="2.06"/>
    <n v="0"/>
    <x v="5"/>
    <x v="3"/>
    <x v="3"/>
    <x v="1"/>
    <x v="0"/>
    <x v="1"/>
    <x v="64"/>
    <s v="2019QF_SR_Sage_II"/>
  </r>
  <r>
    <x v="0"/>
    <n v="0"/>
    <n v="1.8125"/>
    <n v="0"/>
    <x v="5"/>
    <x v="3"/>
    <x v="3"/>
    <x v="1"/>
    <x v="0"/>
    <x v="1"/>
    <x v="65"/>
    <s v="2019QF_SR_Sage_III"/>
  </r>
  <r>
    <x v="0"/>
    <n v="0"/>
    <n v="387"/>
    <n v="0"/>
    <x v="6"/>
    <x v="5"/>
    <x v="4"/>
    <x v="1"/>
    <x v="0"/>
    <x v="1"/>
    <x v="66"/>
    <s v="2019CL_Cholla4"/>
  </r>
  <r>
    <x v="0"/>
    <n v="0"/>
    <n v="82.299999999999983"/>
    <n v="73.922785840317587"/>
    <x v="7"/>
    <x v="5"/>
    <x v="4"/>
    <x v="1"/>
    <x v="0"/>
    <x v="1"/>
    <x v="67"/>
    <s v="2019CL_Craig1"/>
  </r>
  <r>
    <x v="0"/>
    <n v="0"/>
    <n v="81.539999999999992"/>
    <n v="77.878819585355117"/>
    <x v="7"/>
    <x v="5"/>
    <x v="4"/>
    <x v="1"/>
    <x v="0"/>
    <x v="1"/>
    <x v="68"/>
    <s v="2019CL_Craig2"/>
  </r>
  <r>
    <x v="0"/>
    <n v="0"/>
    <n v="43.860000000000007"/>
    <n v="41.46299999999998"/>
    <x v="7"/>
    <x v="5"/>
    <x v="4"/>
    <x v="1"/>
    <x v="0"/>
    <x v="1"/>
    <x v="69"/>
    <s v="2019CL_Hayden1"/>
  </r>
  <r>
    <x v="0"/>
    <n v="0"/>
    <n v="32.68"/>
    <n v="30.952999999999996"/>
    <x v="7"/>
    <x v="5"/>
    <x v="4"/>
    <x v="1"/>
    <x v="0"/>
    <x v="1"/>
    <x v="70"/>
    <s v="2019CL_Hayden2"/>
  </r>
  <r>
    <x v="0"/>
    <n v="0"/>
    <n v="2.9583333333333326"/>
    <n v="3.2278881782090867"/>
    <x v="8"/>
    <x v="1"/>
    <x v="1"/>
    <x v="0"/>
    <x v="0"/>
    <x v="1"/>
    <x v="71"/>
    <s v="2019HY_BigFork"/>
  </r>
  <r>
    <x v="0"/>
    <n v="0"/>
    <n v="74"/>
    <n v="68.248366563740532"/>
    <x v="8"/>
    <x v="5"/>
    <x v="4"/>
    <x v="0"/>
    <x v="0"/>
    <x v="1"/>
    <x v="72"/>
    <s v="2019CL_Colstrip3"/>
  </r>
  <r>
    <x v="0"/>
    <n v="0"/>
    <n v="74"/>
    <n v="69.6916257168063"/>
    <x v="8"/>
    <x v="5"/>
    <x v="4"/>
    <x v="0"/>
    <x v="0"/>
    <x v="1"/>
    <x v="73"/>
    <s v="2019CL_Colstrip4"/>
  </r>
  <r>
    <x v="0"/>
    <n v="0"/>
    <n v="226.99166666666659"/>
    <n v="212.8290030877811"/>
    <x v="9"/>
    <x v="4"/>
    <x v="4"/>
    <x v="0"/>
    <x v="0"/>
    <x v="1"/>
    <x v="74"/>
    <s v="2019GS_Hermiston2"/>
  </r>
  <r>
    <x v="0"/>
    <n v="0"/>
    <n v="8.61"/>
    <n v="15.823795004841289"/>
    <x v="10"/>
    <x v="2"/>
    <x v="2"/>
    <x v="0"/>
    <x v="0"/>
    <x v="1"/>
    <x v="75"/>
    <s v="2019WD_CMBHILL_P"/>
  </r>
  <r>
    <x v="0"/>
    <n v="0"/>
    <n v="22.358333333333324"/>
    <n v="26.83"/>
    <x v="10"/>
    <x v="2"/>
    <x v="2"/>
    <x v="0"/>
    <x v="0"/>
    <x v="1"/>
    <x v="76"/>
    <s v="2019WD_Marengo1"/>
  </r>
  <r>
    <x v="0"/>
    <n v="0"/>
    <n v="11.183333333333332"/>
    <n v="13.42"/>
    <x v="10"/>
    <x v="2"/>
    <x v="2"/>
    <x v="0"/>
    <x v="0"/>
    <x v="1"/>
    <x v="77"/>
    <s v="2019WD_Marengo2"/>
  </r>
  <r>
    <x v="0"/>
    <n v="0"/>
    <n v="36.75"/>
    <n v="36.75"/>
    <x v="10"/>
    <x v="2"/>
    <x v="2"/>
    <x v="0"/>
    <x v="0"/>
    <x v="1"/>
    <x v="78"/>
    <s v="2019WD_SCL_New_IN_P"/>
  </r>
  <r>
    <x v="0"/>
    <n v="0"/>
    <n v="13.56"/>
    <n v="42.7860745369128"/>
    <x v="10"/>
    <x v="3"/>
    <x v="3"/>
    <x v="0"/>
    <x v="0"/>
    <x v="1"/>
    <x v="79"/>
    <s v="2019QF_WD_OregonWF_1"/>
  </r>
  <r>
    <x v="0"/>
    <n v="0"/>
    <n v="4.18"/>
    <n v="34.561434720048595"/>
    <x v="10"/>
    <x v="3"/>
    <x v="3"/>
    <x v="0"/>
    <x v="0"/>
    <x v="1"/>
    <x v="80"/>
    <s v="2019QF_WD_WaW"/>
  </r>
  <r>
    <x v="0"/>
    <n v="0"/>
    <n v="5.46"/>
    <n v="0"/>
    <x v="10"/>
    <x v="2"/>
    <x v="2"/>
    <x v="0"/>
    <x v="0"/>
    <x v="1"/>
    <x v="81"/>
    <s v="2019I_RP_WD_Mg1"/>
  </r>
  <r>
    <x v="0"/>
    <n v="0"/>
    <n v="2.73"/>
    <n v="0"/>
    <x v="10"/>
    <x v="2"/>
    <x v="2"/>
    <x v="0"/>
    <x v="0"/>
    <x v="1"/>
    <x v="82"/>
    <s v="2019I_RP_WD_Mg2"/>
  </r>
  <r>
    <x v="0"/>
    <n v="0"/>
    <n v="10"/>
    <n v="10"/>
    <x v="10"/>
    <x v="2"/>
    <x v="2"/>
    <x v="0"/>
    <x v="0"/>
    <x v="1"/>
    <x v="83"/>
    <s v="2019SCL_New_Reserve"/>
  </r>
  <r>
    <x v="0"/>
    <n v="0"/>
    <n v="99"/>
    <n v="84.089449492721783"/>
    <x v="11"/>
    <x v="5"/>
    <x v="4"/>
    <x v="1"/>
    <x v="0"/>
    <x v="1"/>
    <x v="84"/>
    <s v="2019CL_DJohnston1"/>
  </r>
  <r>
    <x v="0"/>
    <n v="0"/>
    <n v="106"/>
    <n v="98.79520533745027"/>
    <x v="11"/>
    <x v="5"/>
    <x v="4"/>
    <x v="1"/>
    <x v="0"/>
    <x v="1"/>
    <x v="85"/>
    <s v="2019CL_DJohnston2"/>
  </r>
  <r>
    <x v="0"/>
    <n v="0"/>
    <n v="220"/>
    <n v="185.61805183061307"/>
    <x v="11"/>
    <x v="5"/>
    <x v="4"/>
    <x v="1"/>
    <x v="0"/>
    <x v="1"/>
    <x v="86"/>
    <s v="2019CL_DJohnston3"/>
  </r>
  <r>
    <x v="0"/>
    <n v="0"/>
    <n v="330"/>
    <n v="289.626107190119"/>
    <x v="11"/>
    <x v="5"/>
    <x v="4"/>
    <x v="1"/>
    <x v="0"/>
    <x v="1"/>
    <x v="87"/>
    <s v="2019CL_DJohnston4"/>
  </r>
  <r>
    <x v="0"/>
    <n v="0"/>
    <n v="268"/>
    <n v="251.60899999999992"/>
    <x v="11"/>
    <x v="5"/>
    <x v="4"/>
    <x v="1"/>
    <x v="0"/>
    <x v="1"/>
    <x v="88"/>
    <s v="2019CL_Wyodak1"/>
  </r>
  <r>
    <x v="0"/>
    <n v="0"/>
    <n v="15.772500000000001"/>
    <n v="21.03"/>
    <x v="11"/>
    <x v="2"/>
    <x v="2"/>
    <x v="1"/>
    <x v="0"/>
    <x v="1"/>
    <x v="89"/>
    <s v="2019WD_Glenrock"/>
  </r>
  <r>
    <x v="0"/>
    <n v="0"/>
    <n v="6.21"/>
    <n v="8.2799999999999994"/>
    <x v="11"/>
    <x v="2"/>
    <x v="2"/>
    <x v="1"/>
    <x v="0"/>
    <x v="1"/>
    <x v="90"/>
    <s v="2019WD_Glenrock3"/>
  </r>
  <r>
    <x v="0"/>
    <n v="0"/>
    <n v="24.889999999999997"/>
    <n v="24.89"/>
    <x v="11"/>
    <x v="2"/>
    <x v="2"/>
    <x v="1"/>
    <x v="0"/>
    <x v="1"/>
    <x v="91"/>
    <s v="2019WD_Dunlap"/>
  </r>
  <r>
    <x v="0"/>
    <n v="0"/>
    <n v="9.4899999999999984"/>
    <n v="62.262962003226754"/>
    <x v="11"/>
    <x v="2"/>
    <x v="2"/>
    <x v="1"/>
    <x v="0"/>
    <x v="1"/>
    <x v="92"/>
    <s v="2019WD_FC1"/>
  </r>
  <r>
    <x v="0"/>
    <n v="0"/>
    <n v="17.716666666666665"/>
    <n v="21.26"/>
    <x v="11"/>
    <x v="2"/>
    <x v="2"/>
    <x v="1"/>
    <x v="0"/>
    <x v="1"/>
    <x v="93"/>
    <s v="2019WD_HighPlains"/>
  </r>
  <r>
    <x v="0"/>
    <n v="0"/>
    <n v="5.0999999999999988"/>
    <n v="6.12"/>
    <x v="11"/>
    <x v="2"/>
    <x v="2"/>
    <x v="1"/>
    <x v="0"/>
    <x v="1"/>
    <x v="94"/>
    <s v="2019WD_McFaddenRidge"/>
  </r>
  <r>
    <x v="0"/>
    <n v="0"/>
    <n v="11.56"/>
    <n v="11.56"/>
    <x v="11"/>
    <x v="2"/>
    <x v="2"/>
    <x v="1"/>
    <x v="0"/>
    <x v="1"/>
    <x v="95"/>
    <s v="2019WD_RockRiver_P"/>
  </r>
  <r>
    <x v="0"/>
    <n v="0"/>
    <n v="15.772500000000001"/>
    <n v="21.03"/>
    <x v="11"/>
    <x v="2"/>
    <x v="2"/>
    <x v="1"/>
    <x v="0"/>
    <x v="1"/>
    <x v="96"/>
    <s v="2019WD_RollingHills"/>
  </r>
  <r>
    <x v="0"/>
    <n v="0"/>
    <n v="9.93"/>
    <n v="0"/>
    <x v="11"/>
    <x v="2"/>
    <x v="2"/>
    <x v="1"/>
    <x v="0"/>
    <x v="1"/>
    <x v="97"/>
    <s v="2019WD_SevenMile"/>
  </r>
  <r>
    <x v="0"/>
    <n v="0"/>
    <n v="1.9550000000000001"/>
    <n v="0"/>
    <x v="11"/>
    <x v="2"/>
    <x v="2"/>
    <x v="1"/>
    <x v="0"/>
    <x v="1"/>
    <x v="98"/>
    <s v="2019WD_SevenMile2"/>
  </r>
  <r>
    <x v="0"/>
    <n v="0"/>
    <n v="47.25"/>
    <n v="263.10994490333684"/>
    <x v="11"/>
    <x v="2"/>
    <x v="2"/>
    <x v="1"/>
    <x v="0"/>
    <x v="1"/>
    <x v="99"/>
    <s v="2019WD_TopofWorld_P"/>
  </r>
  <r>
    <x v="0"/>
    <n v="0"/>
    <n v="3.0333333333333332"/>
    <n v="5.2"/>
    <x v="11"/>
    <x v="3"/>
    <x v="3"/>
    <x v="1"/>
    <x v="0"/>
    <x v="1"/>
    <x v="100"/>
    <s v="2019QF_WD_FC3_PSCO"/>
  </r>
  <r>
    <x v="0"/>
    <n v="0"/>
    <n v="18.88"/>
    <n v="58.067089107265524"/>
    <x v="11"/>
    <x v="3"/>
    <x v="3"/>
    <x v="1"/>
    <x v="0"/>
    <x v="1"/>
    <x v="101"/>
    <s v="2019QF_WD_Pioneer1"/>
  </r>
  <r>
    <x v="0"/>
    <n v="0"/>
    <n v="23.360000000000003"/>
    <n v="92.169441296255059"/>
    <x v="11"/>
    <x v="2"/>
    <x v="2"/>
    <x v="1"/>
    <x v="0"/>
    <x v="1"/>
    <x v="102"/>
    <s v="2019WD_3_Buttes_P"/>
  </r>
  <r>
    <x v="0"/>
    <n v="0"/>
    <n v="3.9600000000000004"/>
    <n v="3.96"/>
    <x v="11"/>
    <x v="2"/>
    <x v="2"/>
    <x v="1"/>
    <x v="0"/>
    <x v="1"/>
    <x v="103"/>
    <s v="2019WD_FC4_BPA_P"/>
  </r>
  <r>
    <x v="0"/>
    <n v="0"/>
    <n v="0.23500000000000001"/>
    <n v="0.02"/>
    <x v="11"/>
    <x v="3"/>
    <x v="3"/>
    <x v="1"/>
    <x v="0"/>
    <x v="1"/>
    <x v="104"/>
    <s v="2019QF_WD_WYE"/>
  </r>
  <r>
    <x v="0"/>
    <n v="0"/>
    <n v="5.84"/>
    <n v="0"/>
    <x v="11"/>
    <x v="2"/>
    <x v="2"/>
    <x v="1"/>
    <x v="0"/>
    <x v="1"/>
    <x v="105"/>
    <s v="2019I_RP_WD_Glnr"/>
  </r>
  <r>
    <x v="0"/>
    <n v="0"/>
    <n v="2.2999999999999998"/>
    <n v="0"/>
    <x v="11"/>
    <x v="2"/>
    <x v="2"/>
    <x v="1"/>
    <x v="0"/>
    <x v="1"/>
    <x v="106"/>
    <s v="2019I_RP_WD_Gln3"/>
  </r>
  <r>
    <x v="0"/>
    <n v="0"/>
    <n v="11.68"/>
    <n v="89.569876389027598"/>
    <x v="11"/>
    <x v="2"/>
    <x v="2"/>
    <x v="1"/>
    <x v="0"/>
    <x v="1"/>
    <x v="107"/>
    <s v="2019I_RP_WD_7Mil"/>
  </r>
  <r>
    <x v="0"/>
    <n v="0"/>
    <n v="2.3000000000000003"/>
    <n v="19.003897149276746"/>
    <x v="11"/>
    <x v="2"/>
    <x v="2"/>
    <x v="1"/>
    <x v="0"/>
    <x v="1"/>
    <x v="108"/>
    <s v="2019I_RP_WD_7Mi2"/>
  </r>
  <r>
    <x v="0"/>
    <n v="0"/>
    <n v="3.8933333333333331"/>
    <n v="0"/>
    <x v="11"/>
    <x v="2"/>
    <x v="2"/>
    <x v="1"/>
    <x v="0"/>
    <x v="1"/>
    <x v="109"/>
    <s v="2019I_RP_WD_HiP"/>
  </r>
  <r>
    <x v="0"/>
    <n v="0"/>
    <n v="1.1216666666666668"/>
    <n v="0"/>
    <x v="11"/>
    <x v="2"/>
    <x v="2"/>
    <x v="1"/>
    <x v="0"/>
    <x v="1"/>
    <x v="110"/>
    <s v="2019I_RP_WD_McF"/>
  </r>
  <r>
    <x v="0"/>
    <n v="0"/>
    <n v="5.84"/>
    <n v="0"/>
    <x v="11"/>
    <x v="2"/>
    <x v="2"/>
    <x v="1"/>
    <x v="0"/>
    <x v="1"/>
    <x v="111"/>
    <s v="2019I_RP_WD_RHs"/>
  </r>
  <r>
    <x v="0"/>
    <n v="0"/>
    <n v="0"/>
    <n v="0"/>
    <x v="11"/>
    <x v="11"/>
    <x v="8"/>
    <x v="1"/>
    <x v="0"/>
    <x v="0"/>
    <x v="112"/>
    <s v="2019DecomCost"/>
  </r>
  <r>
    <x v="0"/>
    <n v="0"/>
    <n v="43.47"/>
    <n v="39.766844087211368"/>
    <x v="12"/>
    <x v="3"/>
    <x v="3"/>
    <x v="1"/>
    <x v="0"/>
    <x v="1"/>
    <x v="113"/>
    <s v="2019QF_SR_Sweetwtr"/>
  </r>
  <r>
    <x v="0"/>
    <n v="0"/>
    <n v="478.24749999999995"/>
    <n v="411.09905161005736"/>
    <x v="13"/>
    <x v="4"/>
    <x v="4"/>
    <x v="0"/>
    <x v="0"/>
    <x v="1"/>
    <x v="114"/>
    <s v="2019GS_Chehalis"/>
  </r>
  <r>
    <x v="0"/>
    <n v="0"/>
    <n v="33.072499999999991"/>
    <n v="25.691526687251873"/>
    <x v="14"/>
    <x v="1"/>
    <x v="1"/>
    <x v="0"/>
    <x v="0"/>
    <x v="1"/>
    <x v="115"/>
    <s v="2019HY_Rogue"/>
  </r>
  <r>
    <x v="0"/>
    <n v="0"/>
    <n v="2.2024999999999992"/>
    <n v="2.202144905161004"/>
    <x v="14"/>
    <x v="1"/>
    <x v="1"/>
    <x v="0"/>
    <x v="0"/>
    <x v="1"/>
    <x v="116"/>
    <s v="2019HY_SmallWest"/>
  </r>
  <r>
    <x v="0"/>
    <n v="0"/>
    <n v="55.981666666666676"/>
    <n v="0"/>
    <x v="14"/>
    <x v="1"/>
    <x v="1"/>
    <x v="0"/>
    <x v="0"/>
    <x v="1"/>
    <x v="117"/>
    <s v="2019HY_Klamath_Dispatch"/>
  </r>
  <r>
    <x v="0"/>
    <n v="0"/>
    <n v="13.590000000000002"/>
    <n v="0"/>
    <x v="14"/>
    <x v="1"/>
    <x v="1"/>
    <x v="0"/>
    <x v="0"/>
    <x v="1"/>
    <x v="118"/>
    <s v="2019HY_Klamath_Flat"/>
  </r>
  <r>
    <x v="0"/>
    <n v="0"/>
    <n v="41.46"/>
    <n v="27.050663652404058"/>
    <x v="14"/>
    <x v="1"/>
    <x v="1"/>
    <x v="0"/>
    <x v="0"/>
    <x v="1"/>
    <x v="119"/>
    <s v="2019HY_Umpqua_Flat"/>
  </r>
  <r>
    <x v="0"/>
    <n v="0"/>
    <n v="91.941666666666677"/>
    <n v="37.478808998676634"/>
    <x v="14"/>
    <x v="1"/>
    <x v="1"/>
    <x v="0"/>
    <x v="0"/>
    <x v="1"/>
    <x v="120"/>
    <s v="2019HY_Umpqua_Shape"/>
  </r>
  <r>
    <x v="0"/>
    <n v="0"/>
    <n v="85.994166666666672"/>
    <n v="0"/>
    <x v="14"/>
    <x v="1"/>
    <x v="1"/>
    <x v="0"/>
    <x v="0"/>
    <x v="1"/>
    <x v="121"/>
    <s v="2019HY_Klamath_Shape"/>
  </r>
  <r>
    <x v="0"/>
    <n v="0"/>
    <n v="1.059166666666667"/>
    <n v="6.2005533185564818"/>
    <x v="14"/>
    <x v="10"/>
    <x v="2"/>
    <x v="0"/>
    <x v="0"/>
    <x v="1"/>
    <x v="122"/>
    <s v="2019SR_BlackCap_P"/>
  </r>
  <r>
    <x v="0"/>
    <n v="0"/>
    <n v="2.6500000000000004"/>
    <n v="3.4386877440852537"/>
    <x v="14"/>
    <x v="10"/>
    <x v="2"/>
    <x v="0"/>
    <x v="0"/>
    <x v="1"/>
    <x v="123"/>
    <s v="2019SR_OldMill_P"/>
  </r>
  <r>
    <x v="0"/>
    <n v="0"/>
    <n v="5.0575000000000001"/>
    <n v="0.29066201261550045"/>
    <x v="14"/>
    <x v="10"/>
    <x v="2"/>
    <x v="0"/>
    <x v="0"/>
    <x v="1"/>
    <x v="124"/>
    <s v="2019SR_OSIP_Prj_P"/>
  </r>
  <r>
    <x v="0"/>
    <n v="0"/>
    <n v="96.696666666666673"/>
    <n v="191.58701884355628"/>
    <x v="14"/>
    <x v="3"/>
    <x v="3"/>
    <x v="0"/>
    <x v="0"/>
    <x v="1"/>
    <x v="125"/>
    <s v="2019QF_SR_ORS"/>
  </r>
  <r>
    <x v="0"/>
    <n v="0"/>
    <n v="404.89166666666665"/>
    <n v="423.642873842082"/>
    <x v="15"/>
    <x v="1"/>
    <x v="1"/>
    <x v="0"/>
    <x v="0"/>
    <x v="1"/>
    <x v="126"/>
    <s v="2019HY_Lewis_Dispatch"/>
  </r>
  <r>
    <x v="0"/>
    <n v="0"/>
    <n v="128.52166666666668"/>
    <n v="31.032624393471544"/>
    <x v="15"/>
    <x v="1"/>
    <x v="1"/>
    <x v="0"/>
    <x v="0"/>
    <x v="1"/>
    <x v="127"/>
    <s v="2019HY_Lewis_Shape"/>
  </r>
  <r>
    <x v="0"/>
    <n v="0"/>
    <n v="0"/>
    <n v="0"/>
    <x v="15"/>
    <x v="1"/>
    <x v="1"/>
    <x v="0"/>
    <x v="0"/>
    <x v="1"/>
    <x v="128"/>
    <s v="2019Hy_Lewis_Dispatch_Rel_Reserve"/>
  </r>
  <r>
    <x v="0"/>
    <n v="0"/>
    <n v="10.804166666666667"/>
    <n v="16.181786631773896"/>
    <x v="15"/>
    <x v="3"/>
    <x v="3"/>
    <x v="0"/>
    <x v="0"/>
    <x v="1"/>
    <x v="129"/>
    <s v="2019QF_SR_ORN"/>
  </r>
  <r>
    <x v="0"/>
    <n v="0"/>
    <n v="4.2000000000000011"/>
    <n v="4.2"/>
    <x v="15"/>
    <x v="3"/>
    <x v="3"/>
    <x v="0"/>
    <x v="0"/>
    <x v="1"/>
    <x v="130"/>
    <s v="2019QF_WD_ORN"/>
  </r>
  <r>
    <x v="0"/>
    <n v="0"/>
    <n v="8.5833333333333339"/>
    <n v="103"/>
    <x v="16"/>
    <x v="0"/>
    <x v="0"/>
    <x v="0"/>
    <x v="0"/>
    <x v="0"/>
    <x v="131"/>
    <s v="2019I_FOT_NOBQ3"/>
  </r>
  <r>
    <x v="0"/>
    <n v="0"/>
    <n v="354"/>
    <n v="311.81421239523581"/>
    <x v="17"/>
    <x v="5"/>
    <x v="4"/>
    <x v="0"/>
    <x v="0"/>
    <x v="1"/>
    <x v="132"/>
    <s v="2019CL_JBridger1"/>
  </r>
  <r>
    <x v="0"/>
    <n v="0"/>
    <n v="359.30000000000013"/>
    <n v="332.71960057344512"/>
    <x v="17"/>
    <x v="5"/>
    <x v="4"/>
    <x v="0"/>
    <x v="0"/>
    <x v="1"/>
    <x v="133"/>
    <s v="2019CL_JBridger2"/>
  </r>
  <r>
    <x v="0"/>
    <n v="0"/>
    <n v="348.67"/>
    <n v="322.14899999999989"/>
    <x v="17"/>
    <x v="5"/>
    <x v="4"/>
    <x v="0"/>
    <x v="0"/>
    <x v="1"/>
    <x v="134"/>
    <s v="2019CL_JBridger3"/>
  </r>
  <r>
    <x v="0"/>
    <n v="0"/>
    <n v="353.30000000000013"/>
    <n v="319.39199999999994"/>
    <x v="17"/>
    <x v="5"/>
    <x v="4"/>
    <x v="0"/>
    <x v="0"/>
    <x v="1"/>
    <x v="135"/>
    <s v="2019CL_JBridger4"/>
  </r>
  <r>
    <x v="0"/>
    <n v="0"/>
    <n v="0"/>
    <n v="0"/>
    <x v="17"/>
    <x v="11"/>
    <x v="8"/>
    <x v="1"/>
    <x v="0"/>
    <x v="0"/>
    <x v="136"/>
    <s v="2019ReclamationCost"/>
  </r>
  <r>
    <x v="1"/>
    <n v="0"/>
    <n v="18.835833333333333"/>
    <n v="226.03"/>
    <x v="0"/>
    <x v="0"/>
    <x v="0"/>
    <x v="0"/>
    <x v="0"/>
    <x v="0"/>
    <x v="0"/>
    <s v="2020I_FOT_COBQ3"/>
  </r>
  <r>
    <x v="1"/>
    <n v="0"/>
    <n v="5.625"/>
    <n v="0"/>
    <x v="1"/>
    <x v="1"/>
    <x v="1"/>
    <x v="1"/>
    <x v="0"/>
    <x v="1"/>
    <x v="2"/>
    <s v="2020HY_GemState_P"/>
  </r>
  <r>
    <x v="1"/>
    <n v="0"/>
    <n v="15.22"/>
    <n v="29.238728954064836"/>
    <x v="1"/>
    <x v="2"/>
    <x v="2"/>
    <x v="1"/>
    <x v="0"/>
    <x v="1"/>
    <x v="3"/>
    <s v="2020WD_WolvCrk_P"/>
  </r>
  <r>
    <x v="1"/>
    <n v="0"/>
    <n v="8.379999999999999"/>
    <n v="11.351760202979504"/>
    <x v="1"/>
    <x v="3"/>
    <x v="3"/>
    <x v="1"/>
    <x v="0"/>
    <x v="1"/>
    <x v="4"/>
    <s v="2020QF_WD_MC_FivPine"/>
  </r>
  <r>
    <x v="1"/>
    <n v="0"/>
    <n v="16.759999999999998"/>
    <n v="29.841946622344821"/>
    <x v="1"/>
    <x v="3"/>
    <x v="3"/>
    <x v="1"/>
    <x v="0"/>
    <x v="1"/>
    <x v="5"/>
    <s v="2020QF_WD_MC_NorthPt"/>
  </r>
  <r>
    <x v="1"/>
    <n v="0"/>
    <n v="5.3100000000000005"/>
    <n v="6.8649025190011672"/>
    <x v="1"/>
    <x v="3"/>
    <x v="3"/>
    <x v="1"/>
    <x v="0"/>
    <x v="1"/>
    <x v="6"/>
    <s v="2020QF_WD_PwerCntyI"/>
  </r>
  <r>
    <x v="1"/>
    <n v="0"/>
    <n v="5.3100000000000005"/>
    <n v="6.054961478458929"/>
    <x v="1"/>
    <x v="3"/>
    <x v="3"/>
    <x v="1"/>
    <x v="0"/>
    <x v="1"/>
    <x v="7"/>
    <s v="2020QF_WD_PwerCntyII"/>
  </r>
  <r>
    <x v="1"/>
    <n v="0"/>
    <n v="18.009999999999998"/>
    <n v="20.032790030877809"/>
    <x v="2"/>
    <x v="1"/>
    <x v="1"/>
    <x v="0"/>
    <x v="0"/>
    <x v="1"/>
    <x v="8"/>
    <s v="2020HY_MidCol_P"/>
  </r>
  <r>
    <x v="1"/>
    <n v="0"/>
    <n v="34.333333333333336"/>
    <n v="412"/>
    <x v="2"/>
    <x v="0"/>
    <x v="0"/>
    <x v="0"/>
    <x v="0"/>
    <x v="0"/>
    <x v="11"/>
    <s v="2020I_FOT_MDCQ3"/>
  </r>
  <r>
    <x v="1"/>
    <n v="0"/>
    <n v="8.6349999999999998"/>
    <n v="0"/>
    <x v="2"/>
    <x v="0"/>
    <x v="0"/>
    <x v="0"/>
    <x v="0"/>
    <x v="0"/>
    <x v="13"/>
    <s v="2020I_FOT_MDC_W"/>
  </r>
  <r>
    <x v="1"/>
    <n v="0"/>
    <n v="23.72"/>
    <n v="106.07685623931704"/>
    <x v="2"/>
    <x v="2"/>
    <x v="2"/>
    <x v="0"/>
    <x v="0"/>
    <x v="1"/>
    <x v="14"/>
    <s v="2020I_RP_WD_LJp"/>
  </r>
  <r>
    <x v="1"/>
    <n v="0"/>
    <n v="19.740000000000002"/>
    <n v="97.189953099376666"/>
    <x v="2"/>
    <x v="2"/>
    <x v="2"/>
    <x v="0"/>
    <x v="0"/>
    <x v="1"/>
    <x v="15"/>
    <s v="2020I_RP_WD_Gdne"/>
  </r>
  <r>
    <x v="1"/>
    <n v="0"/>
    <n v="9.7949999999999999"/>
    <n v="18.638902073224521"/>
    <x v="3"/>
    <x v="1"/>
    <x v="1"/>
    <x v="1"/>
    <x v="0"/>
    <x v="1"/>
    <x v="16"/>
    <s v="2020HY_BearRiver_Shape"/>
  </r>
  <r>
    <x v="1"/>
    <n v="0"/>
    <n v="59.239166666666669"/>
    <n v="6.4900705778561969"/>
    <x v="3"/>
    <x v="1"/>
    <x v="1"/>
    <x v="1"/>
    <x v="0"/>
    <x v="1"/>
    <x v="17"/>
    <s v="2020HY_BearRiver_Dispatch"/>
  </r>
  <r>
    <x v="1"/>
    <n v="0"/>
    <n v="0"/>
    <n v="36.490070577856201"/>
    <x v="3"/>
    <x v="1"/>
    <x v="1"/>
    <x v="1"/>
    <x v="0"/>
    <x v="1"/>
    <x v="18"/>
    <s v="2020Hy_Bear_Dispatch_Rel_Reserve"/>
  </r>
  <r>
    <x v="1"/>
    <n v="0"/>
    <n v="64"/>
    <n v="60.699999999999982"/>
    <x v="3"/>
    <x v="4"/>
    <x v="4"/>
    <x v="1"/>
    <x v="0"/>
    <x v="1"/>
    <x v="19"/>
    <s v="2020GS_Gadsby1"/>
  </r>
  <r>
    <x v="1"/>
    <n v="0"/>
    <n v="69"/>
    <n v="61.299999999999919"/>
    <x v="3"/>
    <x v="4"/>
    <x v="4"/>
    <x v="1"/>
    <x v="0"/>
    <x v="1"/>
    <x v="20"/>
    <s v="2020GS_Gadsby2"/>
  </r>
  <r>
    <x v="1"/>
    <n v="0"/>
    <n v="104.5"/>
    <n v="101.69999999999996"/>
    <x v="3"/>
    <x v="4"/>
    <x v="4"/>
    <x v="1"/>
    <x v="0"/>
    <x v="1"/>
    <x v="21"/>
    <s v="2020GS_Gadsby3"/>
  </r>
  <r>
    <x v="1"/>
    <n v="0"/>
    <n v="39.600000000000009"/>
    <n v="34.900000000000006"/>
    <x v="3"/>
    <x v="4"/>
    <x v="4"/>
    <x v="1"/>
    <x v="0"/>
    <x v="1"/>
    <x v="22"/>
    <s v="2020GS_Gadsby4"/>
  </r>
  <r>
    <x v="1"/>
    <n v="0"/>
    <n v="39.600000000000009"/>
    <n v="33.200000000000038"/>
    <x v="3"/>
    <x v="4"/>
    <x v="4"/>
    <x v="1"/>
    <x v="0"/>
    <x v="1"/>
    <x v="23"/>
    <s v="2020GS_Gadsby5"/>
  </r>
  <r>
    <x v="1"/>
    <n v="0"/>
    <n v="39.600000000000009"/>
    <n v="39.200000000000031"/>
    <x v="3"/>
    <x v="4"/>
    <x v="4"/>
    <x v="1"/>
    <x v="0"/>
    <x v="1"/>
    <x v="24"/>
    <s v="2020GS_Gadsby6"/>
  </r>
  <r>
    <x v="1"/>
    <n v="0"/>
    <n v="156"/>
    <n v="151.22363939126589"/>
    <x v="3"/>
    <x v="5"/>
    <x v="4"/>
    <x v="1"/>
    <x v="0"/>
    <x v="1"/>
    <x v="25"/>
    <s v="2020CL_Naughton1"/>
  </r>
  <r>
    <x v="1"/>
    <n v="0"/>
    <n v="201"/>
    <n v="191.20781870313201"/>
    <x v="3"/>
    <x v="5"/>
    <x v="4"/>
    <x v="1"/>
    <x v="0"/>
    <x v="1"/>
    <x v="26"/>
    <s v="2020CL_Naughton2"/>
  </r>
  <r>
    <x v="1"/>
    <n v="0"/>
    <n v="540.92916666666656"/>
    <n v="517.8042126157917"/>
    <x v="3"/>
    <x v="4"/>
    <x v="4"/>
    <x v="1"/>
    <x v="0"/>
    <x v="1"/>
    <x v="28"/>
    <s v="2020GS_LakeSide1"/>
  </r>
  <r>
    <x v="1"/>
    <n v="0"/>
    <n v="626.79083333333335"/>
    <n v="598.90533745037499"/>
    <x v="3"/>
    <x v="4"/>
    <x v="4"/>
    <x v="1"/>
    <x v="0"/>
    <x v="1"/>
    <x v="29"/>
    <s v="2020GS_LakeSide2"/>
  </r>
  <r>
    <x v="1"/>
    <n v="0"/>
    <n v="14.370000000000003"/>
    <n v="23.598409135941559"/>
    <x v="3"/>
    <x v="3"/>
    <x v="3"/>
    <x v="1"/>
    <x v="0"/>
    <x v="1"/>
    <x v="30"/>
    <s v="2020QF_WD_Mtn_Wind1"/>
  </r>
  <r>
    <x v="1"/>
    <n v="0"/>
    <n v="18.829999999999995"/>
    <n v="31.291751653710818"/>
    <x v="3"/>
    <x v="3"/>
    <x v="3"/>
    <x v="1"/>
    <x v="0"/>
    <x v="1"/>
    <x v="31"/>
    <s v="2020QF_WD_Mtn_Wind2"/>
  </r>
  <r>
    <x v="1"/>
    <n v="0"/>
    <n v="4.46"/>
    <n v="4.9435978898090562"/>
    <x v="3"/>
    <x v="3"/>
    <x v="3"/>
    <x v="1"/>
    <x v="0"/>
    <x v="1"/>
    <x v="32"/>
    <s v="2020QF_WD_SpanishF"/>
  </r>
  <r>
    <x v="1"/>
    <n v="0"/>
    <n v="0.27083333333333331"/>
    <n v="0.27"/>
    <x v="3"/>
    <x v="3"/>
    <x v="3"/>
    <x v="1"/>
    <x v="0"/>
    <x v="1"/>
    <x v="33"/>
    <s v="2020QF_SR_UTN"/>
  </r>
  <r>
    <x v="1"/>
    <n v="0"/>
    <n v="0.71"/>
    <n v="0.22712253193070051"/>
    <x v="3"/>
    <x v="3"/>
    <x v="3"/>
    <x v="1"/>
    <x v="0"/>
    <x v="1"/>
    <x v="34"/>
    <s v="2020QF_WD_Tooele"/>
  </r>
  <r>
    <x v="1"/>
    <n v="0"/>
    <n v="247"/>
    <n v="239.88099029554488"/>
    <x v="3"/>
    <x v="12"/>
    <x v="4"/>
    <x v="1"/>
    <x v="0"/>
    <x v="0"/>
    <x v="137"/>
    <s v="2020CL_Naughton3_I_NTN3_GC"/>
  </r>
  <r>
    <x v="1"/>
    <n v="0"/>
    <n v="50.350000000000016"/>
    <n v="47.500000000000021"/>
    <x v="3"/>
    <x v="6"/>
    <x v="5"/>
    <x v="1"/>
    <x v="0"/>
    <x v="1"/>
    <x v="35"/>
    <s v="2020MonsanOpRes_Int"/>
  </r>
  <r>
    <x v="1"/>
    <n v="0"/>
    <n v="114.48"/>
    <n v="107.9999999999999"/>
    <x v="3"/>
    <x v="7"/>
    <x v="6"/>
    <x v="1"/>
    <x v="0"/>
    <x v="1"/>
    <x v="36"/>
    <s v="2020MagCorp_Int"/>
  </r>
  <r>
    <x v="1"/>
    <n v="0"/>
    <n v="80.559999999999988"/>
    <n v="69.398323775915301"/>
    <x v="3"/>
    <x v="7"/>
    <x v="6"/>
    <x v="1"/>
    <x v="0"/>
    <x v="1"/>
    <x v="37"/>
    <s v="2020Nucor_Int"/>
  </r>
  <r>
    <x v="1"/>
    <n v="0"/>
    <n v="71.02"/>
    <n v="66.999999999999957"/>
    <x v="3"/>
    <x v="6"/>
    <x v="5"/>
    <x v="1"/>
    <x v="0"/>
    <x v="1"/>
    <x v="38"/>
    <s v="2020MonsanCur_Int"/>
  </r>
  <r>
    <x v="1"/>
    <n v="0"/>
    <n v="0"/>
    <n v="0"/>
    <x v="4"/>
    <x v="6"/>
    <x v="5"/>
    <x v="1"/>
    <x v="0"/>
    <x v="1"/>
    <x v="39"/>
    <s v="2020APS_Sup_P"/>
  </r>
  <r>
    <x v="1"/>
    <n v="0"/>
    <n v="9.5033333333333339"/>
    <n v="12.488901852668723"/>
    <x v="5"/>
    <x v="1"/>
    <x v="1"/>
    <x v="1"/>
    <x v="0"/>
    <x v="1"/>
    <x v="40"/>
    <s v="2020HY_SmallEast"/>
  </r>
  <r>
    <x v="1"/>
    <n v="0"/>
    <n v="0.95666666666666667"/>
    <n v="0.95880144404332135"/>
    <x v="5"/>
    <x v="8"/>
    <x v="7"/>
    <x v="1"/>
    <x v="0"/>
    <x v="1"/>
    <x v="41"/>
    <s v="2020I_US_BAT_Pan"/>
  </r>
  <r>
    <x v="1"/>
    <n v="0"/>
    <n v="32.100000000000009"/>
    <n v="30.380000000000003"/>
    <x v="5"/>
    <x v="9"/>
    <x v="2"/>
    <x v="1"/>
    <x v="0"/>
    <x v="1"/>
    <x v="42"/>
    <s v="2020GEO_Blundell"/>
  </r>
  <r>
    <x v="1"/>
    <n v="0"/>
    <n v="534.19833333333327"/>
    <n v="524.78842082046754"/>
    <x v="5"/>
    <x v="4"/>
    <x v="4"/>
    <x v="1"/>
    <x v="0"/>
    <x v="1"/>
    <x v="43"/>
    <s v="2020GS_CurrantCreek"/>
  </r>
  <r>
    <x v="1"/>
    <n v="0"/>
    <n v="418.10000000000008"/>
    <n v="395.40000000000009"/>
    <x v="5"/>
    <x v="5"/>
    <x v="4"/>
    <x v="1"/>
    <x v="0"/>
    <x v="1"/>
    <x v="44"/>
    <s v="2020CL_Hunter1"/>
  </r>
  <r>
    <x v="1"/>
    <n v="0"/>
    <n v="269"/>
    <n v="250.39299999999992"/>
    <x v="5"/>
    <x v="5"/>
    <x v="4"/>
    <x v="1"/>
    <x v="0"/>
    <x v="1"/>
    <x v="45"/>
    <s v="2020CL_Hunter2"/>
  </r>
  <r>
    <x v="1"/>
    <n v="0"/>
    <n v="471"/>
    <n v="445.06099999999998"/>
    <x v="5"/>
    <x v="5"/>
    <x v="4"/>
    <x v="1"/>
    <x v="0"/>
    <x v="1"/>
    <x v="46"/>
    <s v="2020CL_Hunter3"/>
  </r>
  <r>
    <x v="1"/>
    <n v="0"/>
    <n v="459"/>
    <n v="432.24300000000005"/>
    <x v="5"/>
    <x v="5"/>
    <x v="4"/>
    <x v="1"/>
    <x v="0"/>
    <x v="1"/>
    <x v="47"/>
    <s v="2020CL_Huntington1"/>
  </r>
  <r>
    <x v="1"/>
    <n v="0"/>
    <n v="450"/>
    <n v="421.91799999999978"/>
    <x v="5"/>
    <x v="5"/>
    <x v="4"/>
    <x v="1"/>
    <x v="0"/>
    <x v="1"/>
    <x v="48"/>
    <s v="2020CL_Huntington2"/>
  </r>
  <r>
    <x v="1"/>
    <n v="0"/>
    <n v="12.599999999999996"/>
    <n v="13.239204828413461"/>
    <x v="5"/>
    <x v="3"/>
    <x v="3"/>
    <x v="1"/>
    <x v="0"/>
    <x v="1"/>
    <x v="49"/>
    <s v="2020QF_WD_Latigo"/>
  </r>
  <r>
    <x v="1"/>
    <n v="0"/>
    <n v="42.309999999999995"/>
    <n v="50.625089841398989"/>
    <x v="5"/>
    <x v="3"/>
    <x v="3"/>
    <x v="1"/>
    <x v="0"/>
    <x v="1"/>
    <x v="50"/>
    <s v="2020QF_SR_Enterpr"/>
  </r>
  <r>
    <x v="1"/>
    <n v="0"/>
    <n v="42.338333333333324"/>
    <n v="35.912232615369703"/>
    <x v="5"/>
    <x v="3"/>
    <x v="3"/>
    <x v="1"/>
    <x v="0"/>
    <x v="1"/>
    <x v="51"/>
    <s v="2020QF_SR_Escalt1"/>
  </r>
  <r>
    <x v="1"/>
    <n v="0"/>
    <n v="42.338333333333324"/>
    <n v="36.884401077246899"/>
    <x v="5"/>
    <x v="3"/>
    <x v="3"/>
    <x v="1"/>
    <x v="0"/>
    <x v="1"/>
    <x v="52"/>
    <s v="2020QF_SR_Escalt2"/>
  </r>
  <r>
    <x v="1"/>
    <n v="0"/>
    <n v="42.338333333333324"/>
    <n v="37.363172418885632"/>
    <x v="5"/>
    <x v="3"/>
    <x v="3"/>
    <x v="1"/>
    <x v="0"/>
    <x v="1"/>
    <x v="53"/>
    <s v="2020QF_SR_Escalt3"/>
  </r>
  <r>
    <x v="1"/>
    <n v="0"/>
    <n v="26.322499999999994"/>
    <n v="24.263872611464851"/>
    <x v="5"/>
    <x v="3"/>
    <x v="3"/>
    <x v="1"/>
    <x v="0"/>
    <x v="1"/>
    <x v="54"/>
    <s v="2020QF_SR_Pavant"/>
  </r>
  <r>
    <x v="1"/>
    <n v="0"/>
    <n v="42.852499999999999"/>
    <n v="38.547926098190224"/>
    <x v="5"/>
    <x v="3"/>
    <x v="3"/>
    <x v="1"/>
    <x v="0"/>
    <x v="1"/>
    <x v="55"/>
    <s v="2020QF_SR_RedHill"/>
  </r>
  <r>
    <x v="1"/>
    <n v="0"/>
    <n v="42.852499999999999"/>
    <n v="37.500827908442005"/>
    <x v="5"/>
    <x v="3"/>
    <x v="3"/>
    <x v="1"/>
    <x v="0"/>
    <x v="1"/>
    <x v="56"/>
    <s v="2020QF_SR_ThreePeaks"/>
  </r>
  <r>
    <x v="1"/>
    <n v="0"/>
    <n v="42.416666666666679"/>
    <n v="41.968227048750975"/>
    <x v="5"/>
    <x v="3"/>
    <x v="3"/>
    <x v="1"/>
    <x v="0"/>
    <x v="1"/>
    <x v="57"/>
    <s v="2020QF_SR_GrntM_East"/>
  </r>
  <r>
    <x v="1"/>
    <n v="0"/>
    <n v="26.740000000000006"/>
    <n v="31.358577351153194"/>
    <x v="5"/>
    <x v="3"/>
    <x v="3"/>
    <x v="1"/>
    <x v="0"/>
    <x v="1"/>
    <x v="58"/>
    <s v="2020QF_SR_GrntM_West"/>
  </r>
  <r>
    <x v="1"/>
    <n v="0"/>
    <n v="42.390000000000008"/>
    <n v="36.963406995436635"/>
    <x v="5"/>
    <x v="3"/>
    <x v="3"/>
    <x v="1"/>
    <x v="0"/>
    <x v="1"/>
    <x v="59"/>
    <s v="2020QF_SR_IronSpring"/>
  </r>
  <r>
    <x v="1"/>
    <n v="0"/>
    <n v="26.779166666666669"/>
    <n v="24.59340313159213"/>
    <x v="5"/>
    <x v="3"/>
    <x v="3"/>
    <x v="1"/>
    <x v="0"/>
    <x v="1"/>
    <x v="60"/>
    <s v="2020QF_SR_Pavant_II"/>
  </r>
  <r>
    <x v="1"/>
    <n v="0"/>
    <n v="17.732499999999998"/>
    <n v="53.964381342454914"/>
    <x v="5"/>
    <x v="3"/>
    <x v="3"/>
    <x v="1"/>
    <x v="0"/>
    <x v="1"/>
    <x v="61"/>
    <s v="2020QF_SR_UTS"/>
  </r>
  <r>
    <x v="1"/>
    <n v="0"/>
    <n v="10.72"/>
    <n v="10.772073989493315"/>
    <x v="5"/>
    <x v="10"/>
    <x v="2"/>
    <x v="1"/>
    <x v="0"/>
    <x v="1"/>
    <x v="62"/>
    <s v="2020SR_Pavant_III"/>
  </r>
  <r>
    <x v="1"/>
    <n v="0"/>
    <n v="8.23"/>
    <n v="9.9768091411439741"/>
    <x v="5"/>
    <x v="3"/>
    <x v="3"/>
    <x v="1"/>
    <x v="0"/>
    <x v="1"/>
    <x v="63"/>
    <s v="2020QF_SR_Sage_I"/>
  </r>
  <r>
    <x v="1"/>
    <n v="0"/>
    <n v="8.23"/>
    <n v="9.9768091411439741"/>
    <x v="5"/>
    <x v="3"/>
    <x v="3"/>
    <x v="1"/>
    <x v="0"/>
    <x v="1"/>
    <x v="64"/>
    <s v="2020QF_SR_Sage_II"/>
  </r>
  <r>
    <x v="1"/>
    <n v="0"/>
    <n v="7.2399999999999984"/>
    <n v="8.3063643214014622"/>
    <x v="5"/>
    <x v="3"/>
    <x v="3"/>
    <x v="1"/>
    <x v="0"/>
    <x v="1"/>
    <x v="65"/>
    <s v="2020QF_SR_Sage_III"/>
  </r>
  <r>
    <x v="1"/>
    <n v="0"/>
    <n v="4.9249999999999998"/>
    <n v="0"/>
    <x v="5"/>
    <x v="10"/>
    <x v="2"/>
    <x v="1"/>
    <x v="0"/>
    <x v="1"/>
    <x v="138"/>
    <s v="2020FB_S_Milfrd"/>
  </r>
  <r>
    <x v="1"/>
    <n v="0"/>
    <n v="387"/>
    <n v="0"/>
    <x v="6"/>
    <x v="5"/>
    <x v="4"/>
    <x v="1"/>
    <x v="0"/>
    <x v="1"/>
    <x v="66"/>
    <s v="2020CL_Cholla4"/>
  </r>
  <r>
    <x v="1"/>
    <n v="0"/>
    <n v="82.299999999999983"/>
    <n v="73.922785840317587"/>
    <x v="7"/>
    <x v="5"/>
    <x v="4"/>
    <x v="1"/>
    <x v="0"/>
    <x v="1"/>
    <x v="67"/>
    <s v="2020CL_Craig1"/>
  </r>
  <r>
    <x v="1"/>
    <n v="0"/>
    <n v="81.539999999999992"/>
    <n v="77.878819585355117"/>
    <x v="7"/>
    <x v="5"/>
    <x v="4"/>
    <x v="1"/>
    <x v="0"/>
    <x v="1"/>
    <x v="68"/>
    <s v="2020CL_Craig2"/>
  </r>
  <r>
    <x v="1"/>
    <n v="0"/>
    <n v="43.860000000000007"/>
    <n v="41.46299999999998"/>
    <x v="7"/>
    <x v="5"/>
    <x v="4"/>
    <x v="1"/>
    <x v="0"/>
    <x v="1"/>
    <x v="69"/>
    <s v="2020CL_Hayden1"/>
  </r>
  <r>
    <x v="1"/>
    <n v="0"/>
    <n v="32.68"/>
    <n v="30.952999999999996"/>
    <x v="7"/>
    <x v="5"/>
    <x v="4"/>
    <x v="1"/>
    <x v="0"/>
    <x v="1"/>
    <x v="70"/>
    <s v="2020CL_Hayden2"/>
  </r>
  <r>
    <x v="1"/>
    <n v="0"/>
    <n v="2.9591666666666665"/>
    <n v="3.2278881782090867"/>
    <x v="8"/>
    <x v="1"/>
    <x v="1"/>
    <x v="0"/>
    <x v="0"/>
    <x v="1"/>
    <x v="71"/>
    <s v="2020HY_BigFork"/>
  </r>
  <r>
    <x v="1"/>
    <n v="0"/>
    <n v="74"/>
    <n v="68.248366563740532"/>
    <x v="8"/>
    <x v="5"/>
    <x v="4"/>
    <x v="0"/>
    <x v="0"/>
    <x v="1"/>
    <x v="72"/>
    <s v="2020CL_Colstrip3"/>
  </r>
  <r>
    <x v="1"/>
    <n v="0"/>
    <n v="74"/>
    <n v="69.6916257168063"/>
    <x v="8"/>
    <x v="5"/>
    <x v="4"/>
    <x v="0"/>
    <x v="0"/>
    <x v="1"/>
    <x v="73"/>
    <s v="2020CL_Colstrip4"/>
  </r>
  <r>
    <x v="1"/>
    <n v="0"/>
    <n v="226.99166666666659"/>
    <n v="212.8290030877811"/>
    <x v="9"/>
    <x v="4"/>
    <x v="4"/>
    <x v="0"/>
    <x v="0"/>
    <x v="1"/>
    <x v="74"/>
    <s v="2020GS_Hermiston2"/>
  </r>
  <r>
    <x v="1"/>
    <n v="0"/>
    <n v="8.61"/>
    <n v="4.8104004397379478"/>
    <x v="10"/>
    <x v="2"/>
    <x v="2"/>
    <x v="0"/>
    <x v="0"/>
    <x v="1"/>
    <x v="75"/>
    <s v="2020WD_CMBHILL_P"/>
  </r>
  <r>
    <x v="1"/>
    <n v="0"/>
    <n v="36.75"/>
    <n v="36.75"/>
    <x v="10"/>
    <x v="2"/>
    <x v="2"/>
    <x v="0"/>
    <x v="0"/>
    <x v="1"/>
    <x v="78"/>
    <s v="2020WD_SCL_New_IN_P"/>
  </r>
  <r>
    <x v="1"/>
    <n v="0"/>
    <n v="13.56"/>
    <n v="13.006876776655403"/>
    <x v="10"/>
    <x v="3"/>
    <x v="3"/>
    <x v="0"/>
    <x v="0"/>
    <x v="1"/>
    <x v="79"/>
    <s v="2020QF_WD_OregonWF_1"/>
  </r>
  <r>
    <x v="1"/>
    <n v="0"/>
    <n v="4.18"/>
    <n v="10.506603550186957"/>
    <x v="10"/>
    <x v="3"/>
    <x v="3"/>
    <x v="0"/>
    <x v="0"/>
    <x v="1"/>
    <x v="80"/>
    <s v="2020QF_WD_WaW"/>
  </r>
  <r>
    <x v="1"/>
    <n v="0"/>
    <n v="2.1"/>
    <n v="0"/>
    <x v="10"/>
    <x v="3"/>
    <x v="3"/>
    <x v="0"/>
    <x v="0"/>
    <x v="1"/>
    <x v="139"/>
    <s v="2020QF_WD_Orchard"/>
  </r>
  <r>
    <x v="1"/>
    <n v="0"/>
    <n v="32.76"/>
    <n v="76.662801081140231"/>
    <x v="10"/>
    <x v="2"/>
    <x v="2"/>
    <x v="0"/>
    <x v="0"/>
    <x v="1"/>
    <x v="81"/>
    <s v="2020I_RP_WD_Mg1"/>
  </r>
  <r>
    <x v="1"/>
    <n v="0"/>
    <n v="16.38"/>
    <n v="21.809085223726377"/>
    <x v="10"/>
    <x v="2"/>
    <x v="2"/>
    <x v="0"/>
    <x v="0"/>
    <x v="1"/>
    <x v="82"/>
    <s v="2020I_RP_WD_Mg2"/>
  </r>
  <r>
    <x v="1"/>
    <n v="0"/>
    <n v="10"/>
    <n v="10"/>
    <x v="10"/>
    <x v="2"/>
    <x v="2"/>
    <x v="0"/>
    <x v="0"/>
    <x v="1"/>
    <x v="83"/>
    <s v="2020SCL_New_Reserve"/>
  </r>
  <r>
    <x v="1"/>
    <n v="0"/>
    <n v="99"/>
    <n v="84.089449492721783"/>
    <x v="11"/>
    <x v="5"/>
    <x v="4"/>
    <x v="1"/>
    <x v="0"/>
    <x v="1"/>
    <x v="84"/>
    <s v="2020CL_DJohnston1"/>
  </r>
  <r>
    <x v="1"/>
    <n v="0"/>
    <n v="106"/>
    <n v="98.79520533745027"/>
    <x v="11"/>
    <x v="5"/>
    <x v="4"/>
    <x v="1"/>
    <x v="0"/>
    <x v="1"/>
    <x v="85"/>
    <s v="2020CL_DJohnston2"/>
  </r>
  <r>
    <x v="1"/>
    <n v="0"/>
    <n v="220"/>
    <n v="185.61805183061307"/>
    <x v="11"/>
    <x v="5"/>
    <x v="4"/>
    <x v="1"/>
    <x v="0"/>
    <x v="1"/>
    <x v="86"/>
    <s v="2020CL_DJohnston3"/>
  </r>
  <r>
    <x v="1"/>
    <n v="0"/>
    <n v="330"/>
    <n v="289.626107190119"/>
    <x v="11"/>
    <x v="5"/>
    <x v="4"/>
    <x v="1"/>
    <x v="0"/>
    <x v="1"/>
    <x v="87"/>
    <s v="2020CL_DJohnston4"/>
  </r>
  <r>
    <x v="1"/>
    <n v="0"/>
    <n v="268"/>
    <n v="251.60899999999992"/>
    <x v="11"/>
    <x v="5"/>
    <x v="4"/>
    <x v="1"/>
    <x v="0"/>
    <x v="1"/>
    <x v="88"/>
    <s v="2020CL_Wyodak1"/>
  </r>
  <r>
    <x v="1"/>
    <n v="0"/>
    <n v="22.064166666666665"/>
    <n v="24.07"/>
    <x v="11"/>
    <x v="2"/>
    <x v="2"/>
    <x v="1"/>
    <x v="0"/>
    <x v="1"/>
    <x v="91"/>
    <s v="2020WD_Dunlap"/>
  </r>
  <r>
    <x v="1"/>
    <n v="0"/>
    <n v="9.4899999999999984"/>
    <n v="18.927809650470962"/>
    <x v="11"/>
    <x v="2"/>
    <x v="2"/>
    <x v="1"/>
    <x v="0"/>
    <x v="1"/>
    <x v="92"/>
    <s v="2020WD_FC1"/>
  </r>
  <r>
    <x v="1"/>
    <n v="0"/>
    <n v="11.56"/>
    <n v="11.56"/>
    <x v="11"/>
    <x v="2"/>
    <x v="2"/>
    <x v="1"/>
    <x v="0"/>
    <x v="1"/>
    <x v="95"/>
    <s v="2020WD_RockRiver_P"/>
  </r>
  <r>
    <x v="1"/>
    <n v="0"/>
    <n v="47.25"/>
    <n v="79.984870524119458"/>
    <x v="11"/>
    <x v="2"/>
    <x v="2"/>
    <x v="1"/>
    <x v="0"/>
    <x v="1"/>
    <x v="99"/>
    <s v="2020WD_TopofWorld_P"/>
  </r>
  <r>
    <x v="1"/>
    <n v="0"/>
    <n v="18.88"/>
    <n v="17.652273104551274"/>
    <x v="11"/>
    <x v="3"/>
    <x v="3"/>
    <x v="1"/>
    <x v="0"/>
    <x v="1"/>
    <x v="101"/>
    <s v="2020QF_WD_Pioneer1"/>
  </r>
  <r>
    <x v="1"/>
    <n v="0"/>
    <n v="23.360000000000003"/>
    <n v="28.019316529710899"/>
    <x v="11"/>
    <x v="2"/>
    <x v="2"/>
    <x v="1"/>
    <x v="0"/>
    <x v="1"/>
    <x v="102"/>
    <s v="2020WD_3_Buttes_P"/>
  </r>
  <r>
    <x v="1"/>
    <n v="0"/>
    <n v="2.97"/>
    <n v="3.96"/>
    <x v="11"/>
    <x v="2"/>
    <x v="2"/>
    <x v="1"/>
    <x v="0"/>
    <x v="1"/>
    <x v="103"/>
    <s v="2020WD_FC4_BPA_P"/>
  </r>
  <r>
    <x v="1"/>
    <n v="0"/>
    <n v="1.9999999999999997E-2"/>
    <n v="0.02"/>
    <x v="11"/>
    <x v="3"/>
    <x v="3"/>
    <x v="1"/>
    <x v="0"/>
    <x v="1"/>
    <x v="104"/>
    <s v="2020QF_WD_WYE"/>
  </r>
  <r>
    <x v="1"/>
    <n v="0"/>
    <n v="7.7"/>
    <n v="0"/>
    <x v="11"/>
    <x v="2"/>
    <x v="2"/>
    <x v="1"/>
    <x v="0"/>
    <x v="1"/>
    <x v="140"/>
    <s v="2020WD_Pryor"/>
  </r>
  <r>
    <x v="1"/>
    <n v="0"/>
    <n v="23.360000000000003"/>
    <n v="72.105495809698937"/>
    <x v="11"/>
    <x v="2"/>
    <x v="2"/>
    <x v="1"/>
    <x v="0"/>
    <x v="1"/>
    <x v="105"/>
    <s v="2020I_RP_WD_Glnr"/>
  </r>
  <r>
    <x v="1"/>
    <n v="0"/>
    <n v="9.2000000000000011"/>
    <n v="28.404957566528616"/>
    <x v="11"/>
    <x v="2"/>
    <x v="2"/>
    <x v="1"/>
    <x v="0"/>
    <x v="1"/>
    <x v="106"/>
    <s v="2020I_RP_WD_Gln3"/>
  </r>
  <r>
    <x v="1"/>
    <n v="0"/>
    <n v="23.360000000000003"/>
    <n v="27.22905425893272"/>
    <x v="11"/>
    <x v="2"/>
    <x v="2"/>
    <x v="1"/>
    <x v="0"/>
    <x v="1"/>
    <x v="107"/>
    <s v="2020I_RP_WD_7Mil"/>
  </r>
  <r>
    <x v="1"/>
    <n v="0"/>
    <n v="4.6000000000000005"/>
    <n v="5.777144811067557"/>
    <x v="11"/>
    <x v="2"/>
    <x v="2"/>
    <x v="1"/>
    <x v="0"/>
    <x v="1"/>
    <x v="108"/>
    <s v="2020I_RP_WD_7Mi2"/>
  </r>
  <r>
    <x v="1"/>
    <n v="0"/>
    <n v="23.360000000000003"/>
    <n v="48.609485252709987"/>
    <x v="11"/>
    <x v="2"/>
    <x v="2"/>
    <x v="1"/>
    <x v="0"/>
    <x v="1"/>
    <x v="109"/>
    <s v="2020I_RP_WD_HiP"/>
  </r>
  <r>
    <x v="1"/>
    <n v="0"/>
    <n v="6.7300000000000031"/>
    <n v="10.306156003311779"/>
    <x v="11"/>
    <x v="2"/>
    <x v="2"/>
    <x v="1"/>
    <x v="0"/>
    <x v="1"/>
    <x v="110"/>
    <s v="2020I_RP_WD_McF"/>
  </r>
  <r>
    <x v="1"/>
    <n v="0"/>
    <n v="2.1833333333333331"/>
    <n v="0"/>
    <x v="11"/>
    <x v="2"/>
    <x v="2"/>
    <x v="1"/>
    <x v="0"/>
    <x v="1"/>
    <x v="141"/>
    <s v="2020I_RP_WD_Dlp"/>
  </r>
  <r>
    <x v="1"/>
    <n v="0"/>
    <n v="23.360000000000003"/>
    <n v="54.637781396065542"/>
    <x v="11"/>
    <x v="2"/>
    <x v="2"/>
    <x v="1"/>
    <x v="0"/>
    <x v="1"/>
    <x v="111"/>
    <s v="2020I_RP_WD_RHs"/>
  </r>
  <r>
    <x v="1"/>
    <n v="0"/>
    <n v="13.166666666666666"/>
    <n v="0"/>
    <x v="11"/>
    <x v="2"/>
    <x v="2"/>
    <x v="1"/>
    <x v="0"/>
    <x v="1"/>
    <x v="142"/>
    <s v="2020R_WD_TBF3_b"/>
  </r>
  <r>
    <x v="1"/>
    <n v="0"/>
    <n v="6.5783333333333331"/>
    <n v="0"/>
    <x v="11"/>
    <x v="2"/>
    <x v="2"/>
    <x v="1"/>
    <x v="0"/>
    <x v="1"/>
    <x v="143"/>
    <s v="2020R_WD_EKF1_b"/>
  </r>
  <r>
    <x v="1"/>
    <n v="0"/>
    <n v="0"/>
    <n v="0"/>
    <x v="11"/>
    <x v="11"/>
    <x v="8"/>
    <x v="1"/>
    <x v="0"/>
    <x v="0"/>
    <x v="112"/>
    <s v="2020DecomCost"/>
  </r>
  <r>
    <x v="1"/>
    <n v="0"/>
    <n v="43.168333333333329"/>
    <n v="39.766844087211368"/>
    <x v="12"/>
    <x v="3"/>
    <x v="3"/>
    <x v="1"/>
    <x v="0"/>
    <x v="1"/>
    <x v="113"/>
    <s v="2020QF_SR_Sweetwtr"/>
  </r>
  <r>
    <x v="1"/>
    <n v="0"/>
    <n v="478.24749999999995"/>
    <n v="411.09905161005736"/>
    <x v="13"/>
    <x v="4"/>
    <x v="4"/>
    <x v="0"/>
    <x v="0"/>
    <x v="1"/>
    <x v="114"/>
    <s v="2020GS_Chehalis"/>
  </r>
  <r>
    <x v="1"/>
    <n v="0"/>
    <n v="33.080833333333324"/>
    <n v="25.691526687251873"/>
    <x v="14"/>
    <x v="1"/>
    <x v="1"/>
    <x v="0"/>
    <x v="0"/>
    <x v="1"/>
    <x v="115"/>
    <s v="2020HY_Rogue"/>
  </r>
  <r>
    <x v="1"/>
    <n v="0"/>
    <n v="2.2033333333333331"/>
    <n v="2.202144905161004"/>
    <x v="14"/>
    <x v="1"/>
    <x v="1"/>
    <x v="0"/>
    <x v="0"/>
    <x v="1"/>
    <x v="116"/>
    <s v="2020HY_SmallWest"/>
  </r>
  <r>
    <x v="1"/>
    <n v="0"/>
    <n v="55.982500000000009"/>
    <n v="0"/>
    <x v="14"/>
    <x v="1"/>
    <x v="1"/>
    <x v="0"/>
    <x v="0"/>
    <x v="1"/>
    <x v="117"/>
    <s v="2020HY_Klamath_Dispatch"/>
  </r>
  <r>
    <x v="1"/>
    <n v="0"/>
    <n v="13.549166666666666"/>
    <n v="0"/>
    <x v="14"/>
    <x v="1"/>
    <x v="1"/>
    <x v="0"/>
    <x v="0"/>
    <x v="1"/>
    <x v="118"/>
    <s v="2020HY_Klamath_Flat"/>
  </r>
  <r>
    <x v="1"/>
    <n v="0"/>
    <n v="44.604166666666664"/>
    <n v="27.050663652404058"/>
    <x v="14"/>
    <x v="1"/>
    <x v="1"/>
    <x v="0"/>
    <x v="0"/>
    <x v="1"/>
    <x v="119"/>
    <s v="2020HY_Umpqua_Flat"/>
  </r>
  <r>
    <x v="1"/>
    <n v="0"/>
    <n v="89.866666666666674"/>
    <n v="37.478808998676634"/>
    <x v="14"/>
    <x v="1"/>
    <x v="1"/>
    <x v="0"/>
    <x v="0"/>
    <x v="1"/>
    <x v="120"/>
    <s v="2020HY_Umpqua_Shape"/>
  </r>
  <r>
    <x v="1"/>
    <n v="0"/>
    <n v="85.997500000000002"/>
    <n v="0"/>
    <x v="14"/>
    <x v="1"/>
    <x v="1"/>
    <x v="0"/>
    <x v="0"/>
    <x v="1"/>
    <x v="121"/>
    <s v="2020HY_Klamath_Shape"/>
  </r>
  <r>
    <x v="1"/>
    <n v="0"/>
    <n v="1.0500000000000003"/>
    <n v="6.2005533185564818"/>
    <x v="14"/>
    <x v="10"/>
    <x v="2"/>
    <x v="0"/>
    <x v="0"/>
    <x v="1"/>
    <x v="122"/>
    <s v="2020SR_BlackCap_P"/>
  </r>
  <r>
    <x v="1"/>
    <n v="0"/>
    <n v="2.6349999999999998"/>
    <n v="3.4386877440852537"/>
    <x v="14"/>
    <x v="10"/>
    <x v="2"/>
    <x v="0"/>
    <x v="0"/>
    <x v="1"/>
    <x v="123"/>
    <s v="2020SR_OldMill_P"/>
  </r>
  <r>
    <x v="1"/>
    <n v="0"/>
    <n v="5.0116666666666667"/>
    <n v="0.29066201261550045"/>
    <x v="14"/>
    <x v="10"/>
    <x v="2"/>
    <x v="0"/>
    <x v="0"/>
    <x v="1"/>
    <x v="124"/>
    <s v="2020SR_OSIP_Prj_P"/>
  </r>
  <r>
    <x v="1"/>
    <n v="0"/>
    <n v="98.812499999999986"/>
    <n v="191.58701884355628"/>
    <x v="14"/>
    <x v="3"/>
    <x v="3"/>
    <x v="0"/>
    <x v="0"/>
    <x v="1"/>
    <x v="125"/>
    <s v="2020QF_SR_ORS"/>
  </r>
  <r>
    <x v="1"/>
    <n v="0"/>
    <n v="406.84000000000009"/>
    <n v="423.642873842082"/>
    <x v="15"/>
    <x v="1"/>
    <x v="1"/>
    <x v="0"/>
    <x v="0"/>
    <x v="1"/>
    <x v="126"/>
    <s v="2020HY_Lewis_Dispatch"/>
  </r>
  <r>
    <x v="1"/>
    <n v="0"/>
    <n v="128.60749999999999"/>
    <n v="31.032624393471544"/>
    <x v="15"/>
    <x v="1"/>
    <x v="1"/>
    <x v="0"/>
    <x v="0"/>
    <x v="1"/>
    <x v="127"/>
    <s v="2020HY_Lewis_Shape"/>
  </r>
  <r>
    <x v="1"/>
    <n v="0"/>
    <n v="0"/>
    <n v="0"/>
    <x v="15"/>
    <x v="1"/>
    <x v="1"/>
    <x v="0"/>
    <x v="0"/>
    <x v="1"/>
    <x v="128"/>
    <s v="2020Hy_Lewis_Dispatch_Rel_Reserve"/>
  </r>
  <r>
    <x v="1"/>
    <n v="0"/>
    <n v="10.734166666666665"/>
    <n v="16.181786631773896"/>
    <x v="15"/>
    <x v="3"/>
    <x v="3"/>
    <x v="0"/>
    <x v="0"/>
    <x v="1"/>
    <x v="129"/>
    <s v="2020QF_SR_ORN"/>
  </r>
  <r>
    <x v="1"/>
    <n v="0"/>
    <n v="4.2000000000000011"/>
    <n v="4.2"/>
    <x v="15"/>
    <x v="3"/>
    <x v="3"/>
    <x v="0"/>
    <x v="0"/>
    <x v="1"/>
    <x v="130"/>
    <s v="2020QF_WD_ORN"/>
  </r>
  <r>
    <x v="1"/>
    <n v="0"/>
    <n v="8.5833333333333339"/>
    <n v="103"/>
    <x v="16"/>
    <x v="0"/>
    <x v="0"/>
    <x v="0"/>
    <x v="0"/>
    <x v="0"/>
    <x v="131"/>
    <s v="2020I_FOT_NOBQ3"/>
  </r>
  <r>
    <x v="1"/>
    <n v="0"/>
    <n v="2.6058333333333334"/>
    <n v="0"/>
    <x v="16"/>
    <x v="0"/>
    <x v="0"/>
    <x v="0"/>
    <x v="0"/>
    <x v="0"/>
    <x v="144"/>
    <s v="2020I_FOT_NOB_W"/>
  </r>
  <r>
    <x v="1"/>
    <n v="0"/>
    <n v="354"/>
    <n v="311.81421239523581"/>
    <x v="17"/>
    <x v="5"/>
    <x v="4"/>
    <x v="0"/>
    <x v="0"/>
    <x v="1"/>
    <x v="132"/>
    <s v="2020CL_JBridger1"/>
  </r>
  <r>
    <x v="1"/>
    <n v="0"/>
    <n v="359.30000000000013"/>
    <n v="332.71960057344512"/>
    <x v="17"/>
    <x v="5"/>
    <x v="4"/>
    <x v="0"/>
    <x v="0"/>
    <x v="1"/>
    <x v="133"/>
    <s v="2020CL_JBridger2"/>
  </r>
  <r>
    <x v="1"/>
    <n v="0"/>
    <n v="348.67"/>
    <n v="322.14899999999989"/>
    <x v="17"/>
    <x v="5"/>
    <x v="4"/>
    <x v="0"/>
    <x v="0"/>
    <x v="1"/>
    <x v="134"/>
    <s v="2020CL_JBridger3"/>
  </r>
  <r>
    <x v="1"/>
    <n v="0"/>
    <n v="353.30000000000013"/>
    <n v="319.39199999999994"/>
    <x v="17"/>
    <x v="5"/>
    <x v="4"/>
    <x v="0"/>
    <x v="0"/>
    <x v="1"/>
    <x v="135"/>
    <s v="2020CL_JBridger4"/>
  </r>
  <r>
    <x v="1"/>
    <n v="0"/>
    <n v="0"/>
    <n v="0"/>
    <x v="17"/>
    <x v="11"/>
    <x v="8"/>
    <x v="1"/>
    <x v="0"/>
    <x v="0"/>
    <x v="136"/>
    <s v="2020ReclamationCost"/>
  </r>
  <r>
    <x v="2"/>
    <n v="0"/>
    <n v="17.166666666666668"/>
    <n v="206"/>
    <x v="0"/>
    <x v="0"/>
    <x v="0"/>
    <x v="0"/>
    <x v="0"/>
    <x v="0"/>
    <x v="0"/>
    <s v="2021I_FOT_COBQ3"/>
  </r>
  <r>
    <x v="2"/>
    <n v="0"/>
    <n v="5.625"/>
    <n v="0"/>
    <x v="1"/>
    <x v="1"/>
    <x v="1"/>
    <x v="1"/>
    <x v="0"/>
    <x v="1"/>
    <x v="2"/>
    <s v="2021HY_GemState_P"/>
  </r>
  <r>
    <x v="2"/>
    <n v="0"/>
    <n v="15.22"/>
    <n v="19.498687693435688"/>
    <x v="1"/>
    <x v="2"/>
    <x v="2"/>
    <x v="1"/>
    <x v="0"/>
    <x v="1"/>
    <x v="3"/>
    <s v="2021WD_WolvCrk_P"/>
  </r>
  <r>
    <x v="2"/>
    <n v="0"/>
    <n v="8.379999999999999"/>
    <n v="7.5702479172884027"/>
    <x v="1"/>
    <x v="3"/>
    <x v="3"/>
    <x v="1"/>
    <x v="0"/>
    <x v="1"/>
    <x v="4"/>
    <s v="2021QF_WD_MC_FivPine"/>
  </r>
  <r>
    <x v="2"/>
    <n v="0"/>
    <n v="16.759999999999998"/>
    <n v="19.900960752002373"/>
    <x v="1"/>
    <x v="3"/>
    <x v="3"/>
    <x v="1"/>
    <x v="0"/>
    <x v="1"/>
    <x v="5"/>
    <s v="2021QF_WD_MC_NorthPt"/>
  </r>
  <r>
    <x v="2"/>
    <n v="0"/>
    <n v="5.3100000000000005"/>
    <n v="4.5780577696854587"/>
    <x v="1"/>
    <x v="3"/>
    <x v="3"/>
    <x v="1"/>
    <x v="0"/>
    <x v="1"/>
    <x v="6"/>
    <s v="2021QF_WD_PwerCntyI"/>
  </r>
  <r>
    <x v="2"/>
    <n v="0"/>
    <n v="5.3100000000000005"/>
    <n v="4.0379252822425027"/>
    <x v="1"/>
    <x v="3"/>
    <x v="3"/>
    <x v="1"/>
    <x v="0"/>
    <x v="1"/>
    <x v="7"/>
    <s v="2021QF_WD_PwerCntyII"/>
  </r>
  <r>
    <x v="2"/>
    <n v="0"/>
    <n v="18.619166666666665"/>
    <n v="20.032790030877809"/>
    <x v="2"/>
    <x v="1"/>
    <x v="1"/>
    <x v="0"/>
    <x v="0"/>
    <x v="1"/>
    <x v="8"/>
    <s v="2021HY_MidCol_P"/>
  </r>
  <r>
    <x v="2"/>
    <n v="0"/>
    <n v="16.565833333333334"/>
    <n v="198.79"/>
    <x v="2"/>
    <x v="0"/>
    <x v="0"/>
    <x v="0"/>
    <x v="0"/>
    <x v="0"/>
    <x v="11"/>
    <s v="2021I_FOT_MDCQ3"/>
  </r>
  <r>
    <x v="2"/>
    <n v="0"/>
    <n v="14.460833333333333"/>
    <n v="0"/>
    <x v="2"/>
    <x v="0"/>
    <x v="0"/>
    <x v="0"/>
    <x v="0"/>
    <x v="0"/>
    <x v="13"/>
    <s v="2021I_FOT_MDC_W"/>
  </r>
  <r>
    <x v="2"/>
    <n v="0"/>
    <n v="23.72"/>
    <n v="70.74040374878777"/>
    <x v="2"/>
    <x v="2"/>
    <x v="2"/>
    <x v="0"/>
    <x v="0"/>
    <x v="1"/>
    <x v="14"/>
    <s v="2021I_RP_WD_LJp"/>
  </r>
  <r>
    <x v="2"/>
    <n v="0"/>
    <n v="19.740000000000002"/>
    <n v="64.813916685696071"/>
    <x v="2"/>
    <x v="2"/>
    <x v="2"/>
    <x v="0"/>
    <x v="0"/>
    <x v="1"/>
    <x v="15"/>
    <s v="2021I_RP_WD_Gdne"/>
  </r>
  <r>
    <x v="2"/>
    <n v="0"/>
    <n v="9.7949999999999999"/>
    <n v="18.638902073224521"/>
    <x v="3"/>
    <x v="1"/>
    <x v="1"/>
    <x v="1"/>
    <x v="0"/>
    <x v="1"/>
    <x v="16"/>
    <s v="2021HY_BearRiver_Shape"/>
  </r>
  <r>
    <x v="2"/>
    <n v="0"/>
    <n v="59.239166666666669"/>
    <n v="6.4900705778561969"/>
    <x v="3"/>
    <x v="1"/>
    <x v="1"/>
    <x v="1"/>
    <x v="0"/>
    <x v="1"/>
    <x v="17"/>
    <s v="2021HY_BearRiver_Dispatch"/>
  </r>
  <r>
    <x v="2"/>
    <n v="0"/>
    <n v="0"/>
    <n v="36.490070577856201"/>
    <x v="3"/>
    <x v="1"/>
    <x v="1"/>
    <x v="1"/>
    <x v="0"/>
    <x v="1"/>
    <x v="18"/>
    <s v="2021Hy_Bear_Dispatch_Rel_Reserve"/>
  </r>
  <r>
    <x v="2"/>
    <n v="0"/>
    <n v="64"/>
    <n v="60.699999999999982"/>
    <x v="3"/>
    <x v="4"/>
    <x v="4"/>
    <x v="1"/>
    <x v="0"/>
    <x v="1"/>
    <x v="19"/>
    <s v="2021GS_Gadsby1"/>
  </r>
  <r>
    <x v="2"/>
    <n v="0"/>
    <n v="69"/>
    <n v="61.299999999999919"/>
    <x v="3"/>
    <x v="4"/>
    <x v="4"/>
    <x v="1"/>
    <x v="0"/>
    <x v="1"/>
    <x v="20"/>
    <s v="2021GS_Gadsby2"/>
  </r>
  <r>
    <x v="2"/>
    <n v="0"/>
    <n v="104.5"/>
    <n v="101.69999999999996"/>
    <x v="3"/>
    <x v="4"/>
    <x v="4"/>
    <x v="1"/>
    <x v="0"/>
    <x v="1"/>
    <x v="21"/>
    <s v="2021GS_Gadsby3"/>
  </r>
  <r>
    <x v="2"/>
    <n v="0"/>
    <n v="39.600000000000009"/>
    <n v="34.900000000000006"/>
    <x v="3"/>
    <x v="4"/>
    <x v="4"/>
    <x v="1"/>
    <x v="0"/>
    <x v="1"/>
    <x v="22"/>
    <s v="2021GS_Gadsby4"/>
  </r>
  <r>
    <x v="2"/>
    <n v="0"/>
    <n v="39.600000000000009"/>
    <n v="33.200000000000038"/>
    <x v="3"/>
    <x v="4"/>
    <x v="4"/>
    <x v="1"/>
    <x v="0"/>
    <x v="1"/>
    <x v="23"/>
    <s v="2021GS_Gadsby5"/>
  </r>
  <r>
    <x v="2"/>
    <n v="0"/>
    <n v="39.600000000000009"/>
    <n v="39.200000000000031"/>
    <x v="3"/>
    <x v="4"/>
    <x v="4"/>
    <x v="1"/>
    <x v="0"/>
    <x v="1"/>
    <x v="24"/>
    <s v="2021GS_Gadsby6"/>
  </r>
  <r>
    <x v="2"/>
    <n v="0"/>
    <n v="156"/>
    <n v="151.22363939126589"/>
    <x v="3"/>
    <x v="5"/>
    <x v="4"/>
    <x v="1"/>
    <x v="0"/>
    <x v="1"/>
    <x v="25"/>
    <s v="2021CL_Naughton1"/>
  </r>
  <r>
    <x v="2"/>
    <n v="0"/>
    <n v="201"/>
    <n v="191.20781870313201"/>
    <x v="3"/>
    <x v="5"/>
    <x v="4"/>
    <x v="1"/>
    <x v="0"/>
    <x v="1"/>
    <x v="26"/>
    <s v="2021CL_Naughton2"/>
  </r>
  <r>
    <x v="2"/>
    <n v="0"/>
    <n v="540.92916666666656"/>
    <n v="517.8042126157917"/>
    <x v="3"/>
    <x v="4"/>
    <x v="4"/>
    <x v="1"/>
    <x v="0"/>
    <x v="1"/>
    <x v="28"/>
    <s v="2021GS_LakeSide1"/>
  </r>
  <r>
    <x v="2"/>
    <n v="0"/>
    <n v="626.79083333333335"/>
    <n v="598.90533745037499"/>
    <x v="3"/>
    <x v="4"/>
    <x v="4"/>
    <x v="1"/>
    <x v="0"/>
    <x v="1"/>
    <x v="29"/>
    <s v="2021GS_LakeSide2"/>
  </r>
  <r>
    <x v="2"/>
    <n v="0"/>
    <n v="14.370000000000003"/>
    <n v="15.737278132935888"/>
    <x v="3"/>
    <x v="3"/>
    <x v="3"/>
    <x v="1"/>
    <x v="0"/>
    <x v="1"/>
    <x v="30"/>
    <s v="2021QF_WD_Mtn_Wind1"/>
  </r>
  <r>
    <x v="2"/>
    <n v="0"/>
    <n v="18.829999999999995"/>
    <n v="20.867804952630568"/>
    <x v="3"/>
    <x v="3"/>
    <x v="3"/>
    <x v="1"/>
    <x v="0"/>
    <x v="1"/>
    <x v="31"/>
    <s v="2021QF_WD_Mtn_Wind2"/>
  </r>
  <r>
    <x v="2"/>
    <n v="0"/>
    <n v="4.46"/>
    <n v="3.2967804957169187"/>
    <x v="3"/>
    <x v="3"/>
    <x v="3"/>
    <x v="1"/>
    <x v="0"/>
    <x v="1"/>
    <x v="32"/>
    <s v="2021QF_WD_SpanishF"/>
  </r>
  <r>
    <x v="2"/>
    <n v="0"/>
    <n v="0.27"/>
    <n v="0.27"/>
    <x v="3"/>
    <x v="3"/>
    <x v="3"/>
    <x v="1"/>
    <x v="0"/>
    <x v="1"/>
    <x v="33"/>
    <s v="2021QF_SR_UTN"/>
  </r>
  <r>
    <x v="2"/>
    <n v="0"/>
    <n v="0.71"/>
    <n v="0.15146319544931625"/>
    <x v="3"/>
    <x v="3"/>
    <x v="3"/>
    <x v="1"/>
    <x v="0"/>
    <x v="1"/>
    <x v="34"/>
    <s v="2021QF_WD_Tooele"/>
  </r>
  <r>
    <x v="2"/>
    <n v="0"/>
    <n v="64.595833333333346"/>
    <s v=""/>
    <x v="3"/>
    <x v="13"/>
    <x v="9"/>
    <x v="1"/>
    <x v="0"/>
    <x v="0"/>
    <x v="145"/>
    <s v="2021H1.UN_PVS_CP"/>
  </r>
  <r>
    <x v="2"/>
    <n v="0"/>
    <n v="247"/>
    <n v="239.88099029554488"/>
    <x v="3"/>
    <x v="12"/>
    <x v="4"/>
    <x v="1"/>
    <x v="0"/>
    <x v="0"/>
    <x v="137"/>
    <s v="2021CL_Naughton3_I_NTN3_GC"/>
  </r>
  <r>
    <x v="2"/>
    <n v="0"/>
    <n v="50.350000000000016"/>
    <n v="47.500000000000021"/>
    <x v="3"/>
    <x v="6"/>
    <x v="5"/>
    <x v="1"/>
    <x v="0"/>
    <x v="1"/>
    <x v="35"/>
    <s v="2021MonsanOpRes_Int"/>
  </r>
  <r>
    <x v="2"/>
    <n v="0"/>
    <n v="114.48"/>
    <n v="107.9999999999999"/>
    <x v="3"/>
    <x v="7"/>
    <x v="6"/>
    <x v="1"/>
    <x v="0"/>
    <x v="1"/>
    <x v="36"/>
    <s v="2021MagCorp_Int"/>
  </r>
  <r>
    <x v="2"/>
    <n v="0"/>
    <n v="80.559999999999988"/>
    <n v="69.398323775915301"/>
    <x v="3"/>
    <x v="7"/>
    <x v="6"/>
    <x v="1"/>
    <x v="0"/>
    <x v="1"/>
    <x v="37"/>
    <s v="2021Nucor_Int"/>
  </r>
  <r>
    <x v="2"/>
    <n v="0"/>
    <n v="71.02"/>
    <n v="66.999999999999957"/>
    <x v="3"/>
    <x v="6"/>
    <x v="5"/>
    <x v="1"/>
    <x v="0"/>
    <x v="1"/>
    <x v="38"/>
    <s v="2021MonsanCur_Int"/>
  </r>
  <r>
    <x v="2"/>
    <n v="0"/>
    <n v="9.5033333333333339"/>
    <n v="12.488901852668723"/>
    <x v="5"/>
    <x v="1"/>
    <x v="1"/>
    <x v="1"/>
    <x v="0"/>
    <x v="1"/>
    <x v="40"/>
    <s v="2021HY_SmallEast"/>
  </r>
  <r>
    <x v="2"/>
    <n v="0"/>
    <n v="0.95666666666666667"/>
    <n v="0.95880144404332135"/>
    <x v="5"/>
    <x v="8"/>
    <x v="7"/>
    <x v="1"/>
    <x v="0"/>
    <x v="1"/>
    <x v="41"/>
    <s v="2021I_US_BAT_Pan"/>
  </r>
  <r>
    <x v="2"/>
    <n v="0"/>
    <n v="32.100000000000009"/>
    <n v="30.380000000000003"/>
    <x v="5"/>
    <x v="9"/>
    <x v="2"/>
    <x v="1"/>
    <x v="0"/>
    <x v="1"/>
    <x v="42"/>
    <s v="2021GEO_Blundell"/>
  </r>
  <r>
    <x v="2"/>
    <n v="0"/>
    <n v="534.19833333333327"/>
    <n v="524.78842082046754"/>
    <x v="5"/>
    <x v="4"/>
    <x v="4"/>
    <x v="1"/>
    <x v="0"/>
    <x v="1"/>
    <x v="43"/>
    <s v="2021GS_CurrantCreek"/>
  </r>
  <r>
    <x v="2"/>
    <n v="0"/>
    <n v="418.10000000000008"/>
    <n v="395.40000000000009"/>
    <x v="5"/>
    <x v="5"/>
    <x v="4"/>
    <x v="1"/>
    <x v="0"/>
    <x v="1"/>
    <x v="44"/>
    <s v="2021CL_Hunter1"/>
  </r>
  <r>
    <x v="2"/>
    <n v="0"/>
    <n v="269"/>
    <n v="250.39299999999992"/>
    <x v="5"/>
    <x v="5"/>
    <x v="4"/>
    <x v="1"/>
    <x v="0"/>
    <x v="1"/>
    <x v="45"/>
    <s v="2021CL_Hunter2"/>
  </r>
  <r>
    <x v="2"/>
    <n v="0"/>
    <n v="471"/>
    <n v="445.06099999999998"/>
    <x v="5"/>
    <x v="5"/>
    <x v="4"/>
    <x v="1"/>
    <x v="0"/>
    <x v="1"/>
    <x v="46"/>
    <s v="2021CL_Hunter3"/>
  </r>
  <r>
    <x v="2"/>
    <n v="0"/>
    <n v="459"/>
    <n v="432.24300000000005"/>
    <x v="5"/>
    <x v="5"/>
    <x v="4"/>
    <x v="1"/>
    <x v="0"/>
    <x v="1"/>
    <x v="47"/>
    <s v="2021CL_Huntington1"/>
  </r>
  <r>
    <x v="2"/>
    <n v="0"/>
    <n v="450"/>
    <n v="421.91799999999978"/>
    <x v="5"/>
    <x v="5"/>
    <x v="4"/>
    <x v="1"/>
    <x v="0"/>
    <x v="1"/>
    <x v="48"/>
    <s v="2021CL_Huntington2"/>
  </r>
  <r>
    <x v="2"/>
    <n v="0"/>
    <n v="12.599999999999996"/>
    <n v="8.8289446734917547"/>
    <x v="5"/>
    <x v="3"/>
    <x v="3"/>
    <x v="1"/>
    <x v="0"/>
    <x v="1"/>
    <x v="49"/>
    <s v="2021QF_WD_Latigo"/>
  </r>
  <r>
    <x v="2"/>
    <n v="0"/>
    <n v="41.975000000000001"/>
    <n v="50.625089841398989"/>
    <x v="5"/>
    <x v="3"/>
    <x v="3"/>
    <x v="1"/>
    <x v="0"/>
    <x v="1"/>
    <x v="50"/>
    <s v="2021QF_SR_Enterpr"/>
  </r>
  <r>
    <x v="2"/>
    <n v="0"/>
    <n v="42.002499999999998"/>
    <n v="35.912232615369703"/>
    <x v="5"/>
    <x v="3"/>
    <x v="3"/>
    <x v="1"/>
    <x v="0"/>
    <x v="1"/>
    <x v="51"/>
    <s v="2021QF_SR_Escalt1"/>
  </r>
  <r>
    <x v="2"/>
    <n v="0"/>
    <n v="42.002499999999998"/>
    <n v="36.884401077246899"/>
    <x v="5"/>
    <x v="3"/>
    <x v="3"/>
    <x v="1"/>
    <x v="0"/>
    <x v="1"/>
    <x v="52"/>
    <s v="2021QF_SR_Escalt2"/>
  </r>
  <r>
    <x v="2"/>
    <n v="0"/>
    <n v="42.002499999999998"/>
    <n v="37.363172418885632"/>
    <x v="5"/>
    <x v="3"/>
    <x v="3"/>
    <x v="1"/>
    <x v="0"/>
    <x v="1"/>
    <x v="53"/>
    <s v="2021QF_SR_Escalt3"/>
  </r>
  <r>
    <x v="2"/>
    <n v="0"/>
    <n v="26.112500000000001"/>
    <n v="24.263872611464851"/>
    <x v="5"/>
    <x v="3"/>
    <x v="3"/>
    <x v="1"/>
    <x v="0"/>
    <x v="1"/>
    <x v="54"/>
    <s v="2021QF_SR_Pavant"/>
  </r>
  <r>
    <x v="2"/>
    <n v="0"/>
    <n v="42.641666666666659"/>
    <n v="38.547926098190224"/>
    <x v="5"/>
    <x v="3"/>
    <x v="3"/>
    <x v="1"/>
    <x v="0"/>
    <x v="1"/>
    <x v="55"/>
    <s v="2021QF_SR_RedHill"/>
  </r>
  <r>
    <x v="2"/>
    <n v="0"/>
    <n v="42.641666666666659"/>
    <n v="37.500827908442005"/>
    <x v="5"/>
    <x v="3"/>
    <x v="3"/>
    <x v="1"/>
    <x v="0"/>
    <x v="1"/>
    <x v="56"/>
    <s v="2021QF_SR_ThreePeaks"/>
  </r>
  <r>
    <x v="2"/>
    <n v="0"/>
    <n v="42.096666666666657"/>
    <n v="41.968227048750975"/>
    <x v="5"/>
    <x v="3"/>
    <x v="3"/>
    <x v="1"/>
    <x v="0"/>
    <x v="1"/>
    <x v="57"/>
    <s v="2021QF_SR_GrntM_East"/>
  </r>
  <r>
    <x v="2"/>
    <n v="0"/>
    <n v="26.533333333333328"/>
    <n v="31.358577351153194"/>
    <x v="5"/>
    <x v="3"/>
    <x v="3"/>
    <x v="1"/>
    <x v="0"/>
    <x v="1"/>
    <x v="58"/>
    <s v="2021QF_SR_GrntM_West"/>
  </r>
  <r>
    <x v="2"/>
    <n v="0"/>
    <n v="42.069999999999986"/>
    <n v="36.963406995436635"/>
    <x v="5"/>
    <x v="3"/>
    <x v="3"/>
    <x v="1"/>
    <x v="0"/>
    <x v="1"/>
    <x v="59"/>
    <s v="2021QF_SR_IronSpring"/>
  </r>
  <r>
    <x v="2"/>
    <n v="0"/>
    <n v="26.649166666666673"/>
    <n v="24.59340313159213"/>
    <x v="5"/>
    <x v="3"/>
    <x v="3"/>
    <x v="1"/>
    <x v="0"/>
    <x v="1"/>
    <x v="60"/>
    <s v="2021QF_SR_Pavant_II"/>
  </r>
  <r>
    <x v="2"/>
    <n v="0"/>
    <n v="17.620833333333334"/>
    <n v="53.964381342454914"/>
    <x v="5"/>
    <x v="3"/>
    <x v="3"/>
    <x v="1"/>
    <x v="0"/>
    <x v="1"/>
    <x v="61"/>
    <s v="2021QF_SR_UTS"/>
  </r>
  <r>
    <x v="2"/>
    <n v="0"/>
    <n v="10.659999999999998"/>
    <n v="10.772073989493315"/>
    <x v="5"/>
    <x v="10"/>
    <x v="2"/>
    <x v="1"/>
    <x v="0"/>
    <x v="1"/>
    <x v="62"/>
    <s v="2021SR_Pavant_III"/>
  </r>
  <r>
    <x v="2"/>
    <n v="0"/>
    <n v="8.19"/>
    <n v="9.9768091411439741"/>
    <x v="5"/>
    <x v="3"/>
    <x v="3"/>
    <x v="1"/>
    <x v="0"/>
    <x v="1"/>
    <x v="63"/>
    <s v="2021QF_SR_Sage_I"/>
  </r>
  <r>
    <x v="2"/>
    <n v="0"/>
    <n v="8.19"/>
    <n v="9.9768091411439741"/>
    <x v="5"/>
    <x v="3"/>
    <x v="3"/>
    <x v="1"/>
    <x v="0"/>
    <x v="1"/>
    <x v="64"/>
    <s v="2021QF_SR_Sage_II"/>
  </r>
  <r>
    <x v="2"/>
    <n v="0"/>
    <n v="7.2025000000000006"/>
    <n v="8.3063643214014622"/>
    <x v="5"/>
    <x v="3"/>
    <x v="3"/>
    <x v="1"/>
    <x v="0"/>
    <x v="1"/>
    <x v="65"/>
    <s v="2021QF_SR_Sage_III"/>
  </r>
  <r>
    <x v="2"/>
    <n v="0"/>
    <n v="59.399999999999984"/>
    <n v="50.457718818970044"/>
    <x v="5"/>
    <x v="10"/>
    <x v="2"/>
    <x v="1"/>
    <x v="0"/>
    <x v="1"/>
    <x v="146"/>
    <s v="2021FB_S_Hunter"/>
  </r>
  <r>
    <x v="2"/>
    <n v="0"/>
    <n v="47.519999999999989"/>
    <n v="40.327119317077027"/>
    <x v="5"/>
    <x v="10"/>
    <x v="2"/>
    <x v="1"/>
    <x v="0"/>
    <x v="1"/>
    <x v="147"/>
    <s v="2021FB_S_Sigurd"/>
  </r>
  <r>
    <x v="2"/>
    <n v="0"/>
    <n v="59.06333333333334"/>
    <n v="44.013024078946401"/>
    <x v="5"/>
    <x v="10"/>
    <x v="2"/>
    <x v="1"/>
    <x v="0"/>
    <x v="1"/>
    <x v="138"/>
    <s v="2021FB_S_Milfrd"/>
  </r>
  <r>
    <x v="2"/>
    <n v="0"/>
    <n v="34.630000000000003"/>
    <n v="36.715146032388404"/>
    <x v="5"/>
    <x v="10"/>
    <x v="2"/>
    <x v="1"/>
    <x v="0"/>
    <x v="1"/>
    <x v="148"/>
    <s v="2021FB_S_CovMtn"/>
  </r>
  <r>
    <x v="2"/>
    <n v="0"/>
    <n v="82.299999999999983"/>
    <n v="73.922785840317587"/>
    <x v="7"/>
    <x v="5"/>
    <x v="4"/>
    <x v="1"/>
    <x v="0"/>
    <x v="1"/>
    <x v="67"/>
    <s v="2021CL_Craig1"/>
  </r>
  <r>
    <x v="2"/>
    <n v="0"/>
    <n v="81.539999999999992"/>
    <n v="77.878819585355117"/>
    <x v="7"/>
    <x v="5"/>
    <x v="4"/>
    <x v="1"/>
    <x v="0"/>
    <x v="1"/>
    <x v="68"/>
    <s v="2021CL_Craig2"/>
  </r>
  <r>
    <x v="2"/>
    <n v="0"/>
    <n v="43.860000000000007"/>
    <n v="41.46299999999998"/>
    <x v="7"/>
    <x v="5"/>
    <x v="4"/>
    <x v="1"/>
    <x v="0"/>
    <x v="1"/>
    <x v="69"/>
    <s v="2021CL_Hayden1"/>
  </r>
  <r>
    <x v="2"/>
    <n v="0"/>
    <n v="32.68"/>
    <n v="30.952999999999996"/>
    <x v="7"/>
    <x v="5"/>
    <x v="4"/>
    <x v="1"/>
    <x v="0"/>
    <x v="1"/>
    <x v="70"/>
    <s v="2021CL_Hayden2"/>
  </r>
  <r>
    <x v="2"/>
    <n v="0"/>
    <n v="2.9591666666666665"/>
    <n v="3.2278881782090867"/>
    <x v="8"/>
    <x v="1"/>
    <x v="1"/>
    <x v="0"/>
    <x v="0"/>
    <x v="1"/>
    <x v="71"/>
    <s v="2021HY_BigFork"/>
  </r>
  <r>
    <x v="2"/>
    <n v="0"/>
    <n v="74"/>
    <n v="68.248366563740532"/>
    <x v="8"/>
    <x v="5"/>
    <x v="4"/>
    <x v="0"/>
    <x v="0"/>
    <x v="1"/>
    <x v="72"/>
    <s v="2021CL_Colstrip3"/>
  </r>
  <r>
    <x v="2"/>
    <n v="0"/>
    <n v="74"/>
    <n v="69.6916257168063"/>
    <x v="8"/>
    <x v="5"/>
    <x v="4"/>
    <x v="0"/>
    <x v="0"/>
    <x v="1"/>
    <x v="73"/>
    <s v="2021CL_Colstrip4"/>
  </r>
  <r>
    <x v="2"/>
    <n v="0"/>
    <n v="226.99166666666659"/>
    <n v="212.8290030877811"/>
    <x v="9"/>
    <x v="4"/>
    <x v="4"/>
    <x v="0"/>
    <x v="0"/>
    <x v="1"/>
    <x v="74"/>
    <s v="2021GS_Hermiston2"/>
  </r>
  <r>
    <x v="2"/>
    <n v="0"/>
    <n v="8.61"/>
    <n v="3.2079539436264084"/>
    <x v="10"/>
    <x v="2"/>
    <x v="2"/>
    <x v="0"/>
    <x v="0"/>
    <x v="1"/>
    <x v="75"/>
    <s v="2021WD_CMBHILL_P"/>
  </r>
  <r>
    <x v="2"/>
    <n v="0"/>
    <n v="36.75"/>
    <n v="36.75"/>
    <x v="10"/>
    <x v="2"/>
    <x v="2"/>
    <x v="0"/>
    <x v="0"/>
    <x v="1"/>
    <x v="78"/>
    <s v="2021WD_SCL_New_IN_P"/>
  </r>
  <r>
    <x v="2"/>
    <n v="0"/>
    <n v="13.56"/>
    <n v="8.6740100273663483"/>
    <x v="10"/>
    <x v="3"/>
    <x v="3"/>
    <x v="0"/>
    <x v="0"/>
    <x v="1"/>
    <x v="79"/>
    <s v="2021QF_WD_OregonWF_1"/>
  </r>
  <r>
    <x v="2"/>
    <n v="0"/>
    <n v="4.18"/>
    <n v="7.0066308855521342"/>
    <x v="10"/>
    <x v="3"/>
    <x v="3"/>
    <x v="0"/>
    <x v="0"/>
    <x v="1"/>
    <x v="80"/>
    <s v="2021QF_WD_WaW"/>
  </r>
  <r>
    <x v="2"/>
    <n v="0"/>
    <n v="8.4000000000000021"/>
    <n v="12.410758214239101"/>
    <x v="10"/>
    <x v="3"/>
    <x v="3"/>
    <x v="0"/>
    <x v="0"/>
    <x v="1"/>
    <x v="139"/>
    <s v="2021QF_WD_Orchard"/>
  </r>
  <r>
    <x v="2"/>
    <n v="0"/>
    <n v="32.76"/>
    <n v="51.124794731452347"/>
    <x v="10"/>
    <x v="2"/>
    <x v="2"/>
    <x v="0"/>
    <x v="0"/>
    <x v="1"/>
    <x v="81"/>
    <s v="2021I_RP_WD_Mg1"/>
  </r>
  <r>
    <x v="2"/>
    <n v="0"/>
    <n v="16.38"/>
    <n v="14.544015997584758"/>
    <x v="10"/>
    <x v="2"/>
    <x v="2"/>
    <x v="0"/>
    <x v="0"/>
    <x v="1"/>
    <x v="82"/>
    <s v="2021I_RP_WD_Mg2"/>
  </r>
  <r>
    <x v="2"/>
    <n v="0"/>
    <n v="10"/>
    <n v="10"/>
    <x v="10"/>
    <x v="2"/>
    <x v="2"/>
    <x v="0"/>
    <x v="0"/>
    <x v="1"/>
    <x v="83"/>
    <s v="2021SCL_New_Reserve"/>
  </r>
  <r>
    <x v="2"/>
    <n v="0"/>
    <n v="99"/>
    <n v="84.089449492721783"/>
    <x v="11"/>
    <x v="5"/>
    <x v="4"/>
    <x v="1"/>
    <x v="0"/>
    <x v="1"/>
    <x v="84"/>
    <s v="2021CL_DJohnston1"/>
  </r>
  <r>
    <x v="2"/>
    <n v="0"/>
    <n v="106"/>
    <n v="98.79520533745027"/>
    <x v="11"/>
    <x v="5"/>
    <x v="4"/>
    <x v="1"/>
    <x v="0"/>
    <x v="1"/>
    <x v="85"/>
    <s v="2021CL_DJohnston2"/>
  </r>
  <r>
    <x v="2"/>
    <n v="0"/>
    <n v="220"/>
    <n v="185.61805183061307"/>
    <x v="11"/>
    <x v="5"/>
    <x v="4"/>
    <x v="1"/>
    <x v="0"/>
    <x v="1"/>
    <x v="86"/>
    <s v="2021CL_DJohnston3"/>
  </r>
  <r>
    <x v="2"/>
    <n v="0"/>
    <n v="330"/>
    <n v="289.626107190119"/>
    <x v="11"/>
    <x v="5"/>
    <x v="4"/>
    <x v="1"/>
    <x v="0"/>
    <x v="1"/>
    <x v="87"/>
    <s v="2021CL_DJohnston4"/>
  </r>
  <r>
    <x v="2"/>
    <n v="0"/>
    <n v="268"/>
    <n v="251.60899999999992"/>
    <x v="11"/>
    <x v="5"/>
    <x v="4"/>
    <x v="1"/>
    <x v="0"/>
    <x v="1"/>
    <x v="88"/>
    <s v="2021CL_Wyodak1"/>
  </r>
  <r>
    <x v="2"/>
    <n v="0"/>
    <n v="9.4899999999999984"/>
    <n v="12.622554478176889"/>
    <x v="11"/>
    <x v="2"/>
    <x v="2"/>
    <x v="1"/>
    <x v="0"/>
    <x v="1"/>
    <x v="92"/>
    <s v="2021WD_FC1"/>
  </r>
  <r>
    <x v="2"/>
    <n v="0"/>
    <n v="10.596666666666668"/>
    <n v="11.56"/>
    <x v="11"/>
    <x v="2"/>
    <x v="2"/>
    <x v="1"/>
    <x v="0"/>
    <x v="1"/>
    <x v="95"/>
    <s v="2021WD_RockRiver_P"/>
  </r>
  <r>
    <x v="2"/>
    <n v="0"/>
    <n v="47.25"/>
    <n v="53.340212325914933"/>
    <x v="11"/>
    <x v="2"/>
    <x v="2"/>
    <x v="1"/>
    <x v="0"/>
    <x v="1"/>
    <x v="99"/>
    <s v="2021WD_TopofWorld_P"/>
  </r>
  <r>
    <x v="2"/>
    <n v="0"/>
    <n v="18.88"/>
    <n v="11.771926231322334"/>
    <x v="11"/>
    <x v="3"/>
    <x v="3"/>
    <x v="1"/>
    <x v="0"/>
    <x v="1"/>
    <x v="101"/>
    <s v="2021QF_WD_Pioneer1"/>
  </r>
  <r>
    <x v="2"/>
    <n v="0"/>
    <n v="23.360000000000003"/>
    <n v="18.685487431915185"/>
    <x v="11"/>
    <x v="2"/>
    <x v="2"/>
    <x v="1"/>
    <x v="0"/>
    <x v="1"/>
    <x v="102"/>
    <s v="2021WD_3_Buttes_P"/>
  </r>
  <r>
    <x v="2"/>
    <n v="0"/>
    <n v="1.9999999999999997E-2"/>
    <n v="0.02"/>
    <x v="11"/>
    <x v="3"/>
    <x v="3"/>
    <x v="1"/>
    <x v="0"/>
    <x v="1"/>
    <x v="104"/>
    <s v="2021QF_WD_WYE"/>
  </r>
  <r>
    <x v="2"/>
    <n v="0"/>
    <n v="70.7"/>
    <n v="38.700695760524582"/>
    <x v="11"/>
    <x v="2"/>
    <x v="2"/>
    <x v="1"/>
    <x v="0"/>
    <x v="1"/>
    <x v="140"/>
    <s v="2021WD_Pryor"/>
  </r>
  <r>
    <x v="2"/>
    <n v="0"/>
    <n v="23.360000000000003"/>
    <n v="48.085624583150533"/>
    <x v="11"/>
    <x v="2"/>
    <x v="2"/>
    <x v="1"/>
    <x v="0"/>
    <x v="1"/>
    <x v="105"/>
    <s v="2021I_RP_WD_Glnr"/>
  </r>
  <r>
    <x v="2"/>
    <n v="0"/>
    <n v="9.2000000000000011"/>
    <n v="18.942663253425575"/>
    <x v="11"/>
    <x v="2"/>
    <x v="2"/>
    <x v="1"/>
    <x v="0"/>
    <x v="1"/>
    <x v="106"/>
    <s v="2021I_RP_WD_Gln3"/>
  </r>
  <r>
    <x v="2"/>
    <n v="0"/>
    <n v="23.360000000000003"/>
    <n v="18.158478298309639"/>
    <x v="11"/>
    <x v="2"/>
    <x v="2"/>
    <x v="1"/>
    <x v="0"/>
    <x v="1"/>
    <x v="107"/>
    <s v="2021I_RP_WD_7Mil"/>
  </r>
  <r>
    <x v="2"/>
    <n v="0"/>
    <n v="4.6000000000000005"/>
    <n v="3.852655243931129"/>
    <x v="11"/>
    <x v="2"/>
    <x v="2"/>
    <x v="1"/>
    <x v="0"/>
    <x v="1"/>
    <x v="108"/>
    <s v="2021I_RP_WD_7Mi2"/>
  </r>
  <r>
    <x v="2"/>
    <n v="0"/>
    <n v="23.360000000000003"/>
    <n v="32.416633888919151"/>
    <x v="11"/>
    <x v="2"/>
    <x v="2"/>
    <x v="1"/>
    <x v="0"/>
    <x v="1"/>
    <x v="109"/>
    <s v="2021I_RP_WD_HiP"/>
  </r>
  <r>
    <x v="2"/>
    <n v="0"/>
    <n v="6.7300000000000031"/>
    <n v="6.872956671410515"/>
    <x v="11"/>
    <x v="2"/>
    <x v="2"/>
    <x v="1"/>
    <x v="0"/>
    <x v="1"/>
    <x v="110"/>
    <s v="2021I_RP_WD_McF"/>
  </r>
  <r>
    <x v="2"/>
    <n v="0"/>
    <n v="26.199999999999992"/>
    <n v="19.715563125917292"/>
    <x v="11"/>
    <x v="2"/>
    <x v="2"/>
    <x v="1"/>
    <x v="0"/>
    <x v="1"/>
    <x v="141"/>
    <s v="2021I_RP_WD_Dlp"/>
  </r>
  <r>
    <x v="2"/>
    <n v="0"/>
    <n v="23.360000000000003"/>
    <n v="36.436776625202207"/>
    <x v="11"/>
    <x v="2"/>
    <x v="2"/>
    <x v="1"/>
    <x v="0"/>
    <x v="1"/>
    <x v="111"/>
    <s v="2021I_RP_WD_RHs"/>
  </r>
  <r>
    <x v="2"/>
    <n v="0"/>
    <n v="63.12"/>
    <n v="173.14899192012712"/>
    <x v="11"/>
    <x v="2"/>
    <x v="2"/>
    <x v="1"/>
    <x v="0"/>
    <x v="1"/>
    <x v="149"/>
    <s v="2021R_WD_CDR2_c"/>
  </r>
  <r>
    <x v="2"/>
    <n v="0"/>
    <n v="79"/>
    <n v="79.254727045053826"/>
    <x v="11"/>
    <x v="2"/>
    <x v="2"/>
    <x v="1"/>
    <x v="0"/>
    <x v="1"/>
    <x v="142"/>
    <s v="2021R_WD_TBF3_b"/>
  </r>
  <r>
    <x v="2"/>
    <n v="0"/>
    <n v="39.470000000000006"/>
    <n v="36.499589261345349"/>
    <x v="11"/>
    <x v="2"/>
    <x v="2"/>
    <x v="1"/>
    <x v="0"/>
    <x v="1"/>
    <x v="143"/>
    <s v="2021R_WD_EKF1_b"/>
  </r>
  <r>
    <x v="2"/>
    <n v="0"/>
    <n v="35.35"/>
    <n v="52.009725622780792"/>
    <x v="11"/>
    <x v="2"/>
    <x v="2"/>
    <x v="1"/>
    <x v="0"/>
    <x v="1"/>
    <x v="150"/>
    <s v="2021I_CedarSpI_WD"/>
  </r>
  <r>
    <x v="2"/>
    <n v="0"/>
    <n v="0"/>
    <n v="0"/>
    <x v="11"/>
    <x v="11"/>
    <x v="8"/>
    <x v="1"/>
    <x v="0"/>
    <x v="0"/>
    <x v="112"/>
    <s v="2021DecomCost"/>
  </r>
  <r>
    <x v="2"/>
    <n v="0"/>
    <n v="42.859999999999992"/>
    <n v="39.766844087211368"/>
    <x v="12"/>
    <x v="3"/>
    <x v="3"/>
    <x v="1"/>
    <x v="0"/>
    <x v="1"/>
    <x v="113"/>
    <s v="2021QF_SR_Sweetwtr"/>
  </r>
  <r>
    <x v="2"/>
    <n v="0"/>
    <n v="478.24749999999995"/>
    <n v="411.09905161005736"/>
    <x v="13"/>
    <x v="4"/>
    <x v="4"/>
    <x v="0"/>
    <x v="0"/>
    <x v="1"/>
    <x v="114"/>
    <s v="2021GS_Chehalis"/>
  </r>
  <r>
    <x v="2"/>
    <n v="0"/>
    <n v="27.654166666666665"/>
    <n v="25.691526687251873"/>
    <x v="14"/>
    <x v="1"/>
    <x v="1"/>
    <x v="0"/>
    <x v="0"/>
    <x v="1"/>
    <x v="115"/>
    <s v="2021HY_Rogue"/>
  </r>
  <r>
    <x v="2"/>
    <n v="0"/>
    <n v="2.2033333333333331"/>
    <n v="2.202144905161004"/>
    <x v="14"/>
    <x v="1"/>
    <x v="1"/>
    <x v="0"/>
    <x v="0"/>
    <x v="1"/>
    <x v="116"/>
    <s v="2021HY_SmallWest"/>
  </r>
  <r>
    <x v="2"/>
    <n v="0"/>
    <n v="38.524999999999999"/>
    <n v="27.050663652404058"/>
    <x v="14"/>
    <x v="1"/>
    <x v="1"/>
    <x v="0"/>
    <x v="0"/>
    <x v="1"/>
    <x v="119"/>
    <s v="2021HY_Umpqua_Flat"/>
  </r>
  <r>
    <x v="2"/>
    <n v="0"/>
    <n v="78.497500000000016"/>
    <n v="37.478808998676634"/>
    <x v="14"/>
    <x v="1"/>
    <x v="1"/>
    <x v="0"/>
    <x v="0"/>
    <x v="1"/>
    <x v="120"/>
    <s v="2021HY_Umpqua_Shape"/>
  </r>
  <r>
    <x v="2"/>
    <n v="0"/>
    <n v="1.049166666666667"/>
    <n v="6.2005533185564818"/>
    <x v="14"/>
    <x v="10"/>
    <x v="2"/>
    <x v="0"/>
    <x v="0"/>
    <x v="1"/>
    <x v="122"/>
    <s v="2021SR_BlackCap_P"/>
  </r>
  <r>
    <x v="2"/>
    <n v="0"/>
    <n v="2.6199999999999997"/>
    <n v="3.4386877440852537"/>
    <x v="14"/>
    <x v="10"/>
    <x v="2"/>
    <x v="0"/>
    <x v="0"/>
    <x v="1"/>
    <x v="123"/>
    <s v="2021SR_OldMill_P"/>
  </r>
  <r>
    <x v="2"/>
    <n v="0"/>
    <n v="4.9675000000000002"/>
    <n v="0.29066201261550045"/>
    <x v="14"/>
    <x v="10"/>
    <x v="2"/>
    <x v="0"/>
    <x v="0"/>
    <x v="1"/>
    <x v="124"/>
    <s v="2021SR_OSIP_Prj_P"/>
  </r>
  <r>
    <x v="2"/>
    <n v="0"/>
    <n v="100.91249999999998"/>
    <n v="191.58701884355628"/>
    <x v="14"/>
    <x v="3"/>
    <x v="3"/>
    <x v="0"/>
    <x v="0"/>
    <x v="1"/>
    <x v="125"/>
    <s v="2021QF_SR_ORS"/>
  </r>
  <r>
    <x v="2"/>
    <n v="0"/>
    <n v="64.64"/>
    <n v="79.549760947861145"/>
    <x v="14"/>
    <x v="10"/>
    <x v="2"/>
    <x v="0"/>
    <x v="0"/>
    <x v="1"/>
    <x v="151"/>
    <s v="2021FB_S_PrnMil"/>
  </r>
  <r>
    <x v="2"/>
    <n v="0"/>
    <n v="408.5741666666666"/>
    <n v="423.642873842082"/>
    <x v="15"/>
    <x v="1"/>
    <x v="1"/>
    <x v="0"/>
    <x v="0"/>
    <x v="1"/>
    <x v="126"/>
    <s v="2021HY_Lewis_Dispatch"/>
  </r>
  <r>
    <x v="2"/>
    <n v="0"/>
    <n v="128.91666666666666"/>
    <n v="31.032624393471544"/>
    <x v="15"/>
    <x v="1"/>
    <x v="1"/>
    <x v="0"/>
    <x v="0"/>
    <x v="1"/>
    <x v="127"/>
    <s v="2021HY_Lewis_Shape"/>
  </r>
  <r>
    <x v="2"/>
    <n v="0"/>
    <n v="0"/>
    <n v="0"/>
    <x v="15"/>
    <x v="1"/>
    <x v="1"/>
    <x v="0"/>
    <x v="0"/>
    <x v="1"/>
    <x v="128"/>
    <s v="2021Hy_Lewis_Dispatch_Rel_Reserve"/>
  </r>
  <r>
    <x v="2"/>
    <n v="0"/>
    <n v="10.665000000000001"/>
    <n v="16.181786631773896"/>
    <x v="15"/>
    <x v="3"/>
    <x v="3"/>
    <x v="0"/>
    <x v="0"/>
    <x v="1"/>
    <x v="129"/>
    <s v="2021QF_SR_ORN"/>
  </r>
  <r>
    <x v="2"/>
    <n v="0"/>
    <n v="4.2000000000000011"/>
    <n v="4.2"/>
    <x v="15"/>
    <x v="3"/>
    <x v="3"/>
    <x v="0"/>
    <x v="0"/>
    <x v="1"/>
    <x v="130"/>
    <s v="2021QF_WD_ORN"/>
  </r>
  <r>
    <x v="2"/>
    <n v="0"/>
    <n v="8.5833333333333339"/>
    <n v="103"/>
    <x v="16"/>
    <x v="0"/>
    <x v="0"/>
    <x v="0"/>
    <x v="0"/>
    <x v="0"/>
    <x v="131"/>
    <s v="2021I_FOT_NOBQ3"/>
  </r>
  <r>
    <x v="2"/>
    <n v="0"/>
    <n v="8.5833333333333339"/>
    <n v="0"/>
    <x v="16"/>
    <x v="0"/>
    <x v="0"/>
    <x v="0"/>
    <x v="0"/>
    <x v="0"/>
    <x v="144"/>
    <s v="2021I_FOT_NOB_W"/>
  </r>
  <r>
    <x v="2"/>
    <n v="0"/>
    <n v="354"/>
    <n v="311.81421239523581"/>
    <x v="17"/>
    <x v="5"/>
    <x v="4"/>
    <x v="0"/>
    <x v="0"/>
    <x v="1"/>
    <x v="132"/>
    <s v="2021CL_JBridger1"/>
  </r>
  <r>
    <x v="2"/>
    <n v="0"/>
    <n v="359.30000000000013"/>
    <n v="332.71960057344512"/>
    <x v="17"/>
    <x v="5"/>
    <x v="4"/>
    <x v="0"/>
    <x v="0"/>
    <x v="1"/>
    <x v="133"/>
    <s v="2021CL_JBridger2"/>
  </r>
  <r>
    <x v="2"/>
    <n v="0"/>
    <n v="348.67"/>
    <n v="322.14899999999989"/>
    <x v="17"/>
    <x v="5"/>
    <x v="4"/>
    <x v="0"/>
    <x v="0"/>
    <x v="1"/>
    <x v="134"/>
    <s v="2021CL_JBridger3"/>
  </r>
  <r>
    <x v="2"/>
    <n v="0"/>
    <n v="353.30000000000013"/>
    <n v="319.39199999999994"/>
    <x v="17"/>
    <x v="5"/>
    <x v="4"/>
    <x v="0"/>
    <x v="0"/>
    <x v="1"/>
    <x v="135"/>
    <s v="2021CL_JBridger4"/>
  </r>
  <r>
    <x v="2"/>
    <n v="0"/>
    <n v="0"/>
    <n v="0"/>
    <x v="17"/>
    <x v="11"/>
    <x v="8"/>
    <x v="1"/>
    <x v="0"/>
    <x v="0"/>
    <x v="136"/>
    <s v="2021ReclamationCost"/>
  </r>
  <r>
    <x v="3"/>
    <n v="0"/>
    <n v="17.166666666666668"/>
    <n v="206"/>
    <x v="0"/>
    <x v="0"/>
    <x v="0"/>
    <x v="0"/>
    <x v="0"/>
    <x v="0"/>
    <x v="0"/>
    <s v="2022I_FOT_COBQ3"/>
  </r>
  <r>
    <x v="3"/>
    <n v="0"/>
    <n v="5.625"/>
    <n v="0"/>
    <x v="1"/>
    <x v="1"/>
    <x v="1"/>
    <x v="1"/>
    <x v="0"/>
    <x v="1"/>
    <x v="2"/>
    <s v="2022HY_GemState_P"/>
  </r>
  <r>
    <x v="3"/>
    <n v="0"/>
    <n v="15.22"/>
    <n v="20.646064862126906"/>
    <x v="1"/>
    <x v="2"/>
    <x v="2"/>
    <x v="1"/>
    <x v="0"/>
    <x v="1"/>
    <x v="3"/>
    <s v="2022WD_WolvCrk_P"/>
  </r>
  <r>
    <x v="3"/>
    <n v="0"/>
    <n v="8.379999999999999"/>
    <n v="8.0157101841953757"/>
    <x v="1"/>
    <x v="3"/>
    <x v="3"/>
    <x v="1"/>
    <x v="0"/>
    <x v="1"/>
    <x v="4"/>
    <s v="2022QF_WD_MC_FivPine"/>
  </r>
  <r>
    <x v="3"/>
    <n v="0"/>
    <n v="16.759999999999998"/>
    <n v="21.072009202075996"/>
    <x v="1"/>
    <x v="3"/>
    <x v="3"/>
    <x v="1"/>
    <x v="0"/>
    <x v="1"/>
    <x v="5"/>
    <s v="2022QF_WD_MC_NorthPt"/>
  </r>
  <r>
    <x v="3"/>
    <n v="0"/>
    <n v="5.3100000000000005"/>
    <n v="4.8474481535139509"/>
    <x v="1"/>
    <x v="3"/>
    <x v="3"/>
    <x v="1"/>
    <x v="0"/>
    <x v="1"/>
    <x v="6"/>
    <s v="2022QF_WD_PwerCntyI"/>
  </r>
  <r>
    <x v="3"/>
    <n v="0"/>
    <n v="5.3100000000000005"/>
    <n v="4.2755322099787634"/>
    <x v="1"/>
    <x v="3"/>
    <x v="3"/>
    <x v="1"/>
    <x v="0"/>
    <x v="1"/>
    <x v="7"/>
    <s v="2022QF_WD_PwerCntyII"/>
  </r>
  <r>
    <x v="3"/>
    <n v="0"/>
    <n v="18.572500000000002"/>
    <n v="20.032790030877809"/>
    <x v="2"/>
    <x v="1"/>
    <x v="1"/>
    <x v="0"/>
    <x v="0"/>
    <x v="1"/>
    <x v="8"/>
    <s v="2022HY_MidCol_P"/>
  </r>
  <r>
    <x v="3"/>
    <n v="0"/>
    <n v="17.396666666666665"/>
    <n v="208.76"/>
    <x v="2"/>
    <x v="0"/>
    <x v="0"/>
    <x v="0"/>
    <x v="0"/>
    <x v="0"/>
    <x v="11"/>
    <s v="2022I_FOT_MDCQ3"/>
  </r>
  <r>
    <x v="3"/>
    <n v="0"/>
    <n v="17.451666666666664"/>
    <n v="0"/>
    <x v="2"/>
    <x v="0"/>
    <x v="0"/>
    <x v="0"/>
    <x v="0"/>
    <x v="0"/>
    <x v="13"/>
    <s v="2022I_FOT_MDC_W"/>
  </r>
  <r>
    <x v="3"/>
    <n v="0"/>
    <n v="23.72"/>
    <n v="74.90303897026898"/>
    <x v="2"/>
    <x v="2"/>
    <x v="2"/>
    <x v="0"/>
    <x v="0"/>
    <x v="1"/>
    <x v="14"/>
    <s v="2022I_RP_WD_LJp"/>
  </r>
  <r>
    <x v="3"/>
    <n v="0"/>
    <n v="19.740000000000002"/>
    <n v="68.627814799652626"/>
    <x v="2"/>
    <x v="2"/>
    <x v="2"/>
    <x v="0"/>
    <x v="0"/>
    <x v="1"/>
    <x v="15"/>
    <s v="2022I_RP_WD_Gdne"/>
  </r>
  <r>
    <x v="3"/>
    <n v="0"/>
    <n v="9.7949999999999999"/>
    <n v="18.638902073224521"/>
    <x v="3"/>
    <x v="1"/>
    <x v="1"/>
    <x v="1"/>
    <x v="0"/>
    <x v="1"/>
    <x v="16"/>
    <s v="2022HY_BearRiver_Shape"/>
  </r>
  <r>
    <x v="3"/>
    <n v="0"/>
    <n v="59.239166666666669"/>
    <n v="6.4900705778561969"/>
    <x v="3"/>
    <x v="1"/>
    <x v="1"/>
    <x v="1"/>
    <x v="0"/>
    <x v="1"/>
    <x v="17"/>
    <s v="2022HY_BearRiver_Dispatch"/>
  </r>
  <r>
    <x v="3"/>
    <n v="0"/>
    <n v="0"/>
    <n v="36.490070577856201"/>
    <x v="3"/>
    <x v="1"/>
    <x v="1"/>
    <x v="1"/>
    <x v="0"/>
    <x v="1"/>
    <x v="18"/>
    <s v="2022Hy_Bear_Dispatch_Rel_Reserve"/>
  </r>
  <r>
    <x v="3"/>
    <n v="0"/>
    <n v="64"/>
    <n v="60.699999999999982"/>
    <x v="3"/>
    <x v="4"/>
    <x v="4"/>
    <x v="1"/>
    <x v="0"/>
    <x v="1"/>
    <x v="19"/>
    <s v="2022GS_Gadsby1"/>
  </r>
  <r>
    <x v="3"/>
    <n v="0"/>
    <n v="69"/>
    <n v="61.299999999999919"/>
    <x v="3"/>
    <x v="4"/>
    <x v="4"/>
    <x v="1"/>
    <x v="0"/>
    <x v="1"/>
    <x v="20"/>
    <s v="2022GS_Gadsby2"/>
  </r>
  <r>
    <x v="3"/>
    <n v="0"/>
    <n v="104.5"/>
    <n v="101.69999999999996"/>
    <x v="3"/>
    <x v="4"/>
    <x v="4"/>
    <x v="1"/>
    <x v="0"/>
    <x v="1"/>
    <x v="21"/>
    <s v="2022GS_Gadsby3"/>
  </r>
  <r>
    <x v="3"/>
    <n v="0"/>
    <n v="39.600000000000009"/>
    <n v="34.900000000000006"/>
    <x v="3"/>
    <x v="4"/>
    <x v="4"/>
    <x v="1"/>
    <x v="0"/>
    <x v="1"/>
    <x v="22"/>
    <s v="2022GS_Gadsby4"/>
  </r>
  <r>
    <x v="3"/>
    <n v="0"/>
    <n v="39.600000000000009"/>
    <n v="33.200000000000038"/>
    <x v="3"/>
    <x v="4"/>
    <x v="4"/>
    <x v="1"/>
    <x v="0"/>
    <x v="1"/>
    <x v="23"/>
    <s v="2022GS_Gadsby5"/>
  </r>
  <r>
    <x v="3"/>
    <n v="0"/>
    <n v="39.600000000000009"/>
    <n v="39.200000000000031"/>
    <x v="3"/>
    <x v="4"/>
    <x v="4"/>
    <x v="1"/>
    <x v="0"/>
    <x v="1"/>
    <x v="24"/>
    <s v="2022GS_Gadsby6"/>
  </r>
  <r>
    <x v="3"/>
    <n v="0"/>
    <n v="156"/>
    <n v="151.22363939126589"/>
    <x v="3"/>
    <x v="5"/>
    <x v="4"/>
    <x v="1"/>
    <x v="0"/>
    <x v="1"/>
    <x v="25"/>
    <s v="2022CL_Naughton1"/>
  </r>
  <r>
    <x v="3"/>
    <n v="0"/>
    <n v="201"/>
    <n v="191.20781870313201"/>
    <x v="3"/>
    <x v="5"/>
    <x v="4"/>
    <x v="1"/>
    <x v="0"/>
    <x v="1"/>
    <x v="26"/>
    <s v="2022CL_Naughton2"/>
  </r>
  <r>
    <x v="3"/>
    <n v="0"/>
    <n v="540.92916666666656"/>
    <n v="517.8042126157917"/>
    <x v="3"/>
    <x v="4"/>
    <x v="4"/>
    <x v="1"/>
    <x v="0"/>
    <x v="1"/>
    <x v="28"/>
    <s v="2022GS_LakeSide1"/>
  </r>
  <r>
    <x v="3"/>
    <n v="0"/>
    <n v="626.79083333333335"/>
    <n v="598.90533745037499"/>
    <x v="3"/>
    <x v="4"/>
    <x v="4"/>
    <x v="1"/>
    <x v="0"/>
    <x v="1"/>
    <x v="29"/>
    <s v="2022GS_LakeSide2"/>
  </r>
  <r>
    <x v="3"/>
    <n v="0"/>
    <n v="14.370000000000003"/>
    <n v="16.6633196138276"/>
    <x v="3"/>
    <x v="3"/>
    <x v="3"/>
    <x v="1"/>
    <x v="0"/>
    <x v="1"/>
    <x v="30"/>
    <s v="2022QF_WD_Mtn_Wind1"/>
  </r>
  <r>
    <x v="3"/>
    <n v="0"/>
    <n v="18.829999999999995"/>
    <n v="22.095746203846691"/>
    <x v="3"/>
    <x v="3"/>
    <x v="3"/>
    <x v="1"/>
    <x v="0"/>
    <x v="1"/>
    <x v="31"/>
    <s v="2022QF_WD_Mtn_Wind2"/>
  </r>
  <r>
    <x v="3"/>
    <n v="0"/>
    <n v="4.46"/>
    <n v="3.4907756368486753"/>
    <x v="3"/>
    <x v="3"/>
    <x v="3"/>
    <x v="1"/>
    <x v="0"/>
    <x v="1"/>
    <x v="32"/>
    <s v="2022QF_WD_SpanishF"/>
  </r>
  <r>
    <x v="3"/>
    <n v="0"/>
    <n v="0.27"/>
    <n v="0.27"/>
    <x v="3"/>
    <x v="3"/>
    <x v="3"/>
    <x v="1"/>
    <x v="0"/>
    <x v="1"/>
    <x v="33"/>
    <s v="2022QF_SR_UTN"/>
  </r>
  <r>
    <x v="3"/>
    <n v="0"/>
    <n v="0.71"/>
    <n v="0.16037586768079501"/>
    <x v="3"/>
    <x v="3"/>
    <x v="3"/>
    <x v="1"/>
    <x v="0"/>
    <x v="1"/>
    <x v="34"/>
    <s v="2022QF_WD_Tooele"/>
  </r>
  <r>
    <x v="3"/>
    <n v="0"/>
    <n v="90.48"/>
    <n v="62.72064810652499"/>
    <x v="3"/>
    <x v="13"/>
    <x v="9"/>
    <x v="1"/>
    <x v="0"/>
    <x v="0"/>
    <x v="145"/>
    <s v="2022H1.UN_PVS_CP"/>
  </r>
  <r>
    <x v="3"/>
    <n v="0"/>
    <n v="247"/>
    <n v="239.88099029554488"/>
    <x v="3"/>
    <x v="12"/>
    <x v="4"/>
    <x v="1"/>
    <x v="0"/>
    <x v="0"/>
    <x v="137"/>
    <s v="2022CL_Naughton3_I_NTN3_GC"/>
  </r>
  <r>
    <x v="3"/>
    <n v="0"/>
    <n v="50.350000000000016"/>
    <n v="47.500000000000021"/>
    <x v="3"/>
    <x v="6"/>
    <x v="5"/>
    <x v="1"/>
    <x v="0"/>
    <x v="1"/>
    <x v="35"/>
    <s v="2022MonsanOpRes_Int"/>
  </r>
  <r>
    <x v="3"/>
    <n v="0"/>
    <n v="114.48"/>
    <n v="107.9999999999999"/>
    <x v="3"/>
    <x v="7"/>
    <x v="6"/>
    <x v="1"/>
    <x v="0"/>
    <x v="1"/>
    <x v="36"/>
    <s v="2022MagCorp_Int"/>
  </r>
  <r>
    <x v="3"/>
    <n v="0"/>
    <n v="80.559999999999988"/>
    <n v="69.398323775915301"/>
    <x v="3"/>
    <x v="7"/>
    <x v="6"/>
    <x v="1"/>
    <x v="0"/>
    <x v="1"/>
    <x v="37"/>
    <s v="2022Nucor_Int"/>
  </r>
  <r>
    <x v="3"/>
    <n v="0"/>
    <n v="71.02"/>
    <n v="66.999999999999957"/>
    <x v="3"/>
    <x v="6"/>
    <x v="5"/>
    <x v="1"/>
    <x v="0"/>
    <x v="1"/>
    <x v="38"/>
    <s v="2022MonsanCur_Int"/>
  </r>
  <r>
    <x v="3"/>
    <n v="0"/>
    <n v="9.5033333333333339"/>
    <n v="12.488901852668723"/>
    <x v="5"/>
    <x v="1"/>
    <x v="1"/>
    <x v="1"/>
    <x v="0"/>
    <x v="1"/>
    <x v="40"/>
    <s v="2022HY_SmallEast"/>
  </r>
  <r>
    <x v="3"/>
    <n v="0"/>
    <n v="0.95666666666666667"/>
    <n v="0.95880144404332135"/>
    <x v="5"/>
    <x v="8"/>
    <x v="7"/>
    <x v="1"/>
    <x v="0"/>
    <x v="1"/>
    <x v="41"/>
    <s v="2022I_US_BAT_Pan"/>
  </r>
  <r>
    <x v="3"/>
    <n v="0"/>
    <n v="32.100000000000009"/>
    <n v="30.380000000000003"/>
    <x v="5"/>
    <x v="9"/>
    <x v="2"/>
    <x v="1"/>
    <x v="0"/>
    <x v="1"/>
    <x v="42"/>
    <s v="2022GEO_Blundell"/>
  </r>
  <r>
    <x v="3"/>
    <n v="0"/>
    <n v="534.19833333333327"/>
    <n v="524.78842082046754"/>
    <x v="5"/>
    <x v="4"/>
    <x v="4"/>
    <x v="1"/>
    <x v="0"/>
    <x v="1"/>
    <x v="43"/>
    <s v="2022GS_CurrantCreek"/>
  </r>
  <r>
    <x v="3"/>
    <n v="0"/>
    <n v="418.10000000000008"/>
    <n v="395.40000000000009"/>
    <x v="5"/>
    <x v="5"/>
    <x v="4"/>
    <x v="1"/>
    <x v="0"/>
    <x v="1"/>
    <x v="44"/>
    <s v="2022CL_Hunter1"/>
  </r>
  <r>
    <x v="3"/>
    <n v="0"/>
    <n v="269"/>
    <n v="250.39299999999992"/>
    <x v="5"/>
    <x v="5"/>
    <x v="4"/>
    <x v="1"/>
    <x v="0"/>
    <x v="1"/>
    <x v="45"/>
    <s v="2022CL_Hunter2"/>
  </r>
  <r>
    <x v="3"/>
    <n v="0"/>
    <n v="471"/>
    <n v="445.06099999999998"/>
    <x v="5"/>
    <x v="5"/>
    <x v="4"/>
    <x v="1"/>
    <x v="0"/>
    <x v="1"/>
    <x v="46"/>
    <s v="2022CL_Hunter3"/>
  </r>
  <r>
    <x v="3"/>
    <n v="0"/>
    <n v="459"/>
    <n v="432.24300000000005"/>
    <x v="5"/>
    <x v="5"/>
    <x v="4"/>
    <x v="1"/>
    <x v="0"/>
    <x v="1"/>
    <x v="47"/>
    <s v="2022CL_Huntington1"/>
  </r>
  <r>
    <x v="3"/>
    <n v="0"/>
    <n v="450"/>
    <n v="421.91799999999978"/>
    <x v="5"/>
    <x v="5"/>
    <x v="4"/>
    <x v="1"/>
    <x v="0"/>
    <x v="1"/>
    <x v="48"/>
    <s v="2022CL_Huntington2"/>
  </r>
  <r>
    <x v="3"/>
    <n v="0"/>
    <n v="12.599999999999996"/>
    <n v="9.3484734592885914"/>
    <x v="5"/>
    <x v="3"/>
    <x v="3"/>
    <x v="1"/>
    <x v="0"/>
    <x v="1"/>
    <x v="49"/>
    <s v="2022QF_WD_Latigo"/>
  </r>
  <r>
    <x v="3"/>
    <n v="0"/>
    <n v="41.640000000000015"/>
    <n v="50.625089841398989"/>
    <x v="5"/>
    <x v="3"/>
    <x v="3"/>
    <x v="1"/>
    <x v="0"/>
    <x v="1"/>
    <x v="50"/>
    <s v="2022QF_SR_Enterpr"/>
  </r>
  <r>
    <x v="3"/>
    <n v="0"/>
    <n v="41.668333333333344"/>
    <n v="35.912232615369703"/>
    <x v="5"/>
    <x v="3"/>
    <x v="3"/>
    <x v="1"/>
    <x v="0"/>
    <x v="1"/>
    <x v="51"/>
    <s v="2022QF_SR_Escalt1"/>
  </r>
  <r>
    <x v="3"/>
    <n v="0"/>
    <n v="41.668333333333344"/>
    <n v="36.884401077246899"/>
    <x v="5"/>
    <x v="3"/>
    <x v="3"/>
    <x v="1"/>
    <x v="0"/>
    <x v="1"/>
    <x v="52"/>
    <s v="2022QF_SR_Escalt2"/>
  </r>
  <r>
    <x v="3"/>
    <n v="0"/>
    <n v="41.668333333333344"/>
    <n v="37.363172418885632"/>
    <x v="5"/>
    <x v="3"/>
    <x v="3"/>
    <x v="1"/>
    <x v="0"/>
    <x v="1"/>
    <x v="53"/>
    <s v="2022QF_SR_Escalt3"/>
  </r>
  <r>
    <x v="3"/>
    <n v="0"/>
    <n v="25.902500000000007"/>
    <n v="24.263872611464851"/>
    <x v="5"/>
    <x v="3"/>
    <x v="3"/>
    <x v="1"/>
    <x v="0"/>
    <x v="1"/>
    <x v="54"/>
    <s v="2022QF_SR_Pavant"/>
  </r>
  <r>
    <x v="3"/>
    <n v="0"/>
    <n v="42.422499999999999"/>
    <n v="38.547926098190224"/>
    <x v="5"/>
    <x v="3"/>
    <x v="3"/>
    <x v="1"/>
    <x v="0"/>
    <x v="1"/>
    <x v="55"/>
    <s v="2022QF_SR_RedHill"/>
  </r>
  <r>
    <x v="3"/>
    <n v="0"/>
    <n v="42.422499999999999"/>
    <n v="37.500827908442005"/>
    <x v="5"/>
    <x v="3"/>
    <x v="3"/>
    <x v="1"/>
    <x v="0"/>
    <x v="1"/>
    <x v="56"/>
    <s v="2022QF_SR_ThreePeaks"/>
  </r>
  <r>
    <x v="3"/>
    <n v="0"/>
    <n v="41.780833333333341"/>
    <n v="41.968227048750975"/>
    <x v="5"/>
    <x v="3"/>
    <x v="3"/>
    <x v="1"/>
    <x v="0"/>
    <x v="1"/>
    <x v="57"/>
    <s v="2022QF_SR_GrntM_East"/>
  </r>
  <r>
    <x v="3"/>
    <n v="0"/>
    <n v="26.336666666666662"/>
    <n v="31.358577351153194"/>
    <x v="5"/>
    <x v="3"/>
    <x v="3"/>
    <x v="1"/>
    <x v="0"/>
    <x v="1"/>
    <x v="58"/>
    <s v="2022QF_SR_GrntM_West"/>
  </r>
  <r>
    <x v="3"/>
    <n v="0"/>
    <n v="41.75500000000001"/>
    <n v="36.963406995436635"/>
    <x v="5"/>
    <x v="3"/>
    <x v="3"/>
    <x v="1"/>
    <x v="0"/>
    <x v="1"/>
    <x v="59"/>
    <s v="2022QF_SR_IronSpring"/>
  </r>
  <r>
    <x v="3"/>
    <n v="0"/>
    <n v="26.518333333333334"/>
    <n v="24.59340313159213"/>
    <x v="5"/>
    <x v="3"/>
    <x v="3"/>
    <x v="1"/>
    <x v="0"/>
    <x v="1"/>
    <x v="60"/>
    <s v="2022QF_SR_Pavant_II"/>
  </r>
  <r>
    <x v="3"/>
    <n v="0"/>
    <n v="17.509166666666665"/>
    <n v="53.964381342454914"/>
    <x v="5"/>
    <x v="3"/>
    <x v="3"/>
    <x v="1"/>
    <x v="0"/>
    <x v="1"/>
    <x v="61"/>
    <s v="2022QF_SR_UTS"/>
  </r>
  <r>
    <x v="3"/>
    <n v="0"/>
    <n v="10.61"/>
    <n v="10.772073989493315"/>
    <x v="5"/>
    <x v="10"/>
    <x v="2"/>
    <x v="1"/>
    <x v="0"/>
    <x v="1"/>
    <x v="62"/>
    <s v="2022SR_Pavant_III"/>
  </r>
  <r>
    <x v="3"/>
    <n v="0"/>
    <n v="8.15"/>
    <n v="9.9768091411439741"/>
    <x v="5"/>
    <x v="3"/>
    <x v="3"/>
    <x v="1"/>
    <x v="0"/>
    <x v="1"/>
    <x v="63"/>
    <s v="2022QF_SR_Sage_I"/>
  </r>
  <r>
    <x v="3"/>
    <n v="0"/>
    <n v="8.15"/>
    <n v="9.9768091411439741"/>
    <x v="5"/>
    <x v="3"/>
    <x v="3"/>
    <x v="1"/>
    <x v="0"/>
    <x v="1"/>
    <x v="64"/>
    <s v="2022QF_SR_Sage_II"/>
  </r>
  <r>
    <x v="3"/>
    <n v="0"/>
    <n v="7.1700000000000008"/>
    <n v="8.3063643214014622"/>
    <x v="5"/>
    <x v="3"/>
    <x v="3"/>
    <x v="1"/>
    <x v="0"/>
    <x v="1"/>
    <x v="65"/>
    <s v="2022QF_SR_Sage_III"/>
  </r>
  <r>
    <x v="3"/>
    <n v="0"/>
    <n v="59.100000000000016"/>
    <n v="50.457718818970044"/>
    <x v="5"/>
    <x v="10"/>
    <x v="2"/>
    <x v="1"/>
    <x v="0"/>
    <x v="1"/>
    <x v="146"/>
    <s v="2022FB_S_Hunter"/>
  </r>
  <r>
    <x v="3"/>
    <n v="0"/>
    <n v="47.279999999999994"/>
    <n v="40.327119317077027"/>
    <x v="5"/>
    <x v="10"/>
    <x v="2"/>
    <x v="1"/>
    <x v="0"/>
    <x v="1"/>
    <x v="147"/>
    <s v="2022FB_S_Sigurd"/>
  </r>
  <r>
    <x v="3"/>
    <n v="0"/>
    <n v="58.623333333333314"/>
    <n v="44.013024078946401"/>
    <x v="5"/>
    <x v="10"/>
    <x v="2"/>
    <x v="1"/>
    <x v="0"/>
    <x v="1"/>
    <x v="138"/>
    <s v="2022FB_S_Milfrd"/>
  </r>
  <r>
    <x v="3"/>
    <n v="0"/>
    <n v="34.49"/>
    <n v="36.715146032388404"/>
    <x v="5"/>
    <x v="10"/>
    <x v="2"/>
    <x v="1"/>
    <x v="0"/>
    <x v="1"/>
    <x v="148"/>
    <s v="2022FB_S_CovMtn"/>
  </r>
  <r>
    <x v="3"/>
    <n v="0"/>
    <n v="82.299999999999983"/>
    <n v="73.922785840317587"/>
    <x v="7"/>
    <x v="5"/>
    <x v="4"/>
    <x v="1"/>
    <x v="0"/>
    <x v="1"/>
    <x v="67"/>
    <s v="2022CL_Craig1"/>
  </r>
  <r>
    <x v="3"/>
    <n v="0"/>
    <n v="81.539999999999992"/>
    <n v="77.878819585355117"/>
    <x v="7"/>
    <x v="5"/>
    <x v="4"/>
    <x v="1"/>
    <x v="0"/>
    <x v="1"/>
    <x v="68"/>
    <s v="2022CL_Craig2"/>
  </r>
  <r>
    <x v="3"/>
    <n v="0"/>
    <n v="43.860000000000007"/>
    <n v="41.46299999999998"/>
    <x v="7"/>
    <x v="5"/>
    <x v="4"/>
    <x v="1"/>
    <x v="0"/>
    <x v="1"/>
    <x v="69"/>
    <s v="2022CL_Hayden1"/>
  </r>
  <r>
    <x v="3"/>
    <n v="0"/>
    <n v="32.68"/>
    <n v="30.952999999999996"/>
    <x v="7"/>
    <x v="5"/>
    <x v="4"/>
    <x v="1"/>
    <x v="0"/>
    <x v="1"/>
    <x v="70"/>
    <s v="2022CL_Hayden2"/>
  </r>
  <r>
    <x v="3"/>
    <n v="0"/>
    <n v="2.9591666666666665"/>
    <n v="3.2278881782090867"/>
    <x v="8"/>
    <x v="1"/>
    <x v="1"/>
    <x v="0"/>
    <x v="0"/>
    <x v="1"/>
    <x v="71"/>
    <s v="2022HY_BigFork"/>
  </r>
  <r>
    <x v="3"/>
    <n v="0"/>
    <n v="74"/>
    <n v="68.248366563740532"/>
    <x v="8"/>
    <x v="5"/>
    <x v="4"/>
    <x v="0"/>
    <x v="0"/>
    <x v="1"/>
    <x v="72"/>
    <s v="2022CL_Colstrip3"/>
  </r>
  <r>
    <x v="3"/>
    <n v="0"/>
    <n v="74"/>
    <n v="69.6916257168063"/>
    <x v="8"/>
    <x v="5"/>
    <x v="4"/>
    <x v="0"/>
    <x v="0"/>
    <x v="1"/>
    <x v="73"/>
    <s v="2022CL_Colstrip4"/>
  </r>
  <r>
    <x v="3"/>
    <n v="0"/>
    <n v="226.99166666666659"/>
    <n v="212.8290030877811"/>
    <x v="9"/>
    <x v="4"/>
    <x v="4"/>
    <x v="0"/>
    <x v="0"/>
    <x v="1"/>
    <x v="74"/>
    <s v="2022GS_Hermiston2"/>
  </r>
  <r>
    <x v="3"/>
    <n v="0"/>
    <n v="8.61"/>
    <n v="3.3967221915720907"/>
    <x v="10"/>
    <x v="2"/>
    <x v="2"/>
    <x v="0"/>
    <x v="0"/>
    <x v="1"/>
    <x v="75"/>
    <s v="2022WD_CMBHILL_P"/>
  </r>
  <r>
    <x v="3"/>
    <n v="0"/>
    <n v="6.125"/>
    <n v="0"/>
    <x v="10"/>
    <x v="2"/>
    <x v="2"/>
    <x v="0"/>
    <x v="0"/>
    <x v="1"/>
    <x v="78"/>
    <s v="2022WD_SCL_New_IN_P"/>
  </r>
  <r>
    <x v="3"/>
    <n v="0"/>
    <n v="13.56"/>
    <n v="9.1844218675308191"/>
    <x v="10"/>
    <x v="3"/>
    <x v="3"/>
    <x v="0"/>
    <x v="0"/>
    <x v="1"/>
    <x v="79"/>
    <s v="2022QF_WD_OregonWF_1"/>
  </r>
  <r>
    <x v="3"/>
    <n v="0"/>
    <n v="4.18"/>
    <n v="7.4189277761903529"/>
    <x v="10"/>
    <x v="3"/>
    <x v="3"/>
    <x v="0"/>
    <x v="0"/>
    <x v="1"/>
    <x v="80"/>
    <s v="2022QF_WD_WaW"/>
  </r>
  <r>
    <x v="3"/>
    <n v="0"/>
    <n v="8.4000000000000021"/>
    <n v="13.141054572899113"/>
    <x v="10"/>
    <x v="3"/>
    <x v="3"/>
    <x v="0"/>
    <x v="0"/>
    <x v="1"/>
    <x v="139"/>
    <s v="2022QF_WD_Orchard"/>
  </r>
  <r>
    <x v="3"/>
    <n v="0"/>
    <n v="32.76"/>
    <n v="54.133172687505322"/>
    <x v="10"/>
    <x v="2"/>
    <x v="2"/>
    <x v="0"/>
    <x v="0"/>
    <x v="1"/>
    <x v="81"/>
    <s v="2022I_RP_WD_Mg1"/>
  </r>
  <r>
    <x v="3"/>
    <n v="0"/>
    <n v="16.38"/>
    <n v="15.39984138230162"/>
    <x v="10"/>
    <x v="2"/>
    <x v="2"/>
    <x v="0"/>
    <x v="0"/>
    <x v="1"/>
    <x v="82"/>
    <s v="2022I_RP_WD_Mg2"/>
  </r>
  <r>
    <x v="3"/>
    <n v="0"/>
    <n v="99"/>
    <n v="84.089449492721783"/>
    <x v="11"/>
    <x v="5"/>
    <x v="4"/>
    <x v="1"/>
    <x v="0"/>
    <x v="1"/>
    <x v="84"/>
    <s v="2022CL_DJohnston1"/>
  </r>
  <r>
    <x v="3"/>
    <n v="0"/>
    <n v="106"/>
    <n v="98.79520533745027"/>
    <x v="11"/>
    <x v="5"/>
    <x v="4"/>
    <x v="1"/>
    <x v="0"/>
    <x v="1"/>
    <x v="85"/>
    <s v="2022CL_DJohnston2"/>
  </r>
  <r>
    <x v="3"/>
    <n v="0"/>
    <n v="220"/>
    <n v="185.61805183061307"/>
    <x v="11"/>
    <x v="5"/>
    <x v="4"/>
    <x v="1"/>
    <x v="0"/>
    <x v="1"/>
    <x v="86"/>
    <s v="2022CL_DJohnston3"/>
  </r>
  <r>
    <x v="3"/>
    <n v="0"/>
    <n v="330"/>
    <n v="289.626107190119"/>
    <x v="11"/>
    <x v="5"/>
    <x v="4"/>
    <x v="1"/>
    <x v="0"/>
    <x v="1"/>
    <x v="87"/>
    <s v="2022CL_DJohnston4"/>
  </r>
  <r>
    <x v="3"/>
    <n v="0"/>
    <n v="268"/>
    <n v="251.60899999999992"/>
    <x v="11"/>
    <x v="5"/>
    <x v="4"/>
    <x v="1"/>
    <x v="0"/>
    <x v="1"/>
    <x v="88"/>
    <s v="2022CL_Wyodak1"/>
  </r>
  <r>
    <x v="3"/>
    <n v="0"/>
    <n v="9.4899999999999984"/>
    <n v="13.365313736980596"/>
    <x v="11"/>
    <x v="2"/>
    <x v="2"/>
    <x v="1"/>
    <x v="0"/>
    <x v="1"/>
    <x v="92"/>
    <s v="2022WD_FC1"/>
  </r>
  <r>
    <x v="3"/>
    <n v="0"/>
    <n v="47.25"/>
    <n v="56.478953904739249"/>
    <x v="11"/>
    <x v="2"/>
    <x v="2"/>
    <x v="1"/>
    <x v="0"/>
    <x v="1"/>
    <x v="99"/>
    <s v="2022WD_TopofWorld_P"/>
  </r>
  <r>
    <x v="3"/>
    <n v="0"/>
    <n v="18.88"/>
    <n v="12.464631279051449"/>
    <x v="11"/>
    <x v="3"/>
    <x v="3"/>
    <x v="1"/>
    <x v="0"/>
    <x v="1"/>
    <x v="101"/>
    <s v="2022QF_WD_Pioneer1"/>
  </r>
  <r>
    <x v="3"/>
    <n v="0"/>
    <n v="23.360000000000003"/>
    <n v="19.785012794971475"/>
    <x v="11"/>
    <x v="2"/>
    <x v="2"/>
    <x v="1"/>
    <x v="0"/>
    <x v="1"/>
    <x v="102"/>
    <s v="2022WD_3_Buttes_P"/>
  </r>
  <r>
    <x v="3"/>
    <n v="0"/>
    <n v="1.3333333333333334E-2"/>
    <n v="0.02"/>
    <x v="11"/>
    <x v="3"/>
    <x v="3"/>
    <x v="1"/>
    <x v="0"/>
    <x v="1"/>
    <x v="104"/>
    <s v="2022QF_WD_WYE"/>
  </r>
  <r>
    <x v="3"/>
    <n v="0"/>
    <n v="70.7"/>
    <n v="40.977992336900833"/>
    <x v="11"/>
    <x v="2"/>
    <x v="2"/>
    <x v="1"/>
    <x v="0"/>
    <x v="1"/>
    <x v="140"/>
    <s v="2022WD_Pryor"/>
  </r>
  <r>
    <x v="3"/>
    <n v="0"/>
    <n v="23.360000000000003"/>
    <n v="50.915166173661675"/>
    <x v="11"/>
    <x v="2"/>
    <x v="2"/>
    <x v="1"/>
    <x v="0"/>
    <x v="1"/>
    <x v="105"/>
    <s v="2022I_RP_WD_Glnr"/>
  </r>
  <r>
    <x v="3"/>
    <n v="0"/>
    <n v="9.2000000000000011"/>
    <n v="20.057321822909898"/>
    <x v="11"/>
    <x v="2"/>
    <x v="2"/>
    <x v="1"/>
    <x v="0"/>
    <x v="1"/>
    <x v="106"/>
    <s v="2022I_RP_WD_Gln3"/>
  </r>
  <r>
    <x v="3"/>
    <n v="0"/>
    <n v="23.360000000000003"/>
    <n v="19.226992433477285"/>
    <x v="11"/>
    <x v="2"/>
    <x v="2"/>
    <x v="1"/>
    <x v="0"/>
    <x v="1"/>
    <x v="107"/>
    <s v="2022I_RP_WD_7Mil"/>
  </r>
  <r>
    <x v="3"/>
    <n v="0"/>
    <n v="4.6000000000000005"/>
    <n v="4.0793601758334557"/>
    <x v="11"/>
    <x v="2"/>
    <x v="2"/>
    <x v="1"/>
    <x v="0"/>
    <x v="1"/>
    <x v="108"/>
    <s v="2022I_RP_WD_7Mi2"/>
  </r>
  <r>
    <x v="3"/>
    <n v="0"/>
    <n v="23.360000000000003"/>
    <n v="34.324152291939129"/>
    <x v="11"/>
    <x v="2"/>
    <x v="2"/>
    <x v="1"/>
    <x v="0"/>
    <x v="1"/>
    <x v="109"/>
    <s v="2022I_RP_WD_HiP"/>
  </r>
  <r>
    <x v="3"/>
    <n v="0"/>
    <n v="6.7300000000000031"/>
    <n v="7.2773876613399153"/>
    <x v="11"/>
    <x v="2"/>
    <x v="2"/>
    <x v="1"/>
    <x v="0"/>
    <x v="1"/>
    <x v="110"/>
    <s v="2022I_RP_WD_McF"/>
  </r>
  <r>
    <x v="3"/>
    <n v="0"/>
    <n v="26.199999999999992"/>
    <n v="20.875702072405648"/>
    <x v="11"/>
    <x v="2"/>
    <x v="2"/>
    <x v="1"/>
    <x v="0"/>
    <x v="1"/>
    <x v="141"/>
    <s v="2022I_RP_WD_Dlp"/>
  </r>
  <r>
    <x v="3"/>
    <n v="0"/>
    <n v="23.360000000000003"/>
    <n v="38.580855563116224"/>
    <x v="11"/>
    <x v="2"/>
    <x v="2"/>
    <x v="1"/>
    <x v="0"/>
    <x v="1"/>
    <x v="111"/>
    <s v="2022I_RP_WD_RHs"/>
  </r>
  <r>
    <x v="3"/>
    <n v="0"/>
    <n v="63.12"/>
    <n v="183.33773914427678"/>
    <x v="11"/>
    <x v="2"/>
    <x v="2"/>
    <x v="1"/>
    <x v="0"/>
    <x v="1"/>
    <x v="149"/>
    <s v="2022R_WD_CDR2_c"/>
  </r>
  <r>
    <x v="3"/>
    <n v="0"/>
    <n v="79"/>
    <n v="83.918377530258667"/>
    <x v="11"/>
    <x v="2"/>
    <x v="2"/>
    <x v="1"/>
    <x v="0"/>
    <x v="1"/>
    <x v="142"/>
    <s v="2022R_WD_TBF3_b"/>
  </r>
  <r>
    <x v="3"/>
    <n v="0"/>
    <n v="39.470000000000006"/>
    <n v="38.64736433439159"/>
    <x v="11"/>
    <x v="2"/>
    <x v="2"/>
    <x v="1"/>
    <x v="0"/>
    <x v="1"/>
    <x v="143"/>
    <s v="2022R_WD_EKF1_b"/>
  </r>
  <r>
    <x v="3"/>
    <n v="0"/>
    <n v="35.35"/>
    <n v="55.070176288369069"/>
    <x v="11"/>
    <x v="2"/>
    <x v="2"/>
    <x v="1"/>
    <x v="0"/>
    <x v="1"/>
    <x v="150"/>
    <s v="2022I_CedarSpI_WD"/>
  </r>
  <r>
    <x v="3"/>
    <n v="0"/>
    <n v="0"/>
    <n v="0"/>
    <x v="11"/>
    <x v="11"/>
    <x v="8"/>
    <x v="1"/>
    <x v="0"/>
    <x v="0"/>
    <x v="112"/>
    <s v="2022DecomCost"/>
  </r>
  <r>
    <x v="3"/>
    <n v="0"/>
    <n v="42.560000000000009"/>
    <n v="39.766844087211368"/>
    <x v="12"/>
    <x v="3"/>
    <x v="3"/>
    <x v="1"/>
    <x v="0"/>
    <x v="1"/>
    <x v="113"/>
    <s v="2022QF_SR_Sweetwtr"/>
  </r>
  <r>
    <x v="3"/>
    <n v="0"/>
    <n v="478.24749999999995"/>
    <n v="411.09905161005736"/>
    <x v="13"/>
    <x v="4"/>
    <x v="4"/>
    <x v="0"/>
    <x v="0"/>
    <x v="1"/>
    <x v="114"/>
    <s v="2022GS_Chehalis"/>
  </r>
  <r>
    <x v="3"/>
    <n v="0"/>
    <n v="33.080833333333324"/>
    <n v="25.691526687251873"/>
    <x v="14"/>
    <x v="1"/>
    <x v="1"/>
    <x v="0"/>
    <x v="0"/>
    <x v="1"/>
    <x v="115"/>
    <s v="2022HY_Rogue"/>
  </r>
  <r>
    <x v="3"/>
    <n v="0"/>
    <n v="2.2033333333333331"/>
    <n v="2.202144905161004"/>
    <x v="14"/>
    <x v="1"/>
    <x v="1"/>
    <x v="0"/>
    <x v="0"/>
    <x v="1"/>
    <x v="116"/>
    <s v="2022HY_SmallWest"/>
  </r>
  <r>
    <x v="3"/>
    <n v="0"/>
    <n v="44.158333333333331"/>
    <n v="27.050663652404058"/>
    <x v="14"/>
    <x v="1"/>
    <x v="1"/>
    <x v="0"/>
    <x v="0"/>
    <x v="1"/>
    <x v="119"/>
    <s v="2022HY_Umpqua_Flat"/>
  </r>
  <r>
    <x v="3"/>
    <n v="0"/>
    <n v="83.474999999999994"/>
    <n v="37.478808998676634"/>
    <x v="14"/>
    <x v="1"/>
    <x v="1"/>
    <x v="0"/>
    <x v="0"/>
    <x v="1"/>
    <x v="120"/>
    <s v="2022HY_Umpqua_Shape"/>
  </r>
  <r>
    <x v="3"/>
    <n v="0"/>
    <n v="1.0391666666666663"/>
    <n v="6.2005533185564818"/>
    <x v="14"/>
    <x v="10"/>
    <x v="2"/>
    <x v="0"/>
    <x v="0"/>
    <x v="1"/>
    <x v="122"/>
    <s v="2022SR_BlackCap_P"/>
  </r>
  <r>
    <x v="3"/>
    <n v="0"/>
    <n v="2.6"/>
    <n v="3.4386877440852537"/>
    <x v="14"/>
    <x v="10"/>
    <x v="2"/>
    <x v="0"/>
    <x v="0"/>
    <x v="1"/>
    <x v="123"/>
    <s v="2022SR_OldMill_P"/>
  </r>
  <r>
    <x v="3"/>
    <n v="0"/>
    <n v="4.9241666666666655"/>
    <n v="0.29066201261550045"/>
    <x v="14"/>
    <x v="10"/>
    <x v="2"/>
    <x v="0"/>
    <x v="0"/>
    <x v="1"/>
    <x v="124"/>
    <s v="2022SR_OSIP_Prj_P"/>
  </r>
  <r>
    <x v="3"/>
    <n v="0"/>
    <n v="100.27333333333333"/>
    <n v="191.58701884355628"/>
    <x v="14"/>
    <x v="3"/>
    <x v="3"/>
    <x v="0"/>
    <x v="0"/>
    <x v="1"/>
    <x v="125"/>
    <s v="2022QF_SR_ORS"/>
  </r>
  <r>
    <x v="3"/>
    <n v="0"/>
    <n v="64.309999999999988"/>
    <n v="79.549760947861145"/>
    <x v="14"/>
    <x v="10"/>
    <x v="2"/>
    <x v="0"/>
    <x v="0"/>
    <x v="1"/>
    <x v="151"/>
    <s v="2022FB_S_PrnMil"/>
  </r>
  <r>
    <x v="3"/>
    <n v="0"/>
    <n v="395.94166666666666"/>
    <n v="423.642873842082"/>
    <x v="15"/>
    <x v="1"/>
    <x v="1"/>
    <x v="0"/>
    <x v="0"/>
    <x v="1"/>
    <x v="126"/>
    <s v="2022HY_Lewis_Dispatch"/>
  </r>
  <r>
    <x v="3"/>
    <n v="0"/>
    <n v="128.8783333333333"/>
    <n v="31.032624393471544"/>
    <x v="15"/>
    <x v="1"/>
    <x v="1"/>
    <x v="0"/>
    <x v="0"/>
    <x v="1"/>
    <x v="127"/>
    <s v="2022HY_Lewis_Shape"/>
  </r>
  <r>
    <x v="3"/>
    <n v="0"/>
    <n v="0"/>
    <n v="0"/>
    <x v="15"/>
    <x v="1"/>
    <x v="1"/>
    <x v="0"/>
    <x v="0"/>
    <x v="1"/>
    <x v="128"/>
    <s v="2022Hy_Lewis_Dispatch_Rel_Reserve"/>
  </r>
  <r>
    <x v="3"/>
    <n v="0"/>
    <n v="10.604166666666666"/>
    <n v="16.181786631773896"/>
    <x v="15"/>
    <x v="3"/>
    <x v="3"/>
    <x v="0"/>
    <x v="0"/>
    <x v="1"/>
    <x v="129"/>
    <s v="2022QF_SR_ORN"/>
  </r>
  <r>
    <x v="3"/>
    <n v="0"/>
    <n v="4.2000000000000011"/>
    <n v="4.2"/>
    <x v="15"/>
    <x v="3"/>
    <x v="3"/>
    <x v="0"/>
    <x v="0"/>
    <x v="1"/>
    <x v="130"/>
    <s v="2022QF_WD_ORN"/>
  </r>
  <r>
    <x v="3"/>
    <n v="0"/>
    <n v="8.5833333333333339"/>
    <n v="103"/>
    <x v="16"/>
    <x v="0"/>
    <x v="0"/>
    <x v="0"/>
    <x v="0"/>
    <x v="0"/>
    <x v="131"/>
    <s v="2022I_FOT_NOBQ3"/>
  </r>
  <r>
    <x v="3"/>
    <n v="0"/>
    <n v="8.5833333333333339"/>
    <n v="0"/>
    <x v="16"/>
    <x v="0"/>
    <x v="0"/>
    <x v="0"/>
    <x v="0"/>
    <x v="0"/>
    <x v="144"/>
    <s v="2022I_FOT_NOB_W"/>
  </r>
  <r>
    <x v="3"/>
    <n v="0"/>
    <n v="354"/>
    <n v="311.81421239523581"/>
    <x v="17"/>
    <x v="5"/>
    <x v="4"/>
    <x v="0"/>
    <x v="0"/>
    <x v="1"/>
    <x v="132"/>
    <s v="2022CL_JBridger1"/>
  </r>
  <r>
    <x v="3"/>
    <n v="0"/>
    <n v="359.30000000000013"/>
    <n v="332.71960057344512"/>
    <x v="17"/>
    <x v="5"/>
    <x v="4"/>
    <x v="0"/>
    <x v="0"/>
    <x v="1"/>
    <x v="133"/>
    <s v="2022CL_JBridger2"/>
  </r>
  <r>
    <x v="3"/>
    <n v="0"/>
    <n v="348.67"/>
    <n v="322.14899999999989"/>
    <x v="17"/>
    <x v="5"/>
    <x v="4"/>
    <x v="0"/>
    <x v="0"/>
    <x v="1"/>
    <x v="134"/>
    <s v="2022CL_JBridger3"/>
  </r>
  <r>
    <x v="3"/>
    <n v="0"/>
    <n v="353.30000000000013"/>
    <n v="319.39199999999994"/>
    <x v="17"/>
    <x v="5"/>
    <x v="4"/>
    <x v="0"/>
    <x v="0"/>
    <x v="1"/>
    <x v="135"/>
    <s v="2022CL_JBridger4"/>
  </r>
  <r>
    <x v="3"/>
    <n v="0"/>
    <n v="0"/>
    <n v="0"/>
    <x v="17"/>
    <x v="11"/>
    <x v="8"/>
    <x v="1"/>
    <x v="0"/>
    <x v="0"/>
    <x v="136"/>
    <s v="2022ReclamationCost"/>
  </r>
  <r>
    <x v="4"/>
    <n v="0"/>
    <n v="17.166666666666668"/>
    <n v="206"/>
    <x v="0"/>
    <x v="0"/>
    <x v="0"/>
    <x v="0"/>
    <x v="0"/>
    <x v="0"/>
    <x v="0"/>
    <s v="2023I_FOT_COBQ3"/>
  </r>
  <r>
    <x v="4"/>
    <n v="0"/>
    <n v="5.625"/>
    <n v="0"/>
    <x v="1"/>
    <x v="1"/>
    <x v="1"/>
    <x v="1"/>
    <x v="0"/>
    <x v="1"/>
    <x v="2"/>
    <s v="2023HY_GemState_P"/>
  </r>
  <r>
    <x v="4"/>
    <n v="0"/>
    <n v="15.22"/>
    <n v="20.515613119777946"/>
    <x v="1"/>
    <x v="2"/>
    <x v="2"/>
    <x v="1"/>
    <x v="0"/>
    <x v="1"/>
    <x v="3"/>
    <s v="2023WD_WolvCrk_P"/>
  </r>
  <r>
    <x v="4"/>
    <n v="0"/>
    <n v="8.379999999999999"/>
    <n v="7.9650630818698005"/>
    <x v="1"/>
    <x v="3"/>
    <x v="3"/>
    <x v="1"/>
    <x v="0"/>
    <x v="1"/>
    <x v="4"/>
    <s v="2023QF_WD_MC_FivPine"/>
  </r>
  <r>
    <x v="4"/>
    <n v="0"/>
    <n v="16.759999999999998"/>
    <n v="20.938866139048685"/>
    <x v="1"/>
    <x v="3"/>
    <x v="3"/>
    <x v="1"/>
    <x v="0"/>
    <x v="1"/>
    <x v="5"/>
    <s v="2023QF_WD_MC_NorthPt"/>
  </r>
  <r>
    <x v="4"/>
    <n v="0"/>
    <n v="5.3100000000000005"/>
    <n v="4.8168196506106131"/>
    <x v="1"/>
    <x v="3"/>
    <x v="3"/>
    <x v="1"/>
    <x v="0"/>
    <x v="1"/>
    <x v="6"/>
    <s v="2023QF_WD_PwerCntyI"/>
  </r>
  <r>
    <x v="4"/>
    <n v="0"/>
    <n v="5.3100000000000005"/>
    <n v="4.2485173463722861"/>
    <x v="1"/>
    <x v="3"/>
    <x v="3"/>
    <x v="1"/>
    <x v="0"/>
    <x v="1"/>
    <x v="7"/>
    <s v="2023QF_WD_PwerCntyII"/>
  </r>
  <r>
    <x v="4"/>
    <n v="0"/>
    <n v="18.86"/>
    <n v="20.032790030877809"/>
    <x v="2"/>
    <x v="1"/>
    <x v="1"/>
    <x v="0"/>
    <x v="0"/>
    <x v="1"/>
    <x v="8"/>
    <s v="2023HY_MidCol_P"/>
  </r>
  <r>
    <x v="4"/>
    <n v="0"/>
    <n v="16.984999999999999"/>
    <n v="203.82"/>
    <x v="2"/>
    <x v="0"/>
    <x v="0"/>
    <x v="0"/>
    <x v="0"/>
    <x v="0"/>
    <x v="11"/>
    <s v="2023I_FOT_MDCQ3"/>
  </r>
  <r>
    <x v="4"/>
    <n v="0"/>
    <n v="26.951666666666668"/>
    <n v="0"/>
    <x v="2"/>
    <x v="0"/>
    <x v="0"/>
    <x v="0"/>
    <x v="0"/>
    <x v="0"/>
    <x v="13"/>
    <s v="2023I_FOT_MDC_W"/>
  </r>
  <r>
    <x v="4"/>
    <n v="0"/>
    <n v="23.72"/>
    <n v="74.429765636771521"/>
    <x v="2"/>
    <x v="2"/>
    <x v="2"/>
    <x v="0"/>
    <x v="0"/>
    <x v="1"/>
    <x v="14"/>
    <s v="2023I_RP_WD_LJp"/>
  </r>
  <r>
    <x v="4"/>
    <n v="0"/>
    <n v="19.740000000000002"/>
    <n v="68.194191342882462"/>
    <x v="2"/>
    <x v="2"/>
    <x v="2"/>
    <x v="0"/>
    <x v="0"/>
    <x v="1"/>
    <x v="15"/>
    <s v="2023I_RP_WD_Gdne"/>
  </r>
  <r>
    <x v="4"/>
    <n v="0"/>
    <n v="9.7949999999999999"/>
    <n v="18.638902073224521"/>
    <x v="3"/>
    <x v="1"/>
    <x v="1"/>
    <x v="1"/>
    <x v="0"/>
    <x v="1"/>
    <x v="16"/>
    <s v="2023HY_BearRiver_Shape"/>
  </r>
  <r>
    <x v="4"/>
    <n v="0"/>
    <n v="59.239166666666669"/>
    <n v="6.4900705778561969"/>
    <x v="3"/>
    <x v="1"/>
    <x v="1"/>
    <x v="1"/>
    <x v="0"/>
    <x v="1"/>
    <x v="17"/>
    <s v="2023HY_BearRiver_Dispatch"/>
  </r>
  <r>
    <x v="4"/>
    <n v="0"/>
    <n v="0"/>
    <n v="36.490070577856201"/>
    <x v="3"/>
    <x v="1"/>
    <x v="1"/>
    <x v="1"/>
    <x v="0"/>
    <x v="1"/>
    <x v="18"/>
    <s v="2023Hy_Bear_Dispatch_Rel_Reserve"/>
  </r>
  <r>
    <x v="4"/>
    <n v="0"/>
    <n v="64"/>
    <n v="60.699999999999982"/>
    <x v="3"/>
    <x v="4"/>
    <x v="4"/>
    <x v="1"/>
    <x v="0"/>
    <x v="1"/>
    <x v="19"/>
    <s v="2023GS_Gadsby1"/>
  </r>
  <r>
    <x v="4"/>
    <n v="0"/>
    <n v="69"/>
    <n v="61.299999999999919"/>
    <x v="3"/>
    <x v="4"/>
    <x v="4"/>
    <x v="1"/>
    <x v="0"/>
    <x v="1"/>
    <x v="20"/>
    <s v="2023GS_Gadsby2"/>
  </r>
  <r>
    <x v="4"/>
    <n v="0"/>
    <n v="104.5"/>
    <n v="101.69999999999996"/>
    <x v="3"/>
    <x v="4"/>
    <x v="4"/>
    <x v="1"/>
    <x v="0"/>
    <x v="1"/>
    <x v="21"/>
    <s v="2023GS_Gadsby3"/>
  </r>
  <r>
    <x v="4"/>
    <n v="0"/>
    <n v="39.600000000000009"/>
    <n v="34.900000000000006"/>
    <x v="3"/>
    <x v="4"/>
    <x v="4"/>
    <x v="1"/>
    <x v="0"/>
    <x v="1"/>
    <x v="22"/>
    <s v="2023GS_Gadsby4"/>
  </r>
  <r>
    <x v="4"/>
    <n v="0"/>
    <n v="39.600000000000009"/>
    <n v="33.200000000000038"/>
    <x v="3"/>
    <x v="4"/>
    <x v="4"/>
    <x v="1"/>
    <x v="0"/>
    <x v="1"/>
    <x v="23"/>
    <s v="2023GS_Gadsby5"/>
  </r>
  <r>
    <x v="4"/>
    <n v="0"/>
    <n v="39.600000000000009"/>
    <n v="39.200000000000031"/>
    <x v="3"/>
    <x v="4"/>
    <x v="4"/>
    <x v="1"/>
    <x v="0"/>
    <x v="1"/>
    <x v="24"/>
    <s v="2023GS_Gadsby6"/>
  </r>
  <r>
    <x v="4"/>
    <n v="0"/>
    <n v="156"/>
    <n v="151.22363939126589"/>
    <x v="3"/>
    <x v="5"/>
    <x v="4"/>
    <x v="1"/>
    <x v="0"/>
    <x v="1"/>
    <x v="25"/>
    <s v="2023CL_Naughton1"/>
  </r>
  <r>
    <x v="4"/>
    <n v="0"/>
    <n v="201"/>
    <n v="191.20781870313201"/>
    <x v="3"/>
    <x v="5"/>
    <x v="4"/>
    <x v="1"/>
    <x v="0"/>
    <x v="1"/>
    <x v="26"/>
    <s v="2023CL_Naughton2"/>
  </r>
  <r>
    <x v="4"/>
    <n v="0"/>
    <n v="540.92916666666656"/>
    <n v="517.8042126157917"/>
    <x v="3"/>
    <x v="4"/>
    <x v="4"/>
    <x v="1"/>
    <x v="0"/>
    <x v="1"/>
    <x v="28"/>
    <s v="2023GS_LakeSide1"/>
  </r>
  <r>
    <x v="4"/>
    <n v="0"/>
    <n v="626.79083333333335"/>
    <n v="598.90533745037499"/>
    <x v="3"/>
    <x v="4"/>
    <x v="4"/>
    <x v="1"/>
    <x v="0"/>
    <x v="1"/>
    <x v="29"/>
    <s v="2023GS_LakeSide2"/>
  </r>
  <r>
    <x v="4"/>
    <n v="0"/>
    <n v="14.370000000000003"/>
    <n v="16.558032766602349"/>
    <x v="3"/>
    <x v="3"/>
    <x v="3"/>
    <x v="1"/>
    <x v="0"/>
    <x v="1"/>
    <x v="30"/>
    <s v="2023QF_WD_Mtn_Wind1"/>
  </r>
  <r>
    <x v="4"/>
    <n v="0"/>
    <n v="18.829999999999995"/>
    <n v="21.956134679324176"/>
    <x v="3"/>
    <x v="3"/>
    <x v="3"/>
    <x v="1"/>
    <x v="0"/>
    <x v="1"/>
    <x v="31"/>
    <s v="2023QF_WD_Mtn_Wind2"/>
  </r>
  <r>
    <x v="4"/>
    <n v="0"/>
    <n v="4.46"/>
    <n v="3.4687192417430124"/>
    <x v="3"/>
    <x v="3"/>
    <x v="3"/>
    <x v="1"/>
    <x v="0"/>
    <x v="1"/>
    <x v="32"/>
    <s v="2023QF_WD_SpanishF"/>
  </r>
  <r>
    <x v="4"/>
    <n v="0"/>
    <n v="6.7500000000000004E-2"/>
    <n v="0"/>
    <x v="3"/>
    <x v="3"/>
    <x v="3"/>
    <x v="1"/>
    <x v="0"/>
    <x v="1"/>
    <x v="33"/>
    <s v="2023QF_SR_UTN"/>
  </r>
  <r>
    <x v="4"/>
    <n v="0"/>
    <n v="0.71"/>
    <n v="0.15936253601156908"/>
    <x v="3"/>
    <x v="3"/>
    <x v="3"/>
    <x v="1"/>
    <x v="0"/>
    <x v="1"/>
    <x v="34"/>
    <s v="2023QF_WD_Tooele"/>
  </r>
  <r>
    <x v="4"/>
    <n v="0"/>
    <n v="91.86333333333333"/>
    <n v="73.156753265766255"/>
    <x v="3"/>
    <x v="13"/>
    <x v="9"/>
    <x v="1"/>
    <x v="0"/>
    <x v="0"/>
    <x v="145"/>
    <s v="2023H1.UN_PVS_CP"/>
  </r>
  <r>
    <x v="4"/>
    <n v="0"/>
    <n v="247"/>
    <n v="239.88099029554488"/>
    <x v="3"/>
    <x v="12"/>
    <x v="4"/>
    <x v="1"/>
    <x v="0"/>
    <x v="0"/>
    <x v="137"/>
    <s v="2023CL_Naughton3_I_NTN3_GC"/>
  </r>
  <r>
    <x v="4"/>
    <n v="0"/>
    <n v="50.350000000000016"/>
    <n v="47.500000000000021"/>
    <x v="3"/>
    <x v="6"/>
    <x v="5"/>
    <x v="1"/>
    <x v="0"/>
    <x v="1"/>
    <x v="35"/>
    <s v="2023MonsanOpRes_Int"/>
  </r>
  <r>
    <x v="4"/>
    <n v="0"/>
    <n v="114.48"/>
    <n v="107.9999999999999"/>
    <x v="3"/>
    <x v="7"/>
    <x v="6"/>
    <x v="1"/>
    <x v="0"/>
    <x v="1"/>
    <x v="36"/>
    <s v="2023MagCorp_Int"/>
  </r>
  <r>
    <x v="4"/>
    <n v="0"/>
    <n v="80.559999999999988"/>
    <n v="69.398323775915301"/>
    <x v="3"/>
    <x v="7"/>
    <x v="6"/>
    <x v="1"/>
    <x v="0"/>
    <x v="1"/>
    <x v="37"/>
    <s v="2023Nucor_Int"/>
  </r>
  <r>
    <x v="4"/>
    <n v="0"/>
    <n v="71.02"/>
    <n v="66.999999999999957"/>
    <x v="3"/>
    <x v="6"/>
    <x v="5"/>
    <x v="1"/>
    <x v="0"/>
    <x v="1"/>
    <x v="38"/>
    <s v="2023MonsanCur_Int"/>
  </r>
  <r>
    <x v="4"/>
    <n v="0"/>
    <n v="9.5033333333333339"/>
    <n v="12.488901852668723"/>
    <x v="5"/>
    <x v="1"/>
    <x v="1"/>
    <x v="1"/>
    <x v="0"/>
    <x v="1"/>
    <x v="40"/>
    <s v="2023HY_SmallEast"/>
  </r>
  <r>
    <x v="4"/>
    <n v="0"/>
    <n v="0.95666666666666667"/>
    <n v="0.95880144404332135"/>
    <x v="5"/>
    <x v="8"/>
    <x v="7"/>
    <x v="1"/>
    <x v="0"/>
    <x v="1"/>
    <x v="41"/>
    <s v="2023I_US_BAT_Pan"/>
  </r>
  <r>
    <x v="4"/>
    <n v="0"/>
    <n v="32.100000000000009"/>
    <n v="30.380000000000003"/>
    <x v="5"/>
    <x v="9"/>
    <x v="2"/>
    <x v="1"/>
    <x v="0"/>
    <x v="1"/>
    <x v="42"/>
    <s v="2023GEO_Blundell"/>
  </r>
  <r>
    <x v="4"/>
    <n v="0"/>
    <n v="534.19833333333327"/>
    <n v="524.78842082046754"/>
    <x v="5"/>
    <x v="4"/>
    <x v="4"/>
    <x v="1"/>
    <x v="0"/>
    <x v="1"/>
    <x v="43"/>
    <s v="2023GS_CurrantCreek"/>
  </r>
  <r>
    <x v="4"/>
    <n v="0"/>
    <n v="418.10000000000008"/>
    <n v="395.40000000000009"/>
    <x v="5"/>
    <x v="5"/>
    <x v="4"/>
    <x v="1"/>
    <x v="0"/>
    <x v="1"/>
    <x v="44"/>
    <s v="2023CL_Hunter1"/>
  </r>
  <r>
    <x v="4"/>
    <n v="0"/>
    <n v="269"/>
    <n v="250.39299999999992"/>
    <x v="5"/>
    <x v="5"/>
    <x v="4"/>
    <x v="1"/>
    <x v="0"/>
    <x v="1"/>
    <x v="45"/>
    <s v="2023CL_Hunter2"/>
  </r>
  <r>
    <x v="4"/>
    <n v="0"/>
    <n v="471"/>
    <n v="445.06099999999998"/>
    <x v="5"/>
    <x v="5"/>
    <x v="4"/>
    <x v="1"/>
    <x v="0"/>
    <x v="1"/>
    <x v="46"/>
    <s v="2023CL_Hunter3"/>
  </r>
  <r>
    <x v="4"/>
    <n v="0"/>
    <n v="459"/>
    <n v="432.24300000000005"/>
    <x v="5"/>
    <x v="5"/>
    <x v="4"/>
    <x v="1"/>
    <x v="0"/>
    <x v="1"/>
    <x v="47"/>
    <s v="2023CL_Huntington1"/>
  </r>
  <r>
    <x v="4"/>
    <n v="0"/>
    <n v="450"/>
    <n v="421.91799999999978"/>
    <x v="5"/>
    <x v="5"/>
    <x v="4"/>
    <x v="1"/>
    <x v="0"/>
    <x v="1"/>
    <x v="48"/>
    <s v="2023CL_Huntington2"/>
  </r>
  <r>
    <x v="4"/>
    <n v="0"/>
    <n v="12.599999999999996"/>
    <n v="9.2894053192235901"/>
    <x v="5"/>
    <x v="3"/>
    <x v="3"/>
    <x v="1"/>
    <x v="0"/>
    <x v="1"/>
    <x v="49"/>
    <s v="2023QF_WD_Latigo"/>
  </r>
  <r>
    <x v="4"/>
    <n v="0"/>
    <n v="41.304999999999993"/>
    <n v="50.625089841398989"/>
    <x v="5"/>
    <x v="3"/>
    <x v="3"/>
    <x v="1"/>
    <x v="0"/>
    <x v="1"/>
    <x v="50"/>
    <s v="2023QF_SR_Enterpr"/>
  </r>
  <r>
    <x v="4"/>
    <n v="0"/>
    <n v="41.332499999999989"/>
    <n v="35.912232615369703"/>
    <x v="5"/>
    <x v="3"/>
    <x v="3"/>
    <x v="1"/>
    <x v="0"/>
    <x v="1"/>
    <x v="51"/>
    <s v="2023QF_SR_Escalt1"/>
  </r>
  <r>
    <x v="4"/>
    <n v="0"/>
    <n v="41.332499999999989"/>
    <n v="36.884401077246899"/>
    <x v="5"/>
    <x v="3"/>
    <x v="3"/>
    <x v="1"/>
    <x v="0"/>
    <x v="1"/>
    <x v="52"/>
    <s v="2023QF_SR_Escalt2"/>
  </r>
  <r>
    <x v="4"/>
    <n v="0"/>
    <n v="41.332499999999989"/>
    <n v="37.363172418885632"/>
    <x v="5"/>
    <x v="3"/>
    <x v="3"/>
    <x v="1"/>
    <x v="0"/>
    <x v="1"/>
    <x v="53"/>
    <s v="2023QF_SR_Escalt3"/>
  </r>
  <r>
    <x v="4"/>
    <n v="0"/>
    <n v="25.693333333333332"/>
    <n v="24.263872611464851"/>
    <x v="5"/>
    <x v="3"/>
    <x v="3"/>
    <x v="1"/>
    <x v="0"/>
    <x v="1"/>
    <x v="54"/>
    <s v="2023QF_SR_Pavant"/>
  </r>
  <r>
    <x v="4"/>
    <n v="0"/>
    <n v="42.212499999999999"/>
    <n v="38.547926098190224"/>
    <x v="5"/>
    <x v="3"/>
    <x v="3"/>
    <x v="1"/>
    <x v="0"/>
    <x v="1"/>
    <x v="55"/>
    <s v="2023QF_SR_RedHill"/>
  </r>
  <r>
    <x v="4"/>
    <n v="0"/>
    <n v="42.212499999999999"/>
    <n v="37.500827908442005"/>
    <x v="5"/>
    <x v="3"/>
    <x v="3"/>
    <x v="1"/>
    <x v="0"/>
    <x v="1"/>
    <x v="56"/>
    <s v="2023QF_SR_ThreePeaks"/>
  </r>
  <r>
    <x v="4"/>
    <n v="0"/>
    <n v="41.470833333333339"/>
    <n v="41.968227048750975"/>
    <x v="5"/>
    <x v="3"/>
    <x v="3"/>
    <x v="1"/>
    <x v="0"/>
    <x v="1"/>
    <x v="57"/>
    <s v="2023QF_SR_GrntM_East"/>
  </r>
  <r>
    <x v="4"/>
    <n v="0"/>
    <n v="26.143333333333334"/>
    <n v="31.358577351153194"/>
    <x v="5"/>
    <x v="3"/>
    <x v="3"/>
    <x v="1"/>
    <x v="0"/>
    <x v="1"/>
    <x v="58"/>
    <s v="2023QF_SR_GrntM_West"/>
  </r>
  <r>
    <x v="4"/>
    <n v="0"/>
    <n v="41.445000000000007"/>
    <n v="36.963406995436635"/>
    <x v="5"/>
    <x v="3"/>
    <x v="3"/>
    <x v="1"/>
    <x v="0"/>
    <x v="1"/>
    <x v="59"/>
    <s v="2023QF_SR_IronSpring"/>
  </r>
  <r>
    <x v="4"/>
    <n v="0"/>
    <n v="26.379166666666659"/>
    <n v="24.59340313159213"/>
    <x v="5"/>
    <x v="3"/>
    <x v="3"/>
    <x v="1"/>
    <x v="0"/>
    <x v="1"/>
    <x v="60"/>
    <s v="2023QF_SR_Pavant_II"/>
  </r>
  <r>
    <x v="4"/>
    <n v="0"/>
    <n v="17.396666666666668"/>
    <n v="53.964381342454914"/>
    <x v="5"/>
    <x v="3"/>
    <x v="3"/>
    <x v="1"/>
    <x v="0"/>
    <x v="1"/>
    <x v="61"/>
    <s v="2023QF_SR_UTS"/>
  </r>
  <r>
    <x v="4"/>
    <n v="0"/>
    <n v="10.56"/>
    <n v="10.772073989493315"/>
    <x v="5"/>
    <x v="10"/>
    <x v="2"/>
    <x v="1"/>
    <x v="0"/>
    <x v="1"/>
    <x v="62"/>
    <s v="2023SR_Pavant_III"/>
  </r>
  <r>
    <x v="4"/>
    <n v="0"/>
    <n v="8.11"/>
    <n v="9.9768091411439741"/>
    <x v="5"/>
    <x v="3"/>
    <x v="3"/>
    <x v="1"/>
    <x v="0"/>
    <x v="1"/>
    <x v="63"/>
    <s v="2023QF_SR_Sage_I"/>
  </r>
  <r>
    <x v="4"/>
    <n v="0"/>
    <n v="8.11"/>
    <n v="9.9768091411439741"/>
    <x v="5"/>
    <x v="3"/>
    <x v="3"/>
    <x v="1"/>
    <x v="0"/>
    <x v="1"/>
    <x v="64"/>
    <s v="2023QF_SR_Sage_II"/>
  </r>
  <r>
    <x v="4"/>
    <n v="0"/>
    <n v="7.1324999999999994"/>
    <n v="8.3063643214014622"/>
    <x v="5"/>
    <x v="3"/>
    <x v="3"/>
    <x v="1"/>
    <x v="0"/>
    <x v="1"/>
    <x v="65"/>
    <s v="2023QF_SR_Sage_III"/>
  </r>
  <r>
    <x v="4"/>
    <n v="0"/>
    <n v="58.809999999999981"/>
    <n v="50.457718818970044"/>
    <x v="5"/>
    <x v="10"/>
    <x v="2"/>
    <x v="1"/>
    <x v="0"/>
    <x v="1"/>
    <x v="146"/>
    <s v="2023FB_S_Hunter"/>
  </r>
  <r>
    <x v="4"/>
    <n v="0"/>
    <n v="47.050000000000004"/>
    <n v="40.327119317077027"/>
    <x v="5"/>
    <x v="10"/>
    <x v="2"/>
    <x v="1"/>
    <x v="0"/>
    <x v="1"/>
    <x v="147"/>
    <s v="2023FB_S_Sigurd"/>
  </r>
  <r>
    <x v="4"/>
    <n v="0"/>
    <n v="58.183333333333344"/>
    <n v="44.013024078946401"/>
    <x v="5"/>
    <x v="10"/>
    <x v="2"/>
    <x v="1"/>
    <x v="0"/>
    <x v="1"/>
    <x v="138"/>
    <s v="2023FB_S_Milfrd"/>
  </r>
  <r>
    <x v="4"/>
    <n v="0"/>
    <n v="34.350000000000009"/>
    <n v="36.715146032388404"/>
    <x v="5"/>
    <x v="10"/>
    <x v="2"/>
    <x v="1"/>
    <x v="0"/>
    <x v="1"/>
    <x v="148"/>
    <s v="2023FB_S_CovMtn"/>
  </r>
  <r>
    <x v="4"/>
    <n v="0"/>
    <n v="82.299999999999983"/>
    <n v="73.922785840317587"/>
    <x v="7"/>
    <x v="5"/>
    <x v="4"/>
    <x v="1"/>
    <x v="0"/>
    <x v="1"/>
    <x v="67"/>
    <s v="2023CL_Craig1"/>
  </r>
  <r>
    <x v="4"/>
    <n v="0"/>
    <n v="81.539999999999992"/>
    <n v="77.878819585355117"/>
    <x v="7"/>
    <x v="5"/>
    <x v="4"/>
    <x v="1"/>
    <x v="0"/>
    <x v="1"/>
    <x v="68"/>
    <s v="2023CL_Craig2"/>
  </r>
  <r>
    <x v="4"/>
    <n v="0"/>
    <n v="43.860000000000007"/>
    <n v="41.46299999999998"/>
    <x v="7"/>
    <x v="5"/>
    <x v="4"/>
    <x v="1"/>
    <x v="0"/>
    <x v="1"/>
    <x v="69"/>
    <s v="2023CL_Hayden1"/>
  </r>
  <r>
    <x v="4"/>
    <n v="0"/>
    <n v="32.68"/>
    <n v="30.952999999999996"/>
    <x v="7"/>
    <x v="5"/>
    <x v="4"/>
    <x v="1"/>
    <x v="0"/>
    <x v="1"/>
    <x v="70"/>
    <s v="2023CL_Hayden2"/>
  </r>
  <r>
    <x v="4"/>
    <n v="0"/>
    <n v="2.9591666666666665"/>
    <n v="3.2278881782090867"/>
    <x v="8"/>
    <x v="1"/>
    <x v="1"/>
    <x v="0"/>
    <x v="0"/>
    <x v="1"/>
    <x v="71"/>
    <s v="2023HY_BigFork"/>
  </r>
  <r>
    <x v="4"/>
    <n v="0"/>
    <n v="74"/>
    <n v="68.248366563740532"/>
    <x v="8"/>
    <x v="5"/>
    <x v="4"/>
    <x v="0"/>
    <x v="0"/>
    <x v="1"/>
    <x v="72"/>
    <s v="2023CL_Colstrip3"/>
  </r>
  <r>
    <x v="4"/>
    <n v="0"/>
    <n v="74"/>
    <n v="69.6916257168063"/>
    <x v="8"/>
    <x v="5"/>
    <x v="4"/>
    <x v="0"/>
    <x v="0"/>
    <x v="1"/>
    <x v="73"/>
    <s v="2023CL_Colstrip4"/>
  </r>
  <r>
    <x v="4"/>
    <n v="0"/>
    <n v="226.99166666666659"/>
    <n v="212.8290030877811"/>
    <x v="9"/>
    <x v="4"/>
    <x v="4"/>
    <x v="0"/>
    <x v="0"/>
    <x v="1"/>
    <x v="74"/>
    <s v="2023GS_Hermiston2"/>
  </r>
  <r>
    <x v="4"/>
    <n v="0"/>
    <n v="8.61"/>
    <n v="3.3752600712540057"/>
    <x v="10"/>
    <x v="2"/>
    <x v="2"/>
    <x v="0"/>
    <x v="0"/>
    <x v="1"/>
    <x v="75"/>
    <s v="2023WD_CMBHILL_P"/>
  </r>
  <r>
    <x v="4"/>
    <n v="0"/>
    <n v="13.56"/>
    <n v="9.1263902841231204"/>
    <x v="10"/>
    <x v="3"/>
    <x v="3"/>
    <x v="0"/>
    <x v="0"/>
    <x v="1"/>
    <x v="79"/>
    <s v="2023QF_WD_OregonWF_1"/>
  </r>
  <r>
    <x v="4"/>
    <n v="0"/>
    <n v="4.18"/>
    <n v="7.3720514314133645"/>
    <x v="10"/>
    <x v="3"/>
    <x v="3"/>
    <x v="0"/>
    <x v="0"/>
    <x v="1"/>
    <x v="80"/>
    <s v="2023QF_WD_WaW"/>
  </r>
  <r>
    <x v="4"/>
    <n v="0"/>
    <n v="8.4000000000000021"/>
    <n v="13.058023085940933"/>
    <x v="10"/>
    <x v="3"/>
    <x v="3"/>
    <x v="0"/>
    <x v="0"/>
    <x v="1"/>
    <x v="139"/>
    <s v="2023QF_WD_Orchard"/>
  </r>
  <r>
    <x v="4"/>
    <n v="0"/>
    <n v="32.76"/>
    <n v="53.791133333123739"/>
    <x v="10"/>
    <x v="2"/>
    <x v="2"/>
    <x v="0"/>
    <x v="0"/>
    <x v="1"/>
    <x v="81"/>
    <s v="2023I_RP_WD_Mg1"/>
  </r>
  <r>
    <x v="4"/>
    <n v="0"/>
    <n v="16.38"/>
    <n v="15.302537796672379"/>
    <x v="10"/>
    <x v="2"/>
    <x v="2"/>
    <x v="0"/>
    <x v="0"/>
    <x v="1"/>
    <x v="82"/>
    <s v="2023I_RP_WD_Mg2"/>
  </r>
  <r>
    <x v="4"/>
    <n v="0"/>
    <n v="99"/>
    <n v="84.089449492721783"/>
    <x v="11"/>
    <x v="5"/>
    <x v="4"/>
    <x v="1"/>
    <x v="0"/>
    <x v="1"/>
    <x v="84"/>
    <s v="2023CL_DJohnston1"/>
  </r>
  <r>
    <x v="4"/>
    <n v="0"/>
    <n v="106"/>
    <n v="98.79520533745027"/>
    <x v="11"/>
    <x v="5"/>
    <x v="4"/>
    <x v="1"/>
    <x v="0"/>
    <x v="1"/>
    <x v="85"/>
    <s v="2023CL_DJohnston2"/>
  </r>
  <r>
    <x v="4"/>
    <n v="0"/>
    <n v="220"/>
    <n v="185.61805183061307"/>
    <x v="11"/>
    <x v="5"/>
    <x v="4"/>
    <x v="1"/>
    <x v="0"/>
    <x v="1"/>
    <x v="86"/>
    <s v="2023CL_DJohnston3"/>
  </r>
  <r>
    <x v="4"/>
    <n v="0"/>
    <n v="330"/>
    <n v="289.626107190119"/>
    <x v="11"/>
    <x v="5"/>
    <x v="4"/>
    <x v="1"/>
    <x v="0"/>
    <x v="1"/>
    <x v="87"/>
    <s v="2023CL_DJohnston4"/>
  </r>
  <r>
    <x v="4"/>
    <n v="0"/>
    <n v="268"/>
    <n v="251.60899999999992"/>
    <x v="11"/>
    <x v="5"/>
    <x v="4"/>
    <x v="1"/>
    <x v="0"/>
    <x v="1"/>
    <x v="88"/>
    <s v="2023CL_Wyodak1"/>
  </r>
  <r>
    <x v="4"/>
    <n v="0"/>
    <n v="9.4899999999999984"/>
    <n v="13.280865273039753"/>
    <x v="11"/>
    <x v="2"/>
    <x v="2"/>
    <x v="1"/>
    <x v="0"/>
    <x v="1"/>
    <x v="92"/>
    <s v="2023WD_FC1"/>
  </r>
  <r>
    <x v="4"/>
    <n v="0"/>
    <n v="47.25"/>
    <n v="56.122092779284038"/>
    <x v="11"/>
    <x v="2"/>
    <x v="2"/>
    <x v="1"/>
    <x v="0"/>
    <x v="1"/>
    <x v="99"/>
    <s v="2023WD_TopofWorld_P"/>
  </r>
  <r>
    <x v="4"/>
    <n v="0"/>
    <n v="18.88"/>
    <n v="12.385873758964783"/>
    <x v="11"/>
    <x v="3"/>
    <x v="3"/>
    <x v="1"/>
    <x v="0"/>
    <x v="1"/>
    <x v="101"/>
    <s v="2023QF_WD_Pioneer1"/>
  </r>
  <r>
    <x v="4"/>
    <n v="0"/>
    <n v="23.360000000000003"/>
    <n v="19.66000159265587"/>
    <x v="11"/>
    <x v="2"/>
    <x v="2"/>
    <x v="1"/>
    <x v="0"/>
    <x v="1"/>
    <x v="102"/>
    <s v="2023WD_3_Buttes_P"/>
  </r>
  <r>
    <x v="4"/>
    <n v="0"/>
    <n v="70.7"/>
    <n v="40.719073722917543"/>
    <x v="11"/>
    <x v="2"/>
    <x v="2"/>
    <x v="1"/>
    <x v="0"/>
    <x v="1"/>
    <x v="140"/>
    <s v="2023WD_Pryor"/>
  </r>
  <r>
    <x v="4"/>
    <n v="0"/>
    <n v="23.360000000000003"/>
    <n v="50.593459728210895"/>
    <x v="11"/>
    <x v="2"/>
    <x v="2"/>
    <x v="1"/>
    <x v="0"/>
    <x v="1"/>
    <x v="105"/>
    <s v="2023I_RP_WD_Glnr"/>
  </r>
  <r>
    <x v="4"/>
    <n v="0"/>
    <n v="9.2000000000000011"/>
    <n v="19.930590041520791"/>
    <x v="11"/>
    <x v="2"/>
    <x v="2"/>
    <x v="1"/>
    <x v="0"/>
    <x v="1"/>
    <x v="106"/>
    <s v="2023I_RP_WD_Gln3"/>
  </r>
  <r>
    <x v="4"/>
    <n v="0"/>
    <n v="23.360000000000003"/>
    <n v="19.105507071505066"/>
    <x v="11"/>
    <x v="2"/>
    <x v="2"/>
    <x v="1"/>
    <x v="0"/>
    <x v="1"/>
    <x v="107"/>
    <s v="2023I_RP_WD_7Mil"/>
  </r>
  <r>
    <x v="4"/>
    <n v="0"/>
    <n v="4.6000000000000005"/>
    <n v="4.0535848212484451"/>
    <x v="11"/>
    <x v="2"/>
    <x v="2"/>
    <x v="1"/>
    <x v="0"/>
    <x v="1"/>
    <x v="108"/>
    <s v="2023I_RP_WD_7Mi2"/>
  </r>
  <r>
    <x v="4"/>
    <n v="0"/>
    <n v="23.360000000000003"/>
    <n v="34.107275831410895"/>
    <x v="11"/>
    <x v="2"/>
    <x v="2"/>
    <x v="1"/>
    <x v="0"/>
    <x v="1"/>
    <x v="109"/>
    <s v="2023I_RP_WD_HiP"/>
  </r>
  <r>
    <x v="4"/>
    <n v="0"/>
    <n v="6.7300000000000031"/>
    <n v="7.2314056349096827"/>
    <x v="11"/>
    <x v="2"/>
    <x v="2"/>
    <x v="1"/>
    <x v="0"/>
    <x v="1"/>
    <x v="110"/>
    <s v="2023I_RP_WD_McF"/>
  </r>
  <r>
    <x v="4"/>
    <n v="0"/>
    <n v="26.199999999999992"/>
    <n v="20.74379937199814"/>
    <x v="11"/>
    <x v="2"/>
    <x v="2"/>
    <x v="1"/>
    <x v="0"/>
    <x v="1"/>
    <x v="141"/>
    <s v="2023I_RP_WD_Dlp"/>
  </r>
  <r>
    <x v="4"/>
    <n v="0"/>
    <n v="23.360000000000003"/>
    <n v="38.337083209249677"/>
    <x v="11"/>
    <x v="2"/>
    <x v="2"/>
    <x v="1"/>
    <x v="0"/>
    <x v="1"/>
    <x v="111"/>
    <s v="2023I_RP_WD_RHs"/>
  </r>
  <r>
    <x v="4"/>
    <n v="0"/>
    <n v="63.12"/>
    <n v="182.17932335563111"/>
    <x v="11"/>
    <x v="2"/>
    <x v="2"/>
    <x v="1"/>
    <x v="0"/>
    <x v="1"/>
    <x v="149"/>
    <s v="2023R_WD_CDR2_c"/>
  </r>
  <r>
    <x v="4"/>
    <n v="0"/>
    <n v="79"/>
    <n v="83.388140962804997"/>
    <x v="11"/>
    <x v="2"/>
    <x v="2"/>
    <x v="1"/>
    <x v="0"/>
    <x v="1"/>
    <x v="142"/>
    <s v="2023R_WD_TBF3_b"/>
  </r>
  <r>
    <x v="4"/>
    <n v="0"/>
    <n v="39.470000000000006"/>
    <n v="38.403171746201835"/>
    <x v="11"/>
    <x v="2"/>
    <x v="2"/>
    <x v="1"/>
    <x v="0"/>
    <x v="1"/>
    <x v="143"/>
    <s v="2023R_WD_EKF1_b"/>
  </r>
  <r>
    <x v="4"/>
    <n v="0"/>
    <n v="35.35"/>
    <n v="54.722216495727885"/>
    <x v="11"/>
    <x v="2"/>
    <x v="2"/>
    <x v="1"/>
    <x v="0"/>
    <x v="1"/>
    <x v="150"/>
    <s v="2023I_CedarSpI_WD"/>
  </r>
  <r>
    <x v="4"/>
    <n v="0"/>
    <n v="0"/>
    <n v="0"/>
    <x v="11"/>
    <x v="11"/>
    <x v="8"/>
    <x v="1"/>
    <x v="0"/>
    <x v="0"/>
    <x v="112"/>
    <s v="2023DecomCost"/>
  </r>
  <r>
    <x v="4"/>
    <n v="0"/>
    <n v="42.261666666666663"/>
    <n v="39.766844087211368"/>
    <x v="12"/>
    <x v="3"/>
    <x v="3"/>
    <x v="1"/>
    <x v="0"/>
    <x v="1"/>
    <x v="113"/>
    <s v="2023QF_SR_Sweetwtr"/>
  </r>
  <r>
    <x v="4"/>
    <n v="0"/>
    <n v="478.24749999999995"/>
    <n v="411.09905161005736"/>
    <x v="13"/>
    <x v="4"/>
    <x v="4"/>
    <x v="0"/>
    <x v="0"/>
    <x v="1"/>
    <x v="114"/>
    <s v="2023GS_Chehalis"/>
  </r>
  <r>
    <x v="4"/>
    <n v="0"/>
    <n v="33.080833333333324"/>
    <n v="25.691526687251873"/>
    <x v="14"/>
    <x v="1"/>
    <x v="1"/>
    <x v="0"/>
    <x v="0"/>
    <x v="1"/>
    <x v="115"/>
    <s v="2023HY_Rogue"/>
  </r>
  <r>
    <x v="4"/>
    <n v="0"/>
    <n v="2.2033333333333331"/>
    <n v="2.202144905161004"/>
    <x v="14"/>
    <x v="1"/>
    <x v="1"/>
    <x v="0"/>
    <x v="0"/>
    <x v="1"/>
    <x v="116"/>
    <s v="2023HY_SmallWest"/>
  </r>
  <r>
    <x v="4"/>
    <n v="0"/>
    <n v="46.19"/>
    <n v="27.050663652404058"/>
    <x v="14"/>
    <x v="1"/>
    <x v="1"/>
    <x v="0"/>
    <x v="0"/>
    <x v="1"/>
    <x v="119"/>
    <s v="2023HY_Umpqua_Flat"/>
  </r>
  <r>
    <x v="4"/>
    <n v="0"/>
    <n v="86.38333333333334"/>
    <n v="37.478808998676634"/>
    <x v="14"/>
    <x v="1"/>
    <x v="1"/>
    <x v="0"/>
    <x v="0"/>
    <x v="1"/>
    <x v="120"/>
    <s v="2023HY_Umpqua_Shape"/>
  </r>
  <r>
    <x v="4"/>
    <n v="0"/>
    <n v="1.0299999999999998"/>
    <n v="6.2005533185564818"/>
    <x v="14"/>
    <x v="10"/>
    <x v="2"/>
    <x v="0"/>
    <x v="0"/>
    <x v="1"/>
    <x v="122"/>
    <s v="2023SR_BlackCap_P"/>
  </r>
  <r>
    <x v="4"/>
    <n v="0"/>
    <n v="2.58"/>
    <n v="3.4386877440852537"/>
    <x v="14"/>
    <x v="10"/>
    <x v="2"/>
    <x v="0"/>
    <x v="0"/>
    <x v="1"/>
    <x v="123"/>
    <s v="2023SR_OldMill_P"/>
  </r>
  <r>
    <x v="4"/>
    <n v="0"/>
    <n v="4.8791666666666664"/>
    <n v="0.29066201261550045"/>
    <x v="14"/>
    <x v="10"/>
    <x v="2"/>
    <x v="0"/>
    <x v="0"/>
    <x v="1"/>
    <x v="124"/>
    <s v="2023SR_OSIP_Prj_P"/>
  </r>
  <r>
    <x v="4"/>
    <n v="0"/>
    <n v="99.636666666666656"/>
    <n v="191.58701884355628"/>
    <x v="14"/>
    <x v="3"/>
    <x v="3"/>
    <x v="0"/>
    <x v="0"/>
    <x v="1"/>
    <x v="125"/>
    <s v="2023QF_SR_ORS"/>
  </r>
  <r>
    <x v="4"/>
    <n v="0"/>
    <n v="63.99"/>
    <n v="79.549760947861145"/>
    <x v="14"/>
    <x v="10"/>
    <x v="2"/>
    <x v="0"/>
    <x v="0"/>
    <x v="1"/>
    <x v="151"/>
    <s v="2023FB_S_PrnMil"/>
  </r>
  <r>
    <x v="4"/>
    <n v="0"/>
    <n v="407.13499999999999"/>
    <n v="423.642873842082"/>
    <x v="15"/>
    <x v="1"/>
    <x v="1"/>
    <x v="0"/>
    <x v="0"/>
    <x v="1"/>
    <x v="126"/>
    <s v="2023HY_Lewis_Dispatch"/>
  </r>
  <r>
    <x v="4"/>
    <n v="0"/>
    <n v="128.83583333333334"/>
    <n v="31.032624393471544"/>
    <x v="15"/>
    <x v="1"/>
    <x v="1"/>
    <x v="0"/>
    <x v="0"/>
    <x v="1"/>
    <x v="127"/>
    <s v="2023HY_Lewis_Shape"/>
  </r>
  <r>
    <x v="4"/>
    <n v="0"/>
    <n v="0"/>
    <n v="0"/>
    <x v="15"/>
    <x v="1"/>
    <x v="1"/>
    <x v="0"/>
    <x v="0"/>
    <x v="1"/>
    <x v="128"/>
    <s v="2023Hy_Lewis_Dispatch_Rel_Reserve"/>
  </r>
  <r>
    <x v="4"/>
    <n v="0"/>
    <n v="10.534166666666664"/>
    <n v="16.181786631773896"/>
    <x v="15"/>
    <x v="3"/>
    <x v="3"/>
    <x v="0"/>
    <x v="0"/>
    <x v="1"/>
    <x v="129"/>
    <s v="2023QF_SR_ORN"/>
  </r>
  <r>
    <x v="4"/>
    <n v="0"/>
    <n v="4.2000000000000011"/>
    <n v="4.2"/>
    <x v="15"/>
    <x v="3"/>
    <x v="3"/>
    <x v="0"/>
    <x v="0"/>
    <x v="1"/>
    <x v="130"/>
    <s v="2023QF_WD_ORN"/>
  </r>
  <r>
    <x v="4"/>
    <n v="0"/>
    <n v="8.5833333333333339"/>
    <n v="103"/>
    <x v="16"/>
    <x v="0"/>
    <x v="0"/>
    <x v="0"/>
    <x v="0"/>
    <x v="0"/>
    <x v="131"/>
    <s v="2023I_FOT_NOBQ3"/>
  </r>
  <r>
    <x v="4"/>
    <n v="0"/>
    <n v="354"/>
    <n v="311.81421239523581"/>
    <x v="17"/>
    <x v="5"/>
    <x v="4"/>
    <x v="0"/>
    <x v="0"/>
    <x v="1"/>
    <x v="132"/>
    <s v="2023CL_JBridger1"/>
  </r>
  <r>
    <x v="4"/>
    <n v="0"/>
    <n v="359.30000000000013"/>
    <n v="332.71960057344512"/>
    <x v="17"/>
    <x v="5"/>
    <x v="4"/>
    <x v="0"/>
    <x v="0"/>
    <x v="1"/>
    <x v="133"/>
    <s v="2023CL_JBridger2"/>
  </r>
  <r>
    <x v="4"/>
    <n v="0"/>
    <n v="348.67"/>
    <n v="322.14899999999989"/>
    <x v="17"/>
    <x v="5"/>
    <x v="4"/>
    <x v="0"/>
    <x v="0"/>
    <x v="1"/>
    <x v="134"/>
    <s v="2023CL_JBridger3"/>
  </r>
  <r>
    <x v="4"/>
    <n v="0"/>
    <n v="353.30000000000013"/>
    <n v="319.39199999999994"/>
    <x v="17"/>
    <x v="5"/>
    <x v="4"/>
    <x v="0"/>
    <x v="0"/>
    <x v="1"/>
    <x v="135"/>
    <s v="2023CL_JBridger4"/>
  </r>
  <r>
    <x v="4"/>
    <n v="0"/>
    <n v="0"/>
    <n v="0"/>
    <x v="17"/>
    <x v="11"/>
    <x v="8"/>
    <x v="1"/>
    <x v="0"/>
    <x v="0"/>
    <x v="136"/>
    <s v="2023ReclamationCost"/>
  </r>
  <r>
    <x v="4"/>
    <n v="0"/>
    <n v="11.65"/>
    <n v="16.572625177071046"/>
    <x v="18"/>
    <x v="14"/>
    <x v="10"/>
    <x v="1"/>
    <x v="0"/>
    <x v="0"/>
    <x v="152"/>
    <s v="2023H3.US1_WD_CP"/>
  </r>
  <r>
    <x v="5"/>
    <n v="0"/>
    <n v="2.6566666666666667"/>
    <n v="31.88"/>
    <x v="0"/>
    <x v="0"/>
    <x v="0"/>
    <x v="0"/>
    <x v="0"/>
    <x v="0"/>
    <x v="0"/>
    <s v="2024I_FOT_COBQ3"/>
  </r>
  <r>
    <x v="5"/>
    <n v="0"/>
    <n v="3.8000000000000003"/>
    <n v="0"/>
    <x v="0"/>
    <x v="0"/>
    <x v="0"/>
    <x v="0"/>
    <x v="0"/>
    <x v="0"/>
    <x v="1"/>
    <s v="2024I_FOT_COB_W"/>
  </r>
  <r>
    <x v="5"/>
    <n v="0"/>
    <n v="15.22"/>
    <n v="24.001931169914556"/>
    <x v="1"/>
    <x v="2"/>
    <x v="2"/>
    <x v="1"/>
    <x v="0"/>
    <x v="1"/>
    <x v="3"/>
    <s v="2024WD_WolvCrk_P"/>
  </r>
  <r>
    <x v="5"/>
    <n v="0"/>
    <n v="8.379999999999999"/>
    <n v="9.3186050418724076"/>
    <x v="1"/>
    <x v="3"/>
    <x v="3"/>
    <x v="1"/>
    <x v="0"/>
    <x v="1"/>
    <x v="4"/>
    <s v="2024QF_WD_MC_FivPine"/>
  </r>
  <r>
    <x v="5"/>
    <n v="0"/>
    <n v="16.759999999999998"/>
    <n v="24.497109636026359"/>
    <x v="1"/>
    <x v="3"/>
    <x v="3"/>
    <x v="1"/>
    <x v="0"/>
    <x v="1"/>
    <x v="5"/>
    <s v="2024QF_WD_MC_NorthPt"/>
  </r>
  <r>
    <x v="5"/>
    <n v="0"/>
    <n v="5.3100000000000005"/>
    <n v="5.6353652721395822"/>
    <x v="1"/>
    <x v="3"/>
    <x v="3"/>
    <x v="1"/>
    <x v="0"/>
    <x v="1"/>
    <x v="6"/>
    <s v="2024QF_WD_PwerCntyI"/>
  </r>
  <r>
    <x v="5"/>
    <n v="0"/>
    <n v="5.3100000000000005"/>
    <n v="4.9704885896639182"/>
    <x v="1"/>
    <x v="3"/>
    <x v="3"/>
    <x v="1"/>
    <x v="0"/>
    <x v="1"/>
    <x v="7"/>
    <s v="2024QF_WD_PwerCntyII"/>
  </r>
  <r>
    <x v="5"/>
    <n v="0"/>
    <n v="20.143333333333331"/>
    <n v="20.032790030877809"/>
    <x v="2"/>
    <x v="1"/>
    <x v="1"/>
    <x v="0"/>
    <x v="0"/>
    <x v="1"/>
    <x v="8"/>
    <s v="2024HY_MidCol_P"/>
  </r>
  <r>
    <x v="5"/>
    <n v="0"/>
    <n v="23.72"/>
    <n v="87.077978190397744"/>
    <x v="2"/>
    <x v="2"/>
    <x v="2"/>
    <x v="0"/>
    <x v="0"/>
    <x v="1"/>
    <x v="14"/>
    <s v="2024I_RP_WD_LJp"/>
  </r>
  <r>
    <x v="5"/>
    <n v="0"/>
    <n v="19.740000000000002"/>
    <n v="79.782762388997725"/>
    <x v="2"/>
    <x v="2"/>
    <x v="2"/>
    <x v="0"/>
    <x v="0"/>
    <x v="1"/>
    <x v="15"/>
    <s v="2024I_RP_WD_Gdne"/>
  </r>
  <r>
    <x v="5"/>
    <n v="0"/>
    <n v="9.7949999999999999"/>
    <n v="18.638902073224521"/>
    <x v="3"/>
    <x v="1"/>
    <x v="1"/>
    <x v="1"/>
    <x v="0"/>
    <x v="1"/>
    <x v="16"/>
    <s v="2024HY_BearRiver_Shape"/>
  </r>
  <r>
    <x v="5"/>
    <n v="0"/>
    <n v="59.239166666666669"/>
    <n v="6.4900705778561969"/>
    <x v="3"/>
    <x v="1"/>
    <x v="1"/>
    <x v="1"/>
    <x v="0"/>
    <x v="1"/>
    <x v="17"/>
    <s v="2024HY_BearRiver_Dispatch"/>
  </r>
  <r>
    <x v="5"/>
    <n v="0"/>
    <n v="0"/>
    <n v="36.490070577856201"/>
    <x v="3"/>
    <x v="1"/>
    <x v="1"/>
    <x v="1"/>
    <x v="0"/>
    <x v="1"/>
    <x v="18"/>
    <s v="2024Hy_Bear_Dispatch_Rel_Reserve"/>
  </r>
  <r>
    <x v="5"/>
    <n v="0"/>
    <n v="64"/>
    <n v="60.699999999999982"/>
    <x v="3"/>
    <x v="4"/>
    <x v="4"/>
    <x v="1"/>
    <x v="0"/>
    <x v="1"/>
    <x v="19"/>
    <s v="2024GS_Gadsby1"/>
  </r>
  <r>
    <x v="5"/>
    <n v="0"/>
    <n v="69"/>
    <n v="61.299999999999919"/>
    <x v="3"/>
    <x v="4"/>
    <x v="4"/>
    <x v="1"/>
    <x v="0"/>
    <x v="1"/>
    <x v="20"/>
    <s v="2024GS_Gadsby2"/>
  </r>
  <r>
    <x v="5"/>
    <n v="0"/>
    <n v="104.5"/>
    <n v="101.69999999999996"/>
    <x v="3"/>
    <x v="4"/>
    <x v="4"/>
    <x v="1"/>
    <x v="0"/>
    <x v="1"/>
    <x v="21"/>
    <s v="2024GS_Gadsby3"/>
  </r>
  <r>
    <x v="5"/>
    <n v="0"/>
    <n v="39.600000000000009"/>
    <n v="34.900000000000006"/>
    <x v="3"/>
    <x v="4"/>
    <x v="4"/>
    <x v="1"/>
    <x v="0"/>
    <x v="1"/>
    <x v="22"/>
    <s v="2024GS_Gadsby4"/>
  </r>
  <r>
    <x v="5"/>
    <n v="0"/>
    <n v="39.600000000000009"/>
    <n v="33.200000000000038"/>
    <x v="3"/>
    <x v="4"/>
    <x v="4"/>
    <x v="1"/>
    <x v="0"/>
    <x v="1"/>
    <x v="23"/>
    <s v="2024GS_Gadsby5"/>
  </r>
  <r>
    <x v="5"/>
    <n v="0"/>
    <n v="39.600000000000009"/>
    <n v="39.200000000000031"/>
    <x v="3"/>
    <x v="4"/>
    <x v="4"/>
    <x v="1"/>
    <x v="0"/>
    <x v="1"/>
    <x v="24"/>
    <s v="2024GS_Gadsby6"/>
  </r>
  <r>
    <x v="5"/>
    <n v="0"/>
    <n v="156"/>
    <n v="151.22363939126589"/>
    <x v="3"/>
    <x v="5"/>
    <x v="4"/>
    <x v="1"/>
    <x v="0"/>
    <x v="1"/>
    <x v="25"/>
    <s v="2024CL_Naughton1"/>
  </r>
  <r>
    <x v="5"/>
    <n v="0"/>
    <n v="201"/>
    <n v="191.20781870313201"/>
    <x v="3"/>
    <x v="5"/>
    <x v="4"/>
    <x v="1"/>
    <x v="0"/>
    <x v="1"/>
    <x v="26"/>
    <s v="2024CL_Naughton2"/>
  </r>
  <r>
    <x v="5"/>
    <n v="0"/>
    <n v="540.92916666666656"/>
    <n v="517.8042126157917"/>
    <x v="3"/>
    <x v="4"/>
    <x v="4"/>
    <x v="1"/>
    <x v="0"/>
    <x v="1"/>
    <x v="28"/>
    <s v="2024GS_LakeSide1"/>
  </r>
  <r>
    <x v="5"/>
    <n v="0"/>
    <n v="626.79083333333335"/>
    <n v="598.90533745037499"/>
    <x v="3"/>
    <x v="4"/>
    <x v="4"/>
    <x v="1"/>
    <x v="0"/>
    <x v="1"/>
    <x v="29"/>
    <s v="2024GS_LakeSide2"/>
  </r>
  <r>
    <x v="5"/>
    <n v="0"/>
    <n v="14.370000000000003"/>
    <n v="19.371819913587892"/>
    <x v="3"/>
    <x v="3"/>
    <x v="3"/>
    <x v="1"/>
    <x v="0"/>
    <x v="1"/>
    <x v="30"/>
    <s v="2024QF_WD_Mtn_Wind1"/>
  </r>
  <r>
    <x v="5"/>
    <n v="0"/>
    <n v="18.829999999999995"/>
    <n v="25.687247573530811"/>
    <x v="3"/>
    <x v="3"/>
    <x v="3"/>
    <x v="1"/>
    <x v="0"/>
    <x v="1"/>
    <x v="31"/>
    <s v="2024QF_WD_Mtn_Wind2"/>
  </r>
  <r>
    <x v="5"/>
    <n v="0"/>
    <n v="4.46"/>
    <n v="4.0581755954352454"/>
    <x v="3"/>
    <x v="3"/>
    <x v="3"/>
    <x v="1"/>
    <x v="0"/>
    <x v="1"/>
    <x v="32"/>
    <s v="2024QF_WD_SpanishF"/>
  </r>
  <r>
    <x v="5"/>
    <n v="0"/>
    <n v="0.71"/>
    <n v="0.18644378786443558"/>
    <x v="3"/>
    <x v="3"/>
    <x v="3"/>
    <x v="1"/>
    <x v="0"/>
    <x v="1"/>
    <x v="34"/>
    <s v="2024QF_WD_Tooele"/>
  </r>
  <r>
    <x v="5"/>
    <n v="0"/>
    <n v="121.72499999999997"/>
    <n v="76.847679381949234"/>
    <x v="3"/>
    <x v="13"/>
    <x v="9"/>
    <x v="1"/>
    <x v="0"/>
    <x v="0"/>
    <x v="145"/>
    <s v="2024H1.UN_PVS_CP"/>
  </r>
  <r>
    <x v="5"/>
    <n v="0"/>
    <n v="247"/>
    <n v="239.88099029554488"/>
    <x v="3"/>
    <x v="12"/>
    <x v="4"/>
    <x v="1"/>
    <x v="0"/>
    <x v="0"/>
    <x v="137"/>
    <s v="2024CL_Naughton3_I_NTN3_GC"/>
  </r>
  <r>
    <x v="5"/>
    <n v="0"/>
    <n v="50.350000000000016"/>
    <n v="47.500000000000021"/>
    <x v="3"/>
    <x v="6"/>
    <x v="5"/>
    <x v="1"/>
    <x v="0"/>
    <x v="1"/>
    <x v="35"/>
    <s v="2024MonsanOpRes_Int"/>
  </r>
  <r>
    <x v="5"/>
    <n v="0"/>
    <n v="114.48"/>
    <n v="107.9999999999999"/>
    <x v="3"/>
    <x v="7"/>
    <x v="6"/>
    <x v="1"/>
    <x v="0"/>
    <x v="1"/>
    <x v="36"/>
    <s v="2024MagCorp_Int"/>
  </r>
  <r>
    <x v="5"/>
    <n v="0"/>
    <n v="80.559999999999988"/>
    <n v="69.398323775915301"/>
    <x v="3"/>
    <x v="7"/>
    <x v="6"/>
    <x v="1"/>
    <x v="0"/>
    <x v="1"/>
    <x v="37"/>
    <s v="2024Nucor_Int"/>
  </r>
  <r>
    <x v="5"/>
    <n v="0"/>
    <n v="71.02"/>
    <n v="66.999999999999957"/>
    <x v="3"/>
    <x v="6"/>
    <x v="5"/>
    <x v="1"/>
    <x v="0"/>
    <x v="1"/>
    <x v="38"/>
    <s v="2024MonsanCur_Int"/>
  </r>
  <r>
    <x v="5"/>
    <n v="0"/>
    <n v="9.5033333333333339"/>
    <n v="12.488901852668723"/>
    <x v="5"/>
    <x v="1"/>
    <x v="1"/>
    <x v="1"/>
    <x v="0"/>
    <x v="1"/>
    <x v="40"/>
    <s v="2024HY_SmallEast"/>
  </r>
  <r>
    <x v="5"/>
    <n v="0"/>
    <n v="0.95666666666666667"/>
    <n v="0.95880144404332135"/>
    <x v="5"/>
    <x v="8"/>
    <x v="7"/>
    <x v="1"/>
    <x v="0"/>
    <x v="1"/>
    <x v="41"/>
    <s v="2024I_US_BAT_Pan"/>
  </r>
  <r>
    <x v="5"/>
    <n v="0"/>
    <n v="32.100000000000009"/>
    <n v="30.380000000000003"/>
    <x v="5"/>
    <x v="9"/>
    <x v="2"/>
    <x v="1"/>
    <x v="0"/>
    <x v="1"/>
    <x v="42"/>
    <s v="2024GEO_Blundell"/>
  </r>
  <r>
    <x v="5"/>
    <n v="0"/>
    <n v="534.19833333333327"/>
    <n v="524.78842082046754"/>
    <x v="5"/>
    <x v="4"/>
    <x v="4"/>
    <x v="1"/>
    <x v="0"/>
    <x v="1"/>
    <x v="43"/>
    <s v="2024GS_CurrantCreek"/>
  </r>
  <r>
    <x v="5"/>
    <n v="0"/>
    <n v="418.10000000000008"/>
    <n v="395.40000000000009"/>
    <x v="5"/>
    <x v="5"/>
    <x v="4"/>
    <x v="1"/>
    <x v="0"/>
    <x v="1"/>
    <x v="44"/>
    <s v="2024CL_Hunter1"/>
  </r>
  <r>
    <x v="5"/>
    <n v="0"/>
    <n v="269"/>
    <n v="250.39299999999992"/>
    <x v="5"/>
    <x v="5"/>
    <x v="4"/>
    <x v="1"/>
    <x v="0"/>
    <x v="1"/>
    <x v="45"/>
    <s v="2024CL_Hunter2"/>
  </r>
  <r>
    <x v="5"/>
    <n v="0"/>
    <n v="471"/>
    <n v="445.06099999999998"/>
    <x v="5"/>
    <x v="5"/>
    <x v="4"/>
    <x v="1"/>
    <x v="0"/>
    <x v="1"/>
    <x v="46"/>
    <s v="2024CL_Hunter3"/>
  </r>
  <r>
    <x v="5"/>
    <n v="0"/>
    <n v="459"/>
    <n v="432.24300000000005"/>
    <x v="5"/>
    <x v="5"/>
    <x v="4"/>
    <x v="1"/>
    <x v="0"/>
    <x v="1"/>
    <x v="47"/>
    <s v="2024CL_Huntington1"/>
  </r>
  <r>
    <x v="5"/>
    <n v="0"/>
    <n v="450"/>
    <n v="421.91799999999978"/>
    <x v="5"/>
    <x v="5"/>
    <x v="4"/>
    <x v="1"/>
    <x v="0"/>
    <x v="1"/>
    <x v="48"/>
    <s v="2024CL_Huntington2"/>
  </r>
  <r>
    <x v="5"/>
    <n v="0"/>
    <n v="12.599999999999996"/>
    <n v="10.867999205273378"/>
    <x v="5"/>
    <x v="3"/>
    <x v="3"/>
    <x v="1"/>
    <x v="0"/>
    <x v="1"/>
    <x v="49"/>
    <s v="2024QF_WD_Latigo"/>
  </r>
  <r>
    <x v="5"/>
    <n v="0"/>
    <n v="40.975000000000001"/>
    <n v="50.625089841398989"/>
    <x v="5"/>
    <x v="3"/>
    <x v="3"/>
    <x v="1"/>
    <x v="0"/>
    <x v="1"/>
    <x v="50"/>
    <s v="2024QF_SR_Enterpr"/>
  </r>
  <r>
    <x v="5"/>
    <n v="0"/>
    <n v="41.002499999999998"/>
    <n v="35.912232615369703"/>
    <x v="5"/>
    <x v="3"/>
    <x v="3"/>
    <x v="1"/>
    <x v="0"/>
    <x v="1"/>
    <x v="51"/>
    <s v="2024QF_SR_Escalt1"/>
  </r>
  <r>
    <x v="5"/>
    <n v="0"/>
    <n v="41.002499999999998"/>
    <n v="36.884401077246899"/>
    <x v="5"/>
    <x v="3"/>
    <x v="3"/>
    <x v="1"/>
    <x v="0"/>
    <x v="1"/>
    <x v="52"/>
    <s v="2024QF_SR_Escalt2"/>
  </r>
  <r>
    <x v="5"/>
    <n v="0"/>
    <n v="41.002499999999998"/>
    <n v="37.363172418885632"/>
    <x v="5"/>
    <x v="3"/>
    <x v="3"/>
    <x v="1"/>
    <x v="0"/>
    <x v="1"/>
    <x v="53"/>
    <s v="2024QF_SR_Escalt3"/>
  </r>
  <r>
    <x v="5"/>
    <n v="0"/>
    <n v="25.492499999999996"/>
    <n v="24.263872611464851"/>
    <x v="5"/>
    <x v="3"/>
    <x v="3"/>
    <x v="1"/>
    <x v="0"/>
    <x v="1"/>
    <x v="54"/>
    <s v="2024QF_SR_Pavant"/>
  </r>
  <r>
    <x v="5"/>
    <n v="0"/>
    <n v="42.002499999999998"/>
    <n v="38.547926098190224"/>
    <x v="5"/>
    <x v="3"/>
    <x v="3"/>
    <x v="1"/>
    <x v="0"/>
    <x v="1"/>
    <x v="55"/>
    <s v="2024QF_SR_RedHill"/>
  </r>
  <r>
    <x v="5"/>
    <n v="0"/>
    <n v="42.002499999999998"/>
    <n v="37.500827908442005"/>
    <x v="5"/>
    <x v="3"/>
    <x v="3"/>
    <x v="1"/>
    <x v="0"/>
    <x v="1"/>
    <x v="56"/>
    <s v="2024QF_SR_ThreePeaks"/>
  </r>
  <r>
    <x v="5"/>
    <n v="0"/>
    <n v="41.160833333333336"/>
    <n v="41.968227048750975"/>
    <x v="5"/>
    <x v="3"/>
    <x v="3"/>
    <x v="1"/>
    <x v="0"/>
    <x v="1"/>
    <x v="57"/>
    <s v="2024QF_SR_GrntM_East"/>
  </r>
  <r>
    <x v="5"/>
    <n v="0"/>
    <n v="25.946666666666662"/>
    <n v="31.358577351153194"/>
    <x v="5"/>
    <x v="3"/>
    <x v="3"/>
    <x v="1"/>
    <x v="0"/>
    <x v="1"/>
    <x v="58"/>
    <s v="2024QF_SR_GrntM_West"/>
  </r>
  <r>
    <x v="5"/>
    <n v="0"/>
    <n v="41.135000000000005"/>
    <n v="36.963406995436635"/>
    <x v="5"/>
    <x v="3"/>
    <x v="3"/>
    <x v="1"/>
    <x v="0"/>
    <x v="1"/>
    <x v="59"/>
    <s v="2024QF_SR_IronSpring"/>
  </r>
  <r>
    <x v="5"/>
    <n v="0"/>
    <n v="26.249166666666664"/>
    <n v="24.59340313159213"/>
    <x v="5"/>
    <x v="3"/>
    <x v="3"/>
    <x v="1"/>
    <x v="0"/>
    <x v="1"/>
    <x v="60"/>
    <s v="2024QF_SR_Pavant_II"/>
  </r>
  <r>
    <x v="5"/>
    <n v="0"/>
    <n v="17.285"/>
    <n v="53.964381342454914"/>
    <x v="5"/>
    <x v="3"/>
    <x v="3"/>
    <x v="1"/>
    <x v="0"/>
    <x v="1"/>
    <x v="61"/>
    <s v="2024QF_SR_UTS"/>
  </r>
  <r>
    <x v="5"/>
    <n v="0"/>
    <n v="10.5"/>
    <n v="10.772073989493315"/>
    <x v="5"/>
    <x v="10"/>
    <x v="2"/>
    <x v="1"/>
    <x v="0"/>
    <x v="1"/>
    <x v="62"/>
    <s v="2024SR_Pavant_III"/>
  </r>
  <r>
    <x v="5"/>
    <n v="0"/>
    <n v="8.0699999999999985"/>
    <n v="9.9768091411439741"/>
    <x v="5"/>
    <x v="3"/>
    <x v="3"/>
    <x v="1"/>
    <x v="0"/>
    <x v="1"/>
    <x v="63"/>
    <s v="2024QF_SR_Sage_I"/>
  </r>
  <r>
    <x v="5"/>
    <n v="0"/>
    <n v="8.0699999999999985"/>
    <n v="9.9768091411439741"/>
    <x v="5"/>
    <x v="3"/>
    <x v="3"/>
    <x v="1"/>
    <x v="0"/>
    <x v="1"/>
    <x v="64"/>
    <s v="2024QF_SR_Sage_II"/>
  </r>
  <r>
    <x v="5"/>
    <n v="0"/>
    <n v="7.0999999999999988"/>
    <n v="8.3063643214014622"/>
    <x v="5"/>
    <x v="3"/>
    <x v="3"/>
    <x v="1"/>
    <x v="0"/>
    <x v="1"/>
    <x v="65"/>
    <s v="2024QF_SR_Sage_III"/>
  </r>
  <r>
    <x v="5"/>
    <n v="0"/>
    <n v="58.51"/>
    <n v="50.457718818970044"/>
    <x v="5"/>
    <x v="10"/>
    <x v="2"/>
    <x v="1"/>
    <x v="0"/>
    <x v="1"/>
    <x v="146"/>
    <s v="2024FB_S_Hunter"/>
  </r>
  <r>
    <x v="5"/>
    <n v="0"/>
    <n v="46.81"/>
    <n v="40.327119317077027"/>
    <x v="5"/>
    <x v="10"/>
    <x v="2"/>
    <x v="1"/>
    <x v="0"/>
    <x v="1"/>
    <x v="147"/>
    <s v="2024FB_S_Sigurd"/>
  </r>
  <r>
    <x v="5"/>
    <n v="0"/>
    <n v="57.744166666666651"/>
    <n v="44.013024078946401"/>
    <x v="5"/>
    <x v="10"/>
    <x v="2"/>
    <x v="1"/>
    <x v="0"/>
    <x v="1"/>
    <x v="138"/>
    <s v="2024FB_S_Milfrd"/>
  </r>
  <r>
    <x v="5"/>
    <n v="0"/>
    <n v="34.209999999999994"/>
    <n v="36.715146032388404"/>
    <x v="5"/>
    <x v="10"/>
    <x v="2"/>
    <x v="1"/>
    <x v="0"/>
    <x v="1"/>
    <x v="148"/>
    <s v="2024FB_S_CovMtn"/>
  </r>
  <r>
    <x v="5"/>
    <n v="0"/>
    <n v="82.299999999999983"/>
    <n v="73.922785840317587"/>
    <x v="7"/>
    <x v="5"/>
    <x v="4"/>
    <x v="1"/>
    <x v="0"/>
    <x v="1"/>
    <x v="67"/>
    <s v="2024CL_Craig1"/>
  </r>
  <r>
    <x v="5"/>
    <n v="0"/>
    <n v="81.539999999999992"/>
    <n v="77.878819585355117"/>
    <x v="7"/>
    <x v="5"/>
    <x v="4"/>
    <x v="1"/>
    <x v="0"/>
    <x v="1"/>
    <x v="68"/>
    <s v="2024CL_Craig2"/>
  </r>
  <r>
    <x v="5"/>
    <n v="0"/>
    <n v="43.860000000000007"/>
    <n v="41.46299999999998"/>
    <x v="7"/>
    <x v="5"/>
    <x v="4"/>
    <x v="1"/>
    <x v="0"/>
    <x v="1"/>
    <x v="69"/>
    <s v="2024CL_Hayden1"/>
  </r>
  <r>
    <x v="5"/>
    <n v="0"/>
    <n v="32.68"/>
    <n v="30.952999999999996"/>
    <x v="7"/>
    <x v="5"/>
    <x v="4"/>
    <x v="1"/>
    <x v="0"/>
    <x v="1"/>
    <x v="70"/>
    <s v="2024CL_Hayden2"/>
  </r>
  <r>
    <x v="5"/>
    <n v="0"/>
    <n v="2.9591666666666665"/>
    <n v="3.2278881782090867"/>
    <x v="8"/>
    <x v="1"/>
    <x v="1"/>
    <x v="0"/>
    <x v="0"/>
    <x v="1"/>
    <x v="71"/>
    <s v="2024HY_BigFork"/>
  </r>
  <r>
    <x v="5"/>
    <n v="0"/>
    <n v="74"/>
    <n v="68.248366563740532"/>
    <x v="8"/>
    <x v="5"/>
    <x v="4"/>
    <x v="0"/>
    <x v="0"/>
    <x v="1"/>
    <x v="72"/>
    <s v="2024CL_Colstrip3"/>
  </r>
  <r>
    <x v="5"/>
    <n v="0"/>
    <n v="74"/>
    <n v="69.6916257168063"/>
    <x v="8"/>
    <x v="5"/>
    <x v="4"/>
    <x v="0"/>
    <x v="0"/>
    <x v="1"/>
    <x v="73"/>
    <s v="2024CL_Colstrip4"/>
  </r>
  <r>
    <x v="5"/>
    <n v="0"/>
    <n v="226.99166666666659"/>
    <n v="212.8290030877811"/>
    <x v="9"/>
    <x v="4"/>
    <x v="4"/>
    <x v="0"/>
    <x v="0"/>
    <x v="1"/>
    <x v="74"/>
    <s v="2024GS_Hermiston2"/>
  </r>
  <r>
    <x v="5"/>
    <n v="0"/>
    <n v="13.56"/>
    <n v="10.677282231361897"/>
    <x v="10"/>
    <x v="3"/>
    <x v="3"/>
    <x v="0"/>
    <x v="0"/>
    <x v="1"/>
    <x v="79"/>
    <s v="2024QF_WD_OregonWF_1"/>
  </r>
  <r>
    <x v="5"/>
    <n v="0"/>
    <n v="4.18"/>
    <n v="8.6248200336392795"/>
    <x v="10"/>
    <x v="3"/>
    <x v="3"/>
    <x v="0"/>
    <x v="0"/>
    <x v="1"/>
    <x v="80"/>
    <s v="2024QF_WD_WaW"/>
  </r>
  <r>
    <x v="5"/>
    <n v="0"/>
    <n v="8.4000000000000021"/>
    <n v="15.277036542561877"/>
    <x v="10"/>
    <x v="3"/>
    <x v="3"/>
    <x v="0"/>
    <x v="0"/>
    <x v="1"/>
    <x v="139"/>
    <s v="2024QF_WD_Orchard"/>
  </r>
  <r>
    <x v="5"/>
    <n v="0"/>
    <n v="32.76"/>
    <n v="62.932122587584992"/>
    <x v="10"/>
    <x v="2"/>
    <x v="2"/>
    <x v="0"/>
    <x v="0"/>
    <x v="1"/>
    <x v="81"/>
    <s v="2024I_RP_WD_Mg1"/>
  </r>
  <r>
    <x v="5"/>
    <n v="0"/>
    <n v="16.38"/>
    <n v="17.902972569055827"/>
    <x v="10"/>
    <x v="2"/>
    <x v="2"/>
    <x v="0"/>
    <x v="0"/>
    <x v="1"/>
    <x v="82"/>
    <s v="2024I_RP_WD_Mg2"/>
  </r>
  <r>
    <x v="5"/>
    <n v="0"/>
    <n v="99"/>
    <n v="84.089449492721783"/>
    <x v="11"/>
    <x v="5"/>
    <x v="4"/>
    <x v="1"/>
    <x v="0"/>
    <x v="1"/>
    <x v="84"/>
    <s v="2024CL_DJohnston1"/>
  </r>
  <r>
    <x v="5"/>
    <n v="0"/>
    <n v="106"/>
    <n v="98.79520533745027"/>
    <x v="11"/>
    <x v="5"/>
    <x v="4"/>
    <x v="1"/>
    <x v="0"/>
    <x v="1"/>
    <x v="85"/>
    <s v="2024CL_DJohnston2"/>
  </r>
  <r>
    <x v="5"/>
    <n v="0"/>
    <n v="220"/>
    <n v="185.61805183061307"/>
    <x v="11"/>
    <x v="5"/>
    <x v="4"/>
    <x v="1"/>
    <x v="0"/>
    <x v="1"/>
    <x v="86"/>
    <s v="2024CL_DJohnston3"/>
  </r>
  <r>
    <x v="5"/>
    <n v="0"/>
    <n v="330"/>
    <n v="289.626107190119"/>
    <x v="11"/>
    <x v="5"/>
    <x v="4"/>
    <x v="1"/>
    <x v="0"/>
    <x v="1"/>
    <x v="87"/>
    <s v="2024CL_DJohnston4"/>
  </r>
  <r>
    <x v="5"/>
    <n v="0"/>
    <n v="268"/>
    <n v="251.60899999999992"/>
    <x v="11"/>
    <x v="5"/>
    <x v="4"/>
    <x v="1"/>
    <x v="0"/>
    <x v="1"/>
    <x v="88"/>
    <s v="2024CL_Wyodak1"/>
  </r>
  <r>
    <x v="5"/>
    <n v="0"/>
    <n v="9.4899999999999984"/>
    <n v="15.537747387773848"/>
    <x v="11"/>
    <x v="2"/>
    <x v="2"/>
    <x v="1"/>
    <x v="0"/>
    <x v="1"/>
    <x v="92"/>
    <s v="2024WD_FC1"/>
  </r>
  <r>
    <x v="5"/>
    <n v="0"/>
    <n v="47.25"/>
    <n v="65.659193324392064"/>
    <x v="11"/>
    <x v="2"/>
    <x v="2"/>
    <x v="1"/>
    <x v="0"/>
    <x v="1"/>
    <x v="99"/>
    <s v="2024WD_TopofWorld_P"/>
  </r>
  <r>
    <x v="5"/>
    <n v="0"/>
    <n v="18.88"/>
    <n v="14.490665607031163"/>
    <x v="11"/>
    <x v="3"/>
    <x v="3"/>
    <x v="1"/>
    <x v="0"/>
    <x v="1"/>
    <x v="101"/>
    <s v="2024QF_WD_Pioneer1"/>
  </r>
  <r>
    <x v="5"/>
    <n v="0"/>
    <n v="23.360000000000003"/>
    <n v="23.00092140909139"/>
    <x v="11"/>
    <x v="2"/>
    <x v="2"/>
    <x v="1"/>
    <x v="0"/>
    <x v="1"/>
    <x v="102"/>
    <s v="2024WD_3_Buttes_P"/>
  </r>
  <r>
    <x v="5"/>
    <n v="0"/>
    <n v="70.7"/>
    <n v="47.638664225830446"/>
    <x v="11"/>
    <x v="2"/>
    <x v="2"/>
    <x v="1"/>
    <x v="0"/>
    <x v="1"/>
    <x v="140"/>
    <s v="2024WD_Pryor"/>
  </r>
  <r>
    <x v="5"/>
    <n v="0"/>
    <n v="23.360000000000003"/>
    <n v="59.191052734060605"/>
    <x v="11"/>
    <x v="2"/>
    <x v="2"/>
    <x v="1"/>
    <x v="0"/>
    <x v="1"/>
    <x v="105"/>
    <s v="2024I_RP_WD_Glnr"/>
  </r>
  <r>
    <x v="5"/>
    <n v="0"/>
    <n v="9.2000000000000011"/>
    <n v="23.317492270859528"/>
    <x v="11"/>
    <x v="2"/>
    <x v="2"/>
    <x v="1"/>
    <x v="0"/>
    <x v="1"/>
    <x v="106"/>
    <s v="2024I_RP_WD_Gln3"/>
  </r>
  <r>
    <x v="5"/>
    <n v="0"/>
    <n v="23.360000000000003"/>
    <n v="22.352198933528332"/>
    <x v="11"/>
    <x v="2"/>
    <x v="2"/>
    <x v="1"/>
    <x v="0"/>
    <x v="1"/>
    <x v="107"/>
    <s v="2024I_RP_WD_7Mil"/>
  </r>
  <r>
    <x v="5"/>
    <n v="0"/>
    <n v="4.6000000000000005"/>
    <n v="4.742430231208643"/>
    <x v="11"/>
    <x v="2"/>
    <x v="2"/>
    <x v="1"/>
    <x v="0"/>
    <x v="1"/>
    <x v="108"/>
    <s v="2024I_RP_WD_7Mi2"/>
  </r>
  <r>
    <x v="5"/>
    <n v="0"/>
    <n v="23.360000000000003"/>
    <n v="39.903291318630366"/>
    <x v="11"/>
    <x v="2"/>
    <x v="2"/>
    <x v="1"/>
    <x v="0"/>
    <x v="1"/>
    <x v="109"/>
    <s v="2024I_RP_WD_HiP"/>
  </r>
  <r>
    <x v="5"/>
    <n v="0"/>
    <n v="6.7300000000000031"/>
    <n v="8.4602736119793391"/>
    <x v="11"/>
    <x v="2"/>
    <x v="2"/>
    <x v="1"/>
    <x v="0"/>
    <x v="1"/>
    <x v="110"/>
    <s v="2024I_RP_WD_McF"/>
  </r>
  <r>
    <x v="5"/>
    <n v="0"/>
    <n v="26.199999999999992"/>
    <n v="24.268894223260006"/>
    <x v="11"/>
    <x v="2"/>
    <x v="2"/>
    <x v="1"/>
    <x v="0"/>
    <x v="1"/>
    <x v="141"/>
    <s v="2024I_RP_WD_Dlp"/>
  </r>
  <r>
    <x v="5"/>
    <n v="0"/>
    <n v="23.360000000000003"/>
    <n v="44.851890463688832"/>
    <x v="11"/>
    <x v="2"/>
    <x v="2"/>
    <x v="1"/>
    <x v="0"/>
    <x v="1"/>
    <x v="111"/>
    <s v="2024I_RP_WD_RHs"/>
  </r>
  <r>
    <x v="5"/>
    <n v="0"/>
    <n v="63.12"/>
    <n v="213.13794300147117"/>
    <x v="11"/>
    <x v="2"/>
    <x v="2"/>
    <x v="1"/>
    <x v="0"/>
    <x v="1"/>
    <x v="149"/>
    <s v="2024R_WD_CDR2_c"/>
  </r>
  <r>
    <x v="5"/>
    <n v="0"/>
    <n v="79"/>
    <n v="97.558693863595408"/>
    <x v="11"/>
    <x v="2"/>
    <x v="2"/>
    <x v="1"/>
    <x v="0"/>
    <x v="1"/>
    <x v="142"/>
    <s v="2024R_WD_TBF3_b"/>
  </r>
  <r>
    <x v="5"/>
    <n v="0"/>
    <n v="39.470000000000006"/>
    <n v="44.929209747581773"/>
    <x v="11"/>
    <x v="2"/>
    <x v="2"/>
    <x v="1"/>
    <x v="0"/>
    <x v="1"/>
    <x v="143"/>
    <s v="2024R_WD_EKF1_b"/>
  </r>
  <r>
    <x v="5"/>
    <n v="0"/>
    <n v="35.35"/>
    <n v="64.021429246460656"/>
    <x v="11"/>
    <x v="2"/>
    <x v="2"/>
    <x v="1"/>
    <x v="0"/>
    <x v="1"/>
    <x v="150"/>
    <s v="2024I_CedarSpI_WD"/>
  </r>
  <r>
    <x v="5"/>
    <n v="0"/>
    <n v="0"/>
    <n v="0"/>
    <x v="11"/>
    <x v="11"/>
    <x v="8"/>
    <x v="1"/>
    <x v="0"/>
    <x v="0"/>
    <x v="112"/>
    <s v="2024DecomCost"/>
  </r>
  <r>
    <x v="5"/>
    <n v="0"/>
    <n v="41.97"/>
    <n v="39.766844087211368"/>
    <x v="12"/>
    <x v="3"/>
    <x v="3"/>
    <x v="1"/>
    <x v="0"/>
    <x v="1"/>
    <x v="113"/>
    <s v="2024QF_SR_Sweetwtr"/>
  </r>
  <r>
    <x v="5"/>
    <n v="0"/>
    <n v="478.24749999999995"/>
    <n v="411.09905161005736"/>
    <x v="13"/>
    <x v="4"/>
    <x v="4"/>
    <x v="0"/>
    <x v="0"/>
    <x v="1"/>
    <x v="114"/>
    <s v="2024GS_Chehalis"/>
  </r>
  <r>
    <x v="5"/>
    <n v="0"/>
    <n v="33.080833333333324"/>
    <n v="25.691526687251873"/>
    <x v="14"/>
    <x v="1"/>
    <x v="1"/>
    <x v="0"/>
    <x v="0"/>
    <x v="1"/>
    <x v="115"/>
    <s v="2024HY_Rogue"/>
  </r>
  <r>
    <x v="5"/>
    <n v="0"/>
    <n v="2.2033333333333331"/>
    <n v="2.202144905161004"/>
    <x v="14"/>
    <x v="1"/>
    <x v="1"/>
    <x v="0"/>
    <x v="0"/>
    <x v="1"/>
    <x v="116"/>
    <s v="2024HY_SmallWest"/>
  </r>
  <r>
    <x v="5"/>
    <n v="0"/>
    <n v="42.99"/>
    <n v="27.050663652404058"/>
    <x v="14"/>
    <x v="1"/>
    <x v="1"/>
    <x v="0"/>
    <x v="0"/>
    <x v="1"/>
    <x v="119"/>
    <s v="2024HY_Umpqua_Flat"/>
  </r>
  <r>
    <x v="5"/>
    <n v="0"/>
    <n v="72.33"/>
    <n v="37.478808998676634"/>
    <x v="14"/>
    <x v="1"/>
    <x v="1"/>
    <x v="0"/>
    <x v="0"/>
    <x v="1"/>
    <x v="120"/>
    <s v="2024HY_Umpqua_Shape"/>
  </r>
  <r>
    <x v="5"/>
    <n v="0"/>
    <n v="1.0291666666666666"/>
    <n v="6.2005533185564818"/>
    <x v="14"/>
    <x v="10"/>
    <x v="2"/>
    <x v="0"/>
    <x v="0"/>
    <x v="1"/>
    <x v="122"/>
    <s v="2024SR_BlackCap_P"/>
  </r>
  <r>
    <x v="5"/>
    <n v="0"/>
    <n v="2.56"/>
    <n v="3.4386877440852537"/>
    <x v="14"/>
    <x v="10"/>
    <x v="2"/>
    <x v="0"/>
    <x v="0"/>
    <x v="1"/>
    <x v="123"/>
    <s v="2024SR_OldMill_P"/>
  </r>
  <r>
    <x v="5"/>
    <n v="0"/>
    <n v="4.8375000000000004"/>
    <n v="0.29066201261550045"/>
    <x v="14"/>
    <x v="10"/>
    <x v="2"/>
    <x v="0"/>
    <x v="0"/>
    <x v="1"/>
    <x v="124"/>
    <s v="2024SR_OSIP_Prj_P"/>
  </r>
  <r>
    <x v="5"/>
    <n v="0"/>
    <n v="99.006666666666661"/>
    <n v="191.58701884355628"/>
    <x v="14"/>
    <x v="3"/>
    <x v="3"/>
    <x v="0"/>
    <x v="0"/>
    <x v="1"/>
    <x v="125"/>
    <s v="2024QF_SR_ORS"/>
  </r>
  <r>
    <x v="5"/>
    <n v="0"/>
    <n v="187.38166666666666"/>
    <n v="126.826862262856"/>
    <x v="14"/>
    <x v="13"/>
    <x v="9"/>
    <x v="0"/>
    <x v="0"/>
    <x v="0"/>
    <x v="153"/>
    <s v="2024H1.SO1_PVS"/>
  </r>
  <r>
    <x v="5"/>
    <n v="0"/>
    <n v="15.176666666666664"/>
    <n v="16.577550065113243"/>
    <x v="14"/>
    <x v="13"/>
    <x v="9"/>
    <x v="0"/>
    <x v="0"/>
    <x v="0"/>
    <x v="154"/>
    <s v="2024L1.SO1_PVS"/>
  </r>
  <r>
    <x v="5"/>
    <n v="0"/>
    <n v="63.669999999999995"/>
    <n v="79.549760947861145"/>
    <x v="14"/>
    <x v="10"/>
    <x v="2"/>
    <x v="0"/>
    <x v="0"/>
    <x v="1"/>
    <x v="151"/>
    <s v="2024FB_S_PrnMil"/>
  </r>
  <r>
    <x v="5"/>
    <n v="0"/>
    <n v="409.07499999999999"/>
    <n v="423.642873842082"/>
    <x v="15"/>
    <x v="1"/>
    <x v="1"/>
    <x v="0"/>
    <x v="0"/>
    <x v="1"/>
    <x v="126"/>
    <s v="2024HY_Lewis_Dispatch"/>
  </r>
  <r>
    <x v="5"/>
    <n v="0"/>
    <n v="128.42833333333334"/>
    <n v="31.032624393471544"/>
    <x v="15"/>
    <x v="1"/>
    <x v="1"/>
    <x v="0"/>
    <x v="0"/>
    <x v="1"/>
    <x v="127"/>
    <s v="2024HY_Lewis_Shape"/>
  </r>
  <r>
    <x v="5"/>
    <n v="0"/>
    <n v="0"/>
    <n v="0"/>
    <x v="15"/>
    <x v="1"/>
    <x v="1"/>
    <x v="0"/>
    <x v="0"/>
    <x v="1"/>
    <x v="128"/>
    <s v="2024Hy_Lewis_Dispatch_Rel_Reserve"/>
  </r>
  <r>
    <x v="5"/>
    <n v="0"/>
    <n v="10.465"/>
    <n v="16.181786631773896"/>
    <x v="15"/>
    <x v="3"/>
    <x v="3"/>
    <x v="0"/>
    <x v="0"/>
    <x v="1"/>
    <x v="129"/>
    <s v="2024QF_SR_ORN"/>
  </r>
  <r>
    <x v="5"/>
    <n v="0"/>
    <n v="4.2000000000000011"/>
    <n v="4.2"/>
    <x v="15"/>
    <x v="3"/>
    <x v="3"/>
    <x v="0"/>
    <x v="0"/>
    <x v="1"/>
    <x v="130"/>
    <s v="2024QF_WD_ORN"/>
  </r>
  <r>
    <x v="5"/>
    <n v="0"/>
    <n v="8.5833333333333339"/>
    <n v="103"/>
    <x v="16"/>
    <x v="0"/>
    <x v="0"/>
    <x v="0"/>
    <x v="0"/>
    <x v="0"/>
    <x v="131"/>
    <s v="2024I_FOT_NOBQ3"/>
  </r>
  <r>
    <x v="5"/>
    <n v="0"/>
    <n v="359.30000000000013"/>
    <n v="332.71960057344512"/>
    <x v="17"/>
    <x v="5"/>
    <x v="4"/>
    <x v="0"/>
    <x v="0"/>
    <x v="1"/>
    <x v="133"/>
    <s v="2024CL_JBridger2"/>
  </r>
  <r>
    <x v="5"/>
    <n v="0"/>
    <n v="348.67"/>
    <n v="322.14899999999989"/>
    <x v="17"/>
    <x v="5"/>
    <x v="4"/>
    <x v="0"/>
    <x v="0"/>
    <x v="1"/>
    <x v="134"/>
    <s v="2024CL_JBridger3"/>
  </r>
  <r>
    <x v="5"/>
    <n v="0"/>
    <n v="353.30000000000013"/>
    <n v="319.39199999999994"/>
    <x v="17"/>
    <x v="5"/>
    <x v="4"/>
    <x v="0"/>
    <x v="0"/>
    <x v="1"/>
    <x v="135"/>
    <s v="2024CL_JBridger4"/>
  </r>
  <r>
    <x v="5"/>
    <n v="0"/>
    <n v="0"/>
    <n v="0"/>
    <x v="17"/>
    <x v="11"/>
    <x v="8"/>
    <x v="1"/>
    <x v="0"/>
    <x v="0"/>
    <x v="136"/>
    <s v="2024ReclamationCost"/>
  </r>
  <r>
    <x v="5"/>
    <n v="0"/>
    <n v="11.65"/>
    <n v="19.388892083433756"/>
    <x v="18"/>
    <x v="14"/>
    <x v="10"/>
    <x v="1"/>
    <x v="0"/>
    <x v="0"/>
    <x v="152"/>
    <s v="2024H3.US1_WD_CP"/>
  </r>
  <r>
    <x v="5"/>
    <n v="0"/>
    <n v="59.986666666666672"/>
    <n v="56.898532660564108"/>
    <x v="18"/>
    <x v="13"/>
    <x v="9"/>
    <x v="1"/>
    <x v="0"/>
    <x v="0"/>
    <x v="155"/>
    <s v="2024L1.US1_PVS"/>
  </r>
  <r>
    <x v="5"/>
    <n v="0"/>
    <n v="102.35500000000002"/>
    <n v="105.39116112854322"/>
    <x v="19"/>
    <x v="13"/>
    <x v="9"/>
    <x v="0"/>
    <x v="0"/>
    <x v="0"/>
    <x v="156"/>
    <s v="2024L1.YK1_PVS"/>
  </r>
  <r>
    <x v="5"/>
    <n v="0"/>
    <n v="565.6"/>
    <n v="381.10132656488014"/>
    <x v="20"/>
    <x v="14"/>
    <x v="10"/>
    <x v="1"/>
    <x v="0"/>
    <x v="0"/>
    <x v="157"/>
    <s v="2024H4.AE1_WD"/>
  </r>
  <r>
    <x v="5"/>
    <n v="0"/>
    <n v="104.60416666666664"/>
    <n v="66.037772482221712"/>
    <x v="21"/>
    <x v="13"/>
    <x v="9"/>
    <x v="1"/>
    <x v="0"/>
    <x v="0"/>
    <x v="158"/>
    <s v="2024H1.UN1_PVS_CP"/>
  </r>
  <r>
    <x v="5"/>
    <n v="0"/>
    <n v="88.858333333333334"/>
    <n v="87.657586281676757"/>
    <x v="21"/>
    <x v="13"/>
    <x v="9"/>
    <x v="1"/>
    <x v="0"/>
    <x v="0"/>
    <x v="159"/>
    <s v="2024L1.UN1_PVS"/>
  </r>
  <r>
    <x v="5"/>
    <n v="0"/>
    <n v="91.920833333333334"/>
    <n v="90.680261670700105"/>
    <x v="22"/>
    <x v="13"/>
    <x v="9"/>
    <x v="0"/>
    <x v="0"/>
    <x v="0"/>
    <x v="160"/>
    <s v="2024L1.JBB_PVS"/>
  </r>
  <r>
    <x v="6"/>
    <n v="0"/>
    <n v="2.9250000000000003"/>
    <n v="35.1"/>
    <x v="0"/>
    <x v="0"/>
    <x v="0"/>
    <x v="0"/>
    <x v="0"/>
    <x v="0"/>
    <x v="0"/>
    <s v="2025I_FOT_COBQ3"/>
  </r>
  <r>
    <x v="6"/>
    <n v="0"/>
    <n v="4.3600000000000003"/>
    <n v="0"/>
    <x v="0"/>
    <x v="0"/>
    <x v="0"/>
    <x v="0"/>
    <x v="0"/>
    <x v="0"/>
    <x v="1"/>
    <s v="2025I_FOT_COB_W"/>
  </r>
  <r>
    <x v="6"/>
    <n v="0"/>
    <n v="15.22"/>
    <n v="25.074221547855402"/>
    <x v="1"/>
    <x v="2"/>
    <x v="2"/>
    <x v="1"/>
    <x v="0"/>
    <x v="1"/>
    <x v="3"/>
    <s v="2025WD_WolvCrk_P"/>
  </r>
  <r>
    <x v="6"/>
    <n v="0"/>
    <n v="8.379999999999999"/>
    <n v="9.7349153150539127"/>
    <x v="1"/>
    <x v="3"/>
    <x v="3"/>
    <x v="1"/>
    <x v="0"/>
    <x v="1"/>
    <x v="4"/>
    <s v="2025QF_WD_MC_FivPine"/>
  </r>
  <r>
    <x v="6"/>
    <n v="0"/>
    <n v="16.759999999999998"/>
    <n v="25.591522196587274"/>
    <x v="1"/>
    <x v="3"/>
    <x v="3"/>
    <x v="1"/>
    <x v="0"/>
    <x v="1"/>
    <x v="5"/>
    <s v="2025QF_WD_MC_NorthPt"/>
  </r>
  <r>
    <x v="6"/>
    <n v="0"/>
    <n v="5.3100000000000005"/>
    <n v="5.8871261789899281"/>
    <x v="1"/>
    <x v="3"/>
    <x v="3"/>
    <x v="1"/>
    <x v="0"/>
    <x v="1"/>
    <x v="6"/>
    <s v="2025QF_WD_PwerCntyI"/>
  </r>
  <r>
    <x v="6"/>
    <n v="0"/>
    <n v="5.3100000000000005"/>
    <n v="5.19254601706968"/>
    <x v="1"/>
    <x v="3"/>
    <x v="3"/>
    <x v="1"/>
    <x v="0"/>
    <x v="1"/>
    <x v="7"/>
    <s v="2025QF_WD_PwerCntyII"/>
  </r>
  <r>
    <x v="6"/>
    <n v="0"/>
    <n v="20.084166666666668"/>
    <n v="20.032790030877809"/>
    <x v="2"/>
    <x v="1"/>
    <x v="1"/>
    <x v="0"/>
    <x v="0"/>
    <x v="1"/>
    <x v="8"/>
    <s v="2025HY_MidCol_P"/>
  </r>
  <r>
    <x v="6"/>
    <n v="0"/>
    <n v="23.72"/>
    <n v="90.968201751289598"/>
    <x v="2"/>
    <x v="2"/>
    <x v="2"/>
    <x v="0"/>
    <x v="0"/>
    <x v="1"/>
    <x v="14"/>
    <s v="2025I_RP_WD_LJp"/>
  </r>
  <r>
    <x v="6"/>
    <n v="0"/>
    <n v="19.740000000000002"/>
    <n v="83.347070936907272"/>
    <x v="2"/>
    <x v="2"/>
    <x v="2"/>
    <x v="0"/>
    <x v="0"/>
    <x v="1"/>
    <x v="15"/>
    <s v="2025I_RP_WD_Gdne"/>
  </r>
  <r>
    <x v="6"/>
    <n v="0"/>
    <n v="9.7949999999999999"/>
    <n v="18.638902073224521"/>
    <x v="3"/>
    <x v="1"/>
    <x v="1"/>
    <x v="1"/>
    <x v="0"/>
    <x v="1"/>
    <x v="16"/>
    <s v="2025HY_BearRiver_Shape"/>
  </r>
  <r>
    <x v="6"/>
    <n v="0"/>
    <n v="59.239166666666669"/>
    <n v="6.4900705778561969"/>
    <x v="3"/>
    <x v="1"/>
    <x v="1"/>
    <x v="1"/>
    <x v="0"/>
    <x v="1"/>
    <x v="17"/>
    <s v="2025HY_BearRiver_Dispatch"/>
  </r>
  <r>
    <x v="6"/>
    <n v="0"/>
    <n v="0"/>
    <n v="36.490070577856201"/>
    <x v="3"/>
    <x v="1"/>
    <x v="1"/>
    <x v="1"/>
    <x v="0"/>
    <x v="1"/>
    <x v="18"/>
    <s v="2025Hy_Bear_Dispatch_Rel_Reserve"/>
  </r>
  <r>
    <x v="6"/>
    <n v="0"/>
    <n v="64"/>
    <n v="60.699999999999982"/>
    <x v="3"/>
    <x v="4"/>
    <x v="4"/>
    <x v="1"/>
    <x v="0"/>
    <x v="1"/>
    <x v="19"/>
    <s v="2025GS_Gadsby1"/>
  </r>
  <r>
    <x v="6"/>
    <n v="0"/>
    <n v="69"/>
    <n v="61.299999999999919"/>
    <x v="3"/>
    <x v="4"/>
    <x v="4"/>
    <x v="1"/>
    <x v="0"/>
    <x v="1"/>
    <x v="20"/>
    <s v="2025GS_Gadsby2"/>
  </r>
  <r>
    <x v="6"/>
    <n v="0"/>
    <n v="104.5"/>
    <n v="101.69999999999996"/>
    <x v="3"/>
    <x v="4"/>
    <x v="4"/>
    <x v="1"/>
    <x v="0"/>
    <x v="1"/>
    <x v="21"/>
    <s v="2025GS_Gadsby3"/>
  </r>
  <r>
    <x v="6"/>
    <n v="0"/>
    <n v="39.600000000000009"/>
    <n v="34.900000000000006"/>
    <x v="3"/>
    <x v="4"/>
    <x v="4"/>
    <x v="1"/>
    <x v="0"/>
    <x v="1"/>
    <x v="22"/>
    <s v="2025GS_Gadsby4"/>
  </r>
  <r>
    <x v="6"/>
    <n v="0"/>
    <n v="39.600000000000009"/>
    <n v="33.200000000000038"/>
    <x v="3"/>
    <x v="4"/>
    <x v="4"/>
    <x v="1"/>
    <x v="0"/>
    <x v="1"/>
    <x v="23"/>
    <s v="2025GS_Gadsby5"/>
  </r>
  <r>
    <x v="6"/>
    <n v="0"/>
    <n v="39.600000000000009"/>
    <n v="39.200000000000031"/>
    <x v="3"/>
    <x v="4"/>
    <x v="4"/>
    <x v="1"/>
    <x v="0"/>
    <x v="1"/>
    <x v="24"/>
    <s v="2025GS_Gadsby6"/>
  </r>
  <r>
    <x v="6"/>
    <n v="0"/>
    <n v="156"/>
    <n v="151.22363939126589"/>
    <x v="3"/>
    <x v="5"/>
    <x v="4"/>
    <x v="1"/>
    <x v="0"/>
    <x v="1"/>
    <x v="25"/>
    <s v="2025CL_Naughton1"/>
  </r>
  <r>
    <x v="6"/>
    <n v="0"/>
    <n v="201"/>
    <n v="191.20781870313201"/>
    <x v="3"/>
    <x v="5"/>
    <x v="4"/>
    <x v="1"/>
    <x v="0"/>
    <x v="1"/>
    <x v="26"/>
    <s v="2025CL_Naughton2"/>
  </r>
  <r>
    <x v="6"/>
    <n v="0"/>
    <n v="540.92916666666656"/>
    <n v="517.8042126157917"/>
    <x v="3"/>
    <x v="4"/>
    <x v="4"/>
    <x v="1"/>
    <x v="0"/>
    <x v="1"/>
    <x v="28"/>
    <s v="2025GS_LakeSide1"/>
  </r>
  <r>
    <x v="6"/>
    <n v="0"/>
    <n v="626.79083333333335"/>
    <n v="598.90533745037499"/>
    <x v="3"/>
    <x v="4"/>
    <x v="4"/>
    <x v="1"/>
    <x v="0"/>
    <x v="1"/>
    <x v="29"/>
    <s v="2025GS_LakeSide2"/>
  </r>
  <r>
    <x v="6"/>
    <n v="0"/>
    <n v="14.370000000000003"/>
    <n v="20.237259279674415"/>
    <x v="3"/>
    <x v="3"/>
    <x v="3"/>
    <x v="1"/>
    <x v="0"/>
    <x v="1"/>
    <x v="30"/>
    <s v="2025QF_WD_Mtn_Wind1"/>
  </r>
  <r>
    <x v="6"/>
    <n v="0"/>
    <n v="18.829999999999995"/>
    <n v="26.834829749893643"/>
    <x v="3"/>
    <x v="3"/>
    <x v="3"/>
    <x v="1"/>
    <x v="0"/>
    <x v="1"/>
    <x v="31"/>
    <s v="2025QF_WD_Mtn_Wind2"/>
  </r>
  <r>
    <x v="6"/>
    <n v="0"/>
    <n v="4.46"/>
    <n v="4.2394752838717347"/>
    <x v="3"/>
    <x v="3"/>
    <x v="3"/>
    <x v="1"/>
    <x v="0"/>
    <x v="1"/>
    <x v="32"/>
    <s v="2025QF_WD_SpanishF"/>
  </r>
  <r>
    <x v="6"/>
    <n v="0"/>
    <n v="0.71"/>
    <n v="0.19477319595825063"/>
    <x v="3"/>
    <x v="3"/>
    <x v="3"/>
    <x v="1"/>
    <x v="0"/>
    <x v="1"/>
    <x v="34"/>
    <s v="2025QF_WD_Tooele"/>
  </r>
  <r>
    <x v="6"/>
    <n v="0"/>
    <n v="121.72499999999997"/>
    <n v="85.743421474241515"/>
    <x v="3"/>
    <x v="13"/>
    <x v="9"/>
    <x v="1"/>
    <x v="0"/>
    <x v="0"/>
    <x v="145"/>
    <s v="2025H1.UN_PVS_CP"/>
  </r>
  <r>
    <x v="6"/>
    <n v="0"/>
    <n v="247"/>
    <n v="239.88099029554488"/>
    <x v="3"/>
    <x v="12"/>
    <x v="4"/>
    <x v="1"/>
    <x v="0"/>
    <x v="0"/>
    <x v="137"/>
    <s v="2025CL_Naughton3_I_NTN3_GC"/>
  </r>
  <r>
    <x v="6"/>
    <n v="0"/>
    <n v="50.350000000000016"/>
    <n v="47.500000000000021"/>
    <x v="3"/>
    <x v="6"/>
    <x v="5"/>
    <x v="1"/>
    <x v="0"/>
    <x v="1"/>
    <x v="35"/>
    <s v="2025MonsanOpRes_Int"/>
  </r>
  <r>
    <x v="6"/>
    <n v="0"/>
    <n v="114.48"/>
    <n v="107.9999999999999"/>
    <x v="3"/>
    <x v="7"/>
    <x v="6"/>
    <x v="1"/>
    <x v="0"/>
    <x v="1"/>
    <x v="36"/>
    <s v="2025MagCorp_Int"/>
  </r>
  <r>
    <x v="6"/>
    <n v="0"/>
    <n v="80.559999999999988"/>
    <n v="69.398323775915301"/>
    <x v="3"/>
    <x v="7"/>
    <x v="6"/>
    <x v="1"/>
    <x v="0"/>
    <x v="1"/>
    <x v="37"/>
    <s v="2025Nucor_Int"/>
  </r>
  <r>
    <x v="6"/>
    <n v="0"/>
    <n v="71.02"/>
    <n v="66.999999999999957"/>
    <x v="3"/>
    <x v="6"/>
    <x v="5"/>
    <x v="1"/>
    <x v="0"/>
    <x v="1"/>
    <x v="38"/>
    <s v="2025MonsanCur_Int"/>
  </r>
  <r>
    <x v="6"/>
    <n v="0"/>
    <n v="9.5033333333333339"/>
    <n v="12.488901852668723"/>
    <x v="5"/>
    <x v="1"/>
    <x v="1"/>
    <x v="1"/>
    <x v="0"/>
    <x v="1"/>
    <x v="40"/>
    <s v="2025HY_SmallEast"/>
  </r>
  <r>
    <x v="6"/>
    <n v="0"/>
    <n v="0.95666666666666667"/>
    <n v="0.95880144404332135"/>
    <x v="5"/>
    <x v="8"/>
    <x v="7"/>
    <x v="1"/>
    <x v="0"/>
    <x v="1"/>
    <x v="41"/>
    <s v="2025I_US_BAT_Pan"/>
  </r>
  <r>
    <x v="6"/>
    <n v="0"/>
    <n v="32.100000000000009"/>
    <n v="30.380000000000003"/>
    <x v="5"/>
    <x v="9"/>
    <x v="2"/>
    <x v="1"/>
    <x v="0"/>
    <x v="1"/>
    <x v="42"/>
    <s v="2025GEO_Blundell"/>
  </r>
  <r>
    <x v="6"/>
    <n v="0"/>
    <n v="534.19833333333327"/>
    <n v="524.78842082046754"/>
    <x v="5"/>
    <x v="4"/>
    <x v="4"/>
    <x v="1"/>
    <x v="0"/>
    <x v="1"/>
    <x v="43"/>
    <s v="2025GS_CurrantCreek"/>
  </r>
  <r>
    <x v="6"/>
    <n v="0"/>
    <n v="418.10000000000008"/>
    <n v="395.40000000000009"/>
    <x v="5"/>
    <x v="5"/>
    <x v="4"/>
    <x v="1"/>
    <x v="0"/>
    <x v="1"/>
    <x v="44"/>
    <s v="2025CL_Hunter1"/>
  </r>
  <r>
    <x v="6"/>
    <n v="0"/>
    <n v="269"/>
    <n v="250.39299999999992"/>
    <x v="5"/>
    <x v="5"/>
    <x v="4"/>
    <x v="1"/>
    <x v="0"/>
    <x v="1"/>
    <x v="45"/>
    <s v="2025CL_Hunter2"/>
  </r>
  <r>
    <x v="6"/>
    <n v="0"/>
    <n v="471"/>
    <n v="445.06099999999998"/>
    <x v="5"/>
    <x v="5"/>
    <x v="4"/>
    <x v="1"/>
    <x v="0"/>
    <x v="1"/>
    <x v="46"/>
    <s v="2025CL_Hunter3"/>
  </r>
  <r>
    <x v="6"/>
    <n v="0"/>
    <n v="459"/>
    <n v="432.24300000000005"/>
    <x v="5"/>
    <x v="5"/>
    <x v="4"/>
    <x v="1"/>
    <x v="0"/>
    <x v="1"/>
    <x v="47"/>
    <s v="2025CL_Huntington1"/>
  </r>
  <r>
    <x v="6"/>
    <n v="0"/>
    <n v="450"/>
    <n v="421.91799999999978"/>
    <x v="5"/>
    <x v="5"/>
    <x v="4"/>
    <x v="1"/>
    <x v="0"/>
    <x v="1"/>
    <x v="48"/>
    <s v="2025CL_Huntington2"/>
  </r>
  <r>
    <x v="6"/>
    <n v="0"/>
    <n v="12.599999999999996"/>
    <n v="11.353528927560506"/>
    <x v="5"/>
    <x v="3"/>
    <x v="3"/>
    <x v="1"/>
    <x v="0"/>
    <x v="1"/>
    <x v="49"/>
    <s v="2025QF_WD_Latigo"/>
  </r>
  <r>
    <x v="6"/>
    <n v="0"/>
    <n v="40.64500000000001"/>
    <n v="50.625089841398989"/>
    <x v="5"/>
    <x v="3"/>
    <x v="3"/>
    <x v="1"/>
    <x v="0"/>
    <x v="1"/>
    <x v="50"/>
    <s v="2025QF_SR_Enterpr"/>
  </r>
  <r>
    <x v="6"/>
    <n v="0"/>
    <n v="40.672500000000007"/>
    <n v="35.912232615369703"/>
    <x v="5"/>
    <x v="3"/>
    <x v="3"/>
    <x v="1"/>
    <x v="0"/>
    <x v="1"/>
    <x v="51"/>
    <s v="2025QF_SR_Escalt1"/>
  </r>
  <r>
    <x v="6"/>
    <n v="0"/>
    <n v="40.672500000000007"/>
    <n v="36.884401077246899"/>
    <x v="5"/>
    <x v="3"/>
    <x v="3"/>
    <x v="1"/>
    <x v="0"/>
    <x v="1"/>
    <x v="52"/>
    <s v="2025QF_SR_Escalt2"/>
  </r>
  <r>
    <x v="6"/>
    <n v="0"/>
    <n v="40.672500000000007"/>
    <n v="37.363172418885632"/>
    <x v="5"/>
    <x v="3"/>
    <x v="3"/>
    <x v="1"/>
    <x v="0"/>
    <x v="1"/>
    <x v="53"/>
    <s v="2025QF_SR_Escalt3"/>
  </r>
  <r>
    <x v="6"/>
    <n v="0"/>
    <n v="25.283333333333342"/>
    <n v="24.263872611464851"/>
    <x v="5"/>
    <x v="3"/>
    <x v="3"/>
    <x v="1"/>
    <x v="0"/>
    <x v="1"/>
    <x v="54"/>
    <s v="2025QF_SR_Pavant"/>
  </r>
  <r>
    <x v="6"/>
    <n v="0"/>
    <n v="41.792500000000004"/>
    <n v="38.547926098190224"/>
    <x v="5"/>
    <x v="3"/>
    <x v="3"/>
    <x v="1"/>
    <x v="0"/>
    <x v="1"/>
    <x v="55"/>
    <s v="2025QF_SR_RedHill"/>
  </r>
  <r>
    <x v="6"/>
    <n v="0"/>
    <n v="41.792500000000004"/>
    <n v="37.500827908442005"/>
    <x v="5"/>
    <x v="3"/>
    <x v="3"/>
    <x v="1"/>
    <x v="0"/>
    <x v="1"/>
    <x v="56"/>
    <s v="2025QF_SR_ThreePeaks"/>
  </r>
  <r>
    <x v="6"/>
    <n v="0"/>
    <n v="40.850833333333334"/>
    <n v="41.968227048750975"/>
    <x v="5"/>
    <x v="3"/>
    <x v="3"/>
    <x v="1"/>
    <x v="0"/>
    <x v="1"/>
    <x v="57"/>
    <s v="2025QF_SR_GrntM_East"/>
  </r>
  <r>
    <x v="6"/>
    <n v="0"/>
    <n v="25.75333333333333"/>
    <n v="31.358577351153194"/>
    <x v="5"/>
    <x v="3"/>
    <x v="3"/>
    <x v="1"/>
    <x v="0"/>
    <x v="1"/>
    <x v="58"/>
    <s v="2025QF_SR_GrntM_West"/>
  </r>
  <r>
    <x v="6"/>
    <n v="0"/>
    <n v="40.825000000000003"/>
    <n v="36.963406995436635"/>
    <x v="5"/>
    <x v="3"/>
    <x v="3"/>
    <x v="1"/>
    <x v="0"/>
    <x v="1"/>
    <x v="59"/>
    <s v="2025QF_SR_IronSpring"/>
  </r>
  <r>
    <x v="6"/>
    <n v="0"/>
    <n v="26.119166666666668"/>
    <n v="24.59340313159213"/>
    <x v="5"/>
    <x v="3"/>
    <x v="3"/>
    <x v="1"/>
    <x v="0"/>
    <x v="1"/>
    <x v="60"/>
    <s v="2025QF_SR_Pavant_II"/>
  </r>
  <r>
    <x v="6"/>
    <n v="0"/>
    <n v="17.175833333333333"/>
    <n v="53.964381342454914"/>
    <x v="5"/>
    <x v="3"/>
    <x v="3"/>
    <x v="1"/>
    <x v="0"/>
    <x v="1"/>
    <x v="61"/>
    <s v="2025QF_SR_UTS"/>
  </r>
  <r>
    <x v="6"/>
    <n v="0"/>
    <n v="10.450000000000001"/>
    <n v="10.772073989493315"/>
    <x v="5"/>
    <x v="10"/>
    <x v="2"/>
    <x v="1"/>
    <x v="0"/>
    <x v="1"/>
    <x v="62"/>
    <s v="2025SR_Pavant_III"/>
  </r>
  <r>
    <x v="6"/>
    <n v="0"/>
    <n v="8.0299999999999994"/>
    <n v="9.9768091411439741"/>
    <x v="5"/>
    <x v="3"/>
    <x v="3"/>
    <x v="1"/>
    <x v="0"/>
    <x v="1"/>
    <x v="63"/>
    <s v="2025QF_SR_Sage_I"/>
  </r>
  <r>
    <x v="6"/>
    <n v="0"/>
    <n v="8.0299999999999994"/>
    <n v="9.9768091411439741"/>
    <x v="5"/>
    <x v="3"/>
    <x v="3"/>
    <x v="1"/>
    <x v="0"/>
    <x v="1"/>
    <x v="64"/>
    <s v="2025QF_SR_Sage_II"/>
  </r>
  <r>
    <x v="6"/>
    <n v="0"/>
    <n v="7.0625000000000009"/>
    <n v="8.3063643214014622"/>
    <x v="5"/>
    <x v="3"/>
    <x v="3"/>
    <x v="1"/>
    <x v="0"/>
    <x v="1"/>
    <x v="65"/>
    <s v="2025QF_SR_Sage_III"/>
  </r>
  <r>
    <x v="6"/>
    <n v="0"/>
    <n v="58.22000000000002"/>
    <n v="50.457718818970044"/>
    <x v="5"/>
    <x v="10"/>
    <x v="2"/>
    <x v="1"/>
    <x v="0"/>
    <x v="1"/>
    <x v="146"/>
    <s v="2025FB_S_Hunter"/>
  </r>
  <r>
    <x v="6"/>
    <n v="0"/>
    <n v="46.579999999999991"/>
    <n v="40.327119317077027"/>
    <x v="5"/>
    <x v="10"/>
    <x v="2"/>
    <x v="1"/>
    <x v="0"/>
    <x v="1"/>
    <x v="147"/>
    <s v="2025FB_S_Sigurd"/>
  </r>
  <r>
    <x v="6"/>
    <n v="0"/>
    <n v="57.314166666666672"/>
    <n v="44.013024078946401"/>
    <x v="5"/>
    <x v="10"/>
    <x v="2"/>
    <x v="1"/>
    <x v="0"/>
    <x v="1"/>
    <x v="138"/>
    <s v="2025FB_S_Milfrd"/>
  </r>
  <r>
    <x v="6"/>
    <n v="0"/>
    <n v="34.079999999999991"/>
    <n v="36.715146032388404"/>
    <x v="5"/>
    <x v="10"/>
    <x v="2"/>
    <x v="1"/>
    <x v="0"/>
    <x v="1"/>
    <x v="148"/>
    <s v="2025FB_S_CovMtn"/>
  </r>
  <r>
    <x v="6"/>
    <n v="0"/>
    <n v="82.299999999999983"/>
    <n v="73.922785840317587"/>
    <x v="7"/>
    <x v="5"/>
    <x v="4"/>
    <x v="1"/>
    <x v="0"/>
    <x v="1"/>
    <x v="67"/>
    <s v="2025CL_Craig1"/>
  </r>
  <r>
    <x v="6"/>
    <n v="0"/>
    <n v="81.539999999999992"/>
    <n v="77.878819585355117"/>
    <x v="7"/>
    <x v="5"/>
    <x v="4"/>
    <x v="1"/>
    <x v="0"/>
    <x v="1"/>
    <x v="68"/>
    <s v="2025CL_Craig2"/>
  </r>
  <r>
    <x v="6"/>
    <n v="0"/>
    <n v="43.860000000000007"/>
    <n v="41.46299999999998"/>
    <x v="7"/>
    <x v="5"/>
    <x v="4"/>
    <x v="1"/>
    <x v="0"/>
    <x v="1"/>
    <x v="69"/>
    <s v="2025CL_Hayden1"/>
  </r>
  <r>
    <x v="6"/>
    <n v="0"/>
    <n v="32.68"/>
    <n v="30.952999999999996"/>
    <x v="7"/>
    <x v="5"/>
    <x v="4"/>
    <x v="1"/>
    <x v="0"/>
    <x v="1"/>
    <x v="70"/>
    <s v="2025CL_Hayden2"/>
  </r>
  <r>
    <x v="6"/>
    <n v="0"/>
    <n v="2.9591666666666665"/>
    <n v="3.2278881782090867"/>
    <x v="8"/>
    <x v="1"/>
    <x v="1"/>
    <x v="0"/>
    <x v="0"/>
    <x v="1"/>
    <x v="71"/>
    <s v="2025HY_BigFork"/>
  </r>
  <r>
    <x v="6"/>
    <n v="0"/>
    <n v="74"/>
    <n v="68.248366563740532"/>
    <x v="8"/>
    <x v="5"/>
    <x v="4"/>
    <x v="0"/>
    <x v="0"/>
    <x v="1"/>
    <x v="72"/>
    <s v="2025CL_Colstrip3"/>
  </r>
  <r>
    <x v="6"/>
    <n v="0"/>
    <n v="74"/>
    <n v="69.6916257168063"/>
    <x v="8"/>
    <x v="5"/>
    <x v="4"/>
    <x v="0"/>
    <x v="0"/>
    <x v="1"/>
    <x v="73"/>
    <s v="2025CL_Colstrip4"/>
  </r>
  <r>
    <x v="6"/>
    <n v="0"/>
    <n v="226.99166666666659"/>
    <n v="212.8290030877811"/>
    <x v="9"/>
    <x v="4"/>
    <x v="4"/>
    <x v="0"/>
    <x v="0"/>
    <x v="1"/>
    <x v="74"/>
    <s v="2025GS_Hermiston2"/>
  </r>
  <r>
    <x v="6"/>
    <n v="0"/>
    <n v="13.56"/>
    <n v="11.154291640238094"/>
    <x v="10"/>
    <x v="3"/>
    <x v="3"/>
    <x v="0"/>
    <x v="0"/>
    <x v="1"/>
    <x v="79"/>
    <s v="2025QF_WD_OregonWF_1"/>
  </r>
  <r>
    <x v="6"/>
    <n v="0"/>
    <n v="4.18"/>
    <n v="9.0101353429813553"/>
    <x v="10"/>
    <x v="3"/>
    <x v="3"/>
    <x v="0"/>
    <x v="0"/>
    <x v="1"/>
    <x v="80"/>
    <s v="2025QF_WD_WaW"/>
  </r>
  <r>
    <x v="6"/>
    <n v="0"/>
    <n v="8.4000000000000021"/>
    <n v="15.959540761579605"/>
    <x v="10"/>
    <x v="3"/>
    <x v="3"/>
    <x v="0"/>
    <x v="0"/>
    <x v="1"/>
    <x v="139"/>
    <s v="2025QF_WD_Orchard"/>
  </r>
  <r>
    <x v="6"/>
    <n v="0"/>
    <n v="32.76"/>
    <n v="65.743625921893624"/>
    <x v="10"/>
    <x v="2"/>
    <x v="2"/>
    <x v="0"/>
    <x v="0"/>
    <x v="1"/>
    <x v="81"/>
    <s v="2025I_RP_WD_Mg1"/>
  </r>
  <r>
    <x v="6"/>
    <n v="0"/>
    <n v="16.38"/>
    <n v="18.702790928938484"/>
    <x v="10"/>
    <x v="2"/>
    <x v="2"/>
    <x v="0"/>
    <x v="0"/>
    <x v="1"/>
    <x v="82"/>
    <s v="2025I_RP_WD_Mg2"/>
  </r>
  <r>
    <x v="6"/>
    <n v="0"/>
    <n v="99"/>
    <n v="84.089449492721783"/>
    <x v="11"/>
    <x v="5"/>
    <x v="4"/>
    <x v="1"/>
    <x v="0"/>
    <x v="1"/>
    <x v="84"/>
    <s v="2025CL_DJohnston1"/>
  </r>
  <r>
    <x v="6"/>
    <n v="0"/>
    <n v="106"/>
    <n v="98.79520533745027"/>
    <x v="11"/>
    <x v="5"/>
    <x v="4"/>
    <x v="1"/>
    <x v="0"/>
    <x v="1"/>
    <x v="85"/>
    <s v="2025CL_DJohnston2"/>
  </r>
  <r>
    <x v="6"/>
    <n v="0"/>
    <n v="220"/>
    <n v="185.61805183061307"/>
    <x v="11"/>
    <x v="5"/>
    <x v="4"/>
    <x v="1"/>
    <x v="0"/>
    <x v="1"/>
    <x v="86"/>
    <s v="2025CL_DJohnston3"/>
  </r>
  <r>
    <x v="6"/>
    <n v="0"/>
    <n v="330"/>
    <n v="289.626107190119"/>
    <x v="11"/>
    <x v="5"/>
    <x v="4"/>
    <x v="1"/>
    <x v="0"/>
    <x v="1"/>
    <x v="87"/>
    <s v="2025CL_DJohnston4"/>
  </r>
  <r>
    <x v="6"/>
    <n v="0"/>
    <n v="268"/>
    <n v="251.60899999999992"/>
    <x v="11"/>
    <x v="5"/>
    <x v="4"/>
    <x v="1"/>
    <x v="0"/>
    <x v="1"/>
    <x v="88"/>
    <s v="2025CL_Wyodak1"/>
  </r>
  <r>
    <x v="6"/>
    <n v="0"/>
    <n v="9.4899999999999984"/>
    <n v="16.231898908367711"/>
    <x v="11"/>
    <x v="2"/>
    <x v="2"/>
    <x v="1"/>
    <x v="0"/>
    <x v="1"/>
    <x v="92"/>
    <s v="2025WD_FC1"/>
  </r>
  <r>
    <x v="6"/>
    <n v="0"/>
    <n v="47.25"/>
    <n v="68.592529010036984"/>
    <x v="11"/>
    <x v="2"/>
    <x v="2"/>
    <x v="1"/>
    <x v="0"/>
    <x v="1"/>
    <x v="99"/>
    <s v="2025WD_TopofWorld_P"/>
  </r>
  <r>
    <x v="6"/>
    <n v="0"/>
    <n v="18.88"/>
    <n v="15.138038570080669"/>
    <x v="11"/>
    <x v="3"/>
    <x v="3"/>
    <x v="1"/>
    <x v="0"/>
    <x v="1"/>
    <x v="101"/>
    <s v="2025QF_WD_Pioneer1"/>
  </r>
  <r>
    <x v="6"/>
    <n v="0"/>
    <n v="23.360000000000003"/>
    <n v="24.028491504853399"/>
    <x v="11"/>
    <x v="2"/>
    <x v="2"/>
    <x v="1"/>
    <x v="0"/>
    <x v="1"/>
    <x v="102"/>
    <s v="2025WD_3_Buttes_P"/>
  </r>
  <r>
    <x v="6"/>
    <n v="0"/>
    <n v="70.7"/>
    <n v="49.766929693541748"/>
    <x v="11"/>
    <x v="2"/>
    <x v="2"/>
    <x v="1"/>
    <x v="0"/>
    <x v="1"/>
    <x v="140"/>
    <s v="2025WD_Pryor"/>
  </r>
  <r>
    <x v="6"/>
    <n v="0"/>
    <n v="23.360000000000003"/>
    <n v="61.835423133159132"/>
    <x v="11"/>
    <x v="2"/>
    <x v="2"/>
    <x v="1"/>
    <x v="0"/>
    <x v="1"/>
    <x v="105"/>
    <s v="2025I_RP_WD_Glnr"/>
  </r>
  <r>
    <x v="6"/>
    <n v="0"/>
    <n v="9.2000000000000011"/>
    <n v="24.359205223986109"/>
    <x v="11"/>
    <x v="2"/>
    <x v="2"/>
    <x v="1"/>
    <x v="0"/>
    <x v="1"/>
    <x v="106"/>
    <s v="2025I_RP_WD_Gln3"/>
  </r>
  <r>
    <x v="6"/>
    <n v="0"/>
    <n v="23.360000000000003"/>
    <n v="23.350787241801001"/>
    <x v="11"/>
    <x v="2"/>
    <x v="2"/>
    <x v="1"/>
    <x v="0"/>
    <x v="1"/>
    <x v="107"/>
    <s v="2025I_RP_WD_7Mil"/>
  </r>
  <r>
    <x v="6"/>
    <n v="0"/>
    <n v="4.6000000000000005"/>
    <n v="4.9542991124657885"/>
    <x v="11"/>
    <x v="2"/>
    <x v="2"/>
    <x v="1"/>
    <x v="0"/>
    <x v="1"/>
    <x v="108"/>
    <s v="2025I_RP_WD_7Mi2"/>
  </r>
  <r>
    <x v="6"/>
    <n v="0"/>
    <n v="23.360000000000003"/>
    <n v="41.685977679416652"/>
    <x v="11"/>
    <x v="2"/>
    <x v="2"/>
    <x v="1"/>
    <x v="0"/>
    <x v="1"/>
    <x v="109"/>
    <s v="2025I_RP_WD_HiP"/>
  </r>
  <r>
    <x v="6"/>
    <n v="0"/>
    <n v="6.7300000000000031"/>
    <n v="8.8382377818059528"/>
    <x v="11"/>
    <x v="2"/>
    <x v="2"/>
    <x v="1"/>
    <x v="0"/>
    <x v="1"/>
    <x v="110"/>
    <s v="2025I_RP_WD_McF"/>
  </r>
  <r>
    <x v="6"/>
    <n v="0"/>
    <n v="26.199999999999992"/>
    <n v="25.353111221244109"/>
    <x v="11"/>
    <x v="2"/>
    <x v="2"/>
    <x v="1"/>
    <x v="0"/>
    <x v="1"/>
    <x v="141"/>
    <s v="2025I_RP_WD_Dlp"/>
  </r>
  <r>
    <x v="6"/>
    <n v="0"/>
    <n v="23.360000000000003"/>
    <n v="46.85565633720131"/>
    <x v="11"/>
    <x v="2"/>
    <x v="2"/>
    <x v="1"/>
    <x v="0"/>
    <x v="1"/>
    <x v="111"/>
    <s v="2025I_RP_WD_RHs"/>
  </r>
  <r>
    <x v="6"/>
    <n v="0"/>
    <n v="63.12"/>
    <n v="222.65991703917086"/>
    <x v="11"/>
    <x v="2"/>
    <x v="2"/>
    <x v="1"/>
    <x v="0"/>
    <x v="1"/>
    <x v="149"/>
    <s v="2025R_WD_CDR2_c"/>
  </r>
  <r>
    <x v="6"/>
    <n v="0"/>
    <n v="79"/>
    <n v="101.9171451887761"/>
    <x v="11"/>
    <x v="2"/>
    <x v="2"/>
    <x v="1"/>
    <x v="0"/>
    <x v="1"/>
    <x v="142"/>
    <s v="2025R_WD_TBF3_b"/>
  </r>
  <r>
    <x v="6"/>
    <n v="0"/>
    <n v="39.470000000000006"/>
    <n v="46.936429873319241"/>
    <x v="11"/>
    <x v="2"/>
    <x v="2"/>
    <x v="1"/>
    <x v="0"/>
    <x v="1"/>
    <x v="143"/>
    <s v="2025R_WD_EKF1_b"/>
  </r>
  <r>
    <x v="6"/>
    <n v="0"/>
    <n v="35.35"/>
    <n v="66.881597541962222"/>
    <x v="11"/>
    <x v="2"/>
    <x v="2"/>
    <x v="1"/>
    <x v="0"/>
    <x v="1"/>
    <x v="150"/>
    <s v="2025I_CedarSpI_WD"/>
  </r>
  <r>
    <x v="6"/>
    <n v="0"/>
    <n v="0"/>
    <n v="0"/>
    <x v="11"/>
    <x v="11"/>
    <x v="8"/>
    <x v="1"/>
    <x v="0"/>
    <x v="0"/>
    <x v="112"/>
    <s v="2025DecomCost"/>
  </r>
  <r>
    <x v="6"/>
    <n v="0"/>
    <n v="41.671666666666674"/>
    <n v="39.766844087211368"/>
    <x v="12"/>
    <x v="3"/>
    <x v="3"/>
    <x v="1"/>
    <x v="0"/>
    <x v="1"/>
    <x v="113"/>
    <s v="2025QF_SR_Sweetwtr"/>
  </r>
  <r>
    <x v="6"/>
    <n v="0"/>
    <n v="478.24749999999995"/>
    <n v="411.09905161005736"/>
    <x v="13"/>
    <x v="4"/>
    <x v="4"/>
    <x v="0"/>
    <x v="0"/>
    <x v="1"/>
    <x v="114"/>
    <s v="2025GS_Chehalis"/>
  </r>
  <r>
    <x v="6"/>
    <n v="0"/>
    <n v="33.080833333333324"/>
    <n v="25.691526687251873"/>
    <x v="14"/>
    <x v="1"/>
    <x v="1"/>
    <x v="0"/>
    <x v="0"/>
    <x v="1"/>
    <x v="115"/>
    <s v="2025HY_Rogue"/>
  </r>
  <r>
    <x v="6"/>
    <n v="0"/>
    <n v="2.2033333333333331"/>
    <n v="2.202144905161004"/>
    <x v="14"/>
    <x v="1"/>
    <x v="1"/>
    <x v="0"/>
    <x v="0"/>
    <x v="1"/>
    <x v="116"/>
    <s v="2025HY_SmallWest"/>
  </r>
  <r>
    <x v="6"/>
    <n v="0"/>
    <n v="45.063333333333333"/>
    <n v="27.050663652404058"/>
    <x v="14"/>
    <x v="1"/>
    <x v="1"/>
    <x v="0"/>
    <x v="0"/>
    <x v="1"/>
    <x v="119"/>
    <s v="2025HY_Umpqua_Flat"/>
  </r>
  <r>
    <x v="6"/>
    <n v="0"/>
    <n v="86.362499999999997"/>
    <n v="37.478808998676634"/>
    <x v="14"/>
    <x v="1"/>
    <x v="1"/>
    <x v="0"/>
    <x v="0"/>
    <x v="1"/>
    <x v="120"/>
    <s v="2025HY_Umpqua_Shape"/>
  </r>
  <r>
    <x v="6"/>
    <n v="0"/>
    <n v="1.0199999999999998"/>
    <n v="6.2005533185564818"/>
    <x v="14"/>
    <x v="10"/>
    <x v="2"/>
    <x v="0"/>
    <x v="0"/>
    <x v="1"/>
    <x v="122"/>
    <s v="2025SR_BlackCap_P"/>
  </r>
  <r>
    <x v="6"/>
    <n v="0"/>
    <n v="2.5449999999999995"/>
    <n v="3.4386877440852537"/>
    <x v="14"/>
    <x v="10"/>
    <x v="2"/>
    <x v="0"/>
    <x v="0"/>
    <x v="1"/>
    <x v="123"/>
    <s v="2025SR_OldMill_P"/>
  </r>
  <r>
    <x v="6"/>
    <n v="0"/>
    <n v="4.6025"/>
    <n v="0.29066201261550045"/>
    <x v="14"/>
    <x v="10"/>
    <x v="2"/>
    <x v="0"/>
    <x v="0"/>
    <x v="1"/>
    <x v="124"/>
    <s v="2025SR_OSIP_Prj_P"/>
  </r>
  <r>
    <x v="6"/>
    <n v="0"/>
    <n v="98.383333333333326"/>
    <n v="191.58701884355628"/>
    <x v="14"/>
    <x v="3"/>
    <x v="3"/>
    <x v="0"/>
    <x v="0"/>
    <x v="1"/>
    <x v="125"/>
    <s v="2025QF_SR_ORS"/>
  </r>
  <r>
    <x v="6"/>
    <n v="0"/>
    <n v="187.38166666666666"/>
    <n v="141.50810008472376"/>
    <x v="14"/>
    <x v="13"/>
    <x v="9"/>
    <x v="0"/>
    <x v="0"/>
    <x v="0"/>
    <x v="153"/>
    <s v="2025H1.SO1_PVS"/>
  </r>
  <r>
    <x v="6"/>
    <n v="0"/>
    <n v="15.176666666666664"/>
    <n v="18.496535922426581"/>
    <x v="14"/>
    <x v="13"/>
    <x v="9"/>
    <x v="0"/>
    <x v="0"/>
    <x v="0"/>
    <x v="154"/>
    <s v="2025L1.SO1_PVS"/>
  </r>
  <r>
    <x v="6"/>
    <n v="0"/>
    <n v="63.350000000000016"/>
    <n v="79.549760947861145"/>
    <x v="14"/>
    <x v="10"/>
    <x v="2"/>
    <x v="0"/>
    <x v="0"/>
    <x v="1"/>
    <x v="151"/>
    <s v="2025FB_S_PrnMil"/>
  </r>
  <r>
    <x v="6"/>
    <n v="0"/>
    <n v="405.11416666666668"/>
    <n v="423.642873842082"/>
    <x v="15"/>
    <x v="1"/>
    <x v="1"/>
    <x v="0"/>
    <x v="0"/>
    <x v="1"/>
    <x v="126"/>
    <s v="2025HY_Lewis_Dispatch"/>
  </r>
  <r>
    <x v="6"/>
    <n v="0"/>
    <n v="128.27333333333334"/>
    <n v="31.032624393471544"/>
    <x v="15"/>
    <x v="1"/>
    <x v="1"/>
    <x v="0"/>
    <x v="0"/>
    <x v="1"/>
    <x v="127"/>
    <s v="2025HY_Lewis_Shape"/>
  </r>
  <r>
    <x v="6"/>
    <n v="0"/>
    <n v="0"/>
    <n v="0"/>
    <x v="15"/>
    <x v="1"/>
    <x v="1"/>
    <x v="0"/>
    <x v="0"/>
    <x v="1"/>
    <x v="128"/>
    <s v="2025Hy_Lewis_Dispatch_Rel_Reserve"/>
  </r>
  <r>
    <x v="6"/>
    <n v="0"/>
    <n v="10.404166666666665"/>
    <n v="16.181786631773896"/>
    <x v="15"/>
    <x v="3"/>
    <x v="3"/>
    <x v="0"/>
    <x v="0"/>
    <x v="1"/>
    <x v="129"/>
    <s v="2025QF_SR_ORN"/>
  </r>
  <r>
    <x v="6"/>
    <n v="0"/>
    <n v="4.2000000000000011"/>
    <n v="4.2"/>
    <x v="15"/>
    <x v="3"/>
    <x v="3"/>
    <x v="0"/>
    <x v="0"/>
    <x v="1"/>
    <x v="130"/>
    <s v="2025QF_WD_ORN"/>
  </r>
  <r>
    <x v="6"/>
    <n v="0"/>
    <n v="7.9283333333333337"/>
    <n v="95.14"/>
    <x v="16"/>
    <x v="0"/>
    <x v="0"/>
    <x v="0"/>
    <x v="0"/>
    <x v="0"/>
    <x v="131"/>
    <s v="2025I_FOT_NOBQ3"/>
  </r>
  <r>
    <x v="6"/>
    <n v="0"/>
    <n v="359.30000000000013"/>
    <n v="332.71960057344512"/>
    <x v="17"/>
    <x v="5"/>
    <x v="4"/>
    <x v="0"/>
    <x v="0"/>
    <x v="1"/>
    <x v="133"/>
    <s v="2025CL_JBridger2"/>
  </r>
  <r>
    <x v="6"/>
    <n v="0"/>
    <n v="348.67"/>
    <n v="322.14899999999989"/>
    <x v="17"/>
    <x v="5"/>
    <x v="4"/>
    <x v="0"/>
    <x v="0"/>
    <x v="1"/>
    <x v="134"/>
    <s v="2025CL_JBridger3"/>
  </r>
  <r>
    <x v="6"/>
    <n v="0"/>
    <n v="353.30000000000013"/>
    <n v="319.39199999999994"/>
    <x v="17"/>
    <x v="5"/>
    <x v="4"/>
    <x v="0"/>
    <x v="0"/>
    <x v="1"/>
    <x v="135"/>
    <s v="2025CL_JBridger4"/>
  </r>
  <r>
    <x v="6"/>
    <n v="0"/>
    <n v="0"/>
    <n v="0"/>
    <x v="17"/>
    <x v="11"/>
    <x v="8"/>
    <x v="1"/>
    <x v="0"/>
    <x v="0"/>
    <x v="136"/>
    <s v="2025ReclamationCost"/>
  </r>
  <r>
    <x v="6"/>
    <n v="0"/>
    <n v="11.65"/>
    <n v="20.25509415162648"/>
    <x v="18"/>
    <x v="14"/>
    <x v="10"/>
    <x v="1"/>
    <x v="0"/>
    <x v="0"/>
    <x v="152"/>
    <s v="2025H3.US1_WD_CP"/>
  </r>
  <r>
    <x v="6"/>
    <n v="0"/>
    <n v="59.986666666666672"/>
    <n v="63.484999240284111"/>
    <x v="18"/>
    <x v="13"/>
    <x v="9"/>
    <x v="1"/>
    <x v="0"/>
    <x v="0"/>
    <x v="155"/>
    <s v="2025L1.US1_PVS"/>
  </r>
  <r>
    <x v="6"/>
    <n v="0"/>
    <n v="102.35500000000002"/>
    <n v="117.5910427091828"/>
    <x v="19"/>
    <x v="13"/>
    <x v="9"/>
    <x v="0"/>
    <x v="0"/>
    <x v="0"/>
    <x v="156"/>
    <s v="2025L1.YK1_PVS"/>
  </r>
  <r>
    <x v="6"/>
    <n v="0"/>
    <n v="565.6"/>
    <n v="398.12709347517944"/>
    <x v="20"/>
    <x v="14"/>
    <x v="10"/>
    <x v="1"/>
    <x v="0"/>
    <x v="0"/>
    <x v="157"/>
    <s v="2025H4.AE1_WD"/>
  </r>
  <r>
    <x v="6"/>
    <n v="0"/>
    <n v="104.60416666666664"/>
    <n v="73.682180186864869"/>
    <x v="21"/>
    <x v="13"/>
    <x v="9"/>
    <x v="1"/>
    <x v="0"/>
    <x v="0"/>
    <x v="158"/>
    <s v="2025H1.UN1_PVS_CP"/>
  </r>
  <r>
    <x v="6"/>
    <n v="0"/>
    <n v="88.858333333333334"/>
    <n v="97.804662761618147"/>
    <x v="21"/>
    <x v="13"/>
    <x v="9"/>
    <x v="1"/>
    <x v="0"/>
    <x v="0"/>
    <x v="159"/>
    <s v="2025L1.UN1_PVS"/>
  </r>
  <r>
    <x v="6"/>
    <n v="0"/>
    <n v="91.920833333333334"/>
    <n v="101.17723733960497"/>
    <x v="22"/>
    <x v="13"/>
    <x v="9"/>
    <x v="0"/>
    <x v="0"/>
    <x v="0"/>
    <x v="160"/>
    <s v="2025L1.JBB_PVS"/>
  </r>
  <r>
    <x v="7"/>
    <n v="0"/>
    <n v="4.5125000000000002"/>
    <n v="0"/>
    <x v="0"/>
    <x v="0"/>
    <x v="0"/>
    <x v="0"/>
    <x v="0"/>
    <x v="0"/>
    <x v="1"/>
    <s v="2026I_FOT_COB_W"/>
  </r>
  <r>
    <x v="7"/>
    <n v="0"/>
    <n v="2.5366666666666666"/>
    <n v="0"/>
    <x v="1"/>
    <x v="2"/>
    <x v="2"/>
    <x v="1"/>
    <x v="0"/>
    <x v="1"/>
    <x v="3"/>
    <s v="2026WD_WolvCrk_P"/>
  </r>
  <r>
    <x v="7"/>
    <n v="0"/>
    <n v="8.379999999999999"/>
    <n v="10.066388734123343"/>
    <x v="1"/>
    <x v="3"/>
    <x v="3"/>
    <x v="1"/>
    <x v="0"/>
    <x v="1"/>
    <x v="4"/>
    <s v="2026QF_WD_MC_FivPine"/>
  </r>
  <r>
    <x v="7"/>
    <n v="0"/>
    <n v="16.759999999999998"/>
    <n v="26.462912351217192"/>
    <x v="1"/>
    <x v="3"/>
    <x v="3"/>
    <x v="1"/>
    <x v="0"/>
    <x v="1"/>
    <x v="5"/>
    <s v="2026QF_WD_MC_NorthPt"/>
  </r>
  <r>
    <x v="7"/>
    <n v="0"/>
    <n v="5.3100000000000005"/>
    <n v="6.087582554817387"/>
    <x v="1"/>
    <x v="3"/>
    <x v="3"/>
    <x v="1"/>
    <x v="0"/>
    <x v="1"/>
    <x v="6"/>
    <s v="2026QF_WD_PwerCntyI"/>
  </r>
  <r>
    <x v="7"/>
    <n v="0"/>
    <n v="5.3100000000000005"/>
    <n v="5.3693519703060488"/>
    <x v="1"/>
    <x v="3"/>
    <x v="3"/>
    <x v="1"/>
    <x v="0"/>
    <x v="1"/>
    <x v="7"/>
    <s v="2026QF_WD_PwerCntyII"/>
  </r>
  <r>
    <x v="7"/>
    <n v="0"/>
    <n v="19.962500000000002"/>
    <n v="20.032790030877809"/>
    <x v="2"/>
    <x v="1"/>
    <x v="1"/>
    <x v="0"/>
    <x v="0"/>
    <x v="1"/>
    <x v="8"/>
    <s v="2026HY_MidCol_P"/>
  </r>
  <r>
    <x v="7"/>
    <n v="0"/>
    <n v="7.831666666666667"/>
    <n v="93.98"/>
    <x v="2"/>
    <x v="0"/>
    <x v="0"/>
    <x v="0"/>
    <x v="0"/>
    <x v="0"/>
    <x v="11"/>
    <s v="2026I_FOT_MDCQ3"/>
  </r>
  <r>
    <x v="7"/>
    <n v="0"/>
    <n v="23.72"/>
    <n v="94.065664840102372"/>
    <x v="2"/>
    <x v="2"/>
    <x v="2"/>
    <x v="0"/>
    <x v="0"/>
    <x v="1"/>
    <x v="14"/>
    <s v="2026I_RP_WD_LJp"/>
  </r>
  <r>
    <x v="7"/>
    <n v="0"/>
    <n v="19.740000000000002"/>
    <n v="86.185034871750801"/>
    <x v="2"/>
    <x v="2"/>
    <x v="2"/>
    <x v="0"/>
    <x v="0"/>
    <x v="1"/>
    <x v="15"/>
    <s v="2026I_RP_WD_Gdne"/>
  </r>
  <r>
    <x v="7"/>
    <n v="0"/>
    <n v="9.7949999999999999"/>
    <n v="18.638902073224521"/>
    <x v="3"/>
    <x v="1"/>
    <x v="1"/>
    <x v="1"/>
    <x v="0"/>
    <x v="1"/>
    <x v="16"/>
    <s v="2026HY_BearRiver_Shape"/>
  </r>
  <r>
    <x v="7"/>
    <n v="0"/>
    <n v="59.239166666666669"/>
    <n v="6.4900705778561969"/>
    <x v="3"/>
    <x v="1"/>
    <x v="1"/>
    <x v="1"/>
    <x v="0"/>
    <x v="1"/>
    <x v="17"/>
    <s v="2026HY_BearRiver_Dispatch"/>
  </r>
  <r>
    <x v="7"/>
    <n v="0"/>
    <n v="0"/>
    <n v="36.490070577856201"/>
    <x v="3"/>
    <x v="1"/>
    <x v="1"/>
    <x v="1"/>
    <x v="0"/>
    <x v="1"/>
    <x v="18"/>
    <s v="2026Hy_Bear_Dispatch_Rel_Reserve"/>
  </r>
  <r>
    <x v="7"/>
    <n v="0"/>
    <n v="64"/>
    <n v="60.699999999999982"/>
    <x v="3"/>
    <x v="4"/>
    <x v="4"/>
    <x v="1"/>
    <x v="0"/>
    <x v="1"/>
    <x v="19"/>
    <s v="2026GS_Gadsby1"/>
  </r>
  <r>
    <x v="7"/>
    <n v="0"/>
    <n v="69"/>
    <n v="61.299999999999919"/>
    <x v="3"/>
    <x v="4"/>
    <x v="4"/>
    <x v="1"/>
    <x v="0"/>
    <x v="1"/>
    <x v="20"/>
    <s v="2026GS_Gadsby2"/>
  </r>
  <r>
    <x v="7"/>
    <n v="0"/>
    <n v="104.5"/>
    <n v="101.69999999999996"/>
    <x v="3"/>
    <x v="4"/>
    <x v="4"/>
    <x v="1"/>
    <x v="0"/>
    <x v="1"/>
    <x v="21"/>
    <s v="2026GS_Gadsby3"/>
  </r>
  <r>
    <x v="7"/>
    <n v="0"/>
    <n v="39.600000000000009"/>
    <n v="34.900000000000006"/>
    <x v="3"/>
    <x v="4"/>
    <x v="4"/>
    <x v="1"/>
    <x v="0"/>
    <x v="1"/>
    <x v="22"/>
    <s v="2026GS_Gadsby4"/>
  </r>
  <r>
    <x v="7"/>
    <n v="0"/>
    <n v="39.600000000000009"/>
    <n v="33.200000000000038"/>
    <x v="3"/>
    <x v="4"/>
    <x v="4"/>
    <x v="1"/>
    <x v="0"/>
    <x v="1"/>
    <x v="23"/>
    <s v="2026GS_Gadsby5"/>
  </r>
  <r>
    <x v="7"/>
    <n v="0"/>
    <n v="39.600000000000009"/>
    <n v="39.200000000000031"/>
    <x v="3"/>
    <x v="4"/>
    <x v="4"/>
    <x v="1"/>
    <x v="0"/>
    <x v="1"/>
    <x v="24"/>
    <s v="2026GS_Gadsby6"/>
  </r>
  <r>
    <x v="7"/>
    <n v="0"/>
    <n v="540.92916666666656"/>
    <n v="517.8042126157917"/>
    <x v="3"/>
    <x v="4"/>
    <x v="4"/>
    <x v="1"/>
    <x v="0"/>
    <x v="1"/>
    <x v="28"/>
    <s v="2026GS_LakeSide1"/>
  </r>
  <r>
    <x v="7"/>
    <n v="0"/>
    <n v="626.79083333333335"/>
    <n v="598.90533745037499"/>
    <x v="3"/>
    <x v="4"/>
    <x v="4"/>
    <x v="1"/>
    <x v="0"/>
    <x v="1"/>
    <x v="29"/>
    <s v="2026GS_LakeSide2"/>
  </r>
  <r>
    <x v="7"/>
    <n v="0"/>
    <n v="14.370000000000003"/>
    <n v="20.926337028060669"/>
    <x v="3"/>
    <x v="3"/>
    <x v="3"/>
    <x v="1"/>
    <x v="0"/>
    <x v="1"/>
    <x v="30"/>
    <s v="2026QF_WD_Mtn_Wind1"/>
  </r>
  <r>
    <x v="7"/>
    <n v="0"/>
    <n v="18.829999999999995"/>
    <n v="27.748554469572319"/>
    <x v="3"/>
    <x v="3"/>
    <x v="3"/>
    <x v="1"/>
    <x v="0"/>
    <x v="1"/>
    <x v="31"/>
    <s v="2026QF_WD_Mtn_Wind2"/>
  </r>
  <r>
    <x v="7"/>
    <n v="0"/>
    <n v="4.46"/>
    <n v="4.3838292224450077"/>
    <x v="3"/>
    <x v="3"/>
    <x v="3"/>
    <x v="1"/>
    <x v="0"/>
    <x v="1"/>
    <x v="32"/>
    <s v="2026QF_WD_SpanishF"/>
  </r>
  <r>
    <x v="7"/>
    <n v="0"/>
    <n v="0.65083333333333326"/>
    <n v="0.20140521432902408"/>
    <x v="3"/>
    <x v="3"/>
    <x v="3"/>
    <x v="1"/>
    <x v="0"/>
    <x v="1"/>
    <x v="34"/>
    <s v="2026QF_WD_Tooele"/>
  </r>
  <r>
    <x v="7"/>
    <n v="0"/>
    <n v="181.745"/>
    <n v="179.20366674018501"/>
    <x v="3"/>
    <x v="15"/>
    <x v="11"/>
    <x v="1"/>
    <x v="0"/>
    <x v="0"/>
    <x v="161"/>
    <s v="2026I_NTN_SC_FRM"/>
  </r>
  <r>
    <x v="7"/>
    <n v="0"/>
    <n v="121.72499999999997"/>
    <n v="89.648145833275663"/>
    <x v="3"/>
    <x v="13"/>
    <x v="9"/>
    <x v="1"/>
    <x v="0"/>
    <x v="0"/>
    <x v="145"/>
    <s v="2026H1.UN_PVS_CP"/>
  </r>
  <r>
    <x v="7"/>
    <n v="0"/>
    <n v="247"/>
    <n v="239.88099029554488"/>
    <x v="3"/>
    <x v="12"/>
    <x v="4"/>
    <x v="1"/>
    <x v="0"/>
    <x v="0"/>
    <x v="137"/>
    <s v="2026CL_Naughton3_I_NTN3_GC"/>
  </r>
  <r>
    <x v="7"/>
    <n v="0"/>
    <n v="50.350000000000016"/>
    <n v="47.500000000000021"/>
    <x v="3"/>
    <x v="6"/>
    <x v="5"/>
    <x v="1"/>
    <x v="0"/>
    <x v="1"/>
    <x v="35"/>
    <s v="2026MonsanOpRes_Int"/>
  </r>
  <r>
    <x v="7"/>
    <n v="0"/>
    <n v="114.48"/>
    <n v="107.9999999999999"/>
    <x v="3"/>
    <x v="7"/>
    <x v="6"/>
    <x v="1"/>
    <x v="0"/>
    <x v="1"/>
    <x v="36"/>
    <s v="2026MagCorp_Int"/>
  </r>
  <r>
    <x v="7"/>
    <n v="0"/>
    <n v="80.559999999999988"/>
    <n v="69.398323775915301"/>
    <x v="3"/>
    <x v="7"/>
    <x v="6"/>
    <x v="1"/>
    <x v="0"/>
    <x v="1"/>
    <x v="37"/>
    <s v="2026Nucor_Int"/>
  </r>
  <r>
    <x v="7"/>
    <n v="0"/>
    <n v="71.02"/>
    <n v="66.999999999999957"/>
    <x v="3"/>
    <x v="6"/>
    <x v="5"/>
    <x v="1"/>
    <x v="0"/>
    <x v="1"/>
    <x v="38"/>
    <s v="2026MonsanCur_Int"/>
  </r>
  <r>
    <x v="7"/>
    <n v="0"/>
    <n v="9.5033333333333339"/>
    <n v="12.488901852668723"/>
    <x v="5"/>
    <x v="1"/>
    <x v="1"/>
    <x v="1"/>
    <x v="0"/>
    <x v="1"/>
    <x v="40"/>
    <s v="2026HY_SmallEast"/>
  </r>
  <r>
    <x v="7"/>
    <n v="0"/>
    <n v="0.95666666666666667"/>
    <n v="0.95880144404332135"/>
    <x v="5"/>
    <x v="8"/>
    <x v="7"/>
    <x v="1"/>
    <x v="0"/>
    <x v="1"/>
    <x v="41"/>
    <s v="2026I_US_BAT_Pan"/>
  </r>
  <r>
    <x v="7"/>
    <n v="0"/>
    <n v="32.100000000000009"/>
    <n v="30.380000000000003"/>
    <x v="5"/>
    <x v="9"/>
    <x v="2"/>
    <x v="1"/>
    <x v="0"/>
    <x v="1"/>
    <x v="42"/>
    <s v="2026GEO_Blundell"/>
  </r>
  <r>
    <x v="7"/>
    <n v="0"/>
    <n v="534.19833333333327"/>
    <n v="524.78842082046754"/>
    <x v="5"/>
    <x v="4"/>
    <x v="4"/>
    <x v="1"/>
    <x v="0"/>
    <x v="1"/>
    <x v="43"/>
    <s v="2026GS_CurrantCreek"/>
  </r>
  <r>
    <x v="7"/>
    <n v="0"/>
    <n v="418.10000000000008"/>
    <n v="395.40000000000009"/>
    <x v="5"/>
    <x v="5"/>
    <x v="4"/>
    <x v="1"/>
    <x v="0"/>
    <x v="1"/>
    <x v="44"/>
    <s v="2026CL_Hunter1"/>
  </r>
  <r>
    <x v="7"/>
    <n v="0"/>
    <n v="269"/>
    <n v="250.39299999999992"/>
    <x v="5"/>
    <x v="5"/>
    <x v="4"/>
    <x v="1"/>
    <x v="0"/>
    <x v="1"/>
    <x v="45"/>
    <s v="2026CL_Hunter2"/>
  </r>
  <r>
    <x v="7"/>
    <n v="0"/>
    <n v="471"/>
    <n v="445.06099999999998"/>
    <x v="5"/>
    <x v="5"/>
    <x v="4"/>
    <x v="1"/>
    <x v="0"/>
    <x v="1"/>
    <x v="46"/>
    <s v="2026CL_Hunter3"/>
  </r>
  <r>
    <x v="7"/>
    <n v="0"/>
    <n v="459"/>
    <n v="432.24300000000005"/>
    <x v="5"/>
    <x v="5"/>
    <x v="4"/>
    <x v="1"/>
    <x v="0"/>
    <x v="1"/>
    <x v="47"/>
    <s v="2026CL_Huntington1"/>
  </r>
  <r>
    <x v="7"/>
    <n v="0"/>
    <n v="450"/>
    <n v="421.91799999999978"/>
    <x v="5"/>
    <x v="5"/>
    <x v="4"/>
    <x v="1"/>
    <x v="0"/>
    <x v="1"/>
    <x v="48"/>
    <s v="2026CL_Huntington2"/>
  </r>
  <r>
    <x v="7"/>
    <n v="0"/>
    <n v="12.599999999999996"/>
    <n v="11.740116065745726"/>
    <x v="5"/>
    <x v="3"/>
    <x v="3"/>
    <x v="1"/>
    <x v="0"/>
    <x v="1"/>
    <x v="49"/>
    <s v="2026QF_WD_Latigo"/>
  </r>
  <r>
    <x v="7"/>
    <n v="0"/>
    <n v="40.319999999999986"/>
    <n v="50.625089841398989"/>
    <x v="5"/>
    <x v="3"/>
    <x v="3"/>
    <x v="1"/>
    <x v="0"/>
    <x v="1"/>
    <x v="50"/>
    <s v="2026QF_SR_Enterpr"/>
  </r>
  <r>
    <x v="7"/>
    <n v="0"/>
    <n v="40.346666666666657"/>
    <n v="35.912232615369703"/>
    <x v="5"/>
    <x v="3"/>
    <x v="3"/>
    <x v="1"/>
    <x v="0"/>
    <x v="1"/>
    <x v="51"/>
    <s v="2026QF_SR_Escalt1"/>
  </r>
  <r>
    <x v="7"/>
    <n v="0"/>
    <n v="40.346666666666657"/>
    <n v="36.884401077246899"/>
    <x v="5"/>
    <x v="3"/>
    <x v="3"/>
    <x v="1"/>
    <x v="0"/>
    <x v="1"/>
    <x v="52"/>
    <s v="2026QF_SR_Escalt2"/>
  </r>
  <r>
    <x v="7"/>
    <n v="0"/>
    <n v="40.346666666666657"/>
    <n v="37.363172418885632"/>
    <x v="5"/>
    <x v="3"/>
    <x v="3"/>
    <x v="1"/>
    <x v="0"/>
    <x v="1"/>
    <x v="53"/>
    <s v="2026QF_SR_Escalt3"/>
  </r>
  <r>
    <x v="7"/>
    <n v="0"/>
    <n v="25.083333333333329"/>
    <n v="24.263872611464851"/>
    <x v="5"/>
    <x v="3"/>
    <x v="3"/>
    <x v="1"/>
    <x v="0"/>
    <x v="1"/>
    <x v="54"/>
    <s v="2026QF_SR_Pavant"/>
  </r>
  <r>
    <x v="7"/>
    <n v="0"/>
    <n v="41.582500000000003"/>
    <n v="38.547926098190224"/>
    <x v="5"/>
    <x v="3"/>
    <x v="3"/>
    <x v="1"/>
    <x v="0"/>
    <x v="1"/>
    <x v="55"/>
    <s v="2026QF_SR_RedHill"/>
  </r>
  <r>
    <x v="7"/>
    <n v="0"/>
    <n v="41.582500000000003"/>
    <n v="37.500827908442005"/>
    <x v="5"/>
    <x v="3"/>
    <x v="3"/>
    <x v="1"/>
    <x v="0"/>
    <x v="1"/>
    <x v="56"/>
    <s v="2026QF_SR_ThreePeaks"/>
  </r>
  <r>
    <x v="7"/>
    <n v="0"/>
    <n v="40.540833333333346"/>
    <n v="41.968227048750975"/>
    <x v="5"/>
    <x v="3"/>
    <x v="3"/>
    <x v="1"/>
    <x v="0"/>
    <x v="1"/>
    <x v="57"/>
    <s v="2026QF_SR_GrntM_East"/>
  </r>
  <r>
    <x v="7"/>
    <n v="0"/>
    <n v="25.556666666666668"/>
    <n v="31.358577351153194"/>
    <x v="5"/>
    <x v="3"/>
    <x v="3"/>
    <x v="1"/>
    <x v="0"/>
    <x v="1"/>
    <x v="58"/>
    <s v="2026QF_SR_GrntM_West"/>
  </r>
  <r>
    <x v="7"/>
    <n v="0"/>
    <n v="40.515000000000008"/>
    <n v="36.963406995436635"/>
    <x v="5"/>
    <x v="3"/>
    <x v="3"/>
    <x v="1"/>
    <x v="0"/>
    <x v="1"/>
    <x v="59"/>
    <s v="2026QF_SR_IronSpring"/>
  </r>
  <r>
    <x v="7"/>
    <n v="0"/>
    <n v="25.989166666666666"/>
    <n v="24.59340313159213"/>
    <x v="5"/>
    <x v="3"/>
    <x v="3"/>
    <x v="1"/>
    <x v="0"/>
    <x v="1"/>
    <x v="60"/>
    <s v="2026QF_SR_Pavant_II"/>
  </r>
  <r>
    <x v="7"/>
    <n v="0"/>
    <n v="17.066666666666666"/>
    <n v="53.964381342454914"/>
    <x v="5"/>
    <x v="3"/>
    <x v="3"/>
    <x v="1"/>
    <x v="0"/>
    <x v="1"/>
    <x v="61"/>
    <s v="2026QF_SR_UTS"/>
  </r>
  <r>
    <x v="7"/>
    <n v="0"/>
    <n v="10.400000000000002"/>
    <n v="10.772073989493315"/>
    <x v="5"/>
    <x v="10"/>
    <x v="2"/>
    <x v="1"/>
    <x v="0"/>
    <x v="1"/>
    <x v="62"/>
    <s v="2026SR_Pavant_III"/>
  </r>
  <r>
    <x v="7"/>
    <n v="0"/>
    <n v="7.9899999999999984"/>
    <n v="9.9768091411439741"/>
    <x v="5"/>
    <x v="3"/>
    <x v="3"/>
    <x v="1"/>
    <x v="0"/>
    <x v="1"/>
    <x v="63"/>
    <s v="2026QF_SR_Sage_I"/>
  </r>
  <r>
    <x v="7"/>
    <n v="0"/>
    <n v="7.9899999999999984"/>
    <n v="9.9768091411439741"/>
    <x v="5"/>
    <x v="3"/>
    <x v="3"/>
    <x v="1"/>
    <x v="0"/>
    <x v="1"/>
    <x v="64"/>
    <s v="2026QF_SR_Sage_II"/>
  </r>
  <r>
    <x v="7"/>
    <n v="0"/>
    <n v="7.03"/>
    <n v="8.3063643214014622"/>
    <x v="5"/>
    <x v="3"/>
    <x v="3"/>
    <x v="1"/>
    <x v="0"/>
    <x v="1"/>
    <x v="65"/>
    <s v="2026QF_SR_Sage_III"/>
  </r>
  <r>
    <x v="7"/>
    <n v="0"/>
    <n v="57.929999999999986"/>
    <n v="50.457718818970044"/>
    <x v="5"/>
    <x v="10"/>
    <x v="2"/>
    <x v="1"/>
    <x v="0"/>
    <x v="1"/>
    <x v="146"/>
    <s v="2026FB_S_Hunter"/>
  </r>
  <r>
    <x v="7"/>
    <n v="0"/>
    <n v="46.340000000000011"/>
    <n v="40.327119317077027"/>
    <x v="5"/>
    <x v="10"/>
    <x v="2"/>
    <x v="1"/>
    <x v="0"/>
    <x v="1"/>
    <x v="147"/>
    <s v="2026FB_S_Sigurd"/>
  </r>
  <r>
    <x v="7"/>
    <n v="0"/>
    <n v="56.884166666666665"/>
    <n v="44.013024078946401"/>
    <x v="5"/>
    <x v="10"/>
    <x v="2"/>
    <x v="1"/>
    <x v="0"/>
    <x v="1"/>
    <x v="138"/>
    <s v="2026FB_S_Milfrd"/>
  </r>
  <r>
    <x v="7"/>
    <n v="0"/>
    <n v="33.94"/>
    <n v="36.715146032388404"/>
    <x v="5"/>
    <x v="10"/>
    <x v="2"/>
    <x v="1"/>
    <x v="0"/>
    <x v="1"/>
    <x v="148"/>
    <s v="2026FB_S_CovMtn"/>
  </r>
  <r>
    <x v="7"/>
    <n v="0"/>
    <n v="81.539999999999992"/>
    <n v="77.878819585355117"/>
    <x v="7"/>
    <x v="5"/>
    <x v="4"/>
    <x v="1"/>
    <x v="0"/>
    <x v="1"/>
    <x v="68"/>
    <s v="2026CL_Craig2"/>
  </r>
  <r>
    <x v="7"/>
    <n v="0"/>
    <n v="43.860000000000007"/>
    <n v="41.46299999999998"/>
    <x v="7"/>
    <x v="5"/>
    <x v="4"/>
    <x v="1"/>
    <x v="0"/>
    <x v="1"/>
    <x v="69"/>
    <s v="2026CL_Hayden1"/>
  </r>
  <r>
    <x v="7"/>
    <n v="0"/>
    <n v="32.68"/>
    <n v="30.952999999999996"/>
    <x v="7"/>
    <x v="5"/>
    <x v="4"/>
    <x v="1"/>
    <x v="0"/>
    <x v="1"/>
    <x v="70"/>
    <s v="2026CL_Hayden2"/>
  </r>
  <r>
    <x v="7"/>
    <n v="0"/>
    <n v="2.9591666666666665"/>
    <n v="3.2278881782090867"/>
    <x v="8"/>
    <x v="1"/>
    <x v="1"/>
    <x v="0"/>
    <x v="0"/>
    <x v="1"/>
    <x v="71"/>
    <s v="2026HY_BigFork"/>
  </r>
  <r>
    <x v="7"/>
    <n v="0"/>
    <n v="74"/>
    <n v="68.248366563740532"/>
    <x v="8"/>
    <x v="5"/>
    <x v="4"/>
    <x v="0"/>
    <x v="0"/>
    <x v="1"/>
    <x v="72"/>
    <s v="2026CL_Colstrip3"/>
  </r>
  <r>
    <x v="7"/>
    <n v="0"/>
    <n v="74"/>
    <n v="69.6916257168063"/>
    <x v="8"/>
    <x v="5"/>
    <x v="4"/>
    <x v="0"/>
    <x v="0"/>
    <x v="1"/>
    <x v="73"/>
    <s v="2026CL_Colstrip4"/>
  </r>
  <r>
    <x v="7"/>
    <n v="0"/>
    <n v="226.99166666666659"/>
    <n v="212.8290030877811"/>
    <x v="9"/>
    <x v="4"/>
    <x v="4"/>
    <x v="0"/>
    <x v="0"/>
    <x v="1"/>
    <x v="74"/>
    <s v="2026GS_Hermiston2"/>
  </r>
  <r>
    <x v="7"/>
    <n v="0"/>
    <n v="13.56"/>
    <n v="11.534094757946757"/>
    <x v="10"/>
    <x v="3"/>
    <x v="3"/>
    <x v="0"/>
    <x v="0"/>
    <x v="1"/>
    <x v="79"/>
    <s v="2026QF_WD_OregonWF_1"/>
  </r>
  <r>
    <x v="7"/>
    <n v="0"/>
    <n v="4.18"/>
    <n v="9.3169300373119661"/>
    <x v="10"/>
    <x v="3"/>
    <x v="3"/>
    <x v="0"/>
    <x v="0"/>
    <x v="1"/>
    <x v="80"/>
    <s v="2026QF_WD_WaW"/>
  </r>
  <r>
    <x v="7"/>
    <n v="0"/>
    <n v="8.4000000000000021"/>
    <n v="16.502962391024916"/>
    <x v="10"/>
    <x v="3"/>
    <x v="3"/>
    <x v="0"/>
    <x v="0"/>
    <x v="1"/>
    <x v="139"/>
    <s v="2026QF_WD_Orchard"/>
  </r>
  <r>
    <x v="7"/>
    <n v="0"/>
    <n v="32.76"/>
    <n v="67.982193363014815"/>
    <x v="10"/>
    <x v="2"/>
    <x v="2"/>
    <x v="0"/>
    <x v="0"/>
    <x v="1"/>
    <x v="81"/>
    <s v="2026I_RP_WD_Mg1"/>
  </r>
  <r>
    <x v="7"/>
    <n v="0"/>
    <n v="16.38"/>
    <n v="19.339620100504998"/>
    <x v="10"/>
    <x v="2"/>
    <x v="2"/>
    <x v="0"/>
    <x v="0"/>
    <x v="1"/>
    <x v="82"/>
    <s v="2026I_RP_WD_Mg2"/>
  </r>
  <r>
    <x v="7"/>
    <n v="0"/>
    <n v="99"/>
    <n v="84.089449492721783"/>
    <x v="11"/>
    <x v="5"/>
    <x v="4"/>
    <x v="1"/>
    <x v="0"/>
    <x v="1"/>
    <x v="84"/>
    <s v="2026CL_DJohnston1"/>
  </r>
  <r>
    <x v="7"/>
    <n v="0"/>
    <n v="106"/>
    <n v="98.79520533745027"/>
    <x v="11"/>
    <x v="5"/>
    <x v="4"/>
    <x v="1"/>
    <x v="0"/>
    <x v="1"/>
    <x v="85"/>
    <s v="2026CL_DJohnston2"/>
  </r>
  <r>
    <x v="7"/>
    <n v="0"/>
    <n v="220"/>
    <n v="185.61805183061307"/>
    <x v="11"/>
    <x v="5"/>
    <x v="4"/>
    <x v="1"/>
    <x v="0"/>
    <x v="1"/>
    <x v="86"/>
    <s v="2026CL_DJohnston3"/>
  </r>
  <r>
    <x v="7"/>
    <n v="0"/>
    <n v="330"/>
    <n v="289.626107190119"/>
    <x v="11"/>
    <x v="5"/>
    <x v="4"/>
    <x v="1"/>
    <x v="0"/>
    <x v="1"/>
    <x v="87"/>
    <s v="2026CL_DJohnston4"/>
  </r>
  <r>
    <x v="7"/>
    <n v="0"/>
    <n v="268"/>
    <n v="251.60899999999992"/>
    <x v="11"/>
    <x v="5"/>
    <x v="4"/>
    <x v="1"/>
    <x v="0"/>
    <x v="1"/>
    <x v="88"/>
    <s v="2026CL_Wyodak1"/>
  </r>
  <r>
    <x v="7"/>
    <n v="0"/>
    <n v="9.4899999999999984"/>
    <n v="16.784594320193815"/>
    <x v="11"/>
    <x v="2"/>
    <x v="2"/>
    <x v="1"/>
    <x v="0"/>
    <x v="1"/>
    <x v="92"/>
    <s v="2026WD_FC1"/>
  </r>
  <r>
    <x v="7"/>
    <n v="0"/>
    <n v="47.25"/>
    <n v="70.928101470376362"/>
    <x v="11"/>
    <x v="2"/>
    <x v="2"/>
    <x v="1"/>
    <x v="0"/>
    <x v="1"/>
    <x v="99"/>
    <s v="2026WD_TopofWorld_P"/>
  </r>
  <r>
    <x v="7"/>
    <n v="0"/>
    <n v="18.88"/>
    <n v="15.653488087660961"/>
    <x v="11"/>
    <x v="3"/>
    <x v="3"/>
    <x v="1"/>
    <x v="0"/>
    <x v="1"/>
    <x v="101"/>
    <s v="2026QF_WD_Pioneer1"/>
  </r>
  <r>
    <x v="7"/>
    <n v="0"/>
    <n v="23.360000000000003"/>
    <n v="24.846660536265297"/>
    <x v="11"/>
    <x v="2"/>
    <x v="2"/>
    <x v="1"/>
    <x v="0"/>
    <x v="1"/>
    <x v="102"/>
    <s v="2026WD_3_Buttes_P"/>
  </r>
  <r>
    <x v="7"/>
    <n v="0"/>
    <n v="70.7"/>
    <n v="51.461491362362473"/>
    <x v="11"/>
    <x v="2"/>
    <x v="2"/>
    <x v="1"/>
    <x v="0"/>
    <x v="1"/>
    <x v="140"/>
    <s v="2026WD_Pryor"/>
  </r>
  <r>
    <x v="7"/>
    <n v="0"/>
    <n v="23.360000000000003"/>
    <n v="63.940916448941479"/>
    <x v="11"/>
    <x v="2"/>
    <x v="2"/>
    <x v="1"/>
    <x v="0"/>
    <x v="1"/>
    <x v="105"/>
    <s v="2026I_RP_WD_Glnr"/>
  </r>
  <r>
    <x v="7"/>
    <n v="0"/>
    <n v="9.2000000000000011"/>
    <n v="25.188635042335164"/>
    <x v="11"/>
    <x v="2"/>
    <x v="2"/>
    <x v="1"/>
    <x v="0"/>
    <x v="1"/>
    <x v="106"/>
    <s v="2026I_RP_WD_Gln3"/>
  </r>
  <r>
    <x v="7"/>
    <n v="0"/>
    <n v="23.360000000000003"/>
    <n v="24.145880474202656"/>
    <x v="11"/>
    <x v="2"/>
    <x v="2"/>
    <x v="1"/>
    <x v="0"/>
    <x v="1"/>
    <x v="107"/>
    <s v="2026I_RP_WD_7Mil"/>
  </r>
  <r>
    <x v="7"/>
    <n v="0"/>
    <n v="4.6000000000000005"/>
    <n v="5.1229927695500139"/>
    <x v="11"/>
    <x v="2"/>
    <x v="2"/>
    <x v="1"/>
    <x v="0"/>
    <x v="1"/>
    <x v="108"/>
    <s v="2026I_RP_WD_7Mi2"/>
  </r>
  <r>
    <x v="7"/>
    <n v="0"/>
    <n v="23.360000000000003"/>
    <n v="43.105383303549871"/>
    <x v="11"/>
    <x v="2"/>
    <x v="2"/>
    <x v="1"/>
    <x v="0"/>
    <x v="1"/>
    <x v="109"/>
    <s v="2026I_RP_WD_HiP"/>
  </r>
  <r>
    <x v="7"/>
    <n v="0"/>
    <n v="6.7300000000000031"/>
    <n v="9.1391793720788019"/>
    <x v="11"/>
    <x v="2"/>
    <x v="2"/>
    <x v="1"/>
    <x v="0"/>
    <x v="1"/>
    <x v="110"/>
    <s v="2026I_RP_WD_McF"/>
  </r>
  <r>
    <x v="7"/>
    <n v="0"/>
    <n v="26.199999999999992"/>
    <n v="26.216383493120752"/>
    <x v="11"/>
    <x v="2"/>
    <x v="2"/>
    <x v="1"/>
    <x v="0"/>
    <x v="1"/>
    <x v="141"/>
    <s v="2026I_RP_WD_Dlp"/>
  </r>
  <r>
    <x v="7"/>
    <n v="0"/>
    <n v="23.360000000000003"/>
    <n v="48.451089282038211"/>
    <x v="11"/>
    <x v="2"/>
    <x v="2"/>
    <x v="1"/>
    <x v="0"/>
    <x v="1"/>
    <x v="111"/>
    <s v="2026I_RP_WD_RHs"/>
  </r>
  <r>
    <x v="7"/>
    <n v="0"/>
    <n v="63.12"/>
    <n v="230.24147698110045"/>
    <x v="11"/>
    <x v="2"/>
    <x v="2"/>
    <x v="1"/>
    <x v="0"/>
    <x v="1"/>
    <x v="149"/>
    <s v="2026R_WD_CDR2_c"/>
  </r>
  <r>
    <x v="7"/>
    <n v="0"/>
    <n v="79"/>
    <n v="105.38741929843147"/>
    <x v="11"/>
    <x v="2"/>
    <x v="2"/>
    <x v="1"/>
    <x v="0"/>
    <x v="1"/>
    <x v="142"/>
    <s v="2026R_WD_TBF3_b"/>
  </r>
  <r>
    <x v="7"/>
    <n v="0"/>
    <n v="39.470000000000006"/>
    <n v="48.53461315334868"/>
    <x v="11"/>
    <x v="2"/>
    <x v="2"/>
    <x v="1"/>
    <x v="0"/>
    <x v="1"/>
    <x v="143"/>
    <s v="2026R_WD_EKF1_b"/>
  </r>
  <r>
    <x v="7"/>
    <n v="0"/>
    <n v="35.35"/>
    <n v="69.158912864446563"/>
    <x v="11"/>
    <x v="2"/>
    <x v="2"/>
    <x v="1"/>
    <x v="0"/>
    <x v="1"/>
    <x v="150"/>
    <s v="2026I_CedarSpI_WD"/>
  </r>
  <r>
    <x v="7"/>
    <n v="0"/>
    <n v="0"/>
    <n v="0"/>
    <x v="11"/>
    <x v="11"/>
    <x v="8"/>
    <x v="1"/>
    <x v="0"/>
    <x v="0"/>
    <x v="112"/>
    <s v="2026DecomCost"/>
  </r>
  <r>
    <x v="7"/>
    <n v="0"/>
    <n v="41.381666666666668"/>
    <n v="39.766844087211368"/>
    <x v="12"/>
    <x v="3"/>
    <x v="3"/>
    <x v="1"/>
    <x v="0"/>
    <x v="1"/>
    <x v="113"/>
    <s v="2026QF_SR_Sweetwtr"/>
  </r>
  <r>
    <x v="7"/>
    <n v="0"/>
    <n v="478.24749999999995"/>
    <n v="411.09905161005736"/>
    <x v="13"/>
    <x v="4"/>
    <x v="4"/>
    <x v="0"/>
    <x v="0"/>
    <x v="1"/>
    <x v="114"/>
    <s v="2026GS_Chehalis"/>
  </r>
  <r>
    <x v="7"/>
    <n v="0"/>
    <n v="33.080833333333324"/>
    <n v="25.691526687251873"/>
    <x v="14"/>
    <x v="1"/>
    <x v="1"/>
    <x v="0"/>
    <x v="0"/>
    <x v="1"/>
    <x v="115"/>
    <s v="2026HY_Rogue"/>
  </r>
  <r>
    <x v="7"/>
    <n v="0"/>
    <n v="2.2033333333333331"/>
    <n v="2.202144905161004"/>
    <x v="14"/>
    <x v="1"/>
    <x v="1"/>
    <x v="0"/>
    <x v="0"/>
    <x v="1"/>
    <x v="116"/>
    <s v="2026HY_SmallWest"/>
  </r>
  <r>
    <x v="7"/>
    <n v="0"/>
    <n v="45.97"/>
    <n v="27.050663652404058"/>
    <x v="14"/>
    <x v="1"/>
    <x v="1"/>
    <x v="0"/>
    <x v="0"/>
    <x v="1"/>
    <x v="119"/>
    <s v="2026HY_Umpqua_Flat"/>
  </r>
  <r>
    <x v="7"/>
    <n v="0"/>
    <n v="83.605833333333337"/>
    <n v="37.478808998676634"/>
    <x v="14"/>
    <x v="1"/>
    <x v="1"/>
    <x v="0"/>
    <x v="0"/>
    <x v="1"/>
    <x v="120"/>
    <s v="2026HY_Umpqua_Shape"/>
  </r>
  <r>
    <x v="7"/>
    <n v="0"/>
    <n v="1.0191666666666663"/>
    <n v="6.2005533185564818"/>
    <x v="14"/>
    <x v="10"/>
    <x v="2"/>
    <x v="0"/>
    <x v="0"/>
    <x v="1"/>
    <x v="122"/>
    <s v="2026SR_BlackCap_P"/>
  </r>
  <r>
    <x v="7"/>
    <n v="0"/>
    <n v="2.5299999999999998"/>
    <n v="3.4386877440852537"/>
    <x v="14"/>
    <x v="10"/>
    <x v="2"/>
    <x v="0"/>
    <x v="0"/>
    <x v="1"/>
    <x v="123"/>
    <s v="2026SR_OldMill_P"/>
  </r>
  <r>
    <x v="7"/>
    <n v="0"/>
    <n v="3.8466666666666662"/>
    <n v="0.29066201261550045"/>
    <x v="14"/>
    <x v="10"/>
    <x v="2"/>
    <x v="0"/>
    <x v="0"/>
    <x v="1"/>
    <x v="124"/>
    <s v="2026SR_OSIP_Prj_P"/>
  </r>
  <r>
    <x v="7"/>
    <n v="0"/>
    <n v="97.759999999999991"/>
    <n v="191.58701884355628"/>
    <x v="14"/>
    <x v="3"/>
    <x v="3"/>
    <x v="0"/>
    <x v="0"/>
    <x v="1"/>
    <x v="125"/>
    <s v="2026QF_SR_ORS"/>
  </r>
  <r>
    <x v="7"/>
    <n v="0"/>
    <n v="187.38166666666666"/>
    <n v="147.95232771060009"/>
    <x v="14"/>
    <x v="13"/>
    <x v="9"/>
    <x v="0"/>
    <x v="0"/>
    <x v="0"/>
    <x v="153"/>
    <s v="2026H1.SO1_PVS"/>
  </r>
  <r>
    <x v="7"/>
    <n v="0"/>
    <n v="15.176666666666664"/>
    <n v="19.338861469182913"/>
    <x v="14"/>
    <x v="13"/>
    <x v="9"/>
    <x v="0"/>
    <x v="0"/>
    <x v="0"/>
    <x v="154"/>
    <s v="2026L1.SO1_PVS"/>
  </r>
  <r>
    <x v="7"/>
    <n v="0"/>
    <n v="63.039999999999992"/>
    <n v="79.549760947861145"/>
    <x v="14"/>
    <x v="10"/>
    <x v="2"/>
    <x v="0"/>
    <x v="0"/>
    <x v="1"/>
    <x v="151"/>
    <s v="2026FB_S_PrnMil"/>
  </r>
  <r>
    <x v="7"/>
    <n v="0"/>
    <n v="406.79333333333335"/>
    <n v="423.642873842082"/>
    <x v="15"/>
    <x v="1"/>
    <x v="1"/>
    <x v="0"/>
    <x v="0"/>
    <x v="1"/>
    <x v="126"/>
    <s v="2026HY_Lewis_Dispatch"/>
  </r>
  <r>
    <x v="7"/>
    <n v="0"/>
    <n v="128.76500000000001"/>
    <n v="31.032624393471544"/>
    <x v="15"/>
    <x v="1"/>
    <x v="1"/>
    <x v="0"/>
    <x v="0"/>
    <x v="1"/>
    <x v="127"/>
    <s v="2026HY_Lewis_Shape"/>
  </r>
  <r>
    <x v="7"/>
    <n v="0"/>
    <n v="0"/>
    <n v="0"/>
    <x v="15"/>
    <x v="1"/>
    <x v="1"/>
    <x v="0"/>
    <x v="0"/>
    <x v="1"/>
    <x v="128"/>
    <s v="2026Hy_Lewis_Dispatch_Rel_Reserve"/>
  </r>
  <r>
    <x v="7"/>
    <n v="0"/>
    <n v="10.334166666666668"/>
    <n v="16.181786631773896"/>
    <x v="15"/>
    <x v="3"/>
    <x v="3"/>
    <x v="0"/>
    <x v="0"/>
    <x v="1"/>
    <x v="129"/>
    <s v="2026QF_SR_ORN"/>
  </r>
  <r>
    <x v="7"/>
    <n v="0"/>
    <n v="4.2000000000000011"/>
    <n v="4.2"/>
    <x v="15"/>
    <x v="3"/>
    <x v="3"/>
    <x v="0"/>
    <x v="0"/>
    <x v="1"/>
    <x v="130"/>
    <s v="2026QF_WD_ORN"/>
  </r>
  <r>
    <x v="7"/>
    <n v="0"/>
    <n v="8.5833333333333339"/>
    <n v="103"/>
    <x v="16"/>
    <x v="0"/>
    <x v="0"/>
    <x v="0"/>
    <x v="0"/>
    <x v="0"/>
    <x v="131"/>
    <s v="2026I_FOT_NOBQ3"/>
  </r>
  <r>
    <x v="7"/>
    <n v="0"/>
    <n v="359.30000000000013"/>
    <n v="332.71960057344512"/>
    <x v="17"/>
    <x v="5"/>
    <x v="4"/>
    <x v="0"/>
    <x v="0"/>
    <x v="1"/>
    <x v="133"/>
    <s v="2026CL_JBridger2"/>
  </r>
  <r>
    <x v="7"/>
    <n v="0"/>
    <n v="348.67"/>
    <n v="322.14899999999989"/>
    <x v="17"/>
    <x v="5"/>
    <x v="4"/>
    <x v="0"/>
    <x v="0"/>
    <x v="1"/>
    <x v="134"/>
    <s v="2026CL_JBridger3"/>
  </r>
  <r>
    <x v="7"/>
    <n v="0"/>
    <n v="353.30000000000013"/>
    <n v="319.39199999999994"/>
    <x v="17"/>
    <x v="5"/>
    <x v="4"/>
    <x v="0"/>
    <x v="0"/>
    <x v="1"/>
    <x v="135"/>
    <s v="2026CL_JBridger4"/>
  </r>
  <r>
    <x v="7"/>
    <n v="0"/>
    <n v="0"/>
    <n v="0"/>
    <x v="17"/>
    <x v="11"/>
    <x v="8"/>
    <x v="1"/>
    <x v="0"/>
    <x v="0"/>
    <x v="136"/>
    <s v="2026ReclamationCost"/>
  </r>
  <r>
    <x v="7"/>
    <n v="0"/>
    <n v="11.65"/>
    <n v="20.94477917658303"/>
    <x v="18"/>
    <x v="14"/>
    <x v="10"/>
    <x v="1"/>
    <x v="0"/>
    <x v="0"/>
    <x v="152"/>
    <s v="2026H3.US1_WD_CP"/>
  </r>
  <r>
    <x v="7"/>
    <n v="0"/>
    <n v="59.986666666666672"/>
    <n v="66.376083112430166"/>
    <x v="18"/>
    <x v="13"/>
    <x v="9"/>
    <x v="1"/>
    <x v="0"/>
    <x v="0"/>
    <x v="155"/>
    <s v="2026L1.US1_PVS"/>
  </r>
  <r>
    <x v="7"/>
    <n v="0"/>
    <n v="102.35500000000002"/>
    <n v="122.94609620455456"/>
    <x v="19"/>
    <x v="13"/>
    <x v="9"/>
    <x v="0"/>
    <x v="0"/>
    <x v="0"/>
    <x v="156"/>
    <s v="2026L1.YK1_PVS"/>
  </r>
  <r>
    <x v="7"/>
    <n v="0"/>
    <n v="565.6"/>
    <n v="411.68330271043783"/>
    <x v="20"/>
    <x v="14"/>
    <x v="10"/>
    <x v="1"/>
    <x v="0"/>
    <x v="0"/>
    <x v="157"/>
    <s v="2026H4.AE1_WD"/>
  </r>
  <r>
    <x v="7"/>
    <n v="0"/>
    <n v="104.60416666666664"/>
    <n v="77.037639986061535"/>
    <x v="21"/>
    <x v="13"/>
    <x v="9"/>
    <x v="1"/>
    <x v="0"/>
    <x v="0"/>
    <x v="158"/>
    <s v="2026H1.UN1_PVS_CP"/>
  </r>
  <r>
    <x v="7"/>
    <n v="0"/>
    <n v="88.858333333333334"/>
    <n v="102.25865168048976"/>
    <x v="21"/>
    <x v="13"/>
    <x v="9"/>
    <x v="1"/>
    <x v="0"/>
    <x v="0"/>
    <x v="159"/>
    <s v="2026L1.UN1_PVS"/>
  </r>
  <r>
    <x v="7"/>
    <n v="0"/>
    <n v="91.920833333333334"/>
    <n v="105.78481208326527"/>
    <x v="22"/>
    <x v="13"/>
    <x v="9"/>
    <x v="0"/>
    <x v="0"/>
    <x v="0"/>
    <x v="160"/>
    <s v="2026L1.JBB_PVS"/>
  </r>
  <r>
    <x v="8"/>
    <n v="0"/>
    <n v="8.5533333333333328"/>
    <n v="0"/>
    <x v="0"/>
    <x v="0"/>
    <x v="0"/>
    <x v="0"/>
    <x v="0"/>
    <x v="0"/>
    <x v="1"/>
    <s v="2027I_FOT_COB_W"/>
  </r>
  <r>
    <x v="8"/>
    <n v="0"/>
    <n v="8.379999999999999"/>
    <n v="9.9736427270538321"/>
    <x v="1"/>
    <x v="3"/>
    <x v="3"/>
    <x v="1"/>
    <x v="0"/>
    <x v="1"/>
    <x v="4"/>
    <s v="2027QF_WD_MC_FivPine"/>
  </r>
  <r>
    <x v="8"/>
    <n v="0"/>
    <n v="16.759999999999998"/>
    <n v="26.219098057846416"/>
    <x v="1"/>
    <x v="3"/>
    <x v="3"/>
    <x v="1"/>
    <x v="0"/>
    <x v="1"/>
    <x v="5"/>
    <s v="2027QF_WD_MC_NorthPt"/>
  </r>
  <r>
    <x v="8"/>
    <n v="0"/>
    <n v="5.3100000000000005"/>
    <n v="6.0314950154248912"/>
    <x v="1"/>
    <x v="3"/>
    <x v="3"/>
    <x v="1"/>
    <x v="0"/>
    <x v="1"/>
    <x v="6"/>
    <s v="2027QF_WD_PwerCntyI"/>
  </r>
  <r>
    <x v="8"/>
    <n v="0"/>
    <n v="5.3100000000000005"/>
    <n v="5.3198818009186288"/>
    <x v="1"/>
    <x v="3"/>
    <x v="3"/>
    <x v="1"/>
    <x v="0"/>
    <x v="1"/>
    <x v="7"/>
    <s v="2027QF_WD_PwerCntyII"/>
  </r>
  <r>
    <x v="8"/>
    <n v="0"/>
    <n v="19.952500000000001"/>
    <n v="20.032790030877809"/>
    <x v="2"/>
    <x v="1"/>
    <x v="1"/>
    <x v="0"/>
    <x v="0"/>
    <x v="1"/>
    <x v="8"/>
    <s v="2027HY_MidCol_P"/>
  </r>
  <r>
    <x v="8"/>
    <n v="0"/>
    <n v="14.076666666666666"/>
    <n v="168.92"/>
    <x v="2"/>
    <x v="0"/>
    <x v="0"/>
    <x v="0"/>
    <x v="0"/>
    <x v="0"/>
    <x v="11"/>
    <s v="2027I_FOT_MDCQ3"/>
  </r>
  <r>
    <x v="8"/>
    <n v="0"/>
    <n v="23.72"/>
    <n v="93.198997056184524"/>
    <x v="2"/>
    <x v="2"/>
    <x v="2"/>
    <x v="0"/>
    <x v="0"/>
    <x v="1"/>
    <x v="14"/>
    <s v="2027I_RP_WD_LJp"/>
  </r>
  <r>
    <x v="8"/>
    <n v="0"/>
    <n v="19.740000000000002"/>
    <n v="85.390974751023947"/>
    <x v="2"/>
    <x v="2"/>
    <x v="2"/>
    <x v="0"/>
    <x v="0"/>
    <x v="1"/>
    <x v="15"/>
    <s v="2027I_RP_WD_Gdne"/>
  </r>
  <r>
    <x v="8"/>
    <n v="0"/>
    <n v="9.7949999999999999"/>
    <n v="18.638902073224521"/>
    <x v="3"/>
    <x v="1"/>
    <x v="1"/>
    <x v="1"/>
    <x v="0"/>
    <x v="1"/>
    <x v="16"/>
    <s v="2027HY_BearRiver_Shape"/>
  </r>
  <r>
    <x v="8"/>
    <n v="0"/>
    <n v="59.239166666666669"/>
    <n v="6.4900705778561969"/>
    <x v="3"/>
    <x v="1"/>
    <x v="1"/>
    <x v="1"/>
    <x v="0"/>
    <x v="1"/>
    <x v="17"/>
    <s v="2027HY_BearRiver_Dispatch"/>
  </r>
  <r>
    <x v="8"/>
    <n v="0"/>
    <n v="0"/>
    <n v="36.490070577856201"/>
    <x v="3"/>
    <x v="1"/>
    <x v="1"/>
    <x v="1"/>
    <x v="0"/>
    <x v="1"/>
    <x v="18"/>
    <s v="2027Hy_Bear_Dispatch_Rel_Reserve"/>
  </r>
  <r>
    <x v="8"/>
    <n v="0"/>
    <n v="64"/>
    <n v="60.699999999999982"/>
    <x v="3"/>
    <x v="4"/>
    <x v="4"/>
    <x v="1"/>
    <x v="0"/>
    <x v="1"/>
    <x v="19"/>
    <s v="2027GS_Gadsby1"/>
  </r>
  <r>
    <x v="8"/>
    <n v="0"/>
    <n v="69"/>
    <n v="61.299999999999919"/>
    <x v="3"/>
    <x v="4"/>
    <x v="4"/>
    <x v="1"/>
    <x v="0"/>
    <x v="1"/>
    <x v="20"/>
    <s v="2027GS_Gadsby2"/>
  </r>
  <r>
    <x v="8"/>
    <n v="0"/>
    <n v="104.5"/>
    <n v="101.69999999999996"/>
    <x v="3"/>
    <x v="4"/>
    <x v="4"/>
    <x v="1"/>
    <x v="0"/>
    <x v="1"/>
    <x v="21"/>
    <s v="2027GS_Gadsby3"/>
  </r>
  <r>
    <x v="8"/>
    <n v="0"/>
    <n v="39.600000000000009"/>
    <n v="34.900000000000006"/>
    <x v="3"/>
    <x v="4"/>
    <x v="4"/>
    <x v="1"/>
    <x v="0"/>
    <x v="1"/>
    <x v="22"/>
    <s v="2027GS_Gadsby4"/>
  </r>
  <r>
    <x v="8"/>
    <n v="0"/>
    <n v="39.600000000000009"/>
    <n v="33.200000000000038"/>
    <x v="3"/>
    <x v="4"/>
    <x v="4"/>
    <x v="1"/>
    <x v="0"/>
    <x v="1"/>
    <x v="23"/>
    <s v="2027GS_Gadsby5"/>
  </r>
  <r>
    <x v="8"/>
    <n v="0"/>
    <n v="39.600000000000009"/>
    <n v="39.200000000000031"/>
    <x v="3"/>
    <x v="4"/>
    <x v="4"/>
    <x v="1"/>
    <x v="0"/>
    <x v="1"/>
    <x v="24"/>
    <s v="2027GS_Gadsby6"/>
  </r>
  <r>
    <x v="8"/>
    <n v="0"/>
    <n v="540.92916666666656"/>
    <n v="517.8042126157917"/>
    <x v="3"/>
    <x v="4"/>
    <x v="4"/>
    <x v="1"/>
    <x v="0"/>
    <x v="1"/>
    <x v="28"/>
    <s v="2027GS_LakeSide1"/>
  </r>
  <r>
    <x v="8"/>
    <n v="0"/>
    <n v="626.79083333333335"/>
    <n v="598.90533745037499"/>
    <x v="3"/>
    <x v="4"/>
    <x v="4"/>
    <x v="1"/>
    <x v="0"/>
    <x v="1"/>
    <x v="29"/>
    <s v="2027GS_LakeSide2"/>
  </r>
  <r>
    <x v="8"/>
    <n v="0"/>
    <n v="14.370000000000003"/>
    <n v="20.733533605382945"/>
    <x v="3"/>
    <x v="3"/>
    <x v="3"/>
    <x v="1"/>
    <x v="0"/>
    <x v="1"/>
    <x v="30"/>
    <s v="2027QF_WD_Mtn_Wind1"/>
  </r>
  <r>
    <x v="8"/>
    <n v="0"/>
    <n v="18.829999999999995"/>
    <n v="27.492894997543416"/>
    <x v="3"/>
    <x v="3"/>
    <x v="3"/>
    <x v="1"/>
    <x v="0"/>
    <x v="1"/>
    <x v="31"/>
    <s v="2027QF_WD_Mtn_Wind2"/>
  </r>
  <r>
    <x v="8"/>
    <n v="0"/>
    <n v="4.46"/>
    <n v="4.3434391017378502"/>
    <x v="3"/>
    <x v="3"/>
    <x v="3"/>
    <x v="1"/>
    <x v="0"/>
    <x v="1"/>
    <x v="32"/>
    <s v="2027QF_WD_SpanishF"/>
  </r>
  <r>
    <x v="8"/>
    <n v="0"/>
    <n v="181.745"/>
    <n v="179.20366674018501"/>
    <x v="3"/>
    <x v="15"/>
    <x v="11"/>
    <x v="1"/>
    <x v="0"/>
    <x v="0"/>
    <x v="161"/>
    <s v="2027I_NTN_SC_FRM"/>
  </r>
  <r>
    <x v="8"/>
    <n v="0"/>
    <n v="121.72499999999997"/>
    <n v="87.671156547459887"/>
    <x v="3"/>
    <x v="13"/>
    <x v="9"/>
    <x v="1"/>
    <x v="0"/>
    <x v="0"/>
    <x v="145"/>
    <s v="2027H1.UN_PVS_CP"/>
  </r>
  <r>
    <x v="8"/>
    <n v="0"/>
    <n v="247"/>
    <n v="239.88099029554488"/>
    <x v="3"/>
    <x v="12"/>
    <x v="4"/>
    <x v="1"/>
    <x v="0"/>
    <x v="0"/>
    <x v="137"/>
    <s v="2027CL_Naughton3_I_NTN3_GC"/>
  </r>
  <r>
    <x v="8"/>
    <n v="0"/>
    <n v="50.350000000000016"/>
    <n v="47.500000000000021"/>
    <x v="3"/>
    <x v="6"/>
    <x v="5"/>
    <x v="1"/>
    <x v="0"/>
    <x v="1"/>
    <x v="35"/>
    <s v="2027MonsanOpRes_Int"/>
  </r>
  <r>
    <x v="8"/>
    <n v="0"/>
    <n v="114.48"/>
    <n v="107.9999999999999"/>
    <x v="3"/>
    <x v="7"/>
    <x v="6"/>
    <x v="1"/>
    <x v="0"/>
    <x v="1"/>
    <x v="36"/>
    <s v="2027MagCorp_Int"/>
  </r>
  <r>
    <x v="8"/>
    <n v="0"/>
    <n v="80.559999999999988"/>
    <n v="69.398323775915301"/>
    <x v="3"/>
    <x v="7"/>
    <x v="6"/>
    <x v="1"/>
    <x v="0"/>
    <x v="1"/>
    <x v="37"/>
    <s v="2027Nucor_Int"/>
  </r>
  <r>
    <x v="8"/>
    <n v="0"/>
    <n v="71.02"/>
    <n v="66.999999999999957"/>
    <x v="3"/>
    <x v="6"/>
    <x v="5"/>
    <x v="1"/>
    <x v="0"/>
    <x v="1"/>
    <x v="38"/>
    <s v="2027MonsanCur_Int"/>
  </r>
  <r>
    <x v="8"/>
    <n v="0"/>
    <n v="9.5033333333333339"/>
    <n v="12.488901852668723"/>
    <x v="5"/>
    <x v="1"/>
    <x v="1"/>
    <x v="1"/>
    <x v="0"/>
    <x v="1"/>
    <x v="40"/>
    <s v="2027HY_SmallEast"/>
  </r>
  <r>
    <x v="8"/>
    <n v="0"/>
    <n v="0.95666666666666667"/>
    <n v="0.95880144404332135"/>
    <x v="5"/>
    <x v="8"/>
    <x v="7"/>
    <x v="1"/>
    <x v="0"/>
    <x v="1"/>
    <x v="41"/>
    <s v="2027I_US_BAT_Pan"/>
  </r>
  <r>
    <x v="8"/>
    <n v="0"/>
    <n v="32.100000000000009"/>
    <n v="30.380000000000003"/>
    <x v="5"/>
    <x v="9"/>
    <x v="2"/>
    <x v="1"/>
    <x v="0"/>
    <x v="1"/>
    <x v="42"/>
    <s v="2027GEO_Blundell"/>
  </r>
  <r>
    <x v="8"/>
    <n v="0"/>
    <n v="534.19833333333327"/>
    <n v="524.78842082046754"/>
    <x v="5"/>
    <x v="4"/>
    <x v="4"/>
    <x v="1"/>
    <x v="0"/>
    <x v="1"/>
    <x v="43"/>
    <s v="2027GS_CurrantCreek"/>
  </r>
  <r>
    <x v="8"/>
    <n v="0"/>
    <n v="418.10000000000008"/>
    <n v="395.40000000000009"/>
    <x v="5"/>
    <x v="5"/>
    <x v="4"/>
    <x v="1"/>
    <x v="0"/>
    <x v="1"/>
    <x v="44"/>
    <s v="2027CL_Hunter1"/>
  </r>
  <r>
    <x v="8"/>
    <n v="0"/>
    <n v="269"/>
    <n v="250.39299999999992"/>
    <x v="5"/>
    <x v="5"/>
    <x v="4"/>
    <x v="1"/>
    <x v="0"/>
    <x v="1"/>
    <x v="45"/>
    <s v="2027CL_Hunter2"/>
  </r>
  <r>
    <x v="8"/>
    <n v="0"/>
    <n v="471"/>
    <n v="445.06099999999998"/>
    <x v="5"/>
    <x v="5"/>
    <x v="4"/>
    <x v="1"/>
    <x v="0"/>
    <x v="1"/>
    <x v="46"/>
    <s v="2027CL_Hunter3"/>
  </r>
  <r>
    <x v="8"/>
    <n v="0"/>
    <n v="459"/>
    <n v="432.24300000000005"/>
    <x v="5"/>
    <x v="5"/>
    <x v="4"/>
    <x v="1"/>
    <x v="0"/>
    <x v="1"/>
    <x v="47"/>
    <s v="2027CL_Huntington1"/>
  </r>
  <r>
    <x v="8"/>
    <n v="0"/>
    <n v="450"/>
    <n v="421.91799999999978"/>
    <x v="5"/>
    <x v="5"/>
    <x v="4"/>
    <x v="1"/>
    <x v="0"/>
    <x v="1"/>
    <x v="48"/>
    <s v="2027CL_Huntington2"/>
  </r>
  <r>
    <x v="8"/>
    <n v="0"/>
    <n v="12.599999999999996"/>
    <n v="11.631949282563639"/>
    <x v="5"/>
    <x v="3"/>
    <x v="3"/>
    <x v="1"/>
    <x v="0"/>
    <x v="1"/>
    <x v="49"/>
    <s v="2027QF_WD_Latigo"/>
  </r>
  <r>
    <x v="8"/>
    <n v="0"/>
    <n v="40.000000000000007"/>
    <n v="50.625089841398989"/>
    <x v="5"/>
    <x v="3"/>
    <x v="3"/>
    <x v="1"/>
    <x v="0"/>
    <x v="1"/>
    <x v="50"/>
    <s v="2027QF_SR_Enterpr"/>
  </r>
  <r>
    <x v="8"/>
    <n v="0"/>
    <n v="40.026666666666678"/>
    <n v="35.912232615369703"/>
    <x v="5"/>
    <x v="3"/>
    <x v="3"/>
    <x v="1"/>
    <x v="0"/>
    <x v="1"/>
    <x v="51"/>
    <s v="2027QF_SR_Escalt1"/>
  </r>
  <r>
    <x v="8"/>
    <n v="0"/>
    <n v="40.026666666666678"/>
    <n v="36.884401077246899"/>
    <x v="5"/>
    <x v="3"/>
    <x v="3"/>
    <x v="1"/>
    <x v="0"/>
    <x v="1"/>
    <x v="52"/>
    <s v="2027QF_SR_Escalt2"/>
  </r>
  <r>
    <x v="8"/>
    <n v="0"/>
    <n v="40.026666666666678"/>
    <n v="37.363172418885632"/>
    <x v="5"/>
    <x v="3"/>
    <x v="3"/>
    <x v="1"/>
    <x v="0"/>
    <x v="1"/>
    <x v="53"/>
    <s v="2027QF_SR_Escalt3"/>
  </r>
  <r>
    <x v="8"/>
    <n v="0"/>
    <n v="24.883333333333336"/>
    <n v="24.263872611464851"/>
    <x v="5"/>
    <x v="3"/>
    <x v="3"/>
    <x v="1"/>
    <x v="0"/>
    <x v="1"/>
    <x v="54"/>
    <s v="2027QF_SR_Pavant"/>
  </r>
  <r>
    <x v="8"/>
    <n v="0"/>
    <n v="41.373333333333328"/>
    <n v="38.547926098190224"/>
    <x v="5"/>
    <x v="3"/>
    <x v="3"/>
    <x v="1"/>
    <x v="0"/>
    <x v="1"/>
    <x v="55"/>
    <s v="2027QF_SR_RedHill"/>
  </r>
  <r>
    <x v="8"/>
    <n v="0"/>
    <n v="41.373333333333328"/>
    <n v="37.500827908442005"/>
    <x v="5"/>
    <x v="3"/>
    <x v="3"/>
    <x v="1"/>
    <x v="0"/>
    <x v="1"/>
    <x v="56"/>
    <s v="2027QF_SR_ThreePeaks"/>
  </r>
  <r>
    <x v="8"/>
    <n v="0"/>
    <n v="40.235000000000007"/>
    <n v="41.968227048750975"/>
    <x v="5"/>
    <x v="3"/>
    <x v="3"/>
    <x v="1"/>
    <x v="0"/>
    <x v="1"/>
    <x v="57"/>
    <s v="2027QF_SR_GrntM_East"/>
  </r>
  <r>
    <x v="8"/>
    <n v="0"/>
    <n v="25.366666666666671"/>
    <n v="31.358577351153194"/>
    <x v="5"/>
    <x v="3"/>
    <x v="3"/>
    <x v="1"/>
    <x v="0"/>
    <x v="1"/>
    <x v="58"/>
    <s v="2027QF_SR_GrntM_West"/>
  </r>
  <r>
    <x v="8"/>
    <n v="0"/>
    <n v="40.21"/>
    <n v="36.963406995436635"/>
    <x v="5"/>
    <x v="3"/>
    <x v="3"/>
    <x v="1"/>
    <x v="0"/>
    <x v="1"/>
    <x v="59"/>
    <s v="2027QF_SR_IronSpring"/>
  </r>
  <r>
    <x v="8"/>
    <n v="0"/>
    <n v="25.859166666666667"/>
    <n v="24.59340313159213"/>
    <x v="5"/>
    <x v="3"/>
    <x v="3"/>
    <x v="1"/>
    <x v="0"/>
    <x v="1"/>
    <x v="60"/>
    <s v="2027QF_SR_Pavant_II"/>
  </r>
  <r>
    <x v="8"/>
    <n v="0"/>
    <n v="16.96"/>
    <n v="53.964381342454914"/>
    <x v="5"/>
    <x v="3"/>
    <x v="3"/>
    <x v="1"/>
    <x v="0"/>
    <x v="1"/>
    <x v="61"/>
    <s v="2027QF_SR_UTS"/>
  </r>
  <r>
    <x v="8"/>
    <n v="0"/>
    <n v="10.349999999999998"/>
    <n v="10.772073989493315"/>
    <x v="5"/>
    <x v="10"/>
    <x v="2"/>
    <x v="1"/>
    <x v="0"/>
    <x v="1"/>
    <x v="62"/>
    <s v="2027SR_Pavant_III"/>
  </r>
  <r>
    <x v="8"/>
    <n v="0"/>
    <n v="7.95"/>
    <n v="9.9768091411439741"/>
    <x v="5"/>
    <x v="3"/>
    <x v="3"/>
    <x v="1"/>
    <x v="0"/>
    <x v="1"/>
    <x v="63"/>
    <s v="2027QF_SR_Sage_I"/>
  </r>
  <r>
    <x v="8"/>
    <n v="0"/>
    <n v="7.95"/>
    <n v="9.9768091411439741"/>
    <x v="5"/>
    <x v="3"/>
    <x v="3"/>
    <x v="1"/>
    <x v="0"/>
    <x v="1"/>
    <x v="64"/>
    <s v="2027QF_SR_Sage_II"/>
  </r>
  <r>
    <x v="8"/>
    <n v="0"/>
    <n v="6.9924999999999997"/>
    <n v="8.3063643214014622"/>
    <x v="5"/>
    <x v="3"/>
    <x v="3"/>
    <x v="1"/>
    <x v="0"/>
    <x v="1"/>
    <x v="65"/>
    <s v="2027QF_SR_Sage_III"/>
  </r>
  <r>
    <x v="8"/>
    <n v="0"/>
    <n v="57.639999999999993"/>
    <n v="50.457718818970044"/>
    <x v="5"/>
    <x v="10"/>
    <x v="2"/>
    <x v="1"/>
    <x v="0"/>
    <x v="1"/>
    <x v="146"/>
    <s v="2027FB_S_Hunter"/>
  </r>
  <r>
    <x v="8"/>
    <n v="0"/>
    <n v="46.110000000000007"/>
    <n v="40.327119317077027"/>
    <x v="5"/>
    <x v="10"/>
    <x v="2"/>
    <x v="1"/>
    <x v="0"/>
    <x v="1"/>
    <x v="147"/>
    <s v="2027FB_S_Sigurd"/>
  </r>
  <r>
    <x v="8"/>
    <n v="0"/>
    <n v="56.455000000000005"/>
    <n v="44.013024078946401"/>
    <x v="5"/>
    <x v="10"/>
    <x v="2"/>
    <x v="1"/>
    <x v="0"/>
    <x v="1"/>
    <x v="138"/>
    <s v="2027FB_S_Milfrd"/>
  </r>
  <r>
    <x v="8"/>
    <n v="0"/>
    <n v="33.800000000000004"/>
    <n v="36.715146032388404"/>
    <x v="5"/>
    <x v="10"/>
    <x v="2"/>
    <x v="1"/>
    <x v="0"/>
    <x v="1"/>
    <x v="148"/>
    <s v="2027FB_S_CovMtn"/>
  </r>
  <r>
    <x v="8"/>
    <n v="0"/>
    <n v="43.860000000000007"/>
    <n v="41.46299999999998"/>
    <x v="7"/>
    <x v="5"/>
    <x v="4"/>
    <x v="1"/>
    <x v="0"/>
    <x v="1"/>
    <x v="69"/>
    <s v="2027CL_Hayden1"/>
  </r>
  <r>
    <x v="8"/>
    <n v="0"/>
    <n v="32.68"/>
    <n v="30.952999999999996"/>
    <x v="7"/>
    <x v="5"/>
    <x v="4"/>
    <x v="1"/>
    <x v="0"/>
    <x v="1"/>
    <x v="70"/>
    <s v="2027CL_Hayden2"/>
  </r>
  <r>
    <x v="8"/>
    <n v="0"/>
    <n v="2.9591666666666665"/>
    <n v="3.2278881782090867"/>
    <x v="8"/>
    <x v="1"/>
    <x v="1"/>
    <x v="0"/>
    <x v="0"/>
    <x v="1"/>
    <x v="71"/>
    <s v="2027HY_BigFork"/>
  </r>
  <r>
    <x v="8"/>
    <n v="0"/>
    <n v="74"/>
    <n v="68.248366563740532"/>
    <x v="8"/>
    <x v="5"/>
    <x v="4"/>
    <x v="0"/>
    <x v="0"/>
    <x v="1"/>
    <x v="72"/>
    <s v="2027CL_Colstrip3"/>
  </r>
  <r>
    <x v="8"/>
    <n v="0"/>
    <n v="74"/>
    <n v="69.6916257168063"/>
    <x v="8"/>
    <x v="5"/>
    <x v="4"/>
    <x v="0"/>
    <x v="0"/>
    <x v="1"/>
    <x v="73"/>
    <s v="2027CL_Colstrip4"/>
  </r>
  <r>
    <x v="8"/>
    <n v="0"/>
    <n v="226.99166666666659"/>
    <n v="212.8290030877811"/>
    <x v="9"/>
    <x v="4"/>
    <x v="4"/>
    <x v="0"/>
    <x v="0"/>
    <x v="1"/>
    <x v="74"/>
    <s v="2027GS_Hermiston2"/>
  </r>
  <r>
    <x v="8"/>
    <n v="0"/>
    <n v="13.56"/>
    <n v="11.427826138463118"/>
    <x v="10"/>
    <x v="3"/>
    <x v="3"/>
    <x v="0"/>
    <x v="0"/>
    <x v="1"/>
    <x v="79"/>
    <s v="2027QF_WD_OregonWF_1"/>
  </r>
  <r>
    <x v="8"/>
    <n v="0"/>
    <n v="4.18"/>
    <n v="9.2310891183955821"/>
    <x v="10"/>
    <x v="3"/>
    <x v="3"/>
    <x v="0"/>
    <x v="0"/>
    <x v="1"/>
    <x v="80"/>
    <s v="2027QF_WD_WaW"/>
  </r>
  <r>
    <x v="8"/>
    <n v="0"/>
    <n v="8.4000000000000021"/>
    <n v="16.350913438117164"/>
    <x v="10"/>
    <x v="3"/>
    <x v="3"/>
    <x v="0"/>
    <x v="0"/>
    <x v="1"/>
    <x v="139"/>
    <s v="2027QF_WD_Orchard"/>
  </r>
  <r>
    <x v="8"/>
    <n v="0"/>
    <n v="32.76"/>
    <n v="67.355843919060405"/>
    <x v="10"/>
    <x v="2"/>
    <x v="2"/>
    <x v="0"/>
    <x v="0"/>
    <x v="1"/>
    <x v="81"/>
    <s v="2027I_RP_WD_Mg1"/>
  </r>
  <r>
    <x v="8"/>
    <n v="0"/>
    <n v="16.38"/>
    <n v="19.161435789334611"/>
    <x v="10"/>
    <x v="2"/>
    <x v="2"/>
    <x v="0"/>
    <x v="0"/>
    <x v="1"/>
    <x v="82"/>
    <s v="2027I_RP_WD_Mg2"/>
  </r>
  <r>
    <x v="8"/>
    <n v="0"/>
    <n v="99"/>
    <n v="84.089449492721783"/>
    <x v="11"/>
    <x v="5"/>
    <x v="4"/>
    <x v="1"/>
    <x v="0"/>
    <x v="1"/>
    <x v="84"/>
    <s v="2027CL_DJohnston1"/>
  </r>
  <r>
    <x v="8"/>
    <n v="0"/>
    <n v="106"/>
    <n v="98.79520533745027"/>
    <x v="11"/>
    <x v="5"/>
    <x v="4"/>
    <x v="1"/>
    <x v="0"/>
    <x v="1"/>
    <x v="85"/>
    <s v="2027CL_DJohnston2"/>
  </r>
  <r>
    <x v="8"/>
    <n v="0"/>
    <n v="220"/>
    <n v="185.61805183061307"/>
    <x v="11"/>
    <x v="5"/>
    <x v="4"/>
    <x v="1"/>
    <x v="0"/>
    <x v="1"/>
    <x v="86"/>
    <s v="2027CL_DJohnston3"/>
  </r>
  <r>
    <x v="8"/>
    <n v="0"/>
    <n v="330"/>
    <n v="289.626107190119"/>
    <x v="11"/>
    <x v="5"/>
    <x v="4"/>
    <x v="1"/>
    <x v="0"/>
    <x v="1"/>
    <x v="87"/>
    <s v="2027CL_DJohnston4"/>
  </r>
  <r>
    <x v="8"/>
    <n v="0"/>
    <n v="268"/>
    <n v="251.60899999999992"/>
    <x v="11"/>
    <x v="5"/>
    <x v="4"/>
    <x v="1"/>
    <x v="0"/>
    <x v="1"/>
    <x v="88"/>
    <s v="2027CL_Wyodak1"/>
  </r>
  <r>
    <x v="8"/>
    <n v="0"/>
    <n v="9.4899999999999984"/>
    <n v="16.629950570126564"/>
    <x v="11"/>
    <x v="2"/>
    <x v="2"/>
    <x v="1"/>
    <x v="0"/>
    <x v="1"/>
    <x v="92"/>
    <s v="2027WD_FC1"/>
  </r>
  <r>
    <x v="8"/>
    <n v="0"/>
    <n v="47.25"/>
    <n v="70.274610096841457"/>
    <x v="11"/>
    <x v="2"/>
    <x v="2"/>
    <x v="1"/>
    <x v="0"/>
    <x v="1"/>
    <x v="99"/>
    <s v="2027WD_TopofWorld_P"/>
  </r>
  <r>
    <x v="8"/>
    <n v="0"/>
    <n v="18.88"/>
    <n v="15.509265710084843"/>
    <x v="11"/>
    <x v="3"/>
    <x v="3"/>
    <x v="1"/>
    <x v="0"/>
    <x v="1"/>
    <x v="101"/>
    <s v="2027QF_WD_Pioneer1"/>
  </r>
  <r>
    <x v="8"/>
    <n v="0"/>
    <n v="23.360000000000003"/>
    <n v="24.617737472134209"/>
    <x v="11"/>
    <x v="2"/>
    <x v="2"/>
    <x v="1"/>
    <x v="0"/>
    <x v="1"/>
    <x v="102"/>
    <s v="2027WD_3_Buttes_P"/>
  </r>
  <r>
    <x v="8"/>
    <n v="0"/>
    <n v="70.7"/>
    <n v="50.987354314036288"/>
    <x v="11"/>
    <x v="2"/>
    <x v="2"/>
    <x v="1"/>
    <x v="0"/>
    <x v="1"/>
    <x v="140"/>
    <s v="2027WD_Pryor"/>
  </r>
  <r>
    <x v="8"/>
    <n v="0"/>
    <n v="23.360000000000003"/>
    <n v="63.35180104264866"/>
    <x v="11"/>
    <x v="2"/>
    <x v="2"/>
    <x v="1"/>
    <x v="0"/>
    <x v="1"/>
    <x v="105"/>
    <s v="2027I_RP_WD_Glnr"/>
  </r>
  <r>
    <x v="8"/>
    <n v="0"/>
    <n v="9.2000000000000011"/>
    <n v="24.956561218701808"/>
    <x v="11"/>
    <x v="2"/>
    <x v="2"/>
    <x v="1"/>
    <x v="0"/>
    <x v="1"/>
    <x v="106"/>
    <s v="2027I_RP_WD_Gln3"/>
  </r>
  <r>
    <x v="8"/>
    <n v="0"/>
    <n v="23.360000000000003"/>
    <n v="23.923414000841792"/>
    <x v="11"/>
    <x v="2"/>
    <x v="2"/>
    <x v="1"/>
    <x v="0"/>
    <x v="1"/>
    <x v="107"/>
    <s v="2027I_RP_WD_7Mil"/>
  </r>
  <r>
    <x v="8"/>
    <n v="0"/>
    <n v="4.6000000000000005"/>
    <n v="5.0757924143708912"/>
    <x v="11"/>
    <x v="2"/>
    <x v="2"/>
    <x v="1"/>
    <x v="0"/>
    <x v="1"/>
    <x v="108"/>
    <s v="2027I_RP_WD_7Mi2"/>
  </r>
  <r>
    <x v="8"/>
    <n v="0"/>
    <n v="23.360000000000003"/>
    <n v="42.708234704365246"/>
    <x v="11"/>
    <x v="2"/>
    <x v="2"/>
    <x v="1"/>
    <x v="0"/>
    <x v="1"/>
    <x v="109"/>
    <s v="2027I_RP_WD_HiP"/>
  </r>
  <r>
    <x v="8"/>
    <n v="0"/>
    <n v="6.7300000000000031"/>
    <n v="9.0549761471646821"/>
    <x v="11"/>
    <x v="2"/>
    <x v="2"/>
    <x v="1"/>
    <x v="0"/>
    <x v="1"/>
    <x v="110"/>
    <s v="2027I_RP_WD_McF"/>
  </r>
  <r>
    <x v="8"/>
    <n v="0"/>
    <n v="26.199999999999992"/>
    <n v="25.974840577084962"/>
    <x v="11"/>
    <x v="2"/>
    <x v="2"/>
    <x v="1"/>
    <x v="0"/>
    <x v="1"/>
    <x v="141"/>
    <s v="2027I_RP_WD_Dlp"/>
  </r>
  <r>
    <x v="8"/>
    <n v="0"/>
    <n v="23.360000000000003"/>
    <n v="48.004688374248438"/>
    <x v="11"/>
    <x v="2"/>
    <x v="2"/>
    <x v="1"/>
    <x v="0"/>
    <x v="1"/>
    <x v="111"/>
    <s v="2027I_RP_WD_RHs"/>
  </r>
  <r>
    <x v="8"/>
    <n v="0"/>
    <n v="63.12"/>
    <n v="228.12016235519124"/>
    <x v="11"/>
    <x v="2"/>
    <x v="2"/>
    <x v="1"/>
    <x v="0"/>
    <x v="1"/>
    <x v="149"/>
    <s v="2027R_WD_CDR2_c"/>
  </r>
  <r>
    <x v="8"/>
    <n v="0"/>
    <n v="79"/>
    <n v="104.41643927834177"/>
    <x v="11"/>
    <x v="2"/>
    <x v="2"/>
    <x v="1"/>
    <x v="0"/>
    <x v="1"/>
    <x v="142"/>
    <s v="2027R_WD_TBF3_b"/>
  </r>
  <r>
    <x v="8"/>
    <n v="0"/>
    <n v="39.470000000000006"/>
    <n v="48.087442703892712"/>
    <x v="11"/>
    <x v="2"/>
    <x v="2"/>
    <x v="1"/>
    <x v="0"/>
    <x v="1"/>
    <x v="143"/>
    <s v="2027R_WD_EKF1_b"/>
  </r>
  <r>
    <x v="8"/>
    <n v="0"/>
    <n v="35.35"/>
    <n v="68.521721793163721"/>
    <x v="11"/>
    <x v="2"/>
    <x v="2"/>
    <x v="1"/>
    <x v="0"/>
    <x v="1"/>
    <x v="150"/>
    <s v="2027I_CedarSpI_WD"/>
  </r>
  <r>
    <x v="8"/>
    <n v="0"/>
    <n v="0"/>
    <n v="0"/>
    <x v="11"/>
    <x v="11"/>
    <x v="8"/>
    <x v="1"/>
    <x v="0"/>
    <x v="0"/>
    <x v="112"/>
    <s v="2027DecomCost"/>
  </r>
  <r>
    <x v="8"/>
    <n v="0"/>
    <n v="41.091666666666661"/>
    <n v="39.766844087211368"/>
    <x v="12"/>
    <x v="3"/>
    <x v="3"/>
    <x v="1"/>
    <x v="0"/>
    <x v="1"/>
    <x v="113"/>
    <s v="2027QF_SR_Sweetwtr"/>
  </r>
  <r>
    <x v="8"/>
    <n v="0"/>
    <n v="478.24749999999995"/>
    <n v="411.09905161005736"/>
    <x v="13"/>
    <x v="4"/>
    <x v="4"/>
    <x v="0"/>
    <x v="0"/>
    <x v="1"/>
    <x v="114"/>
    <s v="2027GS_Chehalis"/>
  </r>
  <r>
    <x v="8"/>
    <n v="0"/>
    <n v="33.080833333333324"/>
    <n v="25.691526687251873"/>
    <x v="14"/>
    <x v="1"/>
    <x v="1"/>
    <x v="0"/>
    <x v="0"/>
    <x v="1"/>
    <x v="115"/>
    <s v="2027HY_Rogue"/>
  </r>
  <r>
    <x v="8"/>
    <n v="0"/>
    <n v="2.2033333333333331"/>
    <n v="2.202144905161004"/>
    <x v="14"/>
    <x v="1"/>
    <x v="1"/>
    <x v="0"/>
    <x v="0"/>
    <x v="1"/>
    <x v="116"/>
    <s v="2027HY_SmallWest"/>
  </r>
  <r>
    <x v="8"/>
    <n v="0"/>
    <n v="46.140000000000008"/>
    <n v="27.050663652404058"/>
    <x v="14"/>
    <x v="1"/>
    <x v="1"/>
    <x v="0"/>
    <x v="0"/>
    <x v="1"/>
    <x v="119"/>
    <s v="2027HY_Umpqua_Flat"/>
  </r>
  <r>
    <x v="8"/>
    <n v="0"/>
    <n v="80.411666666666662"/>
    <n v="37.478808998676634"/>
    <x v="14"/>
    <x v="1"/>
    <x v="1"/>
    <x v="0"/>
    <x v="0"/>
    <x v="1"/>
    <x v="120"/>
    <s v="2027HY_Umpqua_Shape"/>
  </r>
  <r>
    <x v="8"/>
    <n v="0"/>
    <n v="0.75749999999999995"/>
    <n v="6.2005533185564818"/>
    <x v="14"/>
    <x v="10"/>
    <x v="2"/>
    <x v="0"/>
    <x v="0"/>
    <x v="1"/>
    <x v="122"/>
    <s v="2027SR_BlackCap_P"/>
  </r>
  <r>
    <x v="8"/>
    <n v="0"/>
    <n v="2.5099999999999998"/>
    <n v="3.4386877440852537"/>
    <x v="14"/>
    <x v="10"/>
    <x v="2"/>
    <x v="0"/>
    <x v="0"/>
    <x v="1"/>
    <x v="123"/>
    <s v="2027SR_OldMill_P"/>
  </r>
  <r>
    <x v="8"/>
    <n v="0"/>
    <n v="2.975833333333334"/>
    <n v="0.29066201261550045"/>
    <x v="14"/>
    <x v="10"/>
    <x v="2"/>
    <x v="0"/>
    <x v="0"/>
    <x v="1"/>
    <x v="124"/>
    <s v="2027SR_OSIP_Prj_P"/>
  </r>
  <r>
    <x v="8"/>
    <n v="0"/>
    <n v="97.143333333333317"/>
    <n v="191.58701884355628"/>
    <x v="14"/>
    <x v="3"/>
    <x v="3"/>
    <x v="0"/>
    <x v="0"/>
    <x v="1"/>
    <x v="125"/>
    <s v="2027QF_SR_ORS"/>
  </r>
  <r>
    <x v="8"/>
    <n v="0"/>
    <n v="187.38166666666666"/>
    <n v="144.68957013790759"/>
    <x v="14"/>
    <x v="13"/>
    <x v="9"/>
    <x v="0"/>
    <x v="0"/>
    <x v="0"/>
    <x v="153"/>
    <s v="2027H1.SO1_PVS"/>
  </r>
  <r>
    <x v="8"/>
    <n v="0"/>
    <n v="15.176666666666664"/>
    <n v="18.912386146474581"/>
    <x v="14"/>
    <x v="13"/>
    <x v="9"/>
    <x v="0"/>
    <x v="0"/>
    <x v="0"/>
    <x v="154"/>
    <s v="2027L1.SO1_PVS"/>
  </r>
  <r>
    <x v="8"/>
    <n v="0"/>
    <n v="62.72000000000002"/>
    <n v="79.549760947861145"/>
    <x v="14"/>
    <x v="10"/>
    <x v="2"/>
    <x v="0"/>
    <x v="0"/>
    <x v="1"/>
    <x v="151"/>
    <s v="2027FB_S_PrnMil"/>
  </r>
  <r>
    <x v="8"/>
    <n v="0"/>
    <n v="407.27500000000003"/>
    <n v="423.642873842082"/>
    <x v="15"/>
    <x v="1"/>
    <x v="1"/>
    <x v="0"/>
    <x v="0"/>
    <x v="1"/>
    <x v="126"/>
    <s v="2027HY_Lewis_Dispatch"/>
  </r>
  <r>
    <x v="8"/>
    <n v="0"/>
    <n v="128.81583333333336"/>
    <n v="31.032624393471544"/>
    <x v="15"/>
    <x v="1"/>
    <x v="1"/>
    <x v="0"/>
    <x v="0"/>
    <x v="1"/>
    <x v="127"/>
    <s v="2027HY_Lewis_Shape"/>
  </r>
  <r>
    <x v="8"/>
    <n v="0"/>
    <n v="0"/>
    <n v="0"/>
    <x v="15"/>
    <x v="1"/>
    <x v="1"/>
    <x v="0"/>
    <x v="0"/>
    <x v="1"/>
    <x v="128"/>
    <s v="2027Hy_Lewis_Dispatch_Rel_Reserve"/>
  </r>
  <r>
    <x v="8"/>
    <n v="0"/>
    <n v="10.264999999999999"/>
    <n v="16.181786631773896"/>
    <x v="15"/>
    <x v="3"/>
    <x v="3"/>
    <x v="0"/>
    <x v="0"/>
    <x v="1"/>
    <x v="129"/>
    <s v="2027QF_SR_ORN"/>
  </r>
  <r>
    <x v="8"/>
    <n v="0"/>
    <n v="4.2000000000000011"/>
    <n v="4.2"/>
    <x v="15"/>
    <x v="3"/>
    <x v="3"/>
    <x v="0"/>
    <x v="0"/>
    <x v="1"/>
    <x v="130"/>
    <s v="2027QF_WD_ORN"/>
  </r>
  <r>
    <x v="8"/>
    <n v="0"/>
    <n v="8.5833333333333339"/>
    <n v="103"/>
    <x v="16"/>
    <x v="0"/>
    <x v="0"/>
    <x v="0"/>
    <x v="0"/>
    <x v="0"/>
    <x v="131"/>
    <s v="2027I_FOT_NOBQ3"/>
  </r>
  <r>
    <x v="8"/>
    <n v="0"/>
    <n v="359.30000000000013"/>
    <n v="332.71960057344512"/>
    <x v="17"/>
    <x v="5"/>
    <x v="4"/>
    <x v="0"/>
    <x v="0"/>
    <x v="1"/>
    <x v="133"/>
    <s v="2027CL_JBridger2"/>
  </r>
  <r>
    <x v="8"/>
    <n v="0"/>
    <n v="348.67"/>
    <n v="322.14899999999989"/>
    <x v="17"/>
    <x v="5"/>
    <x v="4"/>
    <x v="0"/>
    <x v="0"/>
    <x v="1"/>
    <x v="134"/>
    <s v="2027CL_JBridger3"/>
  </r>
  <r>
    <x v="8"/>
    <n v="0"/>
    <n v="353.30000000000013"/>
    <n v="319.39199999999994"/>
    <x v="17"/>
    <x v="5"/>
    <x v="4"/>
    <x v="0"/>
    <x v="0"/>
    <x v="1"/>
    <x v="135"/>
    <s v="2027CL_JBridger4"/>
  </r>
  <r>
    <x v="8"/>
    <n v="0"/>
    <n v="0"/>
    <n v="0"/>
    <x v="17"/>
    <x v="11"/>
    <x v="8"/>
    <x v="1"/>
    <x v="0"/>
    <x v="0"/>
    <x v="136"/>
    <s v="2027ReclamationCost"/>
  </r>
  <r>
    <x v="8"/>
    <n v="0"/>
    <n v="11.65"/>
    <n v="20.751805838389185"/>
    <x v="18"/>
    <x v="14"/>
    <x v="10"/>
    <x v="1"/>
    <x v="0"/>
    <x v="0"/>
    <x v="152"/>
    <s v="2027H3.US1_WD_CP"/>
  </r>
  <r>
    <x v="8"/>
    <n v="0"/>
    <n v="59.986666666666672"/>
    <n v="64.912307103144514"/>
    <x v="18"/>
    <x v="13"/>
    <x v="9"/>
    <x v="1"/>
    <x v="0"/>
    <x v="0"/>
    <x v="155"/>
    <s v="2027L1.US1_PVS"/>
  </r>
  <r>
    <x v="8"/>
    <n v="0"/>
    <n v="102.35500000000002"/>
    <n v="120.23479512107963"/>
    <x v="19"/>
    <x v="13"/>
    <x v="9"/>
    <x v="0"/>
    <x v="0"/>
    <x v="0"/>
    <x v="156"/>
    <s v="2027L1.YK1_PVS"/>
  </r>
  <r>
    <x v="8"/>
    <n v="0"/>
    <n v="565.6"/>
    <n v="407.89028581907229"/>
    <x v="20"/>
    <x v="14"/>
    <x v="10"/>
    <x v="1"/>
    <x v="0"/>
    <x v="0"/>
    <x v="157"/>
    <s v="2027H4.AE1_WD"/>
  </r>
  <r>
    <x v="8"/>
    <n v="0"/>
    <n v="104.60416666666664"/>
    <n v="75.338747193117186"/>
    <x v="21"/>
    <x v="13"/>
    <x v="9"/>
    <x v="1"/>
    <x v="0"/>
    <x v="0"/>
    <x v="158"/>
    <s v="2027H1.UN1_PVS_CP"/>
  </r>
  <r>
    <x v="8"/>
    <n v="0"/>
    <n v="88.858333333333334"/>
    <n v="100.00356590180257"/>
    <x v="21"/>
    <x v="13"/>
    <x v="9"/>
    <x v="1"/>
    <x v="0"/>
    <x v="0"/>
    <x v="159"/>
    <s v="2027L1.UN1_PVS"/>
  </r>
  <r>
    <x v="8"/>
    <n v="0"/>
    <n v="91.920833333333334"/>
    <n v="103.45196472600267"/>
    <x v="22"/>
    <x v="13"/>
    <x v="9"/>
    <x v="0"/>
    <x v="0"/>
    <x v="0"/>
    <x v="160"/>
    <s v="2027L1.JBB_PVS"/>
  </r>
  <r>
    <x v="9"/>
    <n v="0"/>
    <n v="17.166666666666668"/>
    <n v="206"/>
    <x v="0"/>
    <x v="0"/>
    <x v="0"/>
    <x v="0"/>
    <x v="0"/>
    <x v="0"/>
    <x v="0"/>
    <s v="2028I_FOT_COBQ3"/>
  </r>
  <r>
    <x v="9"/>
    <n v="0"/>
    <n v="8.379999999999999"/>
    <n v="9.605723699461965"/>
    <x v="1"/>
    <x v="3"/>
    <x v="3"/>
    <x v="1"/>
    <x v="0"/>
    <x v="1"/>
    <x v="4"/>
    <s v="2028QF_WD_MC_FivPine"/>
  </r>
  <r>
    <x v="9"/>
    <n v="0"/>
    <n v="16.759999999999998"/>
    <n v="25.251898276806312"/>
    <x v="1"/>
    <x v="3"/>
    <x v="3"/>
    <x v="1"/>
    <x v="0"/>
    <x v="1"/>
    <x v="5"/>
    <s v="2028QF_WD_MC_NorthPt"/>
  </r>
  <r>
    <x v="9"/>
    <n v="0"/>
    <n v="5.3100000000000005"/>
    <n v="5.8089983969144914"/>
    <x v="1"/>
    <x v="3"/>
    <x v="3"/>
    <x v="1"/>
    <x v="0"/>
    <x v="1"/>
    <x v="6"/>
    <s v="2028QF_WD_PwerCntyI"/>
  </r>
  <r>
    <x v="9"/>
    <n v="0"/>
    <n v="5.3100000000000005"/>
    <n v="5.1236359765330759"/>
    <x v="1"/>
    <x v="3"/>
    <x v="3"/>
    <x v="1"/>
    <x v="0"/>
    <x v="1"/>
    <x v="7"/>
    <s v="2028QF_WD_PwerCntyII"/>
  </r>
  <r>
    <x v="9"/>
    <n v="0"/>
    <n v="19.96166666666667"/>
    <n v="20.032790030877809"/>
    <x v="2"/>
    <x v="1"/>
    <x v="1"/>
    <x v="0"/>
    <x v="0"/>
    <x v="1"/>
    <x v="8"/>
    <s v="2028HY_MidCol_P"/>
  </r>
  <r>
    <x v="9"/>
    <n v="0"/>
    <n v="34.333333333333336"/>
    <n v="412"/>
    <x v="2"/>
    <x v="0"/>
    <x v="0"/>
    <x v="0"/>
    <x v="0"/>
    <x v="0"/>
    <x v="11"/>
    <s v="2028I_FOT_MDCQ3"/>
  </r>
  <r>
    <x v="9"/>
    <n v="0"/>
    <n v="32.1875"/>
    <n v="386.25"/>
    <x v="2"/>
    <x v="0"/>
    <x v="0"/>
    <x v="0"/>
    <x v="0"/>
    <x v="0"/>
    <x v="12"/>
    <s v="2028I_FOT_MDCQ3b"/>
  </r>
  <r>
    <x v="9"/>
    <n v="0"/>
    <n v="19.875833333333333"/>
    <n v="0"/>
    <x v="2"/>
    <x v="0"/>
    <x v="0"/>
    <x v="0"/>
    <x v="0"/>
    <x v="0"/>
    <x v="13"/>
    <s v="2028I_FOT_MDC_W"/>
  </r>
  <r>
    <x v="9"/>
    <n v="0"/>
    <n v="23.72"/>
    <n v="89.760966909341903"/>
    <x v="2"/>
    <x v="2"/>
    <x v="2"/>
    <x v="0"/>
    <x v="0"/>
    <x v="1"/>
    <x v="14"/>
    <s v="2028I_RP_WD_LJp"/>
  </r>
  <r>
    <x v="9"/>
    <n v="0"/>
    <n v="19.740000000000002"/>
    <n v="82.240975773188197"/>
    <x v="2"/>
    <x v="2"/>
    <x v="2"/>
    <x v="0"/>
    <x v="0"/>
    <x v="1"/>
    <x v="15"/>
    <s v="2028I_RP_WD_Gdne"/>
  </r>
  <r>
    <x v="9"/>
    <n v="0"/>
    <n v="7.5141666666666671"/>
    <n v="90.17"/>
    <x v="23"/>
    <x v="0"/>
    <x v="0"/>
    <x v="1"/>
    <x v="0"/>
    <x v="0"/>
    <x v="162"/>
    <s v="2028I_FOT_MNAQ3c"/>
  </r>
  <r>
    <x v="9"/>
    <n v="0"/>
    <n v="9.7949999999999999"/>
    <n v="18.638902073224521"/>
    <x v="3"/>
    <x v="1"/>
    <x v="1"/>
    <x v="1"/>
    <x v="0"/>
    <x v="1"/>
    <x v="16"/>
    <s v="2028HY_BearRiver_Shape"/>
  </r>
  <r>
    <x v="9"/>
    <n v="0"/>
    <n v="54.240833333333335"/>
    <n v="6.4900705778561969"/>
    <x v="3"/>
    <x v="1"/>
    <x v="1"/>
    <x v="1"/>
    <x v="0"/>
    <x v="1"/>
    <x v="17"/>
    <s v="2028HY_BearRiver_Dispatch"/>
  </r>
  <r>
    <x v="9"/>
    <n v="0"/>
    <n v="0"/>
    <n v="36.490070577856201"/>
    <x v="3"/>
    <x v="1"/>
    <x v="1"/>
    <x v="1"/>
    <x v="0"/>
    <x v="1"/>
    <x v="18"/>
    <s v="2028Hy_Bear_Dispatch_Rel_Reserve"/>
  </r>
  <r>
    <x v="9"/>
    <n v="0"/>
    <n v="64"/>
    <n v="60.699999999999982"/>
    <x v="3"/>
    <x v="4"/>
    <x v="4"/>
    <x v="1"/>
    <x v="0"/>
    <x v="1"/>
    <x v="19"/>
    <s v="2028GS_Gadsby1"/>
  </r>
  <r>
    <x v="9"/>
    <n v="0"/>
    <n v="69"/>
    <n v="61.299999999999919"/>
    <x v="3"/>
    <x v="4"/>
    <x v="4"/>
    <x v="1"/>
    <x v="0"/>
    <x v="1"/>
    <x v="20"/>
    <s v="2028GS_Gadsby2"/>
  </r>
  <r>
    <x v="9"/>
    <n v="0"/>
    <n v="104.5"/>
    <n v="101.69999999999996"/>
    <x v="3"/>
    <x v="4"/>
    <x v="4"/>
    <x v="1"/>
    <x v="0"/>
    <x v="1"/>
    <x v="21"/>
    <s v="2028GS_Gadsby3"/>
  </r>
  <r>
    <x v="9"/>
    <n v="0"/>
    <n v="39.600000000000009"/>
    <n v="34.900000000000006"/>
    <x v="3"/>
    <x v="4"/>
    <x v="4"/>
    <x v="1"/>
    <x v="0"/>
    <x v="1"/>
    <x v="22"/>
    <s v="2028GS_Gadsby4"/>
  </r>
  <r>
    <x v="9"/>
    <n v="0"/>
    <n v="39.600000000000009"/>
    <n v="33.200000000000038"/>
    <x v="3"/>
    <x v="4"/>
    <x v="4"/>
    <x v="1"/>
    <x v="0"/>
    <x v="1"/>
    <x v="23"/>
    <s v="2028GS_Gadsby5"/>
  </r>
  <r>
    <x v="9"/>
    <n v="0"/>
    <n v="39.600000000000009"/>
    <n v="39.200000000000031"/>
    <x v="3"/>
    <x v="4"/>
    <x v="4"/>
    <x v="1"/>
    <x v="0"/>
    <x v="1"/>
    <x v="24"/>
    <s v="2028GS_Gadsby6"/>
  </r>
  <r>
    <x v="9"/>
    <n v="0"/>
    <n v="540.92916666666656"/>
    <n v="517.8042126157917"/>
    <x v="3"/>
    <x v="4"/>
    <x v="4"/>
    <x v="1"/>
    <x v="0"/>
    <x v="1"/>
    <x v="28"/>
    <s v="2028GS_LakeSide1"/>
  </r>
  <r>
    <x v="9"/>
    <n v="0"/>
    <n v="626.79083333333335"/>
    <n v="598.90533745037499"/>
    <x v="3"/>
    <x v="4"/>
    <x v="4"/>
    <x v="1"/>
    <x v="0"/>
    <x v="1"/>
    <x v="29"/>
    <s v="2028GS_LakeSide2"/>
  </r>
  <r>
    <x v="9"/>
    <n v="0"/>
    <n v="14.370000000000003"/>
    <n v="19.968691538006308"/>
    <x v="3"/>
    <x v="3"/>
    <x v="3"/>
    <x v="1"/>
    <x v="0"/>
    <x v="1"/>
    <x v="30"/>
    <s v="2028QF_WD_Mtn_Wind1"/>
  </r>
  <r>
    <x v="9"/>
    <n v="0"/>
    <n v="18.829999999999995"/>
    <n v="26.478705952477288"/>
    <x v="3"/>
    <x v="3"/>
    <x v="3"/>
    <x v="1"/>
    <x v="0"/>
    <x v="1"/>
    <x v="31"/>
    <s v="2028QF_WD_Mtn_Wind2"/>
  </r>
  <r>
    <x v="9"/>
    <n v="0"/>
    <n v="2.601666666666667"/>
    <n v="4.1832134014146209"/>
    <x v="3"/>
    <x v="3"/>
    <x v="3"/>
    <x v="1"/>
    <x v="0"/>
    <x v="1"/>
    <x v="32"/>
    <s v="2028QF_WD_SpanishF"/>
  </r>
  <r>
    <x v="9"/>
    <n v="0"/>
    <n v="181.745"/>
    <n v="179.20366674018501"/>
    <x v="3"/>
    <x v="15"/>
    <x v="11"/>
    <x v="1"/>
    <x v="0"/>
    <x v="0"/>
    <x v="161"/>
    <s v="2028I_NTN_SC_FRM"/>
  </r>
  <r>
    <x v="9"/>
    <n v="0"/>
    <n v="121.72499999999997"/>
    <n v="80.686543903672316"/>
    <x v="3"/>
    <x v="13"/>
    <x v="9"/>
    <x v="1"/>
    <x v="0"/>
    <x v="0"/>
    <x v="145"/>
    <s v="2028H1.UN_PVS_CP"/>
  </r>
  <r>
    <x v="9"/>
    <n v="0"/>
    <n v="247"/>
    <n v="239.88099029554488"/>
    <x v="3"/>
    <x v="12"/>
    <x v="4"/>
    <x v="1"/>
    <x v="0"/>
    <x v="0"/>
    <x v="137"/>
    <s v="2028CL_Naughton3_I_NTN3_GC"/>
  </r>
  <r>
    <x v="9"/>
    <n v="0"/>
    <n v="50.350000000000016"/>
    <n v="47.500000000000021"/>
    <x v="3"/>
    <x v="6"/>
    <x v="5"/>
    <x v="1"/>
    <x v="0"/>
    <x v="1"/>
    <x v="35"/>
    <s v="2028MonsanOpRes_Int"/>
  </r>
  <r>
    <x v="9"/>
    <n v="0"/>
    <n v="114.48"/>
    <n v="107.9999999999999"/>
    <x v="3"/>
    <x v="7"/>
    <x v="6"/>
    <x v="1"/>
    <x v="0"/>
    <x v="1"/>
    <x v="36"/>
    <s v="2028MagCorp_Int"/>
  </r>
  <r>
    <x v="9"/>
    <n v="0"/>
    <n v="80.559999999999988"/>
    <n v="69.398323775915301"/>
    <x v="3"/>
    <x v="7"/>
    <x v="6"/>
    <x v="1"/>
    <x v="0"/>
    <x v="1"/>
    <x v="37"/>
    <s v="2028Nucor_Int"/>
  </r>
  <r>
    <x v="9"/>
    <n v="0"/>
    <n v="71.02"/>
    <n v="66.999999999999957"/>
    <x v="3"/>
    <x v="6"/>
    <x v="5"/>
    <x v="1"/>
    <x v="0"/>
    <x v="1"/>
    <x v="38"/>
    <s v="2028MonsanCur_Int"/>
  </r>
  <r>
    <x v="9"/>
    <n v="0"/>
    <n v="9.5291666666666668"/>
    <n v="12.488901852668723"/>
    <x v="5"/>
    <x v="1"/>
    <x v="1"/>
    <x v="1"/>
    <x v="0"/>
    <x v="1"/>
    <x v="40"/>
    <s v="2028HY_SmallEast"/>
  </r>
  <r>
    <x v="9"/>
    <n v="0"/>
    <n v="0.95666666666666667"/>
    <n v="0.95880144404332135"/>
    <x v="5"/>
    <x v="8"/>
    <x v="7"/>
    <x v="1"/>
    <x v="0"/>
    <x v="1"/>
    <x v="41"/>
    <s v="2028I_US_BAT_Pan"/>
  </r>
  <r>
    <x v="9"/>
    <n v="0"/>
    <n v="32.100000000000009"/>
    <n v="30.380000000000003"/>
    <x v="5"/>
    <x v="9"/>
    <x v="2"/>
    <x v="1"/>
    <x v="0"/>
    <x v="1"/>
    <x v="42"/>
    <s v="2028GEO_Blundell"/>
  </r>
  <r>
    <x v="9"/>
    <n v="0"/>
    <n v="534.19833333333327"/>
    <n v="524.78842082046754"/>
    <x v="5"/>
    <x v="4"/>
    <x v="4"/>
    <x v="1"/>
    <x v="0"/>
    <x v="1"/>
    <x v="43"/>
    <s v="2028GS_CurrantCreek"/>
  </r>
  <r>
    <x v="9"/>
    <n v="0"/>
    <n v="418.10000000000008"/>
    <n v="395.40000000000009"/>
    <x v="5"/>
    <x v="5"/>
    <x v="4"/>
    <x v="1"/>
    <x v="0"/>
    <x v="1"/>
    <x v="44"/>
    <s v="2028CL_Hunter1"/>
  </r>
  <r>
    <x v="9"/>
    <n v="0"/>
    <n v="269"/>
    <n v="250.39299999999992"/>
    <x v="5"/>
    <x v="5"/>
    <x v="4"/>
    <x v="1"/>
    <x v="0"/>
    <x v="1"/>
    <x v="45"/>
    <s v="2028CL_Hunter2"/>
  </r>
  <r>
    <x v="9"/>
    <n v="0"/>
    <n v="471"/>
    <n v="445.06099999999998"/>
    <x v="5"/>
    <x v="5"/>
    <x v="4"/>
    <x v="1"/>
    <x v="0"/>
    <x v="1"/>
    <x v="46"/>
    <s v="2028CL_Hunter3"/>
  </r>
  <r>
    <x v="9"/>
    <n v="0"/>
    <n v="459"/>
    <n v="432.24300000000005"/>
    <x v="5"/>
    <x v="5"/>
    <x v="4"/>
    <x v="1"/>
    <x v="0"/>
    <x v="1"/>
    <x v="47"/>
    <s v="2028CL_Huntington1"/>
  </r>
  <r>
    <x v="9"/>
    <n v="0"/>
    <n v="450"/>
    <n v="421.91799999999978"/>
    <x v="5"/>
    <x v="5"/>
    <x v="4"/>
    <x v="1"/>
    <x v="0"/>
    <x v="1"/>
    <x v="48"/>
    <s v="2028CL_Huntington2"/>
  </r>
  <r>
    <x v="9"/>
    <n v="0"/>
    <n v="12.599999999999996"/>
    <n v="11.202856764798776"/>
    <x v="5"/>
    <x v="3"/>
    <x v="3"/>
    <x v="1"/>
    <x v="0"/>
    <x v="1"/>
    <x v="49"/>
    <s v="2028QF_WD_Latigo"/>
  </r>
  <r>
    <x v="9"/>
    <n v="0"/>
    <n v="39.679999999999993"/>
    <n v="50.625089841398989"/>
    <x v="5"/>
    <x v="3"/>
    <x v="3"/>
    <x v="1"/>
    <x v="0"/>
    <x v="1"/>
    <x v="50"/>
    <s v="2028QF_SR_Enterpr"/>
  </r>
  <r>
    <x v="9"/>
    <n v="0"/>
    <n v="39.706666666666656"/>
    <n v="35.912232615369703"/>
    <x v="5"/>
    <x v="3"/>
    <x v="3"/>
    <x v="1"/>
    <x v="0"/>
    <x v="1"/>
    <x v="51"/>
    <s v="2028QF_SR_Escalt1"/>
  </r>
  <r>
    <x v="9"/>
    <n v="0"/>
    <n v="39.706666666666656"/>
    <n v="36.884401077246899"/>
    <x v="5"/>
    <x v="3"/>
    <x v="3"/>
    <x v="1"/>
    <x v="0"/>
    <x v="1"/>
    <x v="52"/>
    <s v="2028QF_SR_Escalt2"/>
  </r>
  <r>
    <x v="9"/>
    <n v="0"/>
    <n v="39.706666666666656"/>
    <n v="37.363172418885632"/>
    <x v="5"/>
    <x v="3"/>
    <x v="3"/>
    <x v="1"/>
    <x v="0"/>
    <x v="1"/>
    <x v="53"/>
    <s v="2028QF_SR_Escalt3"/>
  </r>
  <r>
    <x v="9"/>
    <n v="0"/>
    <n v="24.683333333333326"/>
    <n v="24.263872611464851"/>
    <x v="5"/>
    <x v="3"/>
    <x v="3"/>
    <x v="1"/>
    <x v="0"/>
    <x v="1"/>
    <x v="54"/>
    <s v="2028QF_SR_Pavant"/>
  </r>
  <r>
    <x v="9"/>
    <n v="0"/>
    <n v="41.172499999999999"/>
    <n v="38.547926098190224"/>
    <x v="5"/>
    <x v="3"/>
    <x v="3"/>
    <x v="1"/>
    <x v="0"/>
    <x v="1"/>
    <x v="55"/>
    <s v="2028QF_SR_RedHill"/>
  </r>
  <r>
    <x v="9"/>
    <n v="0"/>
    <n v="41.172499999999999"/>
    <n v="37.500827908442005"/>
    <x v="5"/>
    <x v="3"/>
    <x v="3"/>
    <x v="1"/>
    <x v="0"/>
    <x v="1"/>
    <x v="56"/>
    <s v="2028QF_SR_ThreePeaks"/>
  </r>
  <r>
    <x v="9"/>
    <n v="0"/>
    <n v="39.934999999999995"/>
    <n v="41.968227048750975"/>
    <x v="5"/>
    <x v="3"/>
    <x v="3"/>
    <x v="1"/>
    <x v="0"/>
    <x v="1"/>
    <x v="57"/>
    <s v="2028QF_SR_GrntM_East"/>
  </r>
  <r>
    <x v="9"/>
    <n v="0"/>
    <n v="25.176666666666673"/>
    <n v="31.358577351153194"/>
    <x v="5"/>
    <x v="3"/>
    <x v="3"/>
    <x v="1"/>
    <x v="0"/>
    <x v="1"/>
    <x v="58"/>
    <s v="2028QF_SR_GrntM_West"/>
  </r>
  <r>
    <x v="9"/>
    <n v="0"/>
    <n v="39.909999999999997"/>
    <n v="36.963406995436635"/>
    <x v="5"/>
    <x v="3"/>
    <x v="3"/>
    <x v="1"/>
    <x v="0"/>
    <x v="1"/>
    <x v="59"/>
    <s v="2028QF_SR_IronSpring"/>
  </r>
  <r>
    <x v="9"/>
    <n v="0"/>
    <n v="25.729166666666671"/>
    <n v="24.59340313159213"/>
    <x v="5"/>
    <x v="3"/>
    <x v="3"/>
    <x v="1"/>
    <x v="0"/>
    <x v="1"/>
    <x v="60"/>
    <s v="2028QF_SR_Pavant_II"/>
  </r>
  <r>
    <x v="9"/>
    <n v="0"/>
    <n v="16.850833333333338"/>
    <n v="53.964381342454914"/>
    <x v="5"/>
    <x v="3"/>
    <x v="3"/>
    <x v="1"/>
    <x v="0"/>
    <x v="1"/>
    <x v="61"/>
    <s v="2028QF_SR_UTS"/>
  </r>
  <r>
    <x v="9"/>
    <n v="0"/>
    <n v="10.299999999999999"/>
    <n v="10.772073989493315"/>
    <x v="5"/>
    <x v="10"/>
    <x v="2"/>
    <x v="1"/>
    <x v="0"/>
    <x v="1"/>
    <x v="62"/>
    <s v="2028SR_Pavant_III"/>
  </r>
  <r>
    <x v="9"/>
    <n v="0"/>
    <n v="7.9099999999999993"/>
    <n v="9.9768091411439741"/>
    <x v="5"/>
    <x v="3"/>
    <x v="3"/>
    <x v="1"/>
    <x v="0"/>
    <x v="1"/>
    <x v="63"/>
    <s v="2028QF_SR_Sage_I"/>
  </r>
  <r>
    <x v="9"/>
    <n v="0"/>
    <n v="7.9099999999999993"/>
    <n v="9.9768091411439741"/>
    <x v="5"/>
    <x v="3"/>
    <x v="3"/>
    <x v="1"/>
    <x v="0"/>
    <x v="1"/>
    <x v="64"/>
    <s v="2028QF_SR_Sage_II"/>
  </r>
  <r>
    <x v="9"/>
    <n v="0"/>
    <n v="6.9600000000000009"/>
    <n v="8.3063643214014622"/>
    <x v="5"/>
    <x v="3"/>
    <x v="3"/>
    <x v="1"/>
    <x v="0"/>
    <x v="1"/>
    <x v="65"/>
    <s v="2028QF_SR_Sage_III"/>
  </r>
  <r>
    <x v="9"/>
    <n v="0"/>
    <n v="57.350000000000016"/>
    <n v="50.457718818970044"/>
    <x v="5"/>
    <x v="10"/>
    <x v="2"/>
    <x v="1"/>
    <x v="0"/>
    <x v="1"/>
    <x v="146"/>
    <s v="2028FB_S_Hunter"/>
  </r>
  <r>
    <x v="9"/>
    <n v="0"/>
    <n v="45.88"/>
    <n v="40.327119317077027"/>
    <x v="5"/>
    <x v="10"/>
    <x v="2"/>
    <x v="1"/>
    <x v="0"/>
    <x v="1"/>
    <x v="147"/>
    <s v="2028FB_S_Sigurd"/>
  </r>
  <r>
    <x v="9"/>
    <n v="0"/>
    <n v="56.035000000000004"/>
    <n v="44.013024078946401"/>
    <x v="5"/>
    <x v="10"/>
    <x v="2"/>
    <x v="1"/>
    <x v="0"/>
    <x v="1"/>
    <x v="138"/>
    <s v="2028FB_S_Milfrd"/>
  </r>
  <r>
    <x v="9"/>
    <n v="0"/>
    <n v="33.670000000000009"/>
    <n v="36.715146032388404"/>
    <x v="5"/>
    <x v="10"/>
    <x v="2"/>
    <x v="1"/>
    <x v="0"/>
    <x v="1"/>
    <x v="148"/>
    <s v="2028FB_S_CovMtn"/>
  </r>
  <r>
    <x v="9"/>
    <n v="0"/>
    <n v="43.860000000000007"/>
    <n v="41.46299999999998"/>
    <x v="7"/>
    <x v="5"/>
    <x v="4"/>
    <x v="1"/>
    <x v="0"/>
    <x v="1"/>
    <x v="69"/>
    <s v="2028CL_Hayden1"/>
  </r>
  <r>
    <x v="9"/>
    <n v="0"/>
    <n v="32.68"/>
    <n v="30.952999999999996"/>
    <x v="7"/>
    <x v="5"/>
    <x v="4"/>
    <x v="1"/>
    <x v="0"/>
    <x v="1"/>
    <x v="70"/>
    <s v="2028CL_Hayden2"/>
  </r>
  <r>
    <x v="9"/>
    <n v="0"/>
    <n v="2.9591666666666665"/>
    <n v="3.2278881782090867"/>
    <x v="8"/>
    <x v="1"/>
    <x v="1"/>
    <x v="0"/>
    <x v="0"/>
    <x v="1"/>
    <x v="71"/>
    <s v="2028HY_BigFork"/>
  </r>
  <r>
    <x v="9"/>
    <n v="0"/>
    <n v="226.99166666666659"/>
    <n v="212.8290030877811"/>
    <x v="9"/>
    <x v="4"/>
    <x v="4"/>
    <x v="0"/>
    <x v="0"/>
    <x v="1"/>
    <x v="74"/>
    <s v="2028GS_Hermiston2"/>
  </r>
  <r>
    <x v="9"/>
    <n v="0"/>
    <n v="100.32083333333334"/>
    <n v="98.622671480144419"/>
    <x v="24"/>
    <x v="16"/>
    <x v="7"/>
    <x v="0"/>
    <x v="0"/>
    <x v="0"/>
    <x v="163"/>
    <s v="2028I_YK_BAT_LI"/>
  </r>
  <r>
    <x v="9"/>
    <n v="0"/>
    <n v="13.56"/>
    <n v="11.006263546397594"/>
    <x v="10"/>
    <x v="3"/>
    <x v="3"/>
    <x v="0"/>
    <x v="0"/>
    <x v="1"/>
    <x v="79"/>
    <s v="2028QF_WD_OregonWF_1"/>
  </r>
  <r>
    <x v="9"/>
    <n v="0"/>
    <n v="4.18"/>
    <n v="8.8905622492265657"/>
    <x v="10"/>
    <x v="3"/>
    <x v="3"/>
    <x v="0"/>
    <x v="0"/>
    <x v="1"/>
    <x v="80"/>
    <s v="2028QF_WD_WaW"/>
  </r>
  <r>
    <x v="9"/>
    <n v="0"/>
    <n v="8.4000000000000021"/>
    <n v="15.747742426579645"/>
    <x v="10"/>
    <x v="3"/>
    <x v="3"/>
    <x v="0"/>
    <x v="0"/>
    <x v="1"/>
    <x v="139"/>
    <s v="2028QF_WD_Orchard"/>
  </r>
  <r>
    <x v="9"/>
    <n v="0"/>
    <n v="32.76"/>
    <n v="64.871145271282529"/>
    <x v="10"/>
    <x v="2"/>
    <x v="2"/>
    <x v="0"/>
    <x v="0"/>
    <x v="1"/>
    <x v="81"/>
    <s v="2028I_RP_WD_Mg1"/>
  </r>
  <r>
    <x v="9"/>
    <n v="0"/>
    <n v="16.38"/>
    <n v="18.454587046522416"/>
    <x v="10"/>
    <x v="2"/>
    <x v="2"/>
    <x v="0"/>
    <x v="0"/>
    <x v="1"/>
    <x v="82"/>
    <s v="2028I_RP_WD_Mg2"/>
  </r>
  <r>
    <x v="9"/>
    <n v="0"/>
    <n v="268"/>
    <n v="251.60899999999992"/>
    <x v="11"/>
    <x v="5"/>
    <x v="4"/>
    <x v="1"/>
    <x v="0"/>
    <x v="1"/>
    <x v="88"/>
    <s v="2028CL_Wyodak1"/>
  </r>
  <r>
    <x v="9"/>
    <n v="0"/>
    <n v="9.4899999999999984"/>
    <n v="16.016486120867196"/>
    <x v="11"/>
    <x v="2"/>
    <x v="2"/>
    <x v="1"/>
    <x v="0"/>
    <x v="1"/>
    <x v="92"/>
    <s v="2028WD_FC1"/>
  </r>
  <r>
    <x v="9"/>
    <n v="0"/>
    <n v="47.25"/>
    <n v="67.682240696933647"/>
    <x v="11"/>
    <x v="2"/>
    <x v="2"/>
    <x v="1"/>
    <x v="0"/>
    <x v="1"/>
    <x v="99"/>
    <s v="2028WD_TopofWorld_P"/>
  </r>
  <r>
    <x v="9"/>
    <n v="0"/>
    <n v="18.88"/>
    <n v="14.937142353065028"/>
    <x v="11"/>
    <x v="3"/>
    <x v="3"/>
    <x v="1"/>
    <x v="0"/>
    <x v="1"/>
    <x v="101"/>
    <s v="2028QF_WD_Pioneer1"/>
  </r>
  <r>
    <x v="9"/>
    <n v="0"/>
    <n v="23.360000000000003"/>
    <n v="23.709610493844604"/>
    <x v="11"/>
    <x v="2"/>
    <x v="2"/>
    <x v="1"/>
    <x v="0"/>
    <x v="1"/>
    <x v="102"/>
    <s v="2028WD_3_Buttes_P"/>
  </r>
  <r>
    <x v="9"/>
    <n v="0"/>
    <n v="70.7"/>
    <n v="49.106475047344965"/>
    <x v="11"/>
    <x v="2"/>
    <x v="2"/>
    <x v="1"/>
    <x v="0"/>
    <x v="1"/>
    <x v="140"/>
    <s v="2028WD_Pryor"/>
  </r>
  <r>
    <x v="9"/>
    <n v="0"/>
    <n v="23.360000000000003"/>
    <n v="61.014808062884086"/>
    <x v="11"/>
    <x v="2"/>
    <x v="2"/>
    <x v="1"/>
    <x v="0"/>
    <x v="1"/>
    <x v="105"/>
    <s v="2028I_RP_WD_Glnr"/>
  </r>
  <r>
    <x v="9"/>
    <n v="0"/>
    <n v="9.2000000000000011"/>
    <n v="24.03593532634703"/>
    <x v="11"/>
    <x v="2"/>
    <x v="2"/>
    <x v="1"/>
    <x v="0"/>
    <x v="1"/>
    <x v="106"/>
    <s v="2028I_RP_WD_Gln3"/>
  </r>
  <r>
    <x v="9"/>
    <n v="0"/>
    <n v="23.360000000000003"/>
    <n v="23.040900013049548"/>
    <x v="11"/>
    <x v="2"/>
    <x v="2"/>
    <x v="1"/>
    <x v="0"/>
    <x v="1"/>
    <x v="107"/>
    <s v="2028I_RP_WD_7Mil"/>
  </r>
  <r>
    <x v="9"/>
    <n v="0"/>
    <n v="4.6000000000000005"/>
    <n v="4.8885508356959386"/>
    <x v="11"/>
    <x v="2"/>
    <x v="2"/>
    <x v="1"/>
    <x v="0"/>
    <x v="1"/>
    <x v="108"/>
    <s v="2028I_RP_WD_7Mi2"/>
  </r>
  <r>
    <x v="9"/>
    <n v="0"/>
    <n v="23.360000000000003"/>
    <n v="41.132764977544888"/>
    <x v="11"/>
    <x v="2"/>
    <x v="2"/>
    <x v="1"/>
    <x v="0"/>
    <x v="1"/>
    <x v="109"/>
    <s v="2028I_RP_WD_HiP"/>
  </r>
  <r>
    <x v="9"/>
    <n v="0"/>
    <n v="6.7300000000000031"/>
    <n v="8.7209459327179992"/>
    <x v="11"/>
    <x v="2"/>
    <x v="2"/>
    <x v="1"/>
    <x v="0"/>
    <x v="1"/>
    <x v="110"/>
    <s v="2028I_RP_WD_McF"/>
  </r>
  <r>
    <x v="9"/>
    <n v="0"/>
    <n v="26.199999999999992"/>
    <n v="25.016651242605175"/>
    <x v="11"/>
    <x v="2"/>
    <x v="2"/>
    <x v="1"/>
    <x v="0"/>
    <x v="1"/>
    <x v="141"/>
    <s v="2028I_RP_WD_Dlp"/>
  </r>
  <r>
    <x v="9"/>
    <n v="0"/>
    <n v="23.360000000000003"/>
    <n v="46.233837066471409"/>
    <x v="11"/>
    <x v="2"/>
    <x v="2"/>
    <x v="1"/>
    <x v="0"/>
    <x v="1"/>
    <x v="111"/>
    <s v="2028I_RP_WD_RHs"/>
  </r>
  <r>
    <x v="9"/>
    <n v="0"/>
    <n v="63.12"/>
    <n v="219.70500747099243"/>
    <x v="11"/>
    <x v="2"/>
    <x v="2"/>
    <x v="1"/>
    <x v="0"/>
    <x v="1"/>
    <x v="149"/>
    <s v="2028R_WD_CDR2_c"/>
  </r>
  <r>
    <x v="9"/>
    <n v="0"/>
    <n v="79"/>
    <n v="100.5646074195881"/>
    <x v="11"/>
    <x v="2"/>
    <x v="2"/>
    <x v="1"/>
    <x v="0"/>
    <x v="1"/>
    <x v="142"/>
    <s v="2028R_WD_TBF3_b"/>
  </r>
  <r>
    <x v="9"/>
    <n v="0"/>
    <n v="39.470000000000006"/>
    <n v="46.313538660688423"/>
    <x v="11"/>
    <x v="2"/>
    <x v="2"/>
    <x v="1"/>
    <x v="0"/>
    <x v="1"/>
    <x v="143"/>
    <s v="2028R_WD_EKF1_b"/>
  </r>
  <r>
    <x v="9"/>
    <n v="0"/>
    <n v="35.35"/>
    <n v="65.99401492206465"/>
    <x v="11"/>
    <x v="2"/>
    <x v="2"/>
    <x v="1"/>
    <x v="0"/>
    <x v="1"/>
    <x v="150"/>
    <s v="2028I_CedarSpI_WD"/>
  </r>
  <r>
    <x v="9"/>
    <n v="0"/>
    <n v="0"/>
    <n v="0"/>
    <x v="11"/>
    <x v="11"/>
    <x v="8"/>
    <x v="1"/>
    <x v="0"/>
    <x v="0"/>
    <x v="112"/>
    <s v="2028DecomCost"/>
  </r>
  <r>
    <x v="9"/>
    <n v="0"/>
    <n v="40.803333333333335"/>
    <n v="39.766844087211368"/>
    <x v="12"/>
    <x v="3"/>
    <x v="3"/>
    <x v="1"/>
    <x v="0"/>
    <x v="1"/>
    <x v="113"/>
    <s v="2028QF_SR_Sweetwtr"/>
  </r>
  <r>
    <x v="9"/>
    <n v="0"/>
    <n v="478.24749999999995"/>
    <n v="411.09905161005736"/>
    <x v="13"/>
    <x v="4"/>
    <x v="4"/>
    <x v="0"/>
    <x v="0"/>
    <x v="1"/>
    <x v="114"/>
    <s v="2028GS_Chehalis"/>
  </r>
  <r>
    <x v="9"/>
    <n v="0"/>
    <n v="33.080833333333324"/>
    <n v="25.691526687251873"/>
    <x v="14"/>
    <x v="1"/>
    <x v="1"/>
    <x v="0"/>
    <x v="0"/>
    <x v="1"/>
    <x v="115"/>
    <s v="2028HY_Rogue"/>
  </r>
  <r>
    <x v="9"/>
    <n v="0"/>
    <n v="2.2033333333333331"/>
    <n v="2.202144905161004"/>
    <x v="14"/>
    <x v="1"/>
    <x v="1"/>
    <x v="0"/>
    <x v="0"/>
    <x v="1"/>
    <x v="116"/>
    <s v="2028HY_SmallWest"/>
  </r>
  <r>
    <x v="9"/>
    <n v="0"/>
    <n v="46.153333333333329"/>
    <n v="27.050663652404058"/>
    <x v="14"/>
    <x v="1"/>
    <x v="1"/>
    <x v="0"/>
    <x v="0"/>
    <x v="1"/>
    <x v="119"/>
    <s v="2028HY_Umpqua_Flat"/>
  </r>
  <r>
    <x v="9"/>
    <n v="0"/>
    <n v="84.368333333333325"/>
    <n v="37.478808998676634"/>
    <x v="14"/>
    <x v="1"/>
    <x v="1"/>
    <x v="0"/>
    <x v="0"/>
    <x v="1"/>
    <x v="120"/>
    <s v="2028HY_Umpqua_Shape"/>
  </r>
  <r>
    <x v="9"/>
    <n v="0"/>
    <n v="2.4900000000000002"/>
    <n v="3.4386877440852537"/>
    <x v="14"/>
    <x v="10"/>
    <x v="2"/>
    <x v="0"/>
    <x v="0"/>
    <x v="1"/>
    <x v="123"/>
    <s v="2028SR_OldMill_P"/>
  </r>
  <r>
    <x v="9"/>
    <n v="0"/>
    <n v="1.8533333333333335"/>
    <n v="0.29066201261550045"/>
    <x v="14"/>
    <x v="10"/>
    <x v="2"/>
    <x v="0"/>
    <x v="0"/>
    <x v="1"/>
    <x v="124"/>
    <s v="2028SR_OSIP_Prj_P"/>
  </r>
  <r>
    <x v="9"/>
    <n v="0"/>
    <n v="96.527499999999989"/>
    <n v="191.58701884355628"/>
    <x v="14"/>
    <x v="3"/>
    <x v="3"/>
    <x v="0"/>
    <x v="0"/>
    <x v="1"/>
    <x v="125"/>
    <s v="2028QF_SR_ORS"/>
  </r>
  <r>
    <x v="9"/>
    <n v="0"/>
    <n v="187.38166666666666"/>
    <n v="133.162396996735"/>
    <x v="14"/>
    <x v="13"/>
    <x v="9"/>
    <x v="0"/>
    <x v="0"/>
    <x v="0"/>
    <x v="153"/>
    <s v="2028H1.SO1_PVS"/>
  </r>
  <r>
    <x v="9"/>
    <n v="0"/>
    <n v="15.176666666666664"/>
    <n v="17.4056683546162"/>
    <x v="14"/>
    <x v="13"/>
    <x v="9"/>
    <x v="0"/>
    <x v="0"/>
    <x v="0"/>
    <x v="154"/>
    <s v="2028L1.SO1_PVS"/>
  </r>
  <r>
    <x v="9"/>
    <n v="0"/>
    <n v="62.409999999999975"/>
    <n v="79.549760947861145"/>
    <x v="14"/>
    <x v="10"/>
    <x v="2"/>
    <x v="0"/>
    <x v="0"/>
    <x v="1"/>
    <x v="151"/>
    <s v="2028FB_S_PrnMil"/>
  </r>
  <r>
    <x v="9"/>
    <n v="0"/>
    <n v="407.22833333333341"/>
    <n v="423.642873842082"/>
    <x v="15"/>
    <x v="1"/>
    <x v="1"/>
    <x v="0"/>
    <x v="0"/>
    <x v="1"/>
    <x v="126"/>
    <s v="2028HY_Lewis_Dispatch"/>
  </r>
  <r>
    <x v="9"/>
    <n v="0"/>
    <n v="128.80500000000001"/>
    <n v="31.032624393471544"/>
    <x v="15"/>
    <x v="1"/>
    <x v="1"/>
    <x v="0"/>
    <x v="0"/>
    <x v="1"/>
    <x v="127"/>
    <s v="2028HY_Lewis_Shape"/>
  </r>
  <r>
    <x v="9"/>
    <n v="0"/>
    <n v="0"/>
    <n v="0"/>
    <x v="15"/>
    <x v="1"/>
    <x v="1"/>
    <x v="0"/>
    <x v="0"/>
    <x v="1"/>
    <x v="128"/>
    <s v="2028Hy_Lewis_Dispatch_Rel_Reserve"/>
  </r>
  <r>
    <x v="9"/>
    <n v="0"/>
    <n v="10.204166666666669"/>
    <n v="16.181786631773896"/>
    <x v="15"/>
    <x v="3"/>
    <x v="3"/>
    <x v="0"/>
    <x v="0"/>
    <x v="1"/>
    <x v="129"/>
    <s v="2028QF_SR_ORN"/>
  </r>
  <r>
    <x v="9"/>
    <n v="0"/>
    <n v="4.2000000000000011"/>
    <n v="4.2"/>
    <x v="15"/>
    <x v="3"/>
    <x v="3"/>
    <x v="0"/>
    <x v="0"/>
    <x v="1"/>
    <x v="130"/>
    <s v="2028QF_WD_ORN"/>
  </r>
  <r>
    <x v="9"/>
    <n v="0"/>
    <n v="71.658333333333317"/>
    <n v="70.444765342960295"/>
    <x v="25"/>
    <x v="16"/>
    <x v="7"/>
    <x v="0"/>
    <x v="0"/>
    <x v="0"/>
    <x v="164"/>
    <s v="2028I_WV_BAT_LI"/>
  </r>
  <r>
    <x v="9"/>
    <n v="0"/>
    <n v="8.5833333333333339"/>
    <n v="103"/>
    <x v="16"/>
    <x v="0"/>
    <x v="0"/>
    <x v="0"/>
    <x v="0"/>
    <x v="0"/>
    <x v="131"/>
    <s v="2028I_FOT_NOBQ3"/>
  </r>
  <r>
    <x v="9"/>
    <n v="0"/>
    <n v="359.30000000000013"/>
    <n v="332.71960057344512"/>
    <x v="17"/>
    <x v="5"/>
    <x v="4"/>
    <x v="0"/>
    <x v="0"/>
    <x v="1"/>
    <x v="133"/>
    <s v="2028CL_JBridger2"/>
  </r>
  <r>
    <x v="9"/>
    <n v="0"/>
    <n v="348.67"/>
    <n v="322.14899999999989"/>
    <x v="17"/>
    <x v="5"/>
    <x v="4"/>
    <x v="0"/>
    <x v="0"/>
    <x v="1"/>
    <x v="134"/>
    <s v="2028CL_JBridger3"/>
  </r>
  <r>
    <x v="9"/>
    <n v="0"/>
    <n v="353.30000000000013"/>
    <n v="319.39199999999994"/>
    <x v="17"/>
    <x v="5"/>
    <x v="4"/>
    <x v="0"/>
    <x v="0"/>
    <x v="1"/>
    <x v="135"/>
    <s v="2028CL_JBridger4"/>
  </r>
  <r>
    <x v="9"/>
    <n v="0"/>
    <n v="0"/>
    <n v="0"/>
    <x v="17"/>
    <x v="11"/>
    <x v="8"/>
    <x v="1"/>
    <x v="0"/>
    <x v="0"/>
    <x v="136"/>
    <s v="2028ReclamationCost"/>
  </r>
  <r>
    <x v="9"/>
    <n v="0"/>
    <n v="11.65"/>
    <n v="19.986289724188978"/>
    <x v="18"/>
    <x v="14"/>
    <x v="10"/>
    <x v="1"/>
    <x v="0"/>
    <x v="0"/>
    <x v="152"/>
    <s v="2028H3.US1_WD_CP"/>
  </r>
  <r>
    <x v="9"/>
    <n v="0"/>
    <n v="59.986666666666672"/>
    <n v="59.740853471360737"/>
    <x v="18"/>
    <x v="13"/>
    <x v="9"/>
    <x v="1"/>
    <x v="0"/>
    <x v="0"/>
    <x v="155"/>
    <s v="2028L1.US1_PVS"/>
  </r>
  <r>
    <x v="9"/>
    <n v="0"/>
    <n v="102.35500000000002"/>
    <n v="110.65589251163034"/>
    <x v="19"/>
    <x v="13"/>
    <x v="9"/>
    <x v="0"/>
    <x v="0"/>
    <x v="0"/>
    <x v="156"/>
    <s v="2028L1.YK1_PVS"/>
  </r>
  <r>
    <x v="9"/>
    <n v="0"/>
    <n v="565.6"/>
    <n v="392.84356703941813"/>
    <x v="20"/>
    <x v="14"/>
    <x v="10"/>
    <x v="1"/>
    <x v="0"/>
    <x v="0"/>
    <x v="157"/>
    <s v="2028H4.AE1_WD"/>
  </r>
  <r>
    <x v="9"/>
    <n v="0"/>
    <n v="104.60416666666664"/>
    <n v="69.336636727889072"/>
    <x v="21"/>
    <x v="13"/>
    <x v="9"/>
    <x v="1"/>
    <x v="0"/>
    <x v="0"/>
    <x v="158"/>
    <s v="2028H1.UN1_PVS_CP"/>
  </r>
  <r>
    <x v="9"/>
    <n v="0"/>
    <n v="88.858333333333334"/>
    <n v="92.036451079455546"/>
    <x v="21"/>
    <x v="13"/>
    <x v="9"/>
    <x v="1"/>
    <x v="0"/>
    <x v="0"/>
    <x v="159"/>
    <s v="2028L1.UN1_PVS"/>
  </r>
  <r>
    <x v="9"/>
    <n v="0"/>
    <n v="91.920833333333334"/>
    <n v="95.210121806333333"/>
    <x v="22"/>
    <x v="13"/>
    <x v="9"/>
    <x v="0"/>
    <x v="0"/>
    <x v="0"/>
    <x v="160"/>
    <s v="2028L1.JBB_PVS"/>
  </r>
  <r>
    <x v="10"/>
    <n v="0"/>
    <n v="26.649999999999995"/>
    <n v="26.65"/>
    <x v="0"/>
    <x v="0"/>
    <x v="0"/>
    <x v="0"/>
    <x v="0"/>
    <x v="0"/>
    <x v="165"/>
    <s v="2029I_FOT_COBFL"/>
  </r>
  <r>
    <x v="10"/>
    <n v="0"/>
    <n v="14.945833333333333"/>
    <n v="179.35"/>
    <x v="0"/>
    <x v="0"/>
    <x v="0"/>
    <x v="0"/>
    <x v="0"/>
    <x v="0"/>
    <x v="0"/>
    <s v="2029I_FOT_COBQ3"/>
  </r>
  <r>
    <x v="10"/>
    <n v="0"/>
    <n v="8.379999999999999"/>
    <n v="9.922566376707719"/>
    <x v="1"/>
    <x v="3"/>
    <x v="3"/>
    <x v="1"/>
    <x v="0"/>
    <x v="1"/>
    <x v="4"/>
    <s v="2029QF_WD_MC_FivPine"/>
  </r>
  <r>
    <x v="10"/>
    <n v="0"/>
    <n v="16.759999999999998"/>
    <n v="26.084826571007497"/>
    <x v="1"/>
    <x v="3"/>
    <x v="3"/>
    <x v="1"/>
    <x v="0"/>
    <x v="1"/>
    <x v="5"/>
    <s v="2029QF_WD_MC_NorthPt"/>
  </r>
  <r>
    <x v="10"/>
    <n v="0"/>
    <n v="5.3100000000000005"/>
    <n v="6.0006069275968565"/>
    <x v="1"/>
    <x v="3"/>
    <x v="3"/>
    <x v="1"/>
    <x v="0"/>
    <x v="1"/>
    <x v="6"/>
    <s v="2029QF_WD_PwerCntyI"/>
  </r>
  <r>
    <x v="10"/>
    <n v="0"/>
    <n v="5.3100000000000005"/>
    <n v="5.2926379789671385"/>
    <x v="1"/>
    <x v="3"/>
    <x v="3"/>
    <x v="1"/>
    <x v="0"/>
    <x v="1"/>
    <x v="7"/>
    <s v="2029QF_WD_PwerCntyII"/>
  </r>
  <r>
    <x v="10"/>
    <n v="0"/>
    <n v="19.958333333333336"/>
    <n v="20.032790030877809"/>
    <x v="2"/>
    <x v="1"/>
    <x v="1"/>
    <x v="0"/>
    <x v="0"/>
    <x v="1"/>
    <x v="8"/>
    <s v="2029HY_MidCol_P"/>
  </r>
  <r>
    <x v="10"/>
    <n v="0"/>
    <n v="34.333333333333336"/>
    <n v="412"/>
    <x v="2"/>
    <x v="0"/>
    <x v="0"/>
    <x v="0"/>
    <x v="0"/>
    <x v="0"/>
    <x v="11"/>
    <s v="2029I_FOT_MDCQ3"/>
  </r>
  <r>
    <x v="10"/>
    <n v="0"/>
    <n v="32.1875"/>
    <n v="386.25"/>
    <x v="2"/>
    <x v="0"/>
    <x v="0"/>
    <x v="0"/>
    <x v="0"/>
    <x v="0"/>
    <x v="12"/>
    <s v="2029I_FOT_MDCQ3b"/>
  </r>
  <r>
    <x v="10"/>
    <n v="0"/>
    <n v="19.072500000000002"/>
    <n v="0"/>
    <x v="2"/>
    <x v="0"/>
    <x v="0"/>
    <x v="0"/>
    <x v="0"/>
    <x v="0"/>
    <x v="13"/>
    <s v="2029I_FOT_MDC_W"/>
  </r>
  <r>
    <x v="10"/>
    <n v="0"/>
    <n v="23.72"/>
    <n v="92.721712601966431"/>
    <x v="2"/>
    <x v="2"/>
    <x v="2"/>
    <x v="0"/>
    <x v="0"/>
    <x v="1"/>
    <x v="14"/>
    <s v="2029I_RP_WD_LJp"/>
  </r>
  <r>
    <x v="10"/>
    <n v="0"/>
    <n v="19.740000000000002"/>
    <n v="84.953676217064142"/>
    <x v="2"/>
    <x v="2"/>
    <x v="2"/>
    <x v="0"/>
    <x v="0"/>
    <x v="1"/>
    <x v="15"/>
    <s v="2029I_RP_WD_Gdne"/>
  </r>
  <r>
    <x v="10"/>
    <n v="0"/>
    <n v="25.75"/>
    <n v="309"/>
    <x v="23"/>
    <x v="0"/>
    <x v="0"/>
    <x v="1"/>
    <x v="0"/>
    <x v="0"/>
    <x v="162"/>
    <s v="2029I_FOT_MNAQ3c"/>
  </r>
  <r>
    <x v="10"/>
    <n v="0"/>
    <n v="9.7999999999999989"/>
    <n v="18.638902073224521"/>
    <x v="3"/>
    <x v="1"/>
    <x v="1"/>
    <x v="1"/>
    <x v="0"/>
    <x v="1"/>
    <x v="16"/>
    <s v="2029HY_BearRiver_Shape"/>
  </r>
  <r>
    <x v="10"/>
    <n v="0"/>
    <n v="57.572499999999998"/>
    <n v="6.4900705778561969"/>
    <x v="3"/>
    <x v="1"/>
    <x v="1"/>
    <x v="1"/>
    <x v="0"/>
    <x v="1"/>
    <x v="17"/>
    <s v="2029HY_BearRiver_Dispatch"/>
  </r>
  <r>
    <x v="10"/>
    <n v="0"/>
    <n v="0"/>
    <n v="36.490070577856201"/>
    <x v="3"/>
    <x v="1"/>
    <x v="1"/>
    <x v="1"/>
    <x v="0"/>
    <x v="1"/>
    <x v="18"/>
    <s v="2029Hy_Bear_Dispatch_Rel_Reserve"/>
  </r>
  <r>
    <x v="10"/>
    <n v="0"/>
    <n v="64"/>
    <n v="60.699999999999982"/>
    <x v="3"/>
    <x v="4"/>
    <x v="4"/>
    <x v="1"/>
    <x v="0"/>
    <x v="1"/>
    <x v="19"/>
    <s v="2029GS_Gadsby1"/>
  </r>
  <r>
    <x v="10"/>
    <n v="0"/>
    <n v="69"/>
    <n v="61.299999999999919"/>
    <x v="3"/>
    <x v="4"/>
    <x v="4"/>
    <x v="1"/>
    <x v="0"/>
    <x v="1"/>
    <x v="20"/>
    <s v="2029GS_Gadsby2"/>
  </r>
  <r>
    <x v="10"/>
    <n v="0"/>
    <n v="104.5"/>
    <n v="101.69999999999996"/>
    <x v="3"/>
    <x v="4"/>
    <x v="4"/>
    <x v="1"/>
    <x v="0"/>
    <x v="1"/>
    <x v="21"/>
    <s v="2029GS_Gadsby3"/>
  </r>
  <r>
    <x v="10"/>
    <n v="0"/>
    <n v="39.600000000000009"/>
    <n v="34.900000000000006"/>
    <x v="3"/>
    <x v="4"/>
    <x v="4"/>
    <x v="1"/>
    <x v="0"/>
    <x v="1"/>
    <x v="22"/>
    <s v="2029GS_Gadsby4"/>
  </r>
  <r>
    <x v="10"/>
    <n v="0"/>
    <n v="39.600000000000009"/>
    <n v="33.200000000000038"/>
    <x v="3"/>
    <x v="4"/>
    <x v="4"/>
    <x v="1"/>
    <x v="0"/>
    <x v="1"/>
    <x v="23"/>
    <s v="2029GS_Gadsby5"/>
  </r>
  <r>
    <x v="10"/>
    <n v="0"/>
    <n v="39.600000000000009"/>
    <n v="39.200000000000031"/>
    <x v="3"/>
    <x v="4"/>
    <x v="4"/>
    <x v="1"/>
    <x v="0"/>
    <x v="1"/>
    <x v="24"/>
    <s v="2029GS_Gadsby6"/>
  </r>
  <r>
    <x v="10"/>
    <n v="0"/>
    <n v="540.92916666666656"/>
    <n v="517.8042126157917"/>
    <x v="3"/>
    <x v="4"/>
    <x v="4"/>
    <x v="1"/>
    <x v="0"/>
    <x v="1"/>
    <x v="28"/>
    <s v="2029GS_LakeSide1"/>
  </r>
  <r>
    <x v="10"/>
    <n v="0"/>
    <n v="626.79083333333335"/>
    <n v="598.90533745037499"/>
    <x v="3"/>
    <x v="4"/>
    <x v="4"/>
    <x v="1"/>
    <x v="0"/>
    <x v="1"/>
    <x v="29"/>
    <s v="2029GS_LakeSide2"/>
  </r>
  <r>
    <x v="10"/>
    <n v="0"/>
    <n v="14.370000000000003"/>
    <n v="20.627354423380673"/>
    <x v="3"/>
    <x v="3"/>
    <x v="3"/>
    <x v="1"/>
    <x v="0"/>
    <x v="1"/>
    <x v="30"/>
    <s v="2029QF_WD_Mtn_Wind1"/>
  </r>
  <r>
    <x v="10"/>
    <n v="0"/>
    <n v="18.829999999999995"/>
    <n v="27.352100227232025"/>
    <x v="3"/>
    <x v="3"/>
    <x v="3"/>
    <x v="1"/>
    <x v="0"/>
    <x v="1"/>
    <x v="31"/>
    <s v="2029QF_WD_Mtn_Wind2"/>
  </r>
  <r>
    <x v="10"/>
    <n v="0"/>
    <n v="181.745"/>
    <n v="179.20366674018501"/>
    <x v="3"/>
    <x v="15"/>
    <x v="11"/>
    <x v="1"/>
    <x v="0"/>
    <x v="0"/>
    <x v="161"/>
    <s v="2029I_NTN_SC_FRM"/>
  </r>
  <r>
    <x v="10"/>
    <n v="0"/>
    <n v="121.72499999999997"/>
    <n v="75.817503533336392"/>
    <x v="3"/>
    <x v="13"/>
    <x v="9"/>
    <x v="1"/>
    <x v="0"/>
    <x v="0"/>
    <x v="145"/>
    <s v="2029H1.UN_PVS_CP"/>
  </r>
  <r>
    <x v="10"/>
    <n v="0"/>
    <n v="247"/>
    <n v="239.88099029554488"/>
    <x v="3"/>
    <x v="12"/>
    <x v="4"/>
    <x v="1"/>
    <x v="0"/>
    <x v="0"/>
    <x v="137"/>
    <s v="2029CL_Naughton3_I_NTN3_GC"/>
  </r>
  <r>
    <x v="10"/>
    <n v="0"/>
    <n v="50.350000000000016"/>
    <n v="47.500000000000021"/>
    <x v="3"/>
    <x v="6"/>
    <x v="5"/>
    <x v="1"/>
    <x v="0"/>
    <x v="1"/>
    <x v="35"/>
    <s v="2029MonsanOpRes_Int"/>
  </r>
  <r>
    <x v="10"/>
    <n v="0"/>
    <n v="114.48"/>
    <n v="107.9999999999999"/>
    <x v="3"/>
    <x v="7"/>
    <x v="6"/>
    <x v="1"/>
    <x v="0"/>
    <x v="1"/>
    <x v="36"/>
    <s v="2029MagCorp_Int"/>
  </r>
  <r>
    <x v="10"/>
    <n v="0"/>
    <n v="80.559999999999988"/>
    <n v="69.398323775915301"/>
    <x v="3"/>
    <x v="7"/>
    <x v="6"/>
    <x v="1"/>
    <x v="0"/>
    <x v="1"/>
    <x v="37"/>
    <s v="2029Nucor_Int"/>
  </r>
  <r>
    <x v="10"/>
    <n v="0"/>
    <n v="71.02"/>
    <n v="66.999999999999957"/>
    <x v="3"/>
    <x v="6"/>
    <x v="5"/>
    <x v="1"/>
    <x v="0"/>
    <x v="1"/>
    <x v="38"/>
    <s v="2029MonsanCur_Int"/>
  </r>
  <r>
    <x v="10"/>
    <n v="0"/>
    <n v="9.5183333333333326"/>
    <n v="12.488901852668723"/>
    <x v="5"/>
    <x v="1"/>
    <x v="1"/>
    <x v="1"/>
    <x v="0"/>
    <x v="1"/>
    <x v="40"/>
    <s v="2029HY_SmallEast"/>
  </r>
  <r>
    <x v="10"/>
    <n v="0"/>
    <n v="0.95666666666666667"/>
    <n v="0.95880144404332135"/>
    <x v="5"/>
    <x v="8"/>
    <x v="7"/>
    <x v="1"/>
    <x v="0"/>
    <x v="1"/>
    <x v="41"/>
    <s v="2029I_US_BAT_Pan"/>
  </r>
  <r>
    <x v="10"/>
    <n v="0"/>
    <n v="32.100000000000009"/>
    <n v="30.380000000000003"/>
    <x v="5"/>
    <x v="9"/>
    <x v="2"/>
    <x v="1"/>
    <x v="0"/>
    <x v="1"/>
    <x v="42"/>
    <s v="2029GEO_Blundell"/>
  </r>
  <r>
    <x v="10"/>
    <n v="0"/>
    <n v="534.19833333333327"/>
    <n v="524.78842082046754"/>
    <x v="5"/>
    <x v="4"/>
    <x v="4"/>
    <x v="1"/>
    <x v="0"/>
    <x v="1"/>
    <x v="43"/>
    <s v="2029GS_CurrantCreek"/>
  </r>
  <r>
    <x v="10"/>
    <n v="0"/>
    <n v="418.10000000000008"/>
    <n v="395.40000000000009"/>
    <x v="5"/>
    <x v="5"/>
    <x v="4"/>
    <x v="1"/>
    <x v="0"/>
    <x v="1"/>
    <x v="44"/>
    <s v="2029CL_Hunter1"/>
  </r>
  <r>
    <x v="10"/>
    <n v="0"/>
    <n v="269"/>
    <n v="250.39299999999992"/>
    <x v="5"/>
    <x v="5"/>
    <x v="4"/>
    <x v="1"/>
    <x v="0"/>
    <x v="1"/>
    <x v="45"/>
    <s v="2029CL_Hunter2"/>
  </r>
  <r>
    <x v="10"/>
    <n v="0"/>
    <n v="471"/>
    <n v="445.06099999999998"/>
    <x v="5"/>
    <x v="5"/>
    <x v="4"/>
    <x v="1"/>
    <x v="0"/>
    <x v="1"/>
    <x v="46"/>
    <s v="2029CL_Hunter3"/>
  </r>
  <r>
    <x v="10"/>
    <n v="0"/>
    <n v="459"/>
    <n v="432.24300000000005"/>
    <x v="5"/>
    <x v="5"/>
    <x v="4"/>
    <x v="1"/>
    <x v="0"/>
    <x v="1"/>
    <x v="47"/>
    <s v="2029CL_Huntington1"/>
  </r>
  <r>
    <x v="10"/>
    <n v="0"/>
    <n v="450"/>
    <n v="421.91799999999978"/>
    <x v="5"/>
    <x v="5"/>
    <x v="4"/>
    <x v="1"/>
    <x v="0"/>
    <x v="1"/>
    <x v="48"/>
    <s v="2029CL_Huntington2"/>
  </r>
  <r>
    <x v="10"/>
    <n v="0"/>
    <n v="12.599999999999996"/>
    <n v="11.572380523884036"/>
    <x v="5"/>
    <x v="3"/>
    <x v="3"/>
    <x v="1"/>
    <x v="0"/>
    <x v="1"/>
    <x v="49"/>
    <s v="2029QF_WD_Latigo"/>
  </r>
  <r>
    <x v="10"/>
    <n v="0"/>
    <n v="39.36"/>
    <n v="50.625089841398989"/>
    <x v="5"/>
    <x v="3"/>
    <x v="3"/>
    <x v="1"/>
    <x v="0"/>
    <x v="1"/>
    <x v="50"/>
    <s v="2029QF_SR_Enterpr"/>
  </r>
  <r>
    <x v="10"/>
    <n v="0"/>
    <n v="39.386666666666663"/>
    <n v="35.912232615369703"/>
    <x v="5"/>
    <x v="3"/>
    <x v="3"/>
    <x v="1"/>
    <x v="0"/>
    <x v="1"/>
    <x v="51"/>
    <s v="2029QF_SR_Escalt1"/>
  </r>
  <r>
    <x v="10"/>
    <n v="0"/>
    <n v="39.386666666666663"/>
    <n v="36.884401077246899"/>
    <x v="5"/>
    <x v="3"/>
    <x v="3"/>
    <x v="1"/>
    <x v="0"/>
    <x v="1"/>
    <x v="52"/>
    <s v="2029QF_SR_Escalt2"/>
  </r>
  <r>
    <x v="10"/>
    <n v="0"/>
    <n v="39.386666666666663"/>
    <n v="37.363172418885632"/>
    <x v="5"/>
    <x v="3"/>
    <x v="3"/>
    <x v="1"/>
    <x v="0"/>
    <x v="1"/>
    <x v="53"/>
    <s v="2029QF_SR_Escalt3"/>
  </r>
  <r>
    <x v="10"/>
    <n v="0"/>
    <n v="24.484166666666667"/>
    <n v="24.263872611464851"/>
    <x v="5"/>
    <x v="3"/>
    <x v="3"/>
    <x v="1"/>
    <x v="0"/>
    <x v="1"/>
    <x v="54"/>
    <s v="2029QF_SR_Pavant"/>
  </r>
  <r>
    <x v="10"/>
    <n v="0"/>
    <n v="40.962499999999999"/>
    <n v="38.547926098190224"/>
    <x v="5"/>
    <x v="3"/>
    <x v="3"/>
    <x v="1"/>
    <x v="0"/>
    <x v="1"/>
    <x v="55"/>
    <s v="2029QF_SR_RedHill"/>
  </r>
  <r>
    <x v="10"/>
    <n v="0"/>
    <n v="40.962499999999999"/>
    <n v="37.500827908442005"/>
    <x v="5"/>
    <x v="3"/>
    <x v="3"/>
    <x v="1"/>
    <x v="0"/>
    <x v="1"/>
    <x v="56"/>
    <s v="2029QF_SR_ThreePeaks"/>
  </r>
  <r>
    <x v="10"/>
    <n v="0"/>
    <n v="39.634999999999991"/>
    <n v="41.968227048750975"/>
    <x v="5"/>
    <x v="3"/>
    <x v="3"/>
    <x v="1"/>
    <x v="0"/>
    <x v="1"/>
    <x v="57"/>
    <s v="2029QF_SR_GrntM_East"/>
  </r>
  <r>
    <x v="10"/>
    <n v="0"/>
    <n v="24.986666666666675"/>
    <n v="31.358577351153194"/>
    <x v="5"/>
    <x v="3"/>
    <x v="3"/>
    <x v="1"/>
    <x v="0"/>
    <x v="1"/>
    <x v="58"/>
    <s v="2029QF_SR_GrntM_West"/>
  </r>
  <r>
    <x v="10"/>
    <n v="0"/>
    <n v="39.609999999999992"/>
    <n v="36.963406995436635"/>
    <x v="5"/>
    <x v="3"/>
    <x v="3"/>
    <x v="1"/>
    <x v="0"/>
    <x v="1"/>
    <x v="59"/>
    <s v="2029QF_SR_IronSpring"/>
  </r>
  <r>
    <x v="10"/>
    <n v="0"/>
    <n v="25.599166666666676"/>
    <n v="24.59340313159213"/>
    <x v="5"/>
    <x v="3"/>
    <x v="3"/>
    <x v="1"/>
    <x v="0"/>
    <x v="1"/>
    <x v="60"/>
    <s v="2029QF_SR_Pavant_II"/>
  </r>
  <r>
    <x v="10"/>
    <n v="0"/>
    <n v="16.744166666666668"/>
    <n v="53.964381342454914"/>
    <x v="5"/>
    <x v="3"/>
    <x v="3"/>
    <x v="1"/>
    <x v="0"/>
    <x v="1"/>
    <x v="61"/>
    <s v="2029QF_SR_UTS"/>
  </r>
  <r>
    <x v="10"/>
    <n v="0"/>
    <n v="10.239999999999998"/>
    <n v="10.772073989493315"/>
    <x v="5"/>
    <x v="10"/>
    <x v="2"/>
    <x v="1"/>
    <x v="0"/>
    <x v="1"/>
    <x v="62"/>
    <s v="2029SR_Pavant_III"/>
  </r>
  <r>
    <x v="10"/>
    <n v="0"/>
    <n v="7.870000000000001"/>
    <n v="9.9768091411439741"/>
    <x v="5"/>
    <x v="3"/>
    <x v="3"/>
    <x v="1"/>
    <x v="0"/>
    <x v="1"/>
    <x v="63"/>
    <s v="2029QF_SR_Sage_I"/>
  </r>
  <r>
    <x v="10"/>
    <n v="0"/>
    <n v="7.870000000000001"/>
    <n v="9.9768091411439741"/>
    <x v="5"/>
    <x v="3"/>
    <x v="3"/>
    <x v="1"/>
    <x v="0"/>
    <x v="1"/>
    <x v="64"/>
    <s v="2029QF_SR_Sage_II"/>
  </r>
  <r>
    <x v="10"/>
    <n v="0"/>
    <n v="6.9225000000000003"/>
    <n v="8.3063643214014622"/>
    <x v="5"/>
    <x v="3"/>
    <x v="3"/>
    <x v="1"/>
    <x v="0"/>
    <x v="1"/>
    <x v="65"/>
    <s v="2029QF_SR_Sage_III"/>
  </r>
  <r>
    <x v="10"/>
    <n v="0"/>
    <n v="57.070000000000014"/>
    <n v="50.457718818970044"/>
    <x v="5"/>
    <x v="10"/>
    <x v="2"/>
    <x v="1"/>
    <x v="0"/>
    <x v="1"/>
    <x v="146"/>
    <s v="2029FB_S_Hunter"/>
  </r>
  <r>
    <x v="10"/>
    <n v="0"/>
    <n v="45.649999999999984"/>
    <n v="40.327119317077027"/>
    <x v="5"/>
    <x v="10"/>
    <x v="2"/>
    <x v="1"/>
    <x v="0"/>
    <x v="1"/>
    <x v="147"/>
    <s v="2029FB_S_Sigurd"/>
  </r>
  <r>
    <x v="10"/>
    <n v="0"/>
    <n v="55.614999999999988"/>
    <n v="44.013024078946401"/>
    <x v="5"/>
    <x v="10"/>
    <x v="2"/>
    <x v="1"/>
    <x v="0"/>
    <x v="1"/>
    <x v="138"/>
    <s v="2029FB_S_Milfrd"/>
  </r>
  <r>
    <x v="10"/>
    <n v="0"/>
    <n v="33.529999999999994"/>
    <n v="36.715146032388404"/>
    <x v="5"/>
    <x v="10"/>
    <x v="2"/>
    <x v="1"/>
    <x v="0"/>
    <x v="1"/>
    <x v="148"/>
    <s v="2029FB_S_CovMtn"/>
  </r>
  <r>
    <x v="10"/>
    <n v="0"/>
    <n v="43.860000000000007"/>
    <n v="41.46299999999998"/>
    <x v="7"/>
    <x v="5"/>
    <x v="4"/>
    <x v="1"/>
    <x v="0"/>
    <x v="1"/>
    <x v="69"/>
    <s v="2029CL_Hayden1"/>
  </r>
  <r>
    <x v="10"/>
    <n v="0"/>
    <n v="32.68"/>
    <n v="30.952999999999996"/>
    <x v="7"/>
    <x v="5"/>
    <x v="4"/>
    <x v="1"/>
    <x v="0"/>
    <x v="1"/>
    <x v="70"/>
    <s v="2029CL_Hayden2"/>
  </r>
  <r>
    <x v="10"/>
    <n v="0"/>
    <n v="2.9616666666666664"/>
    <n v="3.2278881782090867"/>
    <x v="8"/>
    <x v="1"/>
    <x v="1"/>
    <x v="0"/>
    <x v="0"/>
    <x v="1"/>
    <x v="71"/>
    <s v="2029HY_BigFork"/>
  </r>
  <r>
    <x v="10"/>
    <n v="0"/>
    <n v="226.99166666666659"/>
    <n v="212.8290030877811"/>
    <x v="9"/>
    <x v="4"/>
    <x v="4"/>
    <x v="0"/>
    <x v="0"/>
    <x v="1"/>
    <x v="74"/>
    <s v="2029GS_Hermiston2"/>
  </r>
  <r>
    <x v="10"/>
    <n v="0"/>
    <n v="100.32083333333334"/>
    <n v="98.622671480144419"/>
    <x v="24"/>
    <x v="16"/>
    <x v="7"/>
    <x v="0"/>
    <x v="0"/>
    <x v="0"/>
    <x v="163"/>
    <s v="2029I_YK_BAT_LI"/>
  </r>
  <r>
    <x v="10"/>
    <n v="0"/>
    <n v="71.658333333333317"/>
    <n v="70.444765342960295"/>
    <x v="10"/>
    <x v="16"/>
    <x v="7"/>
    <x v="0"/>
    <x v="0"/>
    <x v="0"/>
    <x v="166"/>
    <s v="2029I_WW_BAT_LI"/>
  </r>
  <r>
    <x v="10"/>
    <n v="0"/>
    <n v="6.78"/>
    <n v="0"/>
    <x v="10"/>
    <x v="3"/>
    <x v="3"/>
    <x v="0"/>
    <x v="0"/>
    <x v="1"/>
    <x v="79"/>
    <s v="2029QF_WD_OregonWF_1"/>
  </r>
  <r>
    <x v="10"/>
    <n v="0"/>
    <n v="3.1400000000000006"/>
    <n v="9.1838154837978205"/>
    <x v="10"/>
    <x v="3"/>
    <x v="3"/>
    <x v="0"/>
    <x v="0"/>
    <x v="1"/>
    <x v="80"/>
    <s v="2029QF_WD_WaW"/>
  </r>
  <r>
    <x v="10"/>
    <n v="0"/>
    <n v="8.4000000000000021"/>
    <n v="16.267178236636674"/>
    <x v="10"/>
    <x v="3"/>
    <x v="3"/>
    <x v="0"/>
    <x v="0"/>
    <x v="1"/>
    <x v="139"/>
    <s v="2029QF_WD_Orchard"/>
  </r>
  <r>
    <x v="10"/>
    <n v="0"/>
    <n v="32.76"/>
    <n v="67.010905687762417"/>
    <x v="10"/>
    <x v="2"/>
    <x v="2"/>
    <x v="0"/>
    <x v="0"/>
    <x v="1"/>
    <x v="81"/>
    <s v="2029I_RP_WD_Mg1"/>
  </r>
  <r>
    <x v="10"/>
    <n v="0"/>
    <n v="16.38"/>
    <n v="19.063307529250071"/>
    <x v="10"/>
    <x v="2"/>
    <x v="2"/>
    <x v="0"/>
    <x v="0"/>
    <x v="1"/>
    <x v="82"/>
    <s v="2029I_RP_WD_Mg2"/>
  </r>
  <r>
    <x v="10"/>
    <n v="0"/>
    <n v="268"/>
    <n v="251.60899999999992"/>
    <x v="11"/>
    <x v="5"/>
    <x v="4"/>
    <x v="1"/>
    <x v="0"/>
    <x v="1"/>
    <x v="88"/>
    <s v="2029CL_Wyodak1"/>
  </r>
  <r>
    <x v="10"/>
    <n v="0"/>
    <n v="9.4899999999999984"/>
    <n v="16.544786382396609"/>
    <x v="11"/>
    <x v="2"/>
    <x v="2"/>
    <x v="1"/>
    <x v="0"/>
    <x v="1"/>
    <x v="92"/>
    <s v="2029WD_FC1"/>
  </r>
  <r>
    <x v="10"/>
    <n v="0"/>
    <n v="47.25"/>
    <n v="69.914724475913161"/>
    <x v="11"/>
    <x v="2"/>
    <x v="2"/>
    <x v="1"/>
    <x v="0"/>
    <x v="1"/>
    <x v="99"/>
    <s v="2029WD_TopofWorld_P"/>
  </r>
  <r>
    <x v="10"/>
    <n v="0"/>
    <n v="18.88"/>
    <n v="15.42984069851204"/>
    <x v="11"/>
    <x v="3"/>
    <x v="3"/>
    <x v="1"/>
    <x v="0"/>
    <x v="1"/>
    <x v="101"/>
    <s v="2029QF_WD_Pioneer1"/>
  </r>
  <r>
    <x v="10"/>
    <n v="0"/>
    <n v="21.413333333333338"/>
    <n v="24.491666765746793"/>
    <x v="11"/>
    <x v="2"/>
    <x v="2"/>
    <x v="1"/>
    <x v="0"/>
    <x v="1"/>
    <x v="102"/>
    <s v="2029WD_3_Buttes_P"/>
  </r>
  <r>
    <x v="10"/>
    <n v="0"/>
    <n v="70.7"/>
    <n v="50.72624129410616"/>
    <x v="11"/>
    <x v="2"/>
    <x v="2"/>
    <x v="1"/>
    <x v="0"/>
    <x v="1"/>
    <x v="140"/>
    <s v="2029WD_Pryor"/>
  </r>
  <r>
    <x v="10"/>
    <n v="0"/>
    <n v="23.360000000000003"/>
    <n v="63.027368047236216"/>
    <x v="11"/>
    <x v="2"/>
    <x v="2"/>
    <x v="1"/>
    <x v="0"/>
    <x v="1"/>
    <x v="105"/>
    <s v="2029I_RP_WD_Glnr"/>
  </r>
  <r>
    <x v="10"/>
    <n v="0"/>
    <n v="9.2000000000000011"/>
    <n v="24.828755350863471"/>
    <x v="11"/>
    <x v="2"/>
    <x v="2"/>
    <x v="1"/>
    <x v="0"/>
    <x v="1"/>
    <x v="106"/>
    <s v="2029I_RP_WD_Gln3"/>
  </r>
  <r>
    <x v="10"/>
    <n v="0"/>
    <n v="23.360000000000003"/>
    <n v="23.800899017257347"/>
    <x v="11"/>
    <x v="2"/>
    <x v="2"/>
    <x v="1"/>
    <x v="0"/>
    <x v="1"/>
    <x v="107"/>
    <s v="2029I_RP_WD_7Mil"/>
  </r>
  <r>
    <x v="10"/>
    <n v="0"/>
    <n v="4.6000000000000005"/>
    <n v="5.0497986066182516"/>
    <x v="11"/>
    <x v="2"/>
    <x v="2"/>
    <x v="1"/>
    <x v="0"/>
    <x v="1"/>
    <x v="108"/>
    <s v="2029I_RP_WD_7Mi2"/>
  </r>
  <r>
    <x v="10"/>
    <n v="0"/>
    <n v="23.360000000000003"/>
    <n v="42.489520156619598"/>
    <x v="11"/>
    <x v="2"/>
    <x v="2"/>
    <x v="1"/>
    <x v="0"/>
    <x v="1"/>
    <x v="109"/>
    <s v="2029I_RP_WD_HiP"/>
  </r>
  <r>
    <x v="10"/>
    <n v="0"/>
    <n v="6.7300000000000031"/>
    <n v="9.0086044105058427"/>
    <x v="11"/>
    <x v="2"/>
    <x v="2"/>
    <x v="1"/>
    <x v="0"/>
    <x v="1"/>
    <x v="110"/>
    <s v="2029I_RP_WD_McF"/>
  </r>
  <r>
    <x v="10"/>
    <n v="0"/>
    <n v="26.199999999999992"/>
    <n v="25.841819965277711"/>
    <x v="11"/>
    <x v="2"/>
    <x v="2"/>
    <x v="1"/>
    <x v="0"/>
    <x v="1"/>
    <x v="141"/>
    <s v="2029I_RP_WD_Dlp"/>
  </r>
  <r>
    <x v="10"/>
    <n v="0"/>
    <n v="23.360000000000003"/>
    <n v="47.758849983124982"/>
    <x v="11"/>
    <x v="2"/>
    <x v="2"/>
    <x v="1"/>
    <x v="0"/>
    <x v="1"/>
    <x v="111"/>
    <s v="2029I_RP_WD_RHs"/>
  </r>
  <r>
    <x v="10"/>
    <n v="0"/>
    <n v="63.12"/>
    <n v="226.95192867645108"/>
    <x v="11"/>
    <x v="2"/>
    <x v="2"/>
    <x v="1"/>
    <x v="0"/>
    <x v="1"/>
    <x v="149"/>
    <s v="2029R_WD_CDR2_c"/>
  </r>
  <r>
    <x v="10"/>
    <n v="0"/>
    <n v="79"/>
    <n v="103.88170881120685"/>
    <x v="11"/>
    <x v="2"/>
    <x v="2"/>
    <x v="1"/>
    <x v="0"/>
    <x v="1"/>
    <x v="142"/>
    <s v="2029R_WD_TBF3_b"/>
  </r>
  <r>
    <x v="10"/>
    <n v="0"/>
    <n v="39.470000000000006"/>
    <n v="47.841180516845405"/>
    <x v="11"/>
    <x v="2"/>
    <x v="2"/>
    <x v="1"/>
    <x v="0"/>
    <x v="1"/>
    <x v="143"/>
    <s v="2029R_WD_EKF1_b"/>
  </r>
  <r>
    <x v="10"/>
    <n v="0"/>
    <n v="35.35"/>
    <n v="68.170812946275404"/>
    <x v="11"/>
    <x v="2"/>
    <x v="2"/>
    <x v="1"/>
    <x v="0"/>
    <x v="1"/>
    <x v="150"/>
    <s v="2029I_CedarSpI_WD"/>
  </r>
  <r>
    <x v="10"/>
    <n v="0"/>
    <n v="0"/>
    <n v="0"/>
    <x v="11"/>
    <x v="11"/>
    <x v="8"/>
    <x v="1"/>
    <x v="0"/>
    <x v="0"/>
    <x v="112"/>
    <s v="2029DecomCost"/>
  </r>
  <r>
    <x v="10"/>
    <n v="0"/>
    <n v="40.521666666666668"/>
    <n v="39.766844087211368"/>
    <x v="12"/>
    <x v="3"/>
    <x v="3"/>
    <x v="1"/>
    <x v="0"/>
    <x v="1"/>
    <x v="113"/>
    <s v="2029QF_SR_Sweetwtr"/>
  </r>
  <r>
    <x v="10"/>
    <n v="0"/>
    <n v="478.24749999999995"/>
    <n v="411.09905161005736"/>
    <x v="13"/>
    <x v="4"/>
    <x v="4"/>
    <x v="0"/>
    <x v="0"/>
    <x v="1"/>
    <x v="114"/>
    <s v="2029GS_Chehalis"/>
  </r>
  <r>
    <x v="10"/>
    <n v="0"/>
    <n v="33.119999999999997"/>
    <n v="25.691526687251873"/>
    <x v="14"/>
    <x v="1"/>
    <x v="1"/>
    <x v="0"/>
    <x v="0"/>
    <x v="1"/>
    <x v="115"/>
    <s v="2029HY_Rogue"/>
  </r>
  <r>
    <x v="10"/>
    <n v="0"/>
    <n v="2.2058333333333326"/>
    <n v="2.202144905161004"/>
    <x v="14"/>
    <x v="1"/>
    <x v="1"/>
    <x v="0"/>
    <x v="0"/>
    <x v="1"/>
    <x v="116"/>
    <s v="2029HY_SmallWest"/>
  </r>
  <r>
    <x v="10"/>
    <n v="0"/>
    <n v="46.15"/>
    <n v="27.050663652404058"/>
    <x v="14"/>
    <x v="1"/>
    <x v="1"/>
    <x v="0"/>
    <x v="0"/>
    <x v="1"/>
    <x v="119"/>
    <s v="2029HY_Umpqua_Flat"/>
  </r>
  <r>
    <x v="10"/>
    <n v="0"/>
    <n v="82.84666666666665"/>
    <n v="37.478808998676634"/>
    <x v="14"/>
    <x v="1"/>
    <x v="1"/>
    <x v="0"/>
    <x v="0"/>
    <x v="1"/>
    <x v="120"/>
    <s v="2029HY_Umpqua_Shape"/>
  </r>
  <r>
    <x v="10"/>
    <n v="0"/>
    <n v="200.63750000000002"/>
    <n v="197.24534296028884"/>
    <x v="14"/>
    <x v="16"/>
    <x v="7"/>
    <x v="0"/>
    <x v="0"/>
    <x v="0"/>
    <x v="167"/>
    <s v="2029I_SO_BAT_LI"/>
  </r>
  <r>
    <x v="10"/>
    <n v="0"/>
    <n v="2.4749999999999996"/>
    <n v="3.4386877440852537"/>
    <x v="14"/>
    <x v="10"/>
    <x v="2"/>
    <x v="0"/>
    <x v="0"/>
    <x v="1"/>
    <x v="123"/>
    <s v="2029SR_OldMill_P"/>
  </r>
  <r>
    <x v="10"/>
    <n v="0"/>
    <n v="0.6708333333333335"/>
    <n v="0.29066201261550045"/>
    <x v="14"/>
    <x v="10"/>
    <x v="2"/>
    <x v="0"/>
    <x v="0"/>
    <x v="1"/>
    <x v="124"/>
    <s v="2029SR_OSIP_Prj_P"/>
  </r>
  <r>
    <x v="10"/>
    <n v="0"/>
    <n v="95.914166666666674"/>
    <n v="191.58701884355628"/>
    <x v="14"/>
    <x v="3"/>
    <x v="3"/>
    <x v="0"/>
    <x v="0"/>
    <x v="1"/>
    <x v="125"/>
    <s v="2029QF_SR_ORS"/>
  </r>
  <r>
    <x v="10"/>
    <n v="0"/>
    <n v="187.38166666666666"/>
    <n v="125.12669419650275"/>
    <x v="14"/>
    <x v="13"/>
    <x v="9"/>
    <x v="0"/>
    <x v="0"/>
    <x v="0"/>
    <x v="153"/>
    <s v="2029H1.SO1_PVS"/>
  </r>
  <r>
    <x v="10"/>
    <n v="0"/>
    <n v="15.176666666666664"/>
    <n v="16.355320951058026"/>
    <x v="14"/>
    <x v="13"/>
    <x v="9"/>
    <x v="0"/>
    <x v="0"/>
    <x v="0"/>
    <x v="154"/>
    <s v="2029L1.SO1_PVS"/>
  </r>
  <r>
    <x v="10"/>
    <n v="0"/>
    <n v="62.100000000000016"/>
    <n v="79.549760947861145"/>
    <x v="14"/>
    <x v="10"/>
    <x v="2"/>
    <x v="0"/>
    <x v="0"/>
    <x v="1"/>
    <x v="151"/>
    <s v="2029FB_S_PrnMil"/>
  </r>
  <r>
    <x v="10"/>
    <n v="0"/>
    <n v="407.10416666666674"/>
    <n v="423.642873842082"/>
    <x v="15"/>
    <x v="1"/>
    <x v="1"/>
    <x v="0"/>
    <x v="0"/>
    <x v="1"/>
    <x v="126"/>
    <s v="2029HY_Lewis_Dispatch"/>
  </r>
  <r>
    <x v="10"/>
    <n v="0"/>
    <n v="128.79916666666665"/>
    <n v="31.032624393471544"/>
    <x v="15"/>
    <x v="1"/>
    <x v="1"/>
    <x v="0"/>
    <x v="0"/>
    <x v="1"/>
    <x v="127"/>
    <s v="2029HY_Lewis_Shape"/>
  </r>
  <r>
    <x v="10"/>
    <n v="0"/>
    <n v="0"/>
    <n v="0"/>
    <x v="15"/>
    <x v="1"/>
    <x v="1"/>
    <x v="0"/>
    <x v="0"/>
    <x v="1"/>
    <x v="128"/>
    <s v="2029Hy_Lewis_Dispatch_Rel_Reserve"/>
  </r>
  <r>
    <x v="10"/>
    <n v="0"/>
    <n v="100.32083333333334"/>
    <n v="98.622671480144419"/>
    <x v="15"/>
    <x v="16"/>
    <x v="7"/>
    <x v="0"/>
    <x v="0"/>
    <x v="0"/>
    <x v="168"/>
    <s v="2029I_PNC_BAT_LI"/>
  </r>
  <r>
    <x v="10"/>
    <n v="0"/>
    <n v="10.135"/>
    <n v="16.181786631773896"/>
    <x v="15"/>
    <x v="3"/>
    <x v="3"/>
    <x v="0"/>
    <x v="0"/>
    <x v="1"/>
    <x v="129"/>
    <s v="2029QF_SR_ORN"/>
  </r>
  <r>
    <x v="10"/>
    <n v="0"/>
    <n v="4.2000000000000011"/>
    <n v="4.2"/>
    <x v="15"/>
    <x v="3"/>
    <x v="3"/>
    <x v="0"/>
    <x v="0"/>
    <x v="1"/>
    <x v="130"/>
    <s v="2029QF_WD_ORN"/>
  </r>
  <r>
    <x v="10"/>
    <n v="0"/>
    <n v="114.64999999999999"/>
    <n v="112.71162454873647"/>
    <x v="25"/>
    <x v="16"/>
    <x v="7"/>
    <x v="0"/>
    <x v="0"/>
    <x v="0"/>
    <x v="164"/>
    <s v="2029I_WV_BAT_LI"/>
  </r>
  <r>
    <x v="10"/>
    <n v="0"/>
    <n v="8.5833333333333339"/>
    <n v="103"/>
    <x v="16"/>
    <x v="0"/>
    <x v="0"/>
    <x v="0"/>
    <x v="0"/>
    <x v="0"/>
    <x v="131"/>
    <s v="2029I_FOT_NOBQ3"/>
  </r>
  <r>
    <x v="10"/>
    <n v="0"/>
    <n v="348.67"/>
    <n v="322.14899999999989"/>
    <x v="17"/>
    <x v="5"/>
    <x v="4"/>
    <x v="0"/>
    <x v="0"/>
    <x v="1"/>
    <x v="134"/>
    <s v="2029CL_JBridger3"/>
  </r>
  <r>
    <x v="10"/>
    <n v="0"/>
    <n v="353.30000000000013"/>
    <n v="319.39199999999994"/>
    <x v="17"/>
    <x v="5"/>
    <x v="4"/>
    <x v="0"/>
    <x v="0"/>
    <x v="1"/>
    <x v="135"/>
    <s v="2029CL_JBridger4"/>
  </r>
  <r>
    <x v="10"/>
    <n v="0"/>
    <n v="0"/>
    <n v="0"/>
    <x v="17"/>
    <x v="11"/>
    <x v="8"/>
    <x v="1"/>
    <x v="0"/>
    <x v="0"/>
    <x v="136"/>
    <s v="2029ReclamationCost"/>
  </r>
  <r>
    <x v="10"/>
    <n v="0"/>
    <n v="11.65"/>
    <n v="20.645533081852495"/>
    <x v="18"/>
    <x v="14"/>
    <x v="10"/>
    <x v="1"/>
    <x v="0"/>
    <x v="0"/>
    <x v="152"/>
    <s v="2029H3.US1_WD_CP"/>
  </r>
  <r>
    <x v="10"/>
    <n v="0"/>
    <n v="59.986666666666672"/>
    <n v="56.135783614140848"/>
    <x v="18"/>
    <x v="13"/>
    <x v="9"/>
    <x v="1"/>
    <x v="0"/>
    <x v="0"/>
    <x v="155"/>
    <s v="2029L1.US1_PVS"/>
  </r>
  <r>
    <x v="10"/>
    <n v="0"/>
    <n v="4.4958333333333336"/>
    <n v="12.389206648704246"/>
    <x v="19"/>
    <x v="17"/>
    <x v="12"/>
    <x v="0"/>
    <x v="0"/>
    <x v="0"/>
    <x v="169"/>
    <s v="2029H_.YK1_WDS"/>
  </r>
  <r>
    <x v="10"/>
    <n v="0"/>
    <n v="102.35500000000002"/>
    <n v="103.97834775896484"/>
    <x v="19"/>
    <x v="13"/>
    <x v="9"/>
    <x v="0"/>
    <x v="0"/>
    <x v="0"/>
    <x v="156"/>
    <s v="2029L1.YK1_PVS"/>
  </r>
  <r>
    <x v="10"/>
    <n v="0"/>
    <n v="565.6"/>
    <n v="405.80142543862576"/>
    <x v="20"/>
    <x v="14"/>
    <x v="10"/>
    <x v="1"/>
    <x v="0"/>
    <x v="0"/>
    <x v="157"/>
    <s v="2029H4.AE1_WD"/>
  </r>
  <r>
    <x v="10"/>
    <n v="0"/>
    <n v="104.60416666666664"/>
    <n v="65.152508036313733"/>
    <x v="21"/>
    <x v="13"/>
    <x v="9"/>
    <x v="1"/>
    <x v="0"/>
    <x v="0"/>
    <x v="158"/>
    <s v="2029H1.UN1_PVS_CP"/>
  </r>
  <r>
    <x v="10"/>
    <n v="0"/>
    <n v="88.858333333333334"/>
    <n v="86.482499030359037"/>
    <x v="21"/>
    <x v="13"/>
    <x v="9"/>
    <x v="1"/>
    <x v="0"/>
    <x v="0"/>
    <x v="159"/>
    <s v="2029L1.UN1_PVS"/>
  </r>
  <r>
    <x v="10"/>
    <n v="0"/>
    <n v="93.324166666666656"/>
    <n v="90.829369232936997"/>
    <x v="22"/>
    <x v="13"/>
    <x v="9"/>
    <x v="0"/>
    <x v="0"/>
    <x v="0"/>
    <x v="170"/>
    <s v="2029L_.JBB_PVS"/>
  </r>
  <r>
    <x v="10"/>
    <n v="0"/>
    <n v="91.920833333333334"/>
    <n v="89.464654169336939"/>
    <x v="22"/>
    <x v="13"/>
    <x v="9"/>
    <x v="0"/>
    <x v="0"/>
    <x v="0"/>
    <x v="160"/>
    <s v="2029L1.JBB_PVS"/>
  </r>
  <r>
    <x v="11"/>
    <n v="0"/>
    <n v="76.580000000000013"/>
    <n v="76.58"/>
    <x v="0"/>
    <x v="0"/>
    <x v="0"/>
    <x v="0"/>
    <x v="0"/>
    <x v="0"/>
    <x v="165"/>
    <s v="2030I_FOT_COBFL"/>
  </r>
  <r>
    <x v="11"/>
    <n v="0"/>
    <n v="10.784999999999998"/>
    <n v="129.41999999999999"/>
    <x v="0"/>
    <x v="0"/>
    <x v="0"/>
    <x v="0"/>
    <x v="0"/>
    <x v="0"/>
    <x v="0"/>
    <s v="2030I_FOT_COBQ3"/>
  </r>
  <r>
    <x v="11"/>
    <n v="0"/>
    <n v="11.849166666666667"/>
    <n v="0"/>
    <x v="0"/>
    <x v="0"/>
    <x v="0"/>
    <x v="0"/>
    <x v="0"/>
    <x v="0"/>
    <x v="1"/>
    <s v="2030I_FOT_COB_W"/>
  </r>
  <r>
    <x v="11"/>
    <n v="0"/>
    <n v="8.379999999999999"/>
    <n v="9.2626966683825032"/>
    <x v="1"/>
    <x v="3"/>
    <x v="3"/>
    <x v="1"/>
    <x v="0"/>
    <x v="1"/>
    <x v="4"/>
    <s v="2030QF_WD_MC_FivPine"/>
  </r>
  <r>
    <x v="11"/>
    <n v="0"/>
    <n v="16.759999999999998"/>
    <n v="24.350135539710447"/>
    <x v="1"/>
    <x v="3"/>
    <x v="3"/>
    <x v="1"/>
    <x v="0"/>
    <x v="1"/>
    <x v="5"/>
    <s v="2030QF_WD_MC_NorthPt"/>
  </r>
  <r>
    <x v="11"/>
    <n v="0"/>
    <n v="5.3100000000000005"/>
    <n v="5.6015550500117959"/>
    <x v="1"/>
    <x v="3"/>
    <x v="3"/>
    <x v="1"/>
    <x v="0"/>
    <x v="1"/>
    <x v="6"/>
    <s v="2030QF_WD_PwerCntyI"/>
  </r>
  <r>
    <x v="11"/>
    <n v="0"/>
    <n v="5.3100000000000005"/>
    <n v="4.9406673952630875"/>
    <x v="1"/>
    <x v="3"/>
    <x v="3"/>
    <x v="1"/>
    <x v="0"/>
    <x v="1"/>
    <x v="7"/>
    <s v="2030QF_WD_PwerCntyII"/>
  </r>
  <r>
    <x v="11"/>
    <n v="0"/>
    <n v="19.958333333333336"/>
    <n v="20.032790030877809"/>
    <x v="2"/>
    <x v="1"/>
    <x v="1"/>
    <x v="0"/>
    <x v="0"/>
    <x v="1"/>
    <x v="8"/>
    <s v="2030HY_MidCol_P"/>
  </r>
  <r>
    <x v="11"/>
    <n v="0"/>
    <n v="34.333333333333336"/>
    <n v="412"/>
    <x v="2"/>
    <x v="0"/>
    <x v="0"/>
    <x v="0"/>
    <x v="0"/>
    <x v="0"/>
    <x v="11"/>
    <s v="2030I_FOT_MDCQ3"/>
  </r>
  <r>
    <x v="11"/>
    <n v="0"/>
    <n v="32.1875"/>
    <n v="386.25"/>
    <x v="2"/>
    <x v="0"/>
    <x v="0"/>
    <x v="0"/>
    <x v="0"/>
    <x v="0"/>
    <x v="12"/>
    <s v="2030I_FOT_MDCQ3b"/>
  </r>
  <r>
    <x v="11"/>
    <n v="0"/>
    <n v="2.9975000000000001"/>
    <n v="0"/>
    <x v="2"/>
    <x v="0"/>
    <x v="0"/>
    <x v="0"/>
    <x v="0"/>
    <x v="0"/>
    <x v="13"/>
    <s v="2030I_FOT_MDC_W"/>
  </r>
  <r>
    <x v="11"/>
    <n v="0"/>
    <n v="23.72"/>
    <n v="86.55554075415715"/>
    <x v="2"/>
    <x v="2"/>
    <x v="2"/>
    <x v="0"/>
    <x v="0"/>
    <x v="1"/>
    <x v="14"/>
    <s v="2030I_RP_WD_LJp"/>
  </r>
  <r>
    <x v="11"/>
    <n v="0"/>
    <n v="19.740000000000002"/>
    <n v="79.304093697958947"/>
    <x v="2"/>
    <x v="2"/>
    <x v="2"/>
    <x v="0"/>
    <x v="0"/>
    <x v="1"/>
    <x v="15"/>
    <s v="2030I_RP_WD_Gdne"/>
  </r>
  <r>
    <x v="11"/>
    <n v="0"/>
    <n v="17.049166666666668"/>
    <n v="204.59"/>
    <x v="23"/>
    <x v="0"/>
    <x v="0"/>
    <x v="1"/>
    <x v="0"/>
    <x v="0"/>
    <x v="162"/>
    <s v="2030I_FOT_MNAQ3c"/>
  </r>
  <r>
    <x v="11"/>
    <n v="0"/>
    <n v="9.7999999999999989"/>
    <n v="18.638902073224521"/>
    <x v="3"/>
    <x v="1"/>
    <x v="1"/>
    <x v="1"/>
    <x v="0"/>
    <x v="1"/>
    <x v="16"/>
    <s v="2030HY_BearRiver_Shape"/>
  </r>
  <r>
    <x v="11"/>
    <n v="0"/>
    <n v="57.572499999999998"/>
    <n v="6.4900705778561969"/>
    <x v="3"/>
    <x v="1"/>
    <x v="1"/>
    <x v="1"/>
    <x v="0"/>
    <x v="1"/>
    <x v="17"/>
    <s v="2030HY_BearRiver_Dispatch"/>
  </r>
  <r>
    <x v="11"/>
    <n v="0"/>
    <n v="0"/>
    <n v="36.490070577856201"/>
    <x v="3"/>
    <x v="1"/>
    <x v="1"/>
    <x v="1"/>
    <x v="0"/>
    <x v="1"/>
    <x v="18"/>
    <s v="2030Hy_Bear_Dispatch_Rel_Reserve"/>
  </r>
  <r>
    <x v="11"/>
    <n v="0"/>
    <n v="64"/>
    <n v="60.699999999999982"/>
    <x v="3"/>
    <x v="4"/>
    <x v="4"/>
    <x v="1"/>
    <x v="0"/>
    <x v="1"/>
    <x v="19"/>
    <s v="2030GS_Gadsby1"/>
  </r>
  <r>
    <x v="11"/>
    <n v="0"/>
    <n v="69"/>
    <n v="61.299999999999919"/>
    <x v="3"/>
    <x v="4"/>
    <x v="4"/>
    <x v="1"/>
    <x v="0"/>
    <x v="1"/>
    <x v="20"/>
    <s v="2030GS_Gadsby2"/>
  </r>
  <r>
    <x v="11"/>
    <n v="0"/>
    <n v="104.5"/>
    <n v="101.69999999999996"/>
    <x v="3"/>
    <x v="4"/>
    <x v="4"/>
    <x v="1"/>
    <x v="0"/>
    <x v="1"/>
    <x v="21"/>
    <s v="2030GS_Gadsby3"/>
  </r>
  <r>
    <x v="11"/>
    <n v="0"/>
    <n v="39.600000000000009"/>
    <n v="34.900000000000006"/>
    <x v="3"/>
    <x v="4"/>
    <x v="4"/>
    <x v="1"/>
    <x v="0"/>
    <x v="1"/>
    <x v="22"/>
    <s v="2030GS_Gadsby4"/>
  </r>
  <r>
    <x v="11"/>
    <n v="0"/>
    <n v="39.600000000000009"/>
    <n v="33.200000000000038"/>
    <x v="3"/>
    <x v="4"/>
    <x v="4"/>
    <x v="1"/>
    <x v="0"/>
    <x v="1"/>
    <x v="23"/>
    <s v="2030GS_Gadsby5"/>
  </r>
  <r>
    <x v="11"/>
    <n v="0"/>
    <n v="39.600000000000009"/>
    <n v="39.200000000000031"/>
    <x v="3"/>
    <x v="4"/>
    <x v="4"/>
    <x v="1"/>
    <x v="0"/>
    <x v="1"/>
    <x v="24"/>
    <s v="2030GS_Gadsby6"/>
  </r>
  <r>
    <x v="11"/>
    <n v="0"/>
    <n v="540.92916666666656"/>
    <n v="517.8042126157917"/>
    <x v="3"/>
    <x v="4"/>
    <x v="4"/>
    <x v="1"/>
    <x v="0"/>
    <x v="1"/>
    <x v="28"/>
    <s v="2030GS_LakeSide1"/>
  </r>
  <r>
    <x v="11"/>
    <n v="0"/>
    <n v="626.79083333333335"/>
    <n v="598.90533745037499"/>
    <x v="3"/>
    <x v="4"/>
    <x v="4"/>
    <x v="1"/>
    <x v="0"/>
    <x v="1"/>
    <x v="29"/>
    <s v="2030GS_LakeSide2"/>
  </r>
  <r>
    <x v="11"/>
    <n v="0"/>
    <n v="14.370000000000003"/>
    <n v="19.255595764367978"/>
    <x v="3"/>
    <x v="3"/>
    <x v="3"/>
    <x v="1"/>
    <x v="0"/>
    <x v="1"/>
    <x v="30"/>
    <s v="2030QF_WD_Mtn_Wind1"/>
  </r>
  <r>
    <x v="11"/>
    <n v="0"/>
    <n v="18.829999999999995"/>
    <n v="25.533133065531445"/>
    <x v="3"/>
    <x v="3"/>
    <x v="3"/>
    <x v="1"/>
    <x v="0"/>
    <x v="1"/>
    <x v="31"/>
    <s v="2030QF_WD_Mtn_Wind2"/>
  </r>
  <r>
    <x v="11"/>
    <n v="0"/>
    <n v="545.23083333333341"/>
    <n v="179.20366674018501"/>
    <x v="3"/>
    <x v="15"/>
    <x v="11"/>
    <x v="1"/>
    <x v="0"/>
    <x v="0"/>
    <x v="161"/>
    <s v="2030I_NTN_SC_FRM"/>
  </r>
  <r>
    <x v="11"/>
    <n v="0"/>
    <n v="121.72499999999997"/>
    <n v="79.044101998526912"/>
    <x v="3"/>
    <x v="13"/>
    <x v="9"/>
    <x v="1"/>
    <x v="0"/>
    <x v="0"/>
    <x v="145"/>
    <s v="2030H1.UN_PVS_CP"/>
  </r>
  <r>
    <x v="11"/>
    <n v="0"/>
    <n v="50.350000000000016"/>
    <n v="47.500000000000021"/>
    <x v="3"/>
    <x v="6"/>
    <x v="5"/>
    <x v="1"/>
    <x v="0"/>
    <x v="1"/>
    <x v="35"/>
    <s v="2030MonsanOpRes_Int"/>
  </r>
  <r>
    <x v="11"/>
    <n v="0"/>
    <n v="114.48"/>
    <n v="107.9999999999999"/>
    <x v="3"/>
    <x v="7"/>
    <x v="6"/>
    <x v="1"/>
    <x v="0"/>
    <x v="1"/>
    <x v="36"/>
    <s v="2030MagCorp_Int"/>
  </r>
  <r>
    <x v="11"/>
    <n v="0"/>
    <n v="80.559999999999988"/>
    <n v="69.398323775915301"/>
    <x v="3"/>
    <x v="7"/>
    <x v="6"/>
    <x v="1"/>
    <x v="0"/>
    <x v="1"/>
    <x v="37"/>
    <s v="2030Nucor_Int"/>
  </r>
  <r>
    <x v="11"/>
    <n v="0"/>
    <n v="71.02"/>
    <n v="66.999999999999957"/>
    <x v="3"/>
    <x v="6"/>
    <x v="5"/>
    <x v="1"/>
    <x v="0"/>
    <x v="1"/>
    <x v="38"/>
    <s v="2030MonsanCur_Int"/>
  </r>
  <r>
    <x v="11"/>
    <n v="0"/>
    <n v="9.5183333333333326"/>
    <n v="12.488901852668723"/>
    <x v="5"/>
    <x v="1"/>
    <x v="1"/>
    <x v="1"/>
    <x v="0"/>
    <x v="1"/>
    <x v="40"/>
    <s v="2030HY_SmallEast"/>
  </r>
  <r>
    <x v="11"/>
    <n v="0"/>
    <n v="0.95666666666666667"/>
    <n v="0.95880144404332135"/>
    <x v="5"/>
    <x v="8"/>
    <x v="7"/>
    <x v="1"/>
    <x v="0"/>
    <x v="1"/>
    <x v="41"/>
    <s v="2030I_US_BAT_Pan"/>
  </r>
  <r>
    <x v="11"/>
    <n v="0"/>
    <n v="32.100000000000009"/>
    <n v="30.380000000000003"/>
    <x v="5"/>
    <x v="9"/>
    <x v="2"/>
    <x v="1"/>
    <x v="0"/>
    <x v="1"/>
    <x v="42"/>
    <s v="2030GEO_Blundell"/>
  </r>
  <r>
    <x v="11"/>
    <n v="0"/>
    <n v="534.19833333333327"/>
    <n v="524.78842082046754"/>
    <x v="5"/>
    <x v="4"/>
    <x v="4"/>
    <x v="1"/>
    <x v="0"/>
    <x v="1"/>
    <x v="43"/>
    <s v="2030GS_CurrantCreek"/>
  </r>
  <r>
    <x v="11"/>
    <n v="0"/>
    <n v="418.10000000000008"/>
    <n v="395.40000000000009"/>
    <x v="5"/>
    <x v="5"/>
    <x v="4"/>
    <x v="1"/>
    <x v="0"/>
    <x v="1"/>
    <x v="44"/>
    <s v="2030CL_Hunter1"/>
  </r>
  <r>
    <x v="11"/>
    <n v="0"/>
    <n v="269"/>
    <n v="250.39299999999992"/>
    <x v="5"/>
    <x v="5"/>
    <x v="4"/>
    <x v="1"/>
    <x v="0"/>
    <x v="1"/>
    <x v="45"/>
    <s v="2030CL_Hunter2"/>
  </r>
  <r>
    <x v="11"/>
    <n v="0"/>
    <n v="471"/>
    <n v="445.06099999999998"/>
    <x v="5"/>
    <x v="5"/>
    <x v="4"/>
    <x v="1"/>
    <x v="0"/>
    <x v="1"/>
    <x v="46"/>
    <s v="2030CL_Hunter3"/>
  </r>
  <r>
    <x v="11"/>
    <n v="0"/>
    <n v="459"/>
    <n v="432.24300000000005"/>
    <x v="5"/>
    <x v="5"/>
    <x v="4"/>
    <x v="1"/>
    <x v="0"/>
    <x v="1"/>
    <x v="47"/>
    <s v="2030CL_Huntington1"/>
  </r>
  <r>
    <x v="11"/>
    <n v="0"/>
    <n v="450"/>
    <n v="421.91799999999978"/>
    <x v="5"/>
    <x v="5"/>
    <x v="4"/>
    <x v="1"/>
    <x v="0"/>
    <x v="1"/>
    <x v="48"/>
    <s v="2030CL_Huntington2"/>
  </r>
  <r>
    <x v="11"/>
    <n v="0"/>
    <n v="12.599999999999996"/>
    <n v="10.802795008301175"/>
    <x v="5"/>
    <x v="3"/>
    <x v="3"/>
    <x v="1"/>
    <x v="0"/>
    <x v="1"/>
    <x v="49"/>
    <s v="2030QF_WD_Latigo"/>
  </r>
  <r>
    <x v="11"/>
    <n v="0"/>
    <n v="39.044999999999995"/>
    <n v="50.625089841398989"/>
    <x v="5"/>
    <x v="3"/>
    <x v="3"/>
    <x v="1"/>
    <x v="0"/>
    <x v="1"/>
    <x v="50"/>
    <s v="2030QF_SR_Enterpr"/>
  </r>
  <r>
    <x v="11"/>
    <n v="0"/>
    <n v="39.070833333333326"/>
    <n v="35.912232615369703"/>
    <x v="5"/>
    <x v="3"/>
    <x v="3"/>
    <x v="1"/>
    <x v="0"/>
    <x v="1"/>
    <x v="51"/>
    <s v="2030QF_SR_Escalt1"/>
  </r>
  <r>
    <x v="11"/>
    <n v="0"/>
    <n v="39.070833333333326"/>
    <n v="36.884401077246899"/>
    <x v="5"/>
    <x v="3"/>
    <x v="3"/>
    <x v="1"/>
    <x v="0"/>
    <x v="1"/>
    <x v="52"/>
    <s v="2030QF_SR_Escalt2"/>
  </r>
  <r>
    <x v="11"/>
    <n v="0"/>
    <n v="39.070833333333326"/>
    <n v="37.363172418885632"/>
    <x v="5"/>
    <x v="3"/>
    <x v="3"/>
    <x v="1"/>
    <x v="0"/>
    <x v="1"/>
    <x v="53"/>
    <s v="2030QF_SR_Escalt3"/>
  </r>
  <r>
    <x v="11"/>
    <n v="0"/>
    <n v="24.293333333333333"/>
    <n v="24.263872611464851"/>
    <x v="5"/>
    <x v="3"/>
    <x v="3"/>
    <x v="1"/>
    <x v="0"/>
    <x v="1"/>
    <x v="54"/>
    <s v="2030QF_SR_Pavant"/>
  </r>
  <r>
    <x v="11"/>
    <n v="0"/>
    <n v="40.75333333333333"/>
    <n v="38.547926098190224"/>
    <x v="5"/>
    <x v="3"/>
    <x v="3"/>
    <x v="1"/>
    <x v="0"/>
    <x v="1"/>
    <x v="55"/>
    <s v="2030QF_SR_RedHill"/>
  </r>
  <r>
    <x v="11"/>
    <n v="0"/>
    <n v="40.75333333333333"/>
    <n v="37.500827908442005"/>
    <x v="5"/>
    <x v="3"/>
    <x v="3"/>
    <x v="1"/>
    <x v="0"/>
    <x v="1"/>
    <x v="56"/>
    <s v="2030QF_SR_ThreePeaks"/>
  </r>
  <r>
    <x v="11"/>
    <n v="0"/>
    <n v="39.339166666666678"/>
    <n v="41.968227048750975"/>
    <x v="5"/>
    <x v="3"/>
    <x v="3"/>
    <x v="1"/>
    <x v="0"/>
    <x v="1"/>
    <x v="57"/>
    <s v="2030QF_SR_GrntM_East"/>
  </r>
  <r>
    <x v="11"/>
    <n v="0"/>
    <n v="24.79666666666667"/>
    <n v="31.358577351153194"/>
    <x v="5"/>
    <x v="3"/>
    <x v="3"/>
    <x v="1"/>
    <x v="0"/>
    <x v="1"/>
    <x v="58"/>
    <s v="2030QF_SR_GrntM_West"/>
  </r>
  <r>
    <x v="11"/>
    <n v="0"/>
    <n v="39.315000000000005"/>
    <n v="36.963406995436635"/>
    <x v="5"/>
    <x v="3"/>
    <x v="3"/>
    <x v="1"/>
    <x v="0"/>
    <x v="1"/>
    <x v="59"/>
    <s v="2030QF_SR_IronSpring"/>
  </r>
  <r>
    <x v="11"/>
    <n v="0"/>
    <n v="25.47"/>
    <n v="24.59340313159213"/>
    <x v="5"/>
    <x v="3"/>
    <x v="3"/>
    <x v="1"/>
    <x v="0"/>
    <x v="1"/>
    <x v="60"/>
    <s v="2030QF_SR_Pavant_II"/>
  </r>
  <r>
    <x v="11"/>
    <n v="0"/>
    <n v="16.64"/>
    <n v="53.964381342454914"/>
    <x v="5"/>
    <x v="3"/>
    <x v="3"/>
    <x v="1"/>
    <x v="0"/>
    <x v="1"/>
    <x v="61"/>
    <s v="2030QF_SR_UTS"/>
  </r>
  <r>
    <x v="11"/>
    <n v="0"/>
    <n v="10.19"/>
    <n v="10.772073989493315"/>
    <x v="5"/>
    <x v="10"/>
    <x v="2"/>
    <x v="1"/>
    <x v="0"/>
    <x v="1"/>
    <x v="62"/>
    <s v="2030SR_Pavant_III"/>
  </r>
  <r>
    <x v="11"/>
    <n v="0"/>
    <n v="7.830000000000001"/>
    <n v="9.9768091411439741"/>
    <x v="5"/>
    <x v="3"/>
    <x v="3"/>
    <x v="1"/>
    <x v="0"/>
    <x v="1"/>
    <x v="63"/>
    <s v="2030QF_SR_Sage_I"/>
  </r>
  <r>
    <x v="11"/>
    <n v="0"/>
    <n v="7.830000000000001"/>
    <n v="9.9768091411439741"/>
    <x v="5"/>
    <x v="3"/>
    <x v="3"/>
    <x v="1"/>
    <x v="0"/>
    <x v="1"/>
    <x v="64"/>
    <s v="2030QF_SR_Sage_II"/>
  </r>
  <r>
    <x v="11"/>
    <n v="0"/>
    <n v="6.89"/>
    <n v="8.3063643214014622"/>
    <x v="5"/>
    <x v="3"/>
    <x v="3"/>
    <x v="1"/>
    <x v="0"/>
    <x v="1"/>
    <x v="65"/>
    <s v="2030QF_SR_Sage_III"/>
  </r>
  <r>
    <x v="11"/>
    <n v="0"/>
    <n v="56.77999999999998"/>
    <n v="50.457718818970044"/>
    <x v="5"/>
    <x v="10"/>
    <x v="2"/>
    <x v="1"/>
    <x v="0"/>
    <x v="1"/>
    <x v="146"/>
    <s v="2030FB_S_Hunter"/>
  </r>
  <r>
    <x v="11"/>
    <n v="0"/>
    <n v="45.43"/>
    <n v="40.327119317077027"/>
    <x v="5"/>
    <x v="10"/>
    <x v="2"/>
    <x v="1"/>
    <x v="0"/>
    <x v="1"/>
    <x v="147"/>
    <s v="2030FB_S_Sigurd"/>
  </r>
  <r>
    <x v="11"/>
    <n v="0"/>
    <n v="55.195833333333347"/>
    <n v="44.013024078946401"/>
    <x v="5"/>
    <x v="10"/>
    <x v="2"/>
    <x v="1"/>
    <x v="0"/>
    <x v="1"/>
    <x v="138"/>
    <s v="2030FB_S_Milfrd"/>
  </r>
  <r>
    <x v="11"/>
    <n v="0"/>
    <n v="33.399999999999991"/>
    <n v="36.715146032388404"/>
    <x v="5"/>
    <x v="10"/>
    <x v="2"/>
    <x v="1"/>
    <x v="0"/>
    <x v="1"/>
    <x v="148"/>
    <s v="2030FB_S_CovMtn"/>
  </r>
  <r>
    <x v="11"/>
    <n v="0"/>
    <n v="43.860000000000007"/>
    <n v="41.46299999999998"/>
    <x v="7"/>
    <x v="5"/>
    <x v="4"/>
    <x v="1"/>
    <x v="0"/>
    <x v="1"/>
    <x v="69"/>
    <s v="2030CL_Hayden1"/>
  </r>
  <r>
    <x v="11"/>
    <n v="0"/>
    <n v="32.68"/>
    <n v="30.952999999999996"/>
    <x v="7"/>
    <x v="5"/>
    <x v="4"/>
    <x v="1"/>
    <x v="0"/>
    <x v="1"/>
    <x v="70"/>
    <s v="2030CL_Hayden2"/>
  </r>
  <r>
    <x v="11"/>
    <n v="0"/>
    <n v="2.9616666666666664"/>
    <n v="3.2278881782090867"/>
    <x v="8"/>
    <x v="1"/>
    <x v="1"/>
    <x v="0"/>
    <x v="0"/>
    <x v="1"/>
    <x v="71"/>
    <s v="2030HY_BigFork"/>
  </r>
  <r>
    <x v="11"/>
    <n v="0"/>
    <n v="226.99166666666659"/>
    <n v="212.8290030877811"/>
    <x v="9"/>
    <x v="4"/>
    <x v="4"/>
    <x v="0"/>
    <x v="0"/>
    <x v="1"/>
    <x v="74"/>
    <s v="2030GS_Hermiston2"/>
  </r>
  <r>
    <x v="11"/>
    <n v="0"/>
    <n v="100.32083333333334"/>
    <n v="98.622671480144419"/>
    <x v="24"/>
    <x v="16"/>
    <x v="7"/>
    <x v="0"/>
    <x v="0"/>
    <x v="0"/>
    <x v="163"/>
    <s v="2030I_YK_BAT_LI"/>
  </r>
  <r>
    <x v="11"/>
    <n v="0"/>
    <n v="71.658333333333317"/>
    <n v="70.444765342960295"/>
    <x v="10"/>
    <x v="16"/>
    <x v="7"/>
    <x v="0"/>
    <x v="0"/>
    <x v="0"/>
    <x v="166"/>
    <s v="2030I_WW_BAT_LI"/>
  </r>
  <r>
    <x v="11"/>
    <n v="0"/>
    <n v="2.1000000000000005"/>
    <n v="8.5730741277276987"/>
    <x v="10"/>
    <x v="3"/>
    <x v="3"/>
    <x v="0"/>
    <x v="0"/>
    <x v="1"/>
    <x v="80"/>
    <s v="2030QF_WD_WaW"/>
  </r>
  <r>
    <x v="11"/>
    <n v="0"/>
    <n v="8.4000000000000021"/>
    <n v="15.185379662481374"/>
    <x v="10"/>
    <x v="3"/>
    <x v="3"/>
    <x v="0"/>
    <x v="0"/>
    <x v="1"/>
    <x v="139"/>
    <s v="2030QF_WD_Orchard"/>
  </r>
  <r>
    <x v="11"/>
    <n v="0"/>
    <n v="32.76"/>
    <n v="62.554551846220875"/>
    <x v="10"/>
    <x v="2"/>
    <x v="2"/>
    <x v="0"/>
    <x v="0"/>
    <x v="1"/>
    <x v="81"/>
    <s v="2030I_RP_WD_Mg1"/>
  </r>
  <r>
    <x v="11"/>
    <n v="0"/>
    <n v="16.38"/>
    <n v="17.79556099055532"/>
    <x v="10"/>
    <x v="2"/>
    <x v="2"/>
    <x v="0"/>
    <x v="0"/>
    <x v="1"/>
    <x v="82"/>
    <s v="2030I_RP_WD_Mg2"/>
  </r>
  <r>
    <x v="11"/>
    <n v="0"/>
    <n v="268"/>
    <n v="251.60899999999992"/>
    <x v="11"/>
    <x v="5"/>
    <x v="4"/>
    <x v="1"/>
    <x v="0"/>
    <x v="1"/>
    <x v="88"/>
    <s v="2030CL_Wyodak1"/>
  </r>
  <r>
    <x v="11"/>
    <n v="0"/>
    <n v="35.4375"/>
    <n v="65.265261111691657"/>
    <x v="11"/>
    <x v="2"/>
    <x v="2"/>
    <x v="1"/>
    <x v="0"/>
    <x v="1"/>
    <x v="99"/>
    <s v="2030WD_TopofWorld_P"/>
  </r>
  <r>
    <x v="11"/>
    <n v="0"/>
    <n v="18.88"/>
    <n v="14.403726677734893"/>
    <x v="11"/>
    <x v="3"/>
    <x v="3"/>
    <x v="1"/>
    <x v="0"/>
    <x v="1"/>
    <x v="101"/>
    <s v="2030QF_WD_Pioneer1"/>
  </r>
  <r>
    <x v="11"/>
    <n v="0"/>
    <n v="70.7"/>
    <n v="47.352848889722722"/>
    <x v="11"/>
    <x v="2"/>
    <x v="2"/>
    <x v="1"/>
    <x v="0"/>
    <x v="1"/>
    <x v="140"/>
    <s v="2030WD_Pryor"/>
  </r>
  <r>
    <x v="11"/>
    <n v="0"/>
    <n v="23.360000000000003"/>
    <n v="58.835927104350311"/>
    <x v="11"/>
    <x v="2"/>
    <x v="2"/>
    <x v="1"/>
    <x v="0"/>
    <x v="1"/>
    <x v="105"/>
    <s v="2030I_RP_WD_Glnr"/>
  </r>
  <r>
    <x v="11"/>
    <n v="0"/>
    <n v="9.2000000000000011"/>
    <n v="23.177595466469882"/>
    <x v="11"/>
    <x v="2"/>
    <x v="2"/>
    <x v="1"/>
    <x v="0"/>
    <x v="1"/>
    <x v="106"/>
    <s v="2030I_RP_WD_Gln3"/>
  </r>
  <r>
    <x v="11"/>
    <n v="0"/>
    <n v="23.360000000000003"/>
    <n v="22.218093551802092"/>
    <x v="11"/>
    <x v="2"/>
    <x v="2"/>
    <x v="1"/>
    <x v="0"/>
    <x v="1"/>
    <x v="107"/>
    <s v="2030I_RP_WD_7Mil"/>
  </r>
  <r>
    <x v="11"/>
    <n v="0"/>
    <n v="4.6000000000000005"/>
    <n v="4.7139773072543782"/>
    <x v="11"/>
    <x v="2"/>
    <x v="2"/>
    <x v="1"/>
    <x v="0"/>
    <x v="1"/>
    <x v="108"/>
    <s v="2030I_RP_WD_7Mi2"/>
  </r>
  <r>
    <x v="11"/>
    <n v="0"/>
    <n v="23.360000000000003"/>
    <n v="39.663885516528666"/>
    <x v="11"/>
    <x v="2"/>
    <x v="2"/>
    <x v="1"/>
    <x v="0"/>
    <x v="1"/>
    <x v="109"/>
    <s v="2030I_RP_WD_HiP"/>
  </r>
  <r>
    <x v="11"/>
    <n v="0"/>
    <n v="6.7300000000000031"/>
    <n v="8.4095149270903526"/>
    <x v="11"/>
    <x v="2"/>
    <x v="2"/>
    <x v="1"/>
    <x v="0"/>
    <x v="1"/>
    <x v="110"/>
    <s v="2030I_RP_WD_McF"/>
  </r>
  <r>
    <x v="11"/>
    <n v="0"/>
    <n v="26.199999999999992"/>
    <n v="24.123289339661635"/>
    <x v="11"/>
    <x v="2"/>
    <x v="2"/>
    <x v="1"/>
    <x v="0"/>
    <x v="1"/>
    <x v="141"/>
    <s v="2030I_RP_WD_Dlp"/>
  </r>
  <r>
    <x v="11"/>
    <n v="0"/>
    <n v="23.360000000000003"/>
    <n v="44.582794796203785"/>
    <x v="11"/>
    <x v="2"/>
    <x v="2"/>
    <x v="1"/>
    <x v="0"/>
    <x v="1"/>
    <x v="111"/>
    <s v="2030I_RP_WD_RHs"/>
  </r>
  <r>
    <x v="11"/>
    <n v="0"/>
    <n v="63.12"/>
    <n v="211.859189833089"/>
    <x v="11"/>
    <x v="2"/>
    <x v="2"/>
    <x v="1"/>
    <x v="0"/>
    <x v="1"/>
    <x v="149"/>
    <s v="2030R_WD_CDR2_c"/>
  </r>
  <r>
    <x v="11"/>
    <n v="0"/>
    <n v="79"/>
    <n v="96.973375796223266"/>
    <x v="11"/>
    <x v="2"/>
    <x v="2"/>
    <x v="1"/>
    <x v="0"/>
    <x v="1"/>
    <x v="142"/>
    <s v="2030R_WD_TBF3_b"/>
  </r>
  <r>
    <x v="11"/>
    <n v="0"/>
    <n v="39.470000000000006"/>
    <n v="44.6596501914157"/>
    <x v="11"/>
    <x v="2"/>
    <x v="2"/>
    <x v="1"/>
    <x v="0"/>
    <x v="1"/>
    <x v="143"/>
    <s v="2030R_WD_EKF1_b"/>
  </r>
  <r>
    <x v="11"/>
    <n v="0"/>
    <n v="35.35"/>
    <n v="63.637323045845314"/>
    <x v="11"/>
    <x v="2"/>
    <x v="2"/>
    <x v="1"/>
    <x v="0"/>
    <x v="1"/>
    <x v="150"/>
    <s v="2030I_CedarSpI_WD"/>
  </r>
  <r>
    <x v="11"/>
    <n v="0"/>
    <n v="0"/>
    <n v="0"/>
    <x v="11"/>
    <x v="11"/>
    <x v="8"/>
    <x v="1"/>
    <x v="0"/>
    <x v="0"/>
    <x v="112"/>
    <s v="2030DecomCost"/>
  </r>
  <r>
    <x v="11"/>
    <n v="0"/>
    <n v="40.233333333333327"/>
    <n v="39.766844087211368"/>
    <x v="12"/>
    <x v="3"/>
    <x v="3"/>
    <x v="1"/>
    <x v="0"/>
    <x v="1"/>
    <x v="113"/>
    <s v="2030QF_SR_Sweetwtr"/>
  </r>
  <r>
    <x v="11"/>
    <n v="0"/>
    <n v="478.24749999999995"/>
    <n v="411.09905161005736"/>
    <x v="13"/>
    <x v="4"/>
    <x v="4"/>
    <x v="0"/>
    <x v="0"/>
    <x v="1"/>
    <x v="114"/>
    <s v="2030GS_Chehalis"/>
  </r>
  <r>
    <x v="11"/>
    <n v="0"/>
    <n v="33.119999999999997"/>
    <n v="25.691526687251873"/>
    <x v="14"/>
    <x v="1"/>
    <x v="1"/>
    <x v="0"/>
    <x v="0"/>
    <x v="1"/>
    <x v="115"/>
    <s v="2030HY_Rogue"/>
  </r>
  <r>
    <x v="11"/>
    <n v="0"/>
    <n v="2.2058333333333326"/>
    <n v="2.202144905161004"/>
    <x v="14"/>
    <x v="1"/>
    <x v="1"/>
    <x v="0"/>
    <x v="0"/>
    <x v="1"/>
    <x v="116"/>
    <s v="2030HY_SmallWest"/>
  </r>
  <r>
    <x v="11"/>
    <n v="0"/>
    <n v="46.15"/>
    <n v="27.050663652404058"/>
    <x v="14"/>
    <x v="1"/>
    <x v="1"/>
    <x v="0"/>
    <x v="0"/>
    <x v="1"/>
    <x v="119"/>
    <s v="2030HY_Umpqua_Flat"/>
  </r>
  <r>
    <x v="11"/>
    <n v="0"/>
    <n v="82.628333333333345"/>
    <n v="37.478808998676634"/>
    <x v="14"/>
    <x v="1"/>
    <x v="1"/>
    <x v="0"/>
    <x v="0"/>
    <x v="1"/>
    <x v="120"/>
    <s v="2030HY_Umpqua_Shape"/>
  </r>
  <r>
    <x v="11"/>
    <n v="0"/>
    <n v="200.63750000000002"/>
    <n v="197.24534296028884"/>
    <x v="14"/>
    <x v="16"/>
    <x v="7"/>
    <x v="0"/>
    <x v="0"/>
    <x v="0"/>
    <x v="167"/>
    <s v="2030I_SO_BAT_LI"/>
  </r>
  <r>
    <x v="11"/>
    <n v="0"/>
    <n v="2.46"/>
    <n v="3.4386877440852537"/>
    <x v="14"/>
    <x v="10"/>
    <x v="2"/>
    <x v="0"/>
    <x v="0"/>
    <x v="1"/>
    <x v="123"/>
    <s v="2030SR_OldMill_P"/>
  </r>
  <r>
    <x v="11"/>
    <n v="0"/>
    <n v="0.20499999999999996"/>
    <n v="0.29066201261550045"/>
    <x v="14"/>
    <x v="10"/>
    <x v="2"/>
    <x v="0"/>
    <x v="0"/>
    <x v="1"/>
    <x v="124"/>
    <s v="2030SR_OSIP_Prj_P"/>
  </r>
  <r>
    <x v="11"/>
    <n v="0"/>
    <n v="95.314166666666651"/>
    <n v="191.58701884355628"/>
    <x v="14"/>
    <x v="3"/>
    <x v="3"/>
    <x v="0"/>
    <x v="0"/>
    <x v="1"/>
    <x v="125"/>
    <s v="2030QF_SR_ORS"/>
  </r>
  <r>
    <x v="11"/>
    <n v="0"/>
    <n v="187.38166666666666"/>
    <n v="130.45176532959908"/>
    <x v="14"/>
    <x v="13"/>
    <x v="9"/>
    <x v="0"/>
    <x v="0"/>
    <x v="0"/>
    <x v="153"/>
    <s v="2030H1.SO1_PVS"/>
  </r>
  <r>
    <x v="11"/>
    <n v="0"/>
    <n v="15.176666666666664"/>
    <n v="17.051361456469532"/>
    <x v="14"/>
    <x v="13"/>
    <x v="9"/>
    <x v="0"/>
    <x v="0"/>
    <x v="0"/>
    <x v="154"/>
    <s v="2030L1.SO1_PVS"/>
  </r>
  <r>
    <x v="11"/>
    <n v="0"/>
    <n v="61.789999999999992"/>
    <n v="79.549760947861145"/>
    <x v="14"/>
    <x v="10"/>
    <x v="2"/>
    <x v="0"/>
    <x v="0"/>
    <x v="1"/>
    <x v="151"/>
    <s v="2030FB_S_PrnMil"/>
  </r>
  <r>
    <x v="11"/>
    <n v="0"/>
    <n v="407.10416666666674"/>
    <n v="423.642873842082"/>
    <x v="15"/>
    <x v="1"/>
    <x v="1"/>
    <x v="0"/>
    <x v="0"/>
    <x v="1"/>
    <x v="126"/>
    <s v="2030HY_Lewis_Dispatch"/>
  </r>
  <r>
    <x v="11"/>
    <n v="0"/>
    <n v="128.79916666666665"/>
    <n v="31.032624393471544"/>
    <x v="15"/>
    <x v="1"/>
    <x v="1"/>
    <x v="0"/>
    <x v="0"/>
    <x v="1"/>
    <x v="127"/>
    <s v="2030HY_Lewis_Shape"/>
  </r>
  <r>
    <x v="11"/>
    <n v="0"/>
    <n v="0"/>
    <n v="0"/>
    <x v="15"/>
    <x v="1"/>
    <x v="1"/>
    <x v="0"/>
    <x v="0"/>
    <x v="1"/>
    <x v="128"/>
    <s v="2030Hy_Lewis_Dispatch_Rel_Reserve"/>
  </r>
  <r>
    <x v="11"/>
    <n v="0"/>
    <n v="100.32083333333334"/>
    <n v="98.622671480144419"/>
    <x v="15"/>
    <x v="16"/>
    <x v="7"/>
    <x v="0"/>
    <x v="0"/>
    <x v="0"/>
    <x v="168"/>
    <s v="2030I_PNC_BAT_LI"/>
  </r>
  <r>
    <x v="11"/>
    <n v="0"/>
    <n v="10.074999999999999"/>
    <n v="16.181786631773896"/>
    <x v="15"/>
    <x v="3"/>
    <x v="3"/>
    <x v="0"/>
    <x v="0"/>
    <x v="1"/>
    <x v="129"/>
    <s v="2030QF_SR_ORN"/>
  </r>
  <r>
    <x v="11"/>
    <n v="0"/>
    <n v="4.2000000000000011"/>
    <n v="4.2"/>
    <x v="15"/>
    <x v="3"/>
    <x v="3"/>
    <x v="0"/>
    <x v="0"/>
    <x v="1"/>
    <x v="130"/>
    <s v="2030QF_WD_ORN"/>
  </r>
  <r>
    <x v="11"/>
    <n v="0"/>
    <n v="114.64999999999999"/>
    <n v="112.71162454873647"/>
    <x v="25"/>
    <x v="16"/>
    <x v="7"/>
    <x v="0"/>
    <x v="0"/>
    <x v="0"/>
    <x v="164"/>
    <s v="2030I_WV_BAT_LI"/>
  </r>
  <r>
    <x v="11"/>
    <n v="0"/>
    <n v="8.5833333333333339"/>
    <n v="103"/>
    <x v="16"/>
    <x v="0"/>
    <x v="0"/>
    <x v="0"/>
    <x v="0"/>
    <x v="0"/>
    <x v="131"/>
    <s v="2030I_FOT_NOBQ3"/>
  </r>
  <r>
    <x v="11"/>
    <n v="0"/>
    <n v="348.67"/>
    <n v="322.14899999999989"/>
    <x v="17"/>
    <x v="5"/>
    <x v="4"/>
    <x v="0"/>
    <x v="0"/>
    <x v="1"/>
    <x v="134"/>
    <s v="2030CL_JBridger3"/>
  </r>
  <r>
    <x v="11"/>
    <n v="0"/>
    <n v="353.30000000000013"/>
    <n v="319.39199999999994"/>
    <x v="17"/>
    <x v="5"/>
    <x v="4"/>
    <x v="0"/>
    <x v="0"/>
    <x v="1"/>
    <x v="135"/>
    <s v="2030CL_JBridger4"/>
  </r>
  <r>
    <x v="11"/>
    <n v="0"/>
    <n v="0"/>
    <n v="0"/>
    <x v="17"/>
    <x v="11"/>
    <x v="8"/>
    <x v="1"/>
    <x v="0"/>
    <x v="0"/>
    <x v="136"/>
    <s v="2030ReclamationCost"/>
  </r>
  <r>
    <x v="11"/>
    <n v="0"/>
    <n v="11.65"/>
    <n v="19.272565507161321"/>
    <x v="18"/>
    <x v="14"/>
    <x v="10"/>
    <x v="1"/>
    <x v="0"/>
    <x v="0"/>
    <x v="152"/>
    <s v="2030H3.US1_WD_CP"/>
  </r>
  <r>
    <x v="11"/>
    <n v="0"/>
    <n v="59.986666666666672"/>
    <n v="58.524778566632435"/>
    <x v="18"/>
    <x v="13"/>
    <x v="9"/>
    <x v="1"/>
    <x v="0"/>
    <x v="0"/>
    <x v="155"/>
    <s v="2030L1.US1_PVS"/>
  </r>
  <r>
    <x v="11"/>
    <n v="0"/>
    <n v="4.4958333333333336"/>
    <n v="11.565300628095308"/>
    <x v="19"/>
    <x v="17"/>
    <x v="12"/>
    <x v="0"/>
    <x v="0"/>
    <x v="0"/>
    <x v="169"/>
    <s v="2030H_.YK1_WDS"/>
  </r>
  <r>
    <x v="11"/>
    <n v="0"/>
    <n v="102.35500000000002"/>
    <n v="108.40339951689575"/>
    <x v="19"/>
    <x v="13"/>
    <x v="9"/>
    <x v="0"/>
    <x v="0"/>
    <x v="0"/>
    <x v="156"/>
    <s v="2030L1.YK1_PVS"/>
  </r>
  <r>
    <x v="11"/>
    <n v="0"/>
    <n v="106.65083333333332"/>
    <n v="139.41703525660813"/>
    <x v="26"/>
    <x v="14"/>
    <x v="10"/>
    <x v="1"/>
    <x v="0"/>
    <x v="0"/>
    <x v="171"/>
    <s v="2030H_.GO2_WD"/>
  </r>
  <r>
    <x v="11"/>
    <n v="0"/>
    <n v="29.620000000000005"/>
    <n v="168.96158145141274"/>
    <x v="26"/>
    <x v="14"/>
    <x v="10"/>
    <x v="1"/>
    <x v="0"/>
    <x v="0"/>
    <x v="172"/>
    <s v="2030L_.GO2_WD"/>
  </r>
  <r>
    <x v="11"/>
    <n v="0"/>
    <n v="565.6"/>
    <n v="378.81485179667749"/>
    <x v="20"/>
    <x v="14"/>
    <x v="10"/>
    <x v="1"/>
    <x v="0"/>
    <x v="0"/>
    <x v="157"/>
    <s v="2030H4.AE1_WD"/>
  </r>
  <r>
    <x v="11"/>
    <n v="0"/>
    <n v="104.60416666666664"/>
    <n v="67.925231650734119"/>
    <x v="21"/>
    <x v="13"/>
    <x v="9"/>
    <x v="1"/>
    <x v="0"/>
    <x v="0"/>
    <x v="158"/>
    <s v="2030H1.UN1_PVS_CP"/>
  </r>
  <r>
    <x v="11"/>
    <n v="0"/>
    <n v="88.858333333333334"/>
    <n v="90.162972346319691"/>
    <x v="21"/>
    <x v="13"/>
    <x v="9"/>
    <x v="1"/>
    <x v="0"/>
    <x v="0"/>
    <x v="159"/>
    <s v="2030L1.UN1_PVS"/>
  </r>
  <r>
    <x v="11"/>
    <n v="0"/>
    <n v="129.95833333333334"/>
    <n v="126.78678199010494"/>
    <x v="27"/>
    <x v="13"/>
    <x v="9"/>
    <x v="1"/>
    <x v="0"/>
    <x v="0"/>
    <x v="173"/>
    <s v="2030L_.US4_PVS"/>
  </r>
  <r>
    <x v="11"/>
    <n v="0"/>
    <n v="93.324166666666656"/>
    <n v="94.694834194235227"/>
    <x v="22"/>
    <x v="13"/>
    <x v="9"/>
    <x v="0"/>
    <x v="0"/>
    <x v="0"/>
    <x v="170"/>
    <s v="2030L_.JBB_PVS"/>
  </r>
  <r>
    <x v="11"/>
    <n v="0"/>
    <n v="91.920833333333334"/>
    <n v="93.272040358261748"/>
    <x v="22"/>
    <x v="13"/>
    <x v="9"/>
    <x v="0"/>
    <x v="0"/>
    <x v="0"/>
    <x v="160"/>
    <s v="2030L1.JBB_PVS"/>
  </r>
  <r>
    <x v="12"/>
    <n v="0"/>
    <n v="86.190000000000012"/>
    <n v="86.19"/>
    <x v="0"/>
    <x v="0"/>
    <x v="0"/>
    <x v="0"/>
    <x v="0"/>
    <x v="0"/>
    <x v="165"/>
    <s v="2031I_FOT_COBFL"/>
  </r>
  <r>
    <x v="12"/>
    <n v="0"/>
    <n v="9.9841666666666669"/>
    <n v="119.81"/>
    <x v="0"/>
    <x v="0"/>
    <x v="0"/>
    <x v="0"/>
    <x v="0"/>
    <x v="0"/>
    <x v="0"/>
    <s v="2031I_FOT_COBQ3"/>
  </r>
  <r>
    <x v="12"/>
    <n v="0"/>
    <n v="13.230833333333335"/>
    <n v="0"/>
    <x v="0"/>
    <x v="0"/>
    <x v="0"/>
    <x v="0"/>
    <x v="0"/>
    <x v="0"/>
    <x v="1"/>
    <s v="2031I_FOT_COB_W"/>
  </r>
  <r>
    <x v="12"/>
    <n v="0"/>
    <n v="28.662499999999998"/>
    <n v="28.177906137184117"/>
    <x v="1"/>
    <x v="16"/>
    <x v="7"/>
    <x v="1"/>
    <x v="0"/>
    <x v="0"/>
    <x v="174"/>
    <s v="2031I_GO_BAT_LI"/>
  </r>
  <r>
    <x v="12"/>
    <n v="0"/>
    <n v="8.379999999999999"/>
    <n v="10.000196729909492"/>
    <x v="1"/>
    <x v="3"/>
    <x v="3"/>
    <x v="1"/>
    <x v="0"/>
    <x v="1"/>
    <x v="4"/>
    <s v="2031QF_WD_MC_FivPine"/>
  </r>
  <r>
    <x v="12"/>
    <n v="0"/>
    <n v="16.759999999999998"/>
    <n v="26.288904248398275"/>
    <x v="1"/>
    <x v="3"/>
    <x v="3"/>
    <x v="1"/>
    <x v="0"/>
    <x v="1"/>
    <x v="5"/>
    <s v="2031QF_WD_MC_NorthPt"/>
  </r>
  <r>
    <x v="12"/>
    <n v="0"/>
    <n v="5.3100000000000005"/>
    <n v="6.0475533744664736"/>
    <x v="1"/>
    <x v="3"/>
    <x v="3"/>
    <x v="1"/>
    <x v="0"/>
    <x v="1"/>
    <x v="6"/>
    <s v="2031QF_WD_PwerCntyI"/>
  </r>
  <r>
    <x v="12"/>
    <n v="0"/>
    <n v="5.3100000000000005"/>
    <n v="5.3340455483476585"/>
    <x v="1"/>
    <x v="3"/>
    <x v="3"/>
    <x v="1"/>
    <x v="0"/>
    <x v="1"/>
    <x v="7"/>
    <s v="2031QF_WD_PwerCntyII"/>
  </r>
  <r>
    <x v="12"/>
    <n v="0"/>
    <n v="19.958333333333336"/>
    <n v="20.032790030877809"/>
    <x v="2"/>
    <x v="1"/>
    <x v="1"/>
    <x v="0"/>
    <x v="0"/>
    <x v="1"/>
    <x v="8"/>
    <s v="2031HY_MidCol_P"/>
  </r>
  <r>
    <x v="12"/>
    <n v="0"/>
    <n v="34.333333333333336"/>
    <n v="412"/>
    <x v="2"/>
    <x v="0"/>
    <x v="0"/>
    <x v="0"/>
    <x v="0"/>
    <x v="0"/>
    <x v="11"/>
    <s v="2031I_FOT_MDCQ3"/>
  </r>
  <r>
    <x v="12"/>
    <n v="0"/>
    <n v="32.1875"/>
    <n v="386.25"/>
    <x v="2"/>
    <x v="0"/>
    <x v="0"/>
    <x v="0"/>
    <x v="0"/>
    <x v="0"/>
    <x v="12"/>
    <s v="2031I_FOT_MDCQ3b"/>
  </r>
  <r>
    <x v="12"/>
    <n v="0"/>
    <n v="3.2483333333333331"/>
    <n v="0"/>
    <x v="2"/>
    <x v="0"/>
    <x v="0"/>
    <x v="0"/>
    <x v="0"/>
    <x v="0"/>
    <x v="13"/>
    <s v="2031I_FOT_MDC_W"/>
  </r>
  <r>
    <x v="12"/>
    <n v="0"/>
    <n v="23.72"/>
    <n v="93.447131714874629"/>
    <x v="2"/>
    <x v="2"/>
    <x v="2"/>
    <x v="0"/>
    <x v="0"/>
    <x v="1"/>
    <x v="14"/>
    <s v="2031I_RP_WD_LJp"/>
  </r>
  <r>
    <x v="12"/>
    <n v="0"/>
    <n v="19.740000000000002"/>
    <n v="85.618321192984979"/>
    <x v="2"/>
    <x v="2"/>
    <x v="2"/>
    <x v="0"/>
    <x v="0"/>
    <x v="1"/>
    <x v="15"/>
    <s v="2031I_RP_WD_Gdne"/>
  </r>
  <r>
    <x v="12"/>
    <n v="0"/>
    <n v="14.916666666666666"/>
    <n v="179"/>
    <x v="23"/>
    <x v="0"/>
    <x v="0"/>
    <x v="1"/>
    <x v="0"/>
    <x v="0"/>
    <x v="162"/>
    <s v="2031I_FOT_MNAQ3c"/>
  </r>
  <r>
    <x v="12"/>
    <n v="0"/>
    <n v="9.7999999999999989"/>
    <n v="18.638902073224521"/>
    <x v="3"/>
    <x v="1"/>
    <x v="1"/>
    <x v="1"/>
    <x v="0"/>
    <x v="1"/>
    <x v="16"/>
    <s v="2031HY_BearRiver_Shape"/>
  </r>
  <r>
    <x v="12"/>
    <n v="0"/>
    <n v="57.572499999999998"/>
    <n v="6.4900705778561969"/>
    <x v="3"/>
    <x v="1"/>
    <x v="1"/>
    <x v="1"/>
    <x v="0"/>
    <x v="1"/>
    <x v="17"/>
    <s v="2031HY_BearRiver_Dispatch"/>
  </r>
  <r>
    <x v="12"/>
    <n v="0"/>
    <n v="0"/>
    <n v="36.490070577856201"/>
    <x v="3"/>
    <x v="1"/>
    <x v="1"/>
    <x v="1"/>
    <x v="0"/>
    <x v="1"/>
    <x v="18"/>
    <s v="2031Hy_Bear_Dispatch_Rel_Reserve"/>
  </r>
  <r>
    <x v="12"/>
    <n v="0"/>
    <n v="64"/>
    <n v="60.699999999999982"/>
    <x v="3"/>
    <x v="4"/>
    <x v="4"/>
    <x v="1"/>
    <x v="0"/>
    <x v="1"/>
    <x v="19"/>
    <s v="2031GS_Gadsby1"/>
  </r>
  <r>
    <x v="12"/>
    <n v="0"/>
    <n v="69"/>
    <n v="61.299999999999919"/>
    <x v="3"/>
    <x v="4"/>
    <x v="4"/>
    <x v="1"/>
    <x v="0"/>
    <x v="1"/>
    <x v="20"/>
    <s v="2031GS_Gadsby2"/>
  </r>
  <r>
    <x v="12"/>
    <n v="0"/>
    <n v="104.5"/>
    <n v="101.69999999999996"/>
    <x v="3"/>
    <x v="4"/>
    <x v="4"/>
    <x v="1"/>
    <x v="0"/>
    <x v="1"/>
    <x v="21"/>
    <s v="2031GS_Gadsby3"/>
  </r>
  <r>
    <x v="12"/>
    <n v="0"/>
    <n v="39.600000000000009"/>
    <n v="34.900000000000006"/>
    <x v="3"/>
    <x v="4"/>
    <x v="4"/>
    <x v="1"/>
    <x v="0"/>
    <x v="1"/>
    <x v="22"/>
    <s v="2031GS_Gadsby4"/>
  </r>
  <r>
    <x v="12"/>
    <n v="0"/>
    <n v="39.600000000000009"/>
    <n v="33.200000000000038"/>
    <x v="3"/>
    <x v="4"/>
    <x v="4"/>
    <x v="1"/>
    <x v="0"/>
    <x v="1"/>
    <x v="23"/>
    <s v="2031GS_Gadsby5"/>
  </r>
  <r>
    <x v="12"/>
    <n v="0"/>
    <n v="39.600000000000009"/>
    <n v="39.200000000000031"/>
    <x v="3"/>
    <x v="4"/>
    <x v="4"/>
    <x v="1"/>
    <x v="0"/>
    <x v="1"/>
    <x v="24"/>
    <s v="2031GS_Gadsby6"/>
  </r>
  <r>
    <x v="12"/>
    <n v="0"/>
    <n v="540.92916666666656"/>
    <n v="517.8042126157917"/>
    <x v="3"/>
    <x v="4"/>
    <x v="4"/>
    <x v="1"/>
    <x v="0"/>
    <x v="1"/>
    <x v="28"/>
    <s v="2031GS_LakeSide1"/>
  </r>
  <r>
    <x v="12"/>
    <n v="0"/>
    <n v="626.79083333333335"/>
    <n v="598.90533745037499"/>
    <x v="3"/>
    <x v="4"/>
    <x v="4"/>
    <x v="1"/>
    <x v="0"/>
    <x v="1"/>
    <x v="29"/>
    <s v="2031GS_LakeSide2"/>
  </r>
  <r>
    <x v="12"/>
    <n v="0"/>
    <n v="14.370000000000003"/>
    <n v="20.788734932082953"/>
    <x v="3"/>
    <x v="3"/>
    <x v="3"/>
    <x v="1"/>
    <x v="0"/>
    <x v="1"/>
    <x v="30"/>
    <s v="2031QF_WD_Mtn_Wind1"/>
  </r>
  <r>
    <x v="12"/>
    <n v="0"/>
    <n v="18.829999999999995"/>
    <n v="27.56609256760424"/>
    <x v="3"/>
    <x v="3"/>
    <x v="3"/>
    <x v="1"/>
    <x v="0"/>
    <x v="1"/>
    <x v="31"/>
    <s v="2031QF_WD_Mtn_Wind2"/>
  </r>
  <r>
    <x v="12"/>
    <n v="0"/>
    <n v="545.23083333333341"/>
    <n v="179.20366674018501"/>
    <x v="3"/>
    <x v="15"/>
    <x v="11"/>
    <x v="1"/>
    <x v="0"/>
    <x v="0"/>
    <x v="161"/>
    <s v="2031I_NTN_SC_FRM"/>
  </r>
  <r>
    <x v="12"/>
    <n v="0"/>
    <n v="121.72499999999997"/>
    <n v="86.136639762256891"/>
    <x v="3"/>
    <x v="13"/>
    <x v="9"/>
    <x v="1"/>
    <x v="0"/>
    <x v="0"/>
    <x v="145"/>
    <s v="2031H1.UN_PVS_CP"/>
  </r>
  <r>
    <x v="12"/>
    <n v="0"/>
    <n v="50.350000000000016"/>
    <n v="47.500000000000021"/>
    <x v="3"/>
    <x v="6"/>
    <x v="5"/>
    <x v="1"/>
    <x v="0"/>
    <x v="1"/>
    <x v="35"/>
    <s v="2031MonsanOpRes_Int"/>
  </r>
  <r>
    <x v="12"/>
    <n v="0"/>
    <n v="114.48"/>
    <n v="107.9999999999999"/>
    <x v="3"/>
    <x v="7"/>
    <x v="6"/>
    <x v="1"/>
    <x v="0"/>
    <x v="1"/>
    <x v="36"/>
    <s v="2031MagCorp_Int"/>
  </r>
  <r>
    <x v="12"/>
    <n v="0"/>
    <n v="80.559999999999988"/>
    <n v="69.398323775915301"/>
    <x v="3"/>
    <x v="7"/>
    <x v="6"/>
    <x v="1"/>
    <x v="0"/>
    <x v="1"/>
    <x v="37"/>
    <s v="2031Nucor_Int"/>
  </r>
  <r>
    <x v="12"/>
    <n v="0"/>
    <n v="71.02"/>
    <n v="66.999999999999957"/>
    <x v="3"/>
    <x v="6"/>
    <x v="5"/>
    <x v="1"/>
    <x v="0"/>
    <x v="1"/>
    <x v="38"/>
    <s v="2031MonsanCur_Int"/>
  </r>
  <r>
    <x v="12"/>
    <n v="0"/>
    <n v="9.5183333333333326"/>
    <n v="12.488901852668723"/>
    <x v="5"/>
    <x v="1"/>
    <x v="1"/>
    <x v="1"/>
    <x v="0"/>
    <x v="1"/>
    <x v="40"/>
    <s v="2031HY_SmallEast"/>
  </r>
  <r>
    <x v="12"/>
    <n v="0"/>
    <n v="0.95666666666666667"/>
    <n v="0.95880144404332135"/>
    <x v="5"/>
    <x v="8"/>
    <x v="7"/>
    <x v="1"/>
    <x v="0"/>
    <x v="1"/>
    <x v="41"/>
    <s v="2031I_US_BAT_Pan"/>
  </r>
  <r>
    <x v="12"/>
    <n v="0"/>
    <n v="32.100000000000009"/>
    <n v="30.380000000000003"/>
    <x v="5"/>
    <x v="9"/>
    <x v="2"/>
    <x v="1"/>
    <x v="0"/>
    <x v="1"/>
    <x v="42"/>
    <s v="2031GEO_Blundell"/>
  </r>
  <r>
    <x v="12"/>
    <n v="0"/>
    <n v="534.19833333333327"/>
    <n v="524.78842082046754"/>
    <x v="5"/>
    <x v="4"/>
    <x v="4"/>
    <x v="1"/>
    <x v="0"/>
    <x v="1"/>
    <x v="43"/>
    <s v="2031GS_CurrantCreek"/>
  </r>
  <r>
    <x v="12"/>
    <n v="0"/>
    <n v="418.10000000000008"/>
    <n v="395.40000000000009"/>
    <x v="5"/>
    <x v="5"/>
    <x v="4"/>
    <x v="1"/>
    <x v="0"/>
    <x v="1"/>
    <x v="44"/>
    <s v="2031CL_Hunter1"/>
  </r>
  <r>
    <x v="12"/>
    <n v="0"/>
    <n v="269"/>
    <n v="250.39299999999992"/>
    <x v="5"/>
    <x v="5"/>
    <x v="4"/>
    <x v="1"/>
    <x v="0"/>
    <x v="1"/>
    <x v="45"/>
    <s v="2031CL_Hunter2"/>
  </r>
  <r>
    <x v="12"/>
    <n v="0"/>
    <n v="471"/>
    <n v="445.06099999999998"/>
    <x v="5"/>
    <x v="5"/>
    <x v="4"/>
    <x v="1"/>
    <x v="0"/>
    <x v="1"/>
    <x v="46"/>
    <s v="2031CL_Hunter3"/>
  </r>
  <r>
    <x v="12"/>
    <n v="0"/>
    <n v="459"/>
    <n v="432.24300000000005"/>
    <x v="5"/>
    <x v="5"/>
    <x v="4"/>
    <x v="1"/>
    <x v="0"/>
    <x v="1"/>
    <x v="47"/>
    <s v="2031CL_Huntington1"/>
  </r>
  <r>
    <x v="12"/>
    <n v="0"/>
    <n v="450"/>
    <n v="421.91799999999978"/>
    <x v="5"/>
    <x v="5"/>
    <x v="4"/>
    <x v="1"/>
    <x v="0"/>
    <x v="1"/>
    <x v="48"/>
    <s v="2031CL_Huntington2"/>
  </r>
  <r>
    <x v="12"/>
    <n v="0"/>
    <n v="12.599999999999996"/>
    <n v="11.662918390132356"/>
    <x v="5"/>
    <x v="3"/>
    <x v="3"/>
    <x v="1"/>
    <x v="0"/>
    <x v="1"/>
    <x v="49"/>
    <s v="2031QF_WD_Latigo"/>
  </r>
  <r>
    <x v="12"/>
    <n v="0"/>
    <n v="38.734999999999992"/>
    <n v="50.625089841398989"/>
    <x v="5"/>
    <x v="3"/>
    <x v="3"/>
    <x v="1"/>
    <x v="0"/>
    <x v="1"/>
    <x v="50"/>
    <s v="2031QF_SR_Enterpr"/>
  </r>
  <r>
    <x v="12"/>
    <n v="0"/>
    <n v="38.760833333333323"/>
    <n v="35.912232615369703"/>
    <x v="5"/>
    <x v="3"/>
    <x v="3"/>
    <x v="1"/>
    <x v="0"/>
    <x v="1"/>
    <x v="51"/>
    <s v="2031QF_SR_Escalt1"/>
  </r>
  <r>
    <x v="12"/>
    <n v="0"/>
    <n v="38.760833333333323"/>
    <n v="36.884401077246899"/>
    <x v="5"/>
    <x v="3"/>
    <x v="3"/>
    <x v="1"/>
    <x v="0"/>
    <x v="1"/>
    <x v="52"/>
    <s v="2031QF_SR_Escalt2"/>
  </r>
  <r>
    <x v="12"/>
    <n v="0"/>
    <n v="38.760833333333323"/>
    <n v="37.363172418885632"/>
    <x v="5"/>
    <x v="3"/>
    <x v="3"/>
    <x v="1"/>
    <x v="0"/>
    <x v="1"/>
    <x v="53"/>
    <s v="2031QF_SR_Escalt3"/>
  </r>
  <r>
    <x v="12"/>
    <n v="0"/>
    <n v="24.09416666666667"/>
    <n v="24.263872611464851"/>
    <x v="5"/>
    <x v="3"/>
    <x v="3"/>
    <x v="1"/>
    <x v="0"/>
    <x v="1"/>
    <x v="54"/>
    <s v="2031QF_SR_Pavant"/>
  </r>
  <r>
    <x v="12"/>
    <n v="0"/>
    <n v="40.553333333333335"/>
    <n v="38.547926098190224"/>
    <x v="5"/>
    <x v="3"/>
    <x v="3"/>
    <x v="1"/>
    <x v="0"/>
    <x v="1"/>
    <x v="55"/>
    <s v="2031QF_SR_RedHill"/>
  </r>
  <r>
    <x v="12"/>
    <n v="0"/>
    <n v="40.553333333333335"/>
    <n v="37.500827908442005"/>
    <x v="5"/>
    <x v="3"/>
    <x v="3"/>
    <x v="1"/>
    <x v="0"/>
    <x v="1"/>
    <x v="56"/>
    <s v="2031QF_SR_ThreePeaks"/>
  </r>
  <r>
    <x v="12"/>
    <n v="0"/>
    <n v="39.045000000000009"/>
    <n v="41.968227048750975"/>
    <x v="5"/>
    <x v="3"/>
    <x v="3"/>
    <x v="1"/>
    <x v="0"/>
    <x v="1"/>
    <x v="57"/>
    <s v="2031QF_SR_GrntM_East"/>
  </r>
  <r>
    <x v="12"/>
    <n v="0"/>
    <n v="24.610000000000003"/>
    <n v="31.358577351153194"/>
    <x v="5"/>
    <x v="3"/>
    <x v="3"/>
    <x v="1"/>
    <x v="0"/>
    <x v="1"/>
    <x v="58"/>
    <s v="2031QF_SR_GrntM_West"/>
  </r>
  <r>
    <x v="12"/>
    <n v="0"/>
    <n v="39.020000000000003"/>
    <n v="36.963406995436635"/>
    <x v="5"/>
    <x v="3"/>
    <x v="3"/>
    <x v="1"/>
    <x v="0"/>
    <x v="1"/>
    <x v="59"/>
    <s v="2031QF_SR_IronSpring"/>
  </r>
  <r>
    <x v="12"/>
    <n v="0"/>
    <n v="25.349166666666672"/>
    <n v="24.59340313159213"/>
    <x v="5"/>
    <x v="3"/>
    <x v="3"/>
    <x v="1"/>
    <x v="0"/>
    <x v="1"/>
    <x v="60"/>
    <s v="2031QF_SR_Pavant_II"/>
  </r>
  <r>
    <x v="12"/>
    <n v="0"/>
    <n v="16.533333333333331"/>
    <n v="53.964381342454914"/>
    <x v="5"/>
    <x v="3"/>
    <x v="3"/>
    <x v="1"/>
    <x v="0"/>
    <x v="1"/>
    <x v="61"/>
    <s v="2031QF_SR_UTS"/>
  </r>
  <r>
    <x v="12"/>
    <n v="0"/>
    <n v="10.14"/>
    <n v="10.772073989493315"/>
    <x v="5"/>
    <x v="10"/>
    <x v="2"/>
    <x v="1"/>
    <x v="0"/>
    <x v="1"/>
    <x v="62"/>
    <s v="2031SR_Pavant_III"/>
  </r>
  <r>
    <x v="12"/>
    <n v="0"/>
    <n v="7.79"/>
    <n v="9.9768091411439741"/>
    <x v="5"/>
    <x v="3"/>
    <x v="3"/>
    <x v="1"/>
    <x v="0"/>
    <x v="1"/>
    <x v="63"/>
    <s v="2031QF_SR_Sage_I"/>
  </r>
  <r>
    <x v="12"/>
    <n v="0"/>
    <n v="7.79"/>
    <n v="9.9768091411439741"/>
    <x v="5"/>
    <x v="3"/>
    <x v="3"/>
    <x v="1"/>
    <x v="0"/>
    <x v="1"/>
    <x v="64"/>
    <s v="2031QF_SR_Sage_II"/>
  </r>
  <r>
    <x v="12"/>
    <n v="0"/>
    <n v="6.8525"/>
    <n v="8.3063643214014622"/>
    <x v="5"/>
    <x v="3"/>
    <x v="3"/>
    <x v="1"/>
    <x v="0"/>
    <x v="1"/>
    <x v="65"/>
    <s v="2031QF_SR_Sage_III"/>
  </r>
  <r>
    <x v="12"/>
    <n v="0"/>
    <n v="56.5"/>
    <n v="50.457718818970044"/>
    <x v="5"/>
    <x v="10"/>
    <x v="2"/>
    <x v="1"/>
    <x v="0"/>
    <x v="1"/>
    <x v="146"/>
    <s v="2031FB_S_Hunter"/>
  </r>
  <r>
    <x v="12"/>
    <n v="0"/>
    <n v="45.199999999999996"/>
    <n v="40.327119317077027"/>
    <x v="5"/>
    <x v="10"/>
    <x v="2"/>
    <x v="1"/>
    <x v="0"/>
    <x v="1"/>
    <x v="147"/>
    <s v="2031FB_S_Sigurd"/>
  </r>
  <r>
    <x v="12"/>
    <n v="0"/>
    <n v="54.785833333333336"/>
    <n v="44.013024078946401"/>
    <x v="5"/>
    <x v="10"/>
    <x v="2"/>
    <x v="1"/>
    <x v="0"/>
    <x v="1"/>
    <x v="138"/>
    <s v="2031FB_S_Milfrd"/>
  </r>
  <r>
    <x v="12"/>
    <n v="0"/>
    <n v="33.269999999999996"/>
    <n v="36.715146032388404"/>
    <x v="5"/>
    <x v="10"/>
    <x v="2"/>
    <x v="1"/>
    <x v="0"/>
    <x v="1"/>
    <x v="148"/>
    <s v="2031FB_S_CovMtn"/>
  </r>
  <r>
    <x v="12"/>
    <n v="0"/>
    <n v="2.9616666666666664"/>
    <n v="3.2278881782090867"/>
    <x v="8"/>
    <x v="1"/>
    <x v="1"/>
    <x v="0"/>
    <x v="0"/>
    <x v="1"/>
    <x v="71"/>
    <s v="2031HY_BigFork"/>
  </r>
  <r>
    <x v="12"/>
    <n v="0"/>
    <n v="226.99166666666659"/>
    <n v="212.8290030877811"/>
    <x v="9"/>
    <x v="4"/>
    <x v="4"/>
    <x v="0"/>
    <x v="0"/>
    <x v="1"/>
    <x v="74"/>
    <s v="2031GS_Hermiston2"/>
  </r>
  <r>
    <x v="12"/>
    <n v="0"/>
    <n v="100.32083333333334"/>
    <n v="98.622671480144419"/>
    <x v="24"/>
    <x v="16"/>
    <x v="7"/>
    <x v="0"/>
    <x v="0"/>
    <x v="0"/>
    <x v="163"/>
    <s v="2031I_YK_BAT_LI"/>
  </r>
  <r>
    <x v="12"/>
    <n v="0"/>
    <n v="71.658333333333317"/>
    <n v="70.444765342960295"/>
    <x v="10"/>
    <x v="16"/>
    <x v="7"/>
    <x v="0"/>
    <x v="0"/>
    <x v="0"/>
    <x v="166"/>
    <s v="2031I_WW_BAT_LI"/>
  </r>
  <r>
    <x v="12"/>
    <n v="0"/>
    <n v="2.1000000000000005"/>
    <n v="9.2556661333858852"/>
    <x v="10"/>
    <x v="3"/>
    <x v="3"/>
    <x v="0"/>
    <x v="0"/>
    <x v="1"/>
    <x v="80"/>
    <s v="2031QF_WD_WaW"/>
  </r>
  <r>
    <x v="12"/>
    <n v="0"/>
    <n v="8.4000000000000021"/>
    <n v="16.394446399344126"/>
    <x v="10"/>
    <x v="3"/>
    <x v="3"/>
    <x v="0"/>
    <x v="0"/>
    <x v="1"/>
    <x v="139"/>
    <s v="2031QF_WD_Orchard"/>
  </r>
  <r>
    <x v="12"/>
    <n v="0"/>
    <n v="32.76"/>
    <n v="67.535173309607003"/>
    <x v="10"/>
    <x v="2"/>
    <x v="2"/>
    <x v="0"/>
    <x v="0"/>
    <x v="1"/>
    <x v="81"/>
    <s v="2031I_RP_WD_Mg1"/>
  </r>
  <r>
    <x v="12"/>
    <n v="0"/>
    <n v="16.38"/>
    <n v="19.212451534994759"/>
    <x v="10"/>
    <x v="2"/>
    <x v="2"/>
    <x v="0"/>
    <x v="0"/>
    <x v="1"/>
    <x v="82"/>
    <s v="2031I_RP_WD_Mg2"/>
  </r>
  <r>
    <x v="12"/>
    <n v="0"/>
    <n v="268"/>
    <n v="251.60899999999992"/>
    <x v="11"/>
    <x v="5"/>
    <x v="4"/>
    <x v="1"/>
    <x v="0"/>
    <x v="1"/>
    <x v="88"/>
    <s v="2031CL_Wyodak1"/>
  </r>
  <r>
    <x v="12"/>
    <n v="0"/>
    <n v="18.88"/>
    <n v="15.550557853509801"/>
    <x v="11"/>
    <x v="3"/>
    <x v="3"/>
    <x v="1"/>
    <x v="0"/>
    <x v="1"/>
    <x v="101"/>
    <s v="2031QF_WD_Pioneer1"/>
  </r>
  <r>
    <x v="12"/>
    <n v="0"/>
    <n v="70.7"/>
    <n v="51.123103948258183"/>
    <x v="11"/>
    <x v="2"/>
    <x v="2"/>
    <x v="1"/>
    <x v="0"/>
    <x v="1"/>
    <x v="140"/>
    <s v="2031WD_Pryor"/>
  </r>
  <r>
    <x v="12"/>
    <n v="0"/>
    <n v="23.360000000000003"/>
    <n v="63.520469998599381"/>
    <x v="11"/>
    <x v="2"/>
    <x v="2"/>
    <x v="1"/>
    <x v="0"/>
    <x v="1"/>
    <x v="105"/>
    <s v="2031I_RP_WD_Glnr"/>
  </r>
  <r>
    <x v="12"/>
    <n v="0"/>
    <n v="9.2000000000000011"/>
    <n v="25.023006008835637"/>
    <x v="11"/>
    <x v="2"/>
    <x v="2"/>
    <x v="1"/>
    <x v="0"/>
    <x v="1"/>
    <x v="106"/>
    <s v="2031I_RP_WD_Gln3"/>
  </r>
  <r>
    <x v="12"/>
    <n v="0"/>
    <n v="23.360000000000003"/>
    <n v="23.987108121543784"/>
    <x v="11"/>
    <x v="2"/>
    <x v="2"/>
    <x v="1"/>
    <x v="0"/>
    <x v="1"/>
    <x v="107"/>
    <s v="2031I_RP_WD_7Mil"/>
  </r>
  <r>
    <x v="12"/>
    <n v="0"/>
    <n v="4.6000000000000005"/>
    <n v="5.0893062938986127"/>
    <x v="11"/>
    <x v="2"/>
    <x v="2"/>
    <x v="1"/>
    <x v="0"/>
    <x v="1"/>
    <x v="108"/>
    <s v="2031I_RP_WD_7Mi2"/>
  </r>
  <r>
    <x v="12"/>
    <n v="0"/>
    <n v="23.360000000000003"/>
    <n v="42.821941864059639"/>
    <x v="11"/>
    <x v="2"/>
    <x v="2"/>
    <x v="1"/>
    <x v="0"/>
    <x v="1"/>
    <x v="109"/>
    <s v="2031I_RP_WD_HiP"/>
  </r>
  <r>
    <x v="12"/>
    <n v="0"/>
    <n v="6.7300000000000031"/>
    <n v="9.0790842758644921"/>
    <x v="11"/>
    <x v="2"/>
    <x v="2"/>
    <x v="1"/>
    <x v="0"/>
    <x v="1"/>
    <x v="110"/>
    <s v="2031I_RP_WD_McF"/>
  </r>
  <r>
    <x v="12"/>
    <n v="0"/>
    <n v="26.199999999999992"/>
    <n v="26.043996452198503"/>
    <x v="11"/>
    <x v="2"/>
    <x v="2"/>
    <x v="1"/>
    <x v="0"/>
    <x v="1"/>
    <x v="141"/>
    <s v="2031I_RP_WD_Dlp"/>
  </r>
  <r>
    <x v="12"/>
    <n v="0"/>
    <n v="23.360000000000003"/>
    <n v="48.132496905901291"/>
    <x v="11"/>
    <x v="2"/>
    <x v="2"/>
    <x v="1"/>
    <x v="0"/>
    <x v="1"/>
    <x v="111"/>
    <s v="2031I_RP_WD_RHs"/>
  </r>
  <r>
    <x v="12"/>
    <n v="0"/>
    <n v="63.12"/>
    <n v="228.72751351147261"/>
    <x v="11"/>
    <x v="2"/>
    <x v="2"/>
    <x v="1"/>
    <x v="0"/>
    <x v="1"/>
    <x v="149"/>
    <s v="2031R_WD_CDR2_c"/>
  </r>
  <r>
    <x v="12"/>
    <n v="0"/>
    <n v="79"/>
    <n v="104.69443945366929"/>
    <x v="11"/>
    <x v="2"/>
    <x v="2"/>
    <x v="1"/>
    <x v="0"/>
    <x v="1"/>
    <x v="142"/>
    <s v="2031R_WD_TBF3_b"/>
  </r>
  <r>
    <x v="12"/>
    <n v="0"/>
    <n v="39.470000000000006"/>
    <n v="48.215471562136941"/>
    <x v="11"/>
    <x v="2"/>
    <x v="2"/>
    <x v="1"/>
    <x v="0"/>
    <x v="1"/>
    <x v="143"/>
    <s v="2031R_WD_EKF1_b"/>
  </r>
  <r>
    <x v="12"/>
    <n v="0"/>
    <n v="35.35"/>
    <n v="68.704155237589688"/>
    <x v="11"/>
    <x v="2"/>
    <x v="2"/>
    <x v="1"/>
    <x v="0"/>
    <x v="1"/>
    <x v="150"/>
    <s v="2031I_CedarSpI_WD"/>
  </r>
  <r>
    <x v="12"/>
    <n v="0"/>
    <n v="0"/>
    <n v="0"/>
    <x v="11"/>
    <x v="11"/>
    <x v="8"/>
    <x v="1"/>
    <x v="0"/>
    <x v="0"/>
    <x v="112"/>
    <s v="2031DecomCost"/>
  </r>
  <r>
    <x v="12"/>
    <n v="0"/>
    <n v="39.95333333333334"/>
    <n v="39.766844087211368"/>
    <x v="12"/>
    <x v="3"/>
    <x v="3"/>
    <x v="1"/>
    <x v="0"/>
    <x v="1"/>
    <x v="113"/>
    <s v="2031QF_SR_Sweetwtr"/>
  </r>
  <r>
    <x v="12"/>
    <n v="0"/>
    <n v="478.24749999999995"/>
    <n v="411.09905161005736"/>
    <x v="13"/>
    <x v="4"/>
    <x v="4"/>
    <x v="0"/>
    <x v="0"/>
    <x v="1"/>
    <x v="114"/>
    <s v="2031GS_Chehalis"/>
  </r>
  <r>
    <x v="12"/>
    <n v="0"/>
    <n v="33.119999999999997"/>
    <n v="25.691526687251873"/>
    <x v="14"/>
    <x v="1"/>
    <x v="1"/>
    <x v="0"/>
    <x v="0"/>
    <x v="1"/>
    <x v="115"/>
    <s v="2031HY_Rogue"/>
  </r>
  <r>
    <x v="12"/>
    <n v="0"/>
    <n v="2.2058333333333326"/>
    <n v="2.202144905161004"/>
    <x v="14"/>
    <x v="1"/>
    <x v="1"/>
    <x v="0"/>
    <x v="0"/>
    <x v="1"/>
    <x v="116"/>
    <s v="2031HY_SmallWest"/>
  </r>
  <r>
    <x v="12"/>
    <n v="0"/>
    <n v="46.15"/>
    <n v="27.050663652404058"/>
    <x v="14"/>
    <x v="1"/>
    <x v="1"/>
    <x v="0"/>
    <x v="0"/>
    <x v="1"/>
    <x v="119"/>
    <s v="2031HY_Umpqua_Flat"/>
  </r>
  <r>
    <x v="12"/>
    <n v="0"/>
    <n v="82.628333333333345"/>
    <n v="37.478808998676634"/>
    <x v="14"/>
    <x v="1"/>
    <x v="1"/>
    <x v="0"/>
    <x v="0"/>
    <x v="1"/>
    <x v="120"/>
    <s v="2031HY_Umpqua_Shape"/>
  </r>
  <r>
    <x v="12"/>
    <n v="0"/>
    <n v="200.63750000000002"/>
    <n v="197.24534296028884"/>
    <x v="14"/>
    <x v="16"/>
    <x v="7"/>
    <x v="0"/>
    <x v="0"/>
    <x v="0"/>
    <x v="167"/>
    <s v="2031I_SO_BAT_LI"/>
  </r>
  <r>
    <x v="12"/>
    <n v="0"/>
    <n v="2.44"/>
    <n v="3.4386877440852537"/>
    <x v="14"/>
    <x v="10"/>
    <x v="2"/>
    <x v="0"/>
    <x v="0"/>
    <x v="1"/>
    <x v="123"/>
    <s v="2031SR_OldMill_P"/>
  </r>
  <r>
    <x v="12"/>
    <n v="0"/>
    <n v="1.8333333333333333E-2"/>
    <n v="0"/>
    <x v="14"/>
    <x v="10"/>
    <x v="2"/>
    <x v="0"/>
    <x v="0"/>
    <x v="1"/>
    <x v="124"/>
    <s v="2031SR_OSIP_Prj_P"/>
  </r>
  <r>
    <x v="12"/>
    <n v="0"/>
    <n v="92.598333333333343"/>
    <n v="191.58701884355628"/>
    <x v="14"/>
    <x v="3"/>
    <x v="3"/>
    <x v="0"/>
    <x v="0"/>
    <x v="1"/>
    <x v="125"/>
    <s v="2031QF_SR_ORS"/>
  </r>
  <r>
    <x v="12"/>
    <n v="0"/>
    <n v="187.38166666666666"/>
    <n v="142.15705451060168"/>
    <x v="14"/>
    <x v="13"/>
    <x v="9"/>
    <x v="0"/>
    <x v="0"/>
    <x v="0"/>
    <x v="153"/>
    <s v="2031H1.SO1_PVS"/>
  </r>
  <r>
    <x v="12"/>
    <n v="0"/>
    <n v="15.176666666666664"/>
    <n v="18.581360811200312"/>
    <x v="14"/>
    <x v="13"/>
    <x v="9"/>
    <x v="0"/>
    <x v="0"/>
    <x v="0"/>
    <x v="154"/>
    <s v="2031L1.SO1_PVS"/>
  </r>
  <r>
    <x v="12"/>
    <n v="0"/>
    <n v="61.480000000000011"/>
    <n v="79.549760947861145"/>
    <x v="14"/>
    <x v="10"/>
    <x v="2"/>
    <x v="0"/>
    <x v="0"/>
    <x v="1"/>
    <x v="151"/>
    <s v="2031FB_S_PrnMil"/>
  </r>
  <r>
    <x v="12"/>
    <n v="0"/>
    <n v="407.10416666666674"/>
    <n v="423.642873842082"/>
    <x v="15"/>
    <x v="1"/>
    <x v="1"/>
    <x v="0"/>
    <x v="0"/>
    <x v="1"/>
    <x v="126"/>
    <s v="2031HY_Lewis_Dispatch"/>
  </r>
  <r>
    <x v="12"/>
    <n v="0"/>
    <n v="128.79916666666665"/>
    <n v="31.032624393471544"/>
    <x v="15"/>
    <x v="1"/>
    <x v="1"/>
    <x v="0"/>
    <x v="0"/>
    <x v="1"/>
    <x v="127"/>
    <s v="2031HY_Lewis_Shape"/>
  </r>
  <r>
    <x v="12"/>
    <n v="0"/>
    <n v="0"/>
    <n v="0"/>
    <x v="15"/>
    <x v="1"/>
    <x v="1"/>
    <x v="0"/>
    <x v="0"/>
    <x v="1"/>
    <x v="128"/>
    <s v="2031Hy_Lewis_Dispatch_Rel_Reserve"/>
  </r>
  <r>
    <x v="12"/>
    <n v="0"/>
    <n v="100.32083333333334"/>
    <n v="98.622671480144419"/>
    <x v="15"/>
    <x v="16"/>
    <x v="7"/>
    <x v="0"/>
    <x v="0"/>
    <x v="0"/>
    <x v="168"/>
    <s v="2031I_PNC_BAT_LI"/>
  </r>
  <r>
    <x v="12"/>
    <n v="0"/>
    <n v="10.014166666666664"/>
    <n v="16.181786631773896"/>
    <x v="15"/>
    <x v="3"/>
    <x v="3"/>
    <x v="0"/>
    <x v="0"/>
    <x v="1"/>
    <x v="129"/>
    <s v="2031QF_SR_ORN"/>
  </r>
  <r>
    <x v="12"/>
    <n v="0"/>
    <n v="4.2000000000000011"/>
    <n v="4.2"/>
    <x v="15"/>
    <x v="3"/>
    <x v="3"/>
    <x v="0"/>
    <x v="0"/>
    <x v="1"/>
    <x v="130"/>
    <s v="2031QF_WD_ORN"/>
  </r>
  <r>
    <x v="12"/>
    <n v="0"/>
    <n v="114.64999999999999"/>
    <n v="112.71162454873647"/>
    <x v="25"/>
    <x v="16"/>
    <x v="7"/>
    <x v="0"/>
    <x v="0"/>
    <x v="0"/>
    <x v="164"/>
    <s v="2031I_WV_BAT_LI"/>
  </r>
  <r>
    <x v="12"/>
    <n v="0"/>
    <n v="8.5833333333333339"/>
    <n v="103"/>
    <x v="16"/>
    <x v="0"/>
    <x v="0"/>
    <x v="0"/>
    <x v="0"/>
    <x v="0"/>
    <x v="131"/>
    <s v="2031I_FOT_NOBQ3"/>
  </r>
  <r>
    <x v="12"/>
    <n v="0"/>
    <n v="348.67"/>
    <n v="322.14899999999989"/>
    <x v="17"/>
    <x v="5"/>
    <x v="4"/>
    <x v="0"/>
    <x v="0"/>
    <x v="1"/>
    <x v="134"/>
    <s v="2031CL_JBridger3"/>
  </r>
  <r>
    <x v="12"/>
    <n v="0"/>
    <n v="353.30000000000013"/>
    <n v="319.39199999999994"/>
    <x v="17"/>
    <x v="5"/>
    <x v="4"/>
    <x v="0"/>
    <x v="0"/>
    <x v="1"/>
    <x v="135"/>
    <s v="2031CL_JBridger4"/>
  </r>
  <r>
    <x v="12"/>
    <n v="0"/>
    <n v="0"/>
    <n v="0"/>
    <x v="17"/>
    <x v="11"/>
    <x v="8"/>
    <x v="1"/>
    <x v="0"/>
    <x v="0"/>
    <x v="136"/>
    <s v="2031ReclamationCost"/>
  </r>
  <r>
    <x v="12"/>
    <n v="0"/>
    <n v="11.65"/>
    <n v="20.807055813405629"/>
    <x v="18"/>
    <x v="14"/>
    <x v="10"/>
    <x v="1"/>
    <x v="0"/>
    <x v="0"/>
    <x v="152"/>
    <s v="2031H3.US1_WD_CP"/>
  </r>
  <r>
    <x v="12"/>
    <n v="0"/>
    <n v="59.986666666666672"/>
    <n v="63.776140674655515"/>
    <x v="18"/>
    <x v="13"/>
    <x v="9"/>
    <x v="1"/>
    <x v="0"/>
    <x v="0"/>
    <x v="155"/>
    <s v="2031L1.US1_PVS"/>
  </r>
  <r>
    <x v="12"/>
    <n v="0"/>
    <n v="4.4958333333333336"/>
    <n v="12.486135049232395"/>
    <x v="19"/>
    <x v="17"/>
    <x v="12"/>
    <x v="0"/>
    <x v="0"/>
    <x v="0"/>
    <x v="169"/>
    <s v="2031H_.YK1_WDS"/>
  </r>
  <r>
    <x v="12"/>
    <n v="0"/>
    <n v="102.35500000000002"/>
    <n v="118.13031380083081"/>
    <x v="19"/>
    <x v="13"/>
    <x v="9"/>
    <x v="0"/>
    <x v="0"/>
    <x v="0"/>
    <x v="156"/>
    <s v="2031L1.YK1_PVS"/>
  </r>
  <r>
    <x v="12"/>
    <n v="0"/>
    <n v="106.65083333333332"/>
    <n v="150.51748210926468"/>
    <x v="26"/>
    <x v="14"/>
    <x v="10"/>
    <x v="1"/>
    <x v="0"/>
    <x v="0"/>
    <x v="171"/>
    <s v="2031H_.GO2_WD"/>
  </r>
  <r>
    <x v="12"/>
    <n v="0"/>
    <n v="29.620000000000005"/>
    <n v="182.41437831795142"/>
    <x v="26"/>
    <x v="14"/>
    <x v="10"/>
    <x v="1"/>
    <x v="0"/>
    <x v="0"/>
    <x v="172"/>
    <s v="2031L_.GO2_WD"/>
  </r>
  <r>
    <x v="12"/>
    <n v="0"/>
    <n v="565.6"/>
    <n v="408.9762601326554"/>
    <x v="20"/>
    <x v="14"/>
    <x v="10"/>
    <x v="1"/>
    <x v="0"/>
    <x v="0"/>
    <x v="157"/>
    <s v="2031H4.AE1_WD"/>
  </r>
  <r>
    <x v="12"/>
    <n v="0"/>
    <n v="104.60416666666664"/>
    <n v="74.020085769032747"/>
    <x v="21"/>
    <x v="13"/>
    <x v="9"/>
    <x v="1"/>
    <x v="0"/>
    <x v="0"/>
    <x v="158"/>
    <s v="2031H1.UN1_PVS_CP"/>
  </r>
  <r>
    <x v="12"/>
    <n v="0"/>
    <n v="88.858333333333334"/>
    <n v="98.253193755481021"/>
    <x v="21"/>
    <x v="13"/>
    <x v="9"/>
    <x v="1"/>
    <x v="0"/>
    <x v="0"/>
    <x v="159"/>
    <s v="2031L1.UN1_PVS"/>
  </r>
  <r>
    <x v="12"/>
    <n v="0"/>
    <n v="129.95833333333334"/>
    <n v="138.16321636623812"/>
    <x v="27"/>
    <x v="13"/>
    <x v="9"/>
    <x v="1"/>
    <x v="0"/>
    <x v="0"/>
    <x v="173"/>
    <s v="2031L_.US4_PVS"/>
  </r>
  <r>
    <x v="12"/>
    <n v="0"/>
    <n v="93.324166666666656"/>
    <n v="103.19169443518375"/>
    <x v="22"/>
    <x v="13"/>
    <x v="9"/>
    <x v="0"/>
    <x v="0"/>
    <x v="0"/>
    <x v="170"/>
    <s v="2031L_.JBB_PVS"/>
  </r>
  <r>
    <x v="12"/>
    <n v="0"/>
    <n v="91.920833333333334"/>
    <n v="101.64123491946313"/>
    <x v="22"/>
    <x v="13"/>
    <x v="9"/>
    <x v="0"/>
    <x v="0"/>
    <x v="0"/>
    <x v="160"/>
    <s v="2031L1.JBB_PVS"/>
  </r>
  <r>
    <x v="13"/>
    <n v="0"/>
    <n v="169.79999999999998"/>
    <n v="169.8"/>
    <x v="0"/>
    <x v="0"/>
    <x v="0"/>
    <x v="0"/>
    <x v="0"/>
    <x v="0"/>
    <x v="165"/>
    <s v="2032I_FOT_COBFL"/>
  </r>
  <r>
    <x v="13"/>
    <n v="0"/>
    <n v="3.0166666666666671"/>
    <n v="36.200000000000003"/>
    <x v="0"/>
    <x v="0"/>
    <x v="0"/>
    <x v="0"/>
    <x v="0"/>
    <x v="0"/>
    <x v="0"/>
    <s v="2032I_FOT_COBQ3"/>
  </r>
  <r>
    <x v="13"/>
    <n v="0"/>
    <n v="6.810833333333334"/>
    <n v="0"/>
    <x v="0"/>
    <x v="0"/>
    <x v="0"/>
    <x v="0"/>
    <x v="0"/>
    <x v="0"/>
    <x v="1"/>
    <s v="2032I_FOT_COB_W"/>
  </r>
  <r>
    <x v="13"/>
    <n v="0"/>
    <n v="28.662499999999998"/>
    <n v="28.177906137184117"/>
    <x v="1"/>
    <x v="16"/>
    <x v="7"/>
    <x v="1"/>
    <x v="0"/>
    <x v="0"/>
    <x v="174"/>
    <s v="2032I_GO_BAT_LI"/>
  </r>
  <r>
    <x v="13"/>
    <n v="0"/>
    <n v="8.379999999999999"/>
    <n v="9.7606789105504834"/>
    <x v="1"/>
    <x v="3"/>
    <x v="3"/>
    <x v="1"/>
    <x v="0"/>
    <x v="1"/>
    <x v="4"/>
    <s v="2032QF_WD_MC_FivPine"/>
  </r>
  <r>
    <x v="13"/>
    <n v="0"/>
    <n v="16.759999999999998"/>
    <n v="25.659250533678691"/>
    <x v="1"/>
    <x v="3"/>
    <x v="3"/>
    <x v="1"/>
    <x v="0"/>
    <x v="1"/>
    <x v="5"/>
    <s v="2032QF_WD_MC_NorthPt"/>
  </r>
  <r>
    <x v="13"/>
    <n v="0"/>
    <n v="19.958333333333336"/>
    <n v="20.032790030877809"/>
    <x v="2"/>
    <x v="1"/>
    <x v="1"/>
    <x v="0"/>
    <x v="0"/>
    <x v="1"/>
    <x v="8"/>
    <s v="2032HY_MidCol_P"/>
  </r>
  <r>
    <x v="13"/>
    <n v="0"/>
    <n v="34.333333333333336"/>
    <n v="412"/>
    <x v="2"/>
    <x v="0"/>
    <x v="0"/>
    <x v="0"/>
    <x v="0"/>
    <x v="0"/>
    <x v="11"/>
    <s v="2032I_FOT_MDCQ3"/>
  </r>
  <r>
    <x v="13"/>
    <n v="0"/>
    <n v="32.1875"/>
    <n v="386.25"/>
    <x v="2"/>
    <x v="0"/>
    <x v="0"/>
    <x v="0"/>
    <x v="0"/>
    <x v="0"/>
    <x v="12"/>
    <s v="2032I_FOT_MDCQ3b"/>
  </r>
  <r>
    <x v="13"/>
    <n v="0"/>
    <n v="4.1783333333333337"/>
    <n v="0"/>
    <x v="2"/>
    <x v="0"/>
    <x v="0"/>
    <x v="0"/>
    <x v="0"/>
    <x v="0"/>
    <x v="13"/>
    <s v="2032I_FOT_MDC_W"/>
  </r>
  <r>
    <x v="13"/>
    <n v="0"/>
    <n v="23.72"/>
    <n v="91.208950425224799"/>
    <x v="2"/>
    <x v="2"/>
    <x v="2"/>
    <x v="0"/>
    <x v="0"/>
    <x v="1"/>
    <x v="14"/>
    <s v="2032I_RP_WD_LJp"/>
  </r>
  <r>
    <x v="13"/>
    <n v="0"/>
    <n v="19.740000000000002"/>
    <n v="83.567650176885024"/>
    <x v="2"/>
    <x v="2"/>
    <x v="2"/>
    <x v="0"/>
    <x v="0"/>
    <x v="1"/>
    <x v="15"/>
    <s v="2032I_RP_WD_Gdne"/>
  </r>
  <r>
    <x v="13"/>
    <n v="0"/>
    <n v="17.708333333333332"/>
    <n v="212.5"/>
    <x v="23"/>
    <x v="0"/>
    <x v="0"/>
    <x v="1"/>
    <x v="0"/>
    <x v="0"/>
    <x v="162"/>
    <s v="2032I_FOT_MNAQ3c"/>
  </r>
  <r>
    <x v="13"/>
    <n v="0"/>
    <n v="9.7858333333333327"/>
    <n v="18.638902073224521"/>
    <x v="3"/>
    <x v="1"/>
    <x v="1"/>
    <x v="1"/>
    <x v="0"/>
    <x v="1"/>
    <x v="16"/>
    <s v="2032HY_BearRiver_Shape"/>
  </r>
  <r>
    <x v="13"/>
    <n v="0"/>
    <n v="57.572499999999998"/>
    <n v="6.4900705778561969"/>
    <x v="3"/>
    <x v="1"/>
    <x v="1"/>
    <x v="1"/>
    <x v="0"/>
    <x v="1"/>
    <x v="17"/>
    <s v="2032HY_BearRiver_Dispatch"/>
  </r>
  <r>
    <x v="13"/>
    <n v="0"/>
    <n v="0"/>
    <n v="36.490070577856201"/>
    <x v="3"/>
    <x v="1"/>
    <x v="1"/>
    <x v="1"/>
    <x v="0"/>
    <x v="1"/>
    <x v="18"/>
    <s v="2032Hy_Bear_Dispatch_Rel_Reserve"/>
  </r>
  <r>
    <x v="13"/>
    <n v="0"/>
    <n v="64"/>
    <n v="60.699999999999982"/>
    <x v="3"/>
    <x v="4"/>
    <x v="4"/>
    <x v="1"/>
    <x v="0"/>
    <x v="1"/>
    <x v="19"/>
    <s v="2032GS_Gadsby1"/>
  </r>
  <r>
    <x v="13"/>
    <n v="0"/>
    <n v="69"/>
    <n v="61.299999999999919"/>
    <x v="3"/>
    <x v="4"/>
    <x v="4"/>
    <x v="1"/>
    <x v="0"/>
    <x v="1"/>
    <x v="20"/>
    <s v="2032GS_Gadsby2"/>
  </r>
  <r>
    <x v="13"/>
    <n v="0"/>
    <n v="104.5"/>
    <n v="101.69999999999996"/>
    <x v="3"/>
    <x v="4"/>
    <x v="4"/>
    <x v="1"/>
    <x v="0"/>
    <x v="1"/>
    <x v="21"/>
    <s v="2032GS_Gadsby3"/>
  </r>
  <r>
    <x v="13"/>
    <n v="0"/>
    <n v="39.600000000000009"/>
    <n v="34.900000000000006"/>
    <x v="3"/>
    <x v="4"/>
    <x v="4"/>
    <x v="1"/>
    <x v="0"/>
    <x v="1"/>
    <x v="22"/>
    <s v="2032GS_Gadsby4"/>
  </r>
  <r>
    <x v="13"/>
    <n v="0"/>
    <n v="39.600000000000009"/>
    <n v="33.200000000000038"/>
    <x v="3"/>
    <x v="4"/>
    <x v="4"/>
    <x v="1"/>
    <x v="0"/>
    <x v="1"/>
    <x v="23"/>
    <s v="2032GS_Gadsby5"/>
  </r>
  <r>
    <x v="13"/>
    <n v="0"/>
    <n v="39.600000000000009"/>
    <n v="39.200000000000031"/>
    <x v="3"/>
    <x v="4"/>
    <x v="4"/>
    <x v="1"/>
    <x v="0"/>
    <x v="1"/>
    <x v="24"/>
    <s v="2032GS_Gadsby6"/>
  </r>
  <r>
    <x v="13"/>
    <n v="0"/>
    <n v="540.92916666666656"/>
    <n v="517.8042126157917"/>
    <x v="3"/>
    <x v="4"/>
    <x v="4"/>
    <x v="1"/>
    <x v="0"/>
    <x v="1"/>
    <x v="28"/>
    <s v="2032GS_LakeSide1"/>
  </r>
  <r>
    <x v="13"/>
    <n v="0"/>
    <n v="626.79083333333335"/>
    <n v="598.90533745037499"/>
    <x v="3"/>
    <x v="4"/>
    <x v="4"/>
    <x v="1"/>
    <x v="0"/>
    <x v="1"/>
    <x v="29"/>
    <s v="2032GS_LakeSide2"/>
  </r>
  <r>
    <x v="13"/>
    <n v="0"/>
    <n v="14.370000000000003"/>
    <n v="20.290817481791947"/>
    <x v="3"/>
    <x v="3"/>
    <x v="3"/>
    <x v="1"/>
    <x v="0"/>
    <x v="1"/>
    <x v="30"/>
    <s v="2032QF_WD_Mtn_Wind1"/>
  </r>
  <r>
    <x v="13"/>
    <n v="0"/>
    <n v="18.829999999999995"/>
    <n v="26.905848518575326"/>
    <x v="3"/>
    <x v="3"/>
    <x v="3"/>
    <x v="1"/>
    <x v="0"/>
    <x v="1"/>
    <x v="31"/>
    <s v="2032QF_WD_Mtn_Wind2"/>
  </r>
  <r>
    <x v="13"/>
    <n v="0"/>
    <n v="545.23083333333341"/>
    <n v="179.20366674018501"/>
    <x v="3"/>
    <x v="15"/>
    <x v="11"/>
    <x v="1"/>
    <x v="0"/>
    <x v="0"/>
    <x v="161"/>
    <s v="2032I_NTN_SC_FRM"/>
  </r>
  <r>
    <x v="13"/>
    <n v="0"/>
    <n v="121.72499999999997"/>
    <n v="84.353096737994321"/>
    <x v="3"/>
    <x v="13"/>
    <x v="9"/>
    <x v="1"/>
    <x v="0"/>
    <x v="0"/>
    <x v="145"/>
    <s v="2032H1.UN_PVS_CP"/>
  </r>
  <r>
    <x v="13"/>
    <n v="0"/>
    <n v="50.350000000000016"/>
    <n v="47.500000000000021"/>
    <x v="3"/>
    <x v="6"/>
    <x v="5"/>
    <x v="1"/>
    <x v="0"/>
    <x v="1"/>
    <x v="35"/>
    <s v="2032MonsanOpRes_Int"/>
  </r>
  <r>
    <x v="13"/>
    <n v="0"/>
    <n v="114.48"/>
    <n v="107.9999999999999"/>
    <x v="3"/>
    <x v="7"/>
    <x v="6"/>
    <x v="1"/>
    <x v="0"/>
    <x v="1"/>
    <x v="36"/>
    <s v="2032MagCorp_Int"/>
  </r>
  <r>
    <x v="13"/>
    <n v="0"/>
    <n v="80.559999999999988"/>
    <n v="69.398323775915301"/>
    <x v="3"/>
    <x v="7"/>
    <x v="6"/>
    <x v="1"/>
    <x v="0"/>
    <x v="1"/>
    <x v="37"/>
    <s v="2032Nucor_Int"/>
  </r>
  <r>
    <x v="13"/>
    <n v="0"/>
    <n v="71.02"/>
    <n v="66.999999999999957"/>
    <x v="3"/>
    <x v="6"/>
    <x v="5"/>
    <x v="1"/>
    <x v="0"/>
    <x v="1"/>
    <x v="38"/>
    <s v="2032MonsanCur_Int"/>
  </r>
  <r>
    <x v="13"/>
    <n v="0"/>
    <n v="9.4991666666666674"/>
    <n v="12.488901852668723"/>
    <x v="5"/>
    <x v="1"/>
    <x v="1"/>
    <x v="1"/>
    <x v="0"/>
    <x v="1"/>
    <x v="40"/>
    <s v="2032HY_SmallEast"/>
  </r>
  <r>
    <x v="13"/>
    <n v="0"/>
    <n v="0.95666666666666667"/>
    <n v="0.95880144404332135"/>
    <x v="5"/>
    <x v="8"/>
    <x v="7"/>
    <x v="1"/>
    <x v="0"/>
    <x v="1"/>
    <x v="41"/>
    <s v="2032I_US_BAT_Pan"/>
  </r>
  <r>
    <x v="13"/>
    <n v="0"/>
    <n v="32.100000000000009"/>
    <n v="30.380000000000003"/>
    <x v="5"/>
    <x v="9"/>
    <x v="2"/>
    <x v="1"/>
    <x v="0"/>
    <x v="1"/>
    <x v="42"/>
    <s v="2032GEO_Blundell"/>
  </r>
  <r>
    <x v="13"/>
    <n v="0"/>
    <n v="534.19833333333327"/>
    <n v="524.78842082046754"/>
    <x v="5"/>
    <x v="4"/>
    <x v="4"/>
    <x v="1"/>
    <x v="0"/>
    <x v="1"/>
    <x v="43"/>
    <s v="2032GS_CurrantCreek"/>
  </r>
  <r>
    <x v="13"/>
    <n v="0"/>
    <n v="418.10000000000008"/>
    <n v="395.40000000000009"/>
    <x v="5"/>
    <x v="5"/>
    <x v="4"/>
    <x v="1"/>
    <x v="0"/>
    <x v="1"/>
    <x v="44"/>
    <s v="2032CL_Hunter1"/>
  </r>
  <r>
    <x v="13"/>
    <n v="0"/>
    <n v="269"/>
    <n v="250.39299999999992"/>
    <x v="5"/>
    <x v="5"/>
    <x v="4"/>
    <x v="1"/>
    <x v="0"/>
    <x v="1"/>
    <x v="45"/>
    <s v="2032CL_Hunter2"/>
  </r>
  <r>
    <x v="13"/>
    <n v="0"/>
    <n v="471"/>
    <n v="445.06099999999998"/>
    <x v="5"/>
    <x v="5"/>
    <x v="4"/>
    <x v="1"/>
    <x v="0"/>
    <x v="1"/>
    <x v="46"/>
    <s v="2032CL_Hunter3"/>
  </r>
  <r>
    <x v="13"/>
    <n v="0"/>
    <n v="459"/>
    <n v="432.24300000000005"/>
    <x v="5"/>
    <x v="5"/>
    <x v="4"/>
    <x v="1"/>
    <x v="0"/>
    <x v="1"/>
    <x v="47"/>
    <s v="2032CL_Huntington1"/>
  </r>
  <r>
    <x v="13"/>
    <n v="0"/>
    <n v="450"/>
    <n v="421.91799999999978"/>
    <x v="5"/>
    <x v="5"/>
    <x v="4"/>
    <x v="1"/>
    <x v="0"/>
    <x v="1"/>
    <x v="48"/>
    <s v="2032CL_Huntington2"/>
  </r>
  <r>
    <x v="13"/>
    <n v="0"/>
    <n v="12.599999999999996"/>
    <n v="11.383576207611926"/>
    <x v="5"/>
    <x v="3"/>
    <x v="3"/>
    <x v="1"/>
    <x v="0"/>
    <x v="1"/>
    <x v="49"/>
    <s v="2032QF_WD_Latigo"/>
  </r>
  <r>
    <x v="13"/>
    <n v="0"/>
    <n v="38.42499999999999"/>
    <n v="50.625089841398989"/>
    <x v="5"/>
    <x v="3"/>
    <x v="3"/>
    <x v="1"/>
    <x v="0"/>
    <x v="1"/>
    <x v="50"/>
    <s v="2032QF_SR_Enterpr"/>
  </r>
  <r>
    <x v="13"/>
    <n v="0"/>
    <n v="38.450833333333321"/>
    <n v="35.912232615369703"/>
    <x v="5"/>
    <x v="3"/>
    <x v="3"/>
    <x v="1"/>
    <x v="0"/>
    <x v="1"/>
    <x v="51"/>
    <s v="2032QF_SR_Escalt1"/>
  </r>
  <r>
    <x v="13"/>
    <n v="0"/>
    <n v="38.450833333333321"/>
    <n v="36.884401077246899"/>
    <x v="5"/>
    <x v="3"/>
    <x v="3"/>
    <x v="1"/>
    <x v="0"/>
    <x v="1"/>
    <x v="52"/>
    <s v="2032QF_SR_Escalt2"/>
  </r>
  <r>
    <x v="13"/>
    <n v="0"/>
    <n v="38.450833333333321"/>
    <n v="37.363172418885632"/>
    <x v="5"/>
    <x v="3"/>
    <x v="3"/>
    <x v="1"/>
    <x v="0"/>
    <x v="1"/>
    <x v="53"/>
    <s v="2032QF_SR_Escalt3"/>
  </r>
  <r>
    <x v="13"/>
    <n v="0"/>
    <n v="23.904166666666672"/>
    <n v="24.263872611464851"/>
    <x v="5"/>
    <x v="3"/>
    <x v="3"/>
    <x v="1"/>
    <x v="0"/>
    <x v="1"/>
    <x v="54"/>
    <s v="2032QF_SR_Pavant"/>
  </r>
  <r>
    <x v="13"/>
    <n v="0"/>
    <n v="40.353333333333332"/>
    <n v="38.547926098190224"/>
    <x v="5"/>
    <x v="3"/>
    <x v="3"/>
    <x v="1"/>
    <x v="0"/>
    <x v="1"/>
    <x v="55"/>
    <s v="2032QF_SR_RedHill"/>
  </r>
  <r>
    <x v="13"/>
    <n v="0"/>
    <n v="40.353333333333332"/>
    <n v="37.500827908442005"/>
    <x v="5"/>
    <x v="3"/>
    <x v="3"/>
    <x v="1"/>
    <x v="0"/>
    <x v="1"/>
    <x v="56"/>
    <s v="2032QF_SR_ThreePeaks"/>
  </r>
  <r>
    <x v="13"/>
    <n v="0"/>
    <n v="38.74916666666666"/>
    <n v="41.968227048750975"/>
    <x v="5"/>
    <x v="3"/>
    <x v="3"/>
    <x v="1"/>
    <x v="0"/>
    <x v="1"/>
    <x v="57"/>
    <s v="2032QF_SR_GrntM_East"/>
  </r>
  <r>
    <x v="13"/>
    <n v="0"/>
    <n v="24.430000000000003"/>
    <n v="31.358577351153194"/>
    <x v="5"/>
    <x v="3"/>
    <x v="3"/>
    <x v="1"/>
    <x v="0"/>
    <x v="1"/>
    <x v="58"/>
    <s v="2032QF_SR_GrntM_West"/>
  </r>
  <r>
    <x v="13"/>
    <n v="0"/>
    <n v="38.724999999999994"/>
    <n v="36.963406995436635"/>
    <x v="5"/>
    <x v="3"/>
    <x v="3"/>
    <x v="1"/>
    <x v="0"/>
    <x v="1"/>
    <x v="59"/>
    <s v="2032QF_SR_IronSpring"/>
  </r>
  <r>
    <x v="13"/>
    <n v="0"/>
    <n v="25.219166666666666"/>
    <n v="24.59340313159213"/>
    <x v="5"/>
    <x v="3"/>
    <x v="3"/>
    <x v="1"/>
    <x v="0"/>
    <x v="1"/>
    <x v="60"/>
    <s v="2032QF_SR_Pavant_II"/>
  </r>
  <r>
    <x v="13"/>
    <n v="0"/>
    <n v="16.427499999999998"/>
    <n v="53.964381342454914"/>
    <x v="5"/>
    <x v="3"/>
    <x v="3"/>
    <x v="1"/>
    <x v="0"/>
    <x v="1"/>
    <x v="61"/>
    <s v="2032QF_SR_UTS"/>
  </r>
  <r>
    <x v="13"/>
    <n v="0"/>
    <n v="10.090000000000002"/>
    <n v="10.772073989493315"/>
    <x v="5"/>
    <x v="10"/>
    <x v="2"/>
    <x v="1"/>
    <x v="0"/>
    <x v="1"/>
    <x v="62"/>
    <s v="2032SR_Pavant_III"/>
  </r>
  <r>
    <x v="13"/>
    <n v="0"/>
    <n v="7.7499999999999991"/>
    <n v="9.9768091411439741"/>
    <x v="5"/>
    <x v="3"/>
    <x v="3"/>
    <x v="1"/>
    <x v="0"/>
    <x v="1"/>
    <x v="63"/>
    <s v="2032QF_SR_Sage_I"/>
  </r>
  <r>
    <x v="13"/>
    <n v="0"/>
    <n v="7.7499999999999991"/>
    <n v="9.9768091411439741"/>
    <x v="5"/>
    <x v="3"/>
    <x v="3"/>
    <x v="1"/>
    <x v="0"/>
    <x v="1"/>
    <x v="64"/>
    <s v="2032QF_SR_Sage_II"/>
  </r>
  <r>
    <x v="13"/>
    <n v="0"/>
    <n v="6.82"/>
    <n v="8.3063643214014622"/>
    <x v="5"/>
    <x v="3"/>
    <x v="3"/>
    <x v="1"/>
    <x v="0"/>
    <x v="1"/>
    <x v="65"/>
    <s v="2032QF_SR_Sage_III"/>
  </r>
  <r>
    <x v="13"/>
    <n v="0"/>
    <n v="56.21"/>
    <n v="50.457718818970044"/>
    <x v="5"/>
    <x v="10"/>
    <x v="2"/>
    <x v="1"/>
    <x v="0"/>
    <x v="1"/>
    <x v="146"/>
    <s v="2032FB_S_Hunter"/>
  </r>
  <r>
    <x v="13"/>
    <n v="0"/>
    <n v="44.970000000000006"/>
    <n v="40.327119317077027"/>
    <x v="5"/>
    <x v="10"/>
    <x v="2"/>
    <x v="1"/>
    <x v="0"/>
    <x v="1"/>
    <x v="147"/>
    <s v="2032FB_S_Sigurd"/>
  </r>
  <r>
    <x v="13"/>
    <n v="0"/>
    <n v="54.375833333333311"/>
    <n v="44.013024078946401"/>
    <x v="5"/>
    <x v="10"/>
    <x v="2"/>
    <x v="1"/>
    <x v="0"/>
    <x v="1"/>
    <x v="138"/>
    <s v="2032FB_S_Milfrd"/>
  </r>
  <r>
    <x v="13"/>
    <n v="0"/>
    <n v="33.130000000000003"/>
    <n v="36.715146032388404"/>
    <x v="5"/>
    <x v="10"/>
    <x v="2"/>
    <x v="1"/>
    <x v="0"/>
    <x v="1"/>
    <x v="148"/>
    <s v="2032FB_S_CovMtn"/>
  </r>
  <r>
    <x v="13"/>
    <n v="0"/>
    <n v="2.9541666666666662"/>
    <n v="3.2278881782090867"/>
    <x v="8"/>
    <x v="1"/>
    <x v="1"/>
    <x v="0"/>
    <x v="0"/>
    <x v="1"/>
    <x v="71"/>
    <s v="2032HY_BigFork"/>
  </r>
  <r>
    <x v="13"/>
    <n v="0"/>
    <n v="226.99166666666659"/>
    <n v="212.8290030877811"/>
    <x v="9"/>
    <x v="4"/>
    <x v="4"/>
    <x v="0"/>
    <x v="0"/>
    <x v="1"/>
    <x v="74"/>
    <s v="2032GS_Hermiston2"/>
  </r>
  <r>
    <x v="13"/>
    <n v="0"/>
    <n v="100.32083333333334"/>
    <n v="98.622671480144419"/>
    <x v="24"/>
    <x v="16"/>
    <x v="7"/>
    <x v="0"/>
    <x v="0"/>
    <x v="0"/>
    <x v="163"/>
    <s v="2032I_YK_BAT_LI"/>
  </r>
  <r>
    <x v="13"/>
    <n v="0"/>
    <n v="128.98333333333338"/>
    <n v="126.80057761732853"/>
    <x v="10"/>
    <x v="16"/>
    <x v="7"/>
    <x v="0"/>
    <x v="0"/>
    <x v="0"/>
    <x v="166"/>
    <s v="2032I_WW_BAT_LI"/>
  </r>
  <r>
    <x v="13"/>
    <n v="0"/>
    <n v="2.1000000000000005"/>
    <n v="9.0339807977011262"/>
    <x v="10"/>
    <x v="3"/>
    <x v="3"/>
    <x v="0"/>
    <x v="0"/>
    <x v="1"/>
    <x v="80"/>
    <s v="2032QF_WD_WaW"/>
  </r>
  <r>
    <x v="13"/>
    <n v="0"/>
    <n v="8.4000000000000021"/>
    <n v="16.001777919190676"/>
    <x v="10"/>
    <x v="3"/>
    <x v="3"/>
    <x v="0"/>
    <x v="0"/>
    <x v="1"/>
    <x v="139"/>
    <s v="2032QF_WD_Orchard"/>
  </r>
  <r>
    <x v="13"/>
    <n v="0"/>
    <n v="32.76"/>
    <n v="65.917617387655042"/>
    <x v="10"/>
    <x v="2"/>
    <x v="2"/>
    <x v="0"/>
    <x v="0"/>
    <x v="1"/>
    <x v="81"/>
    <s v="2032I_RP_WD_Mg1"/>
  </r>
  <r>
    <x v="13"/>
    <n v="0"/>
    <n v="16.38"/>
    <n v="18.75228813816484"/>
    <x v="10"/>
    <x v="2"/>
    <x v="2"/>
    <x v="0"/>
    <x v="0"/>
    <x v="1"/>
    <x v="82"/>
    <s v="2032I_RP_WD_Mg2"/>
  </r>
  <r>
    <x v="13"/>
    <n v="0"/>
    <n v="268"/>
    <n v="251.60899999999992"/>
    <x v="11"/>
    <x v="5"/>
    <x v="4"/>
    <x v="1"/>
    <x v="0"/>
    <x v="1"/>
    <x v="88"/>
    <s v="2032CL_Wyodak1"/>
  </r>
  <r>
    <x v="13"/>
    <n v="0"/>
    <n v="18.88"/>
    <n v="15.178101610149227"/>
    <x v="11"/>
    <x v="3"/>
    <x v="3"/>
    <x v="1"/>
    <x v="0"/>
    <x v="1"/>
    <x v="101"/>
    <s v="2032QF_WD_Pioneer1"/>
  </r>
  <r>
    <x v="13"/>
    <n v="0"/>
    <n v="70.7"/>
    <n v="49.898638599498838"/>
    <x v="11"/>
    <x v="2"/>
    <x v="2"/>
    <x v="1"/>
    <x v="0"/>
    <x v="1"/>
    <x v="140"/>
    <s v="2032WD_Pryor"/>
  </r>
  <r>
    <x v="13"/>
    <n v="0"/>
    <n v="23.360000000000003"/>
    <n v="61.999071483186221"/>
    <x v="11"/>
    <x v="2"/>
    <x v="2"/>
    <x v="1"/>
    <x v="0"/>
    <x v="1"/>
    <x v="105"/>
    <s v="2032I_RP_WD_Glnr"/>
  </r>
  <r>
    <x v="13"/>
    <n v="0"/>
    <n v="9.2000000000000011"/>
    <n v="24.423672216219543"/>
    <x v="11"/>
    <x v="2"/>
    <x v="2"/>
    <x v="1"/>
    <x v="0"/>
    <x v="1"/>
    <x v="106"/>
    <s v="2032I_RP_WD_Gln3"/>
  </r>
  <r>
    <x v="13"/>
    <n v="0"/>
    <n v="23.360000000000003"/>
    <n v="23.412585441123181"/>
    <x v="11"/>
    <x v="2"/>
    <x v="2"/>
    <x v="1"/>
    <x v="0"/>
    <x v="1"/>
    <x v="107"/>
    <s v="2032I_RP_WD_7Mil"/>
  </r>
  <r>
    <x v="13"/>
    <n v="0"/>
    <n v="4.6000000000000005"/>
    <n v="4.9674107373923251"/>
    <x v="11"/>
    <x v="2"/>
    <x v="2"/>
    <x v="1"/>
    <x v="0"/>
    <x v="1"/>
    <x v="108"/>
    <s v="2032I_RP_WD_7Mi2"/>
  </r>
  <r>
    <x v="13"/>
    <n v="0"/>
    <n v="23.360000000000003"/>
    <n v="41.796300227898477"/>
    <x v="11"/>
    <x v="2"/>
    <x v="2"/>
    <x v="1"/>
    <x v="0"/>
    <x v="1"/>
    <x v="109"/>
    <s v="2032I_RP_WD_HiP"/>
  </r>
  <r>
    <x v="13"/>
    <n v="0"/>
    <n v="6.7300000000000031"/>
    <n v="8.8616283071206237"/>
    <x v="11"/>
    <x v="2"/>
    <x v="2"/>
    <x v="1"/>
    <x v="0"/>
    <x v="1"/>
    <x v="110"/>
    <s v="2032I_RP_WD_McF"/>
  </r>
  <r>
    <x v="13"/>
    <n v="0"/>
    <n v="26.199999999999992"/>
    <n v="25.420208600208834"/>
    <x v="11"/>
    <x v="2"/>
    <x v="2"/>
    <x v="1"/>
    <x v="0"/>
    <x v="1"/>
    <x v="141"/>
    <s v="2032I_RP_WD_Dlp"/>
  </r>
  <r>
    <x v="13"/>
    <n v="0"/>
    <n v="23.360000000000003"/>
    <n v="46.979660515720582"/>
    <x v="11"/>
    <x v="2"/>
    <x v="2"/>
    <x v="1"/>
    <x v="0"/>
    <x v="1"/>
    <x v="111"/>
    <s v="2032I_RP_WD_RHs"/>
  </r>
  <r>
    <x v="13"/>
    <n v="0"/>
    <n v="63.12"/>
    <n v="223.24918976011855"/>
    <x v="11"/>
    <x v="2"/>
    <x v="2"/>
    <x v="1"/>
    <x v="0"/>
    <x v="1"/>
    <x v="149"/>
    <s v="2032R_WD_CDR2_c"/>
  </r>
  <r>
    <x v="13"/>
    <n v="0"/>
    <n v="79"/>
    <n v="102.18687040135688"/>
    <x v="11"/>
    <x v="2"/>
    <x v="2"/>
    <x v="1"/>
    <x v="0"/>
    <x v="1"/>
    <x v="142"/>
    <s v="2032R_WD_TBF3_b"/>
  </r>
  <r>
    <x v="13"/>
    <n v="0"/>
    <n v="39.470000000000006"/>
    <n v="47.060647820181025"/>
    <x v="11"/>
    <x v="2"/>
    <x v="2"/>
    <x v="1"/>
    <x v="0"/>
    <x v="1"/>
    <x v="143"/>
    <s v="2032R_WD_EKF1_b"/>
  </r>
  <r>
    <x v="13"/>
    <n v="0"/>
    <n v="35.35"/>
    <n v="67.058600666228841"/>
    <x v="11"/>
    <x v="2"/>
    <x v="2"/>
    <x v="1"/>
    <x v="0"/>
    <x v="1"/>
    <x v="150"/>
    <s v="2032I_CedarSpI_WD"/>
  </r>
  <r>
    <x v="13"/>
    <n v="0"/>
    <n v="0"/>
    <n v="0"/>
    <x v="11"/>
    <x v="11"/>
    <x v="8"/>
    <x v="1"/>
    <x v="0"/>
    <x v="0"/>
    <x v="112"/>
    <s v="2032DecomCost"/>
  </r>
  <r>
    <x v="13"/>
    <n v="0"/>
    <n v="39.673333333333339"/>
    <n v="39.766844087211368"/>
    <x v="12"/>
    <x v="3"/>
    <x v="3"/>
    <x v="1"/>
    <x v="0"/>
    <x v="1"/>
    <x v="113"/>
    <s v="2032QF_SR_Sweetwtr"/>
  </r>
  <r>
    <x v="13"/>
    <n v="0"/>
    <n v="478.24749999999995"/>
    <n v="411.09905161005736"/>
    <x v="13"/>
    <x v="4"/>
    <x v="4"/>
    <x v="0"/>
    <x v="0"/>
    <x v="1"/>
    <x v="114"/>
    <s v="2032GS_Chehalis"/>
  </r>
  <r>
    <x v="13"/>
    <n v="0"/>
    <n v="33.004166666666656"/>
    <n v="25.691526687251873"/>
    <x v="14"/>
    <x v="1"/>
    <x v="1"/>
    <x v="0"/>
    <x v="0"/>
    <x v="1"/>
    <x v="115"/>
    <s v="2032HY_Rogue"/>
  </r>
  <r>
    <x v="13"/>
    <n v="0"/>
    <n v="2.1991666666666663"/>
    <n v="2.202144905161004"/>
    <x v="14"/>
    <x v="1"/>
    <x v="1"/>
    <x v="0"/>
    <x v="0"/>
    <x v="1"/>
    <x v="116"/>
    <s v="2032HY_SmallWest"/>
  </r>
  <r>
    <x v="13"/>
    <n v="0"/>
    <n v="45.97"/>
    <n v="27.050663652404058"/>
    <x v="14"/>
    <x v="1"/>
    <x v="1"/>
    <x v="0"/>
    <x v="0"/>
    <x v="1"/>
    <x v="119"/>
    <s v="2032HY_Umpqua_Flat"/>
  </r>
  <r>
    <x v="13"/>
    <n v="0"/>
    <n v="82.371666666666655"/>
    <n v="37.478808998676634"/>
    <x v="14"/>
    <x v="1"/>
    <x v="1"/>
    <x v="0"/>
    <x v="0"/>
    <x v="1"/>
    <x v="120"/>
    <s v="2032HY_Umpqua_Shape"/>
  </r>
  <r>
    <x v="13"/>
    <n v="0"/>
    <n v="257.96250000000003"/>
    <n v="253.60115523465706"/>
    <x v="14"/>
    <x v="16"/>
    <x v="7"/>
    <x v="0"/>
    <x v="0"/>
    <x v="0"/>
    <x v="167"/>
    <s v="2032I_SO_BAT_LI"/>
  </r>
  <r>
    <x v="13"/>
    <n v="0"/>
    <n v="2.4200000000000004"/>
    <n v="3.4386877440852537"/>
    <x v="14"/>
    <x v="10"/>
    <x v="2"/>
    <x v="0"/>
    <x v="0"/>
    <x v="1"/>
    <x v="123"/>
    <s v="2032SR_OldMill_P"/>
  </r>
  <r>
    <x v="13"/>
    <n v="0"/>
    <n v="68.887499999999989"/>
    <n v="191.58701884355628"/>
    <x v="14"/>
    <x v="3"/>
    <x v="3"/>
    <x v="0"/>
    <x v="0"/>
    <x v="1"/>
    <x v="125"/>
    <s v="2032QF_SR_ORS"/>
  </r>
  <r>
    <x v="13"/>
    <n v="0"/>
    <n v="187.38166666666666"/>
    <n v="139.21355423450669"/>
    <x v="14"/>
    <x v="13"/>
    <x v="9"/>
    <x v="0"/>
    <x v="0"/>
    <x v="0"/>
    <x v="153"/>
    <s v="2032H1.SO1_PVS"/>
  </r>
  <r>
    <x v="13"/>
    <n v="0"/>
    <n v="15.176666666666664"/>
    <n v="18.19661563716528"/>
    <x v="14"/>
    <x v="13"/>
    <x v="9"/>
    <x v="0"/>
    <x v="0"/>
    <x v="0"/>
    <x v="154"/>
    <s v="2032L1.SO1_PVS"/>
  </r>
  <r>
    <x v="13"/>
    <n v="0"/>
    <n v="61.169999999999995"/>
    <n v="79.549760947861145"/>
    <x v="14"/>
    <x v="10"/>
    <x v="2"/>
    <x v="0"/>
    <x v="0"/>
    <x v="1"/>
    <x v="151"/>
    <s v="2032FB_S_PrnMil"/>
  </r>
  <r>
    <x v="13"/>
    <n v="0"/>
    <n v="407.10083333333341"/>
    <n v="423.642873842082"/>
    <x v="15"/>
    <x v="1"/>
    <x v="1"/>
    <x v="0"/>
    <x v="0"/>
    <x v="1"/>
    <x v="126"/>
    <s v="2032HY_Lewis_Dispatch"/>
  </r>
  <r>
    <x v="13"/>
    <n v="0"/>
    <n v="128.80749999999998"/>
    <n v="31.032624393471544"/>
    <x v="15"/>
    <x v="1"/>
    <x v="1"/>
    <x v="0"/>
    <x v="0"/>
    <x v="1"/>
    <x v="127"/>
    <s v="2032HY_Lewis_Shape"/>
  </r>
  <r>
    <x v="13"/>
    <n v="0"/>
    <n v="0"/>
    <n v="0"/>
    <x v="15"/>
    <x v="1"/>
    <x v="1"/>
    <x v="0"/>
    <x v="0"/>
    <x v="1"/>
    <x v="128"/>
    <s v="2032Hy_Lewis_Dispatch_Rel_Reserve"/>
  </r>
  <r>
    <x v="13"/>
    <n v="0"/>
    <n v="100.32083333333334"/>
    <n v="98.622671480144419"/>
    <x v="15"/>
    <x v="16"/>
    <x v="7"/>
    <x v="0"/>
    <x v="0"/>
    <x v="0"/>
    <x v="168"/>
    <s v="2032I_PNC_BAT_LI"/>
  </r>
  <r>
    <x v="13"/>
    <n v="0"/>
    <n v="9.9450000000000021"/>
    <n v="16.181786631773896"/>
    <x v="15"/>
    <x v="3"/>
    <x v="3"/>
    <x v="0"/>
    <x v="0"/>
    <x v="1"/>
    <x v="129"/>
    <s v="2032QF_SR_ORN"/>
  </r>
  <r>
    <x v="13"/>
    <n v="0"/>
    <n v="2.1"/>
    <n v="0"/>
    <x v="15"/>
    <x v="3"/>
    <x v="3"/>
    <x v="0"/>
    <x v="0"/>
    <x v="1"/>
    <x v="130"/>
    <s v="2032QF_WD_ORN"/>
  </r>
  <r>
    <x v="13"/>
    <n v="0"/>
    <n v="114.64999999999999"/>
    <n v="112.71162454873647"/>
    <x v="25"/>
    <x v="16"/>
    <x v="7"/>
    <x v="0"/>
    <x v="0"/>
    <x v="0"/>
    <x v="164"/>
    <s v="2032I_WV_BAT_LI"/>
  </r>
  <r>
    <x v="13"/>
    <n v="0"/>
    <n v="8.5833333333333339"/>
    <n v="103"/>
    <x v="16"/>
    <x v="0"/>
    <x v="0"/>
    <x v="0"/>
    <x v="0"/>
    <x v="0"/>
    <x v="131"/>
    <s v="2032I_FOT_NOBQ3"/>
  </r>
  <r>
    <x v="13"/>
    <n v="0"/>
    <n v="348.67"/>
    <n v="322.14899999999989"/>
    <x v="17"/>
    <x v="5"/>
    <x v="4"/>
    <x v="0"/>
    <x v="0"/>
    <x v="1"/>
    <x v="134"/>
    <s v="2032CL_JBridger3"/>
  </r>
  <r>
    <x v="13"/>
    <n v="0"/>
    <n v="353.30000000000013"/>
    <n v="319.39199999999994"/>
    <x v="17"/>
    <x v="5"/>
    <x v="4"/>
    <x v="0"/>
    <x v="0"/>
    <x v="1"/>
    <x v="135"/>
    <s v="2032CL_JBridger4"/>
  </r>
  <r>
    <x v="13"/>
    <n v="0"/>
    <n v="0"/>
    <n v="0"/>
    <x v="17"/>
    <x v="11"/>
    <x v="8"/>
    <x v="1"/>
    <x v="0"/>
    <x v="0"/>
    <x v="136"/>
    <s v="2032ReclamationCost"/>
  </r>
  <r>
    <x v="13"/>
    <n v="0"/>
    <n v="11.65"/>
    <n v="20.308699553992998"/>
    <x v="18"/>
    <x v="14"/>
    <x v="10"/>
    <x v="1"/>
    <x v="0"/>
    <x v="0"/>
    <x v="152"/>
    <s v="2032H3.US1_WD_CP"/>
  </r>
  <r>
    <x v="13"/>
    <n v="0"/>
    <n v="59.986666666666672"/>
    <n v="62.455593563360928"/>
    <x v="18"/>
    <x v="13"/>
    <x v="9"/>
    <x v="1"/>
    <x v="0"/>
    <x v="0"/>
    <x v="155"/>
    <s v="2032L1.US1_PVS"/>
  </r>
  <r>
    <x v="13"/>
    <n v="0"/>
    <n v="4.4958333333333336"/>
    <n v="12.187075748701883"/>
    <x v="19"/>
    <x v="17"/>
    <x v="12"/>
    <x v="0"/>
    <x v="0"/>
    <x v="0"/>
    <x v="169"/>
    <s v="2032H_.YK1_WDS"/>
  </r>
  <r>
    <x v="13"/>
    <n v="0"/>
    <n v="102.35500000000002"/>
    <n v="115.68431059342753"/>
    <x v="19"/>
    <x v="13"/>
    <x v="9"/>
    <x v="0"/>
    <x v="0"/>
    <x v="0"/>
    <x v="156"/>
    <s v="2032L1.YK1_PVS"/>
  </r>
  <r>
    <x v="13"/>
    <n v="0"/>
    <n v="106.65083333333332"/>
    <n v="146.91239112316504"/>
    <x v="26"/>
    <x v="14"/>
    <x v="10"/>
    <x v="1"/>
    <x v="0"/>
    <x v="0"/>
    <x v="171"/>
    <s v="2032H_.GO2_WD"/>
  </r>
  <r>
    <x v="13"/>
    <n v="0"/>
    <n v="29.620000000000005"/>
    <n v="178.04531485905281"/>
    <x v="26"/>
    <x v="14"/>
    <x v="10"/>
    <x v="1"/>
    <x v="0"/>
    <x v="0"/>
    <x v="172"/>
    <s v="2032L_.GO2_WD"/>
  </r>
  <r>
    <x v="13"/>
    <n v="0"/>
    <n v="27.236666666666668"/>
    <n v="37.908853621542718"/>
    <x v="26"/>
    <x v="17"/>
    <x v="12"/>
    <x v="1"/>
    <x v="0"/>
    <x v="0"/>
    <x v="175"/>
    <s v="2032H_.GO2_WDS"/>
  </r>
  <r>
    <x v="13"/>
    <n v="0"/>
    <n v="565.6"/>
    <n v="399.18074264012472"/>
    <x v="20"/>
    <x v="14"/>
    <x v="10"/>
    <x v="1"/>
    <x v="0"/>
    <x v="0"/>
    <x v="157"/>
    <s v="2032H4.AE1_WD"/>
  </r>
  <r>
    <x v="13"/>
    <n v="0"/>
    <n v="104.60416666666664"/>
    <n v="72.487427796849772"/>
    <x v="21"/>
    <x v="13"/>
    <x v="9"/>
    <x v="1"/>
    <x v="0"/>
    <x v="0"/>
    <x v="158"/>
    <s v="2032H1.UN1_PVS_CP"/>
  </r>
  <r>
    <x v="13"/>
    <n v="0"/>
    <n v="88.858333333333334"/>
    <n v="96.218765679138841"/>
    <x v="21"/>
    <x v="13"/>
    <x v="9"/>
    <x v="1"/>
    <x v="0"/>
    <x v="0"/>
    <x v="159"/>
    <s v="2032L1.UN1_PVS"/>
  </r>
  <r>
    <x v="13"/>
    <n v="0"/>
    <n v="129.95833333333334"/>
    <n v="135.30241239896216"/>
    <x v="27"/>
    <x v="13"/>
    <x v="9"/>
    <x v="1"/>
    <x v="0"/>
    <x v="0"/>
    <x v="173"/>
    <s v="2032L_.US4_PVS"/>
  </r>
  <r>
    <x v="13"/>
    <n v="0"/>
    <n v="93.324166666666656"/>
    <n v="101.05500989211717"/>
    <x v="22"/>
    <x v="13"/>
    <x v="9"/>
    <x v="0"/>
    <x v="0"/>
    <x v="0"/>
    <x v="170"/>
    <s v="2032L_.JBB_PVS"/>
  </r>
  <r>
    <x v="13"/>
    <n v="0"/>
    <n v="91.920833333333334"/>
    <n v="99.536654150833286"/>
    <x v="22"/>
    <x v="13"/>
    <x v="9"/>
    <x v="0"/>
    <x v="0"/>
    <x v="0"/>
    <x v="160"/>
    <s v="2032L1.JBB_PVS"/>
  </r>
  <r>
    <x v="14"/>
    <n v="0"/>
    <n v="132.63999999999996"/>
    <n v="132.63999999999999"/>
    <x v="0"/>
    <x v="0"/>
    <x v="0"/>
    <x v="0"/>
    <x v="0"/>
    <x v="0"/>
    <x v="165"/>
    <s v="2033I_FOT_COBFL"/>
  </r>
  <r>
    <x v="14"/>
    <n v="0"/>
    <n v="6.1133333333333333"/>
    <n v="73.36"/>
    <x v="0"/>
    <x v="0"/>
    <x v="0"/>
    <x v="0"/>
    <x v="0"/>
    <x v="0"/>
    <x v="0"/>
    <s v="2033I_FOT_COBQ3"/>
  </r>
  <r>
    <x v="14"/>
    <n v="0"/>
    <n v="28.662499999999998"/>
    <n v="28.177906137184117"/>
    <x v="1"/>
    <x v="16"/>
    <x v="7"/>
    <x v="1"/>
    <x v="0"/>
    <x v="0"/>
    <x v="174"/>
    <s v="2033I_GO_BAT_LI"/>
  </r>
  <r>
    <x v="14"/>
    <n v="0"/>
    <n v="19.958333333333336"/>
    <n v="20.032790030877809"/>
    <x v="2"/>
    <x v="1"/>
    <x v="1"/>
    <x v="0"/>
    <x v="0"/>
    <x v="1"/>
    <x v="8"/>
    <s v="2033HY_MidCol_P"/>
  </r>
  <r>
    <x v="14"/>
    <n v="0"/>
    <n v="34.333333333333336"/>
    <n v="412"/>
    <x v="2"/>
    <x v="0"/>
    <x v="0"/>
    <x v="0"/>
    <x v="0"/>
    <x v="0"/>
    <x v="11"/>
    <s v="2033I_FOT_MDCQ3"/>
  </r>
  <r>
    <x v="14"/>
    <n v="0"/>
    <n v="32.1875"/>
    <n v="386.25"/>
    <x v="2"/>
    <x v="0"/>
    <x v="0"/>
    <x v="0"/>
    <x v="0"/>
    <x v="0"/>
    <x v="12"/>
    <s v="2033I_FOT_MDCQ3b"/>
  </r>
  <r>
    <x v="14"/>
    <n v="0"/>
    <n v="5.3866666666666667"/>
    <n v="0"/>
    <x v="2"/>
    <x v="0"/>
    <x v="0"/>
    <x v="0"/>
    <x v="0"/>
    <x v="0"/>
    <x v="13"/>
    <s v="2033I_FOT_MDC_W"/>
  </r>
  <r>
    <x v="14"/>
    <n v="0"/>
    <n v="23.72"/>
    <n v="102.94657301945314"/>
    <x v="2"/>
    <x v="2"/>
    <x v="2"/>
    <x v="0"/>
    <x v="0"/>
    <x v="1"/>
    <x v="14"/>
    <s v="2033I_RP_WD_LJp"/>
  </r>
  <r>
    <x v="14"/>
    <n v="0"/>
    <n v="19.740000000000002"/>
    <n v="94.321918637269604"/>
    <x v="2"/>
    <x v="2"/>
    <x v="2"/>
    <x v="0"/>
    <x v="0"/>
    <x v="1"/>
    <x v="15"/>
    <s v="2033I_RP_WD_Gdne"/>
  </r>
  <r>
    <x v="14"/>
    <n v="0"/>
    <n v="25.551666666666666"/>
    <n v="306.62"/>
    <x v="23"/>
    <x v="0"/>
    <x v="0"/>
    <x v="1"/>
    <x v="0"/>
    <x v="0"/>
    <x v="162"/>
    <s v="2033I_FOT_MNAQ3c"/>
  </r>
  <r>
    <x v="14"/>
    <n v="0"/>
    <n v="9.7999999999999989"/>
    <n v="18.638902073224521"/>
    <x v="3"/>
    <x v="1"/>
    <x v="1"/>
    <x v="1"/>
    <x v="0"/>
    <x v="1"/>
    <x v="16"/>
    <s v="2033HY_BearRiver_Shape"/>
  </r>
  <r>
    <x v="14"/>
    <n v="0"/>
    <n v="57.572499999999998"/>
    <n v="6.4900705778561969"/>
    <x v="3"/>
    <x v="1"/>
    <x v="1"/>
    <x v="1"/>
    <x v="0"/>
    <x v="1"/>
    <x v="17"/>
    <s v="2033HY_BearRiver_Dispatch"/>
  </r>
  <r>
    <x v="14"/>
    <n v="0"/>
    <n v="0"/>
    <n v="36.490070577856201"/>
    <x v="3"/>
    <x v="1"/>
    <x v="1"/>
    <x v="1"/>
    <x v="0"/>
    <x v="1"/>
    <x v="18"/>
    <s v="2033Hy_Bear_Dispatch_Rel_Reserve"/>
  </r>
  <r>
    <x v="14"/>
    <n v="0"/>
    <n v="540.92916666666656"/>
    <n v="517.8042126157917"/>
    <x v="3"/>
    <x v="4"/>
    <x v="4"/>
    <x v="1"/>
    <x v="0"/>
    <x v="1"/>
    <x v="28"/>
    <s v="2033GS_LakeSide1"/>
  </r>
  <r>
    <x v="14"/>
    <n v="0"/>
    <n v="626.79083333333335"/>
    <n v="598.90533745037499"/>
    <x v="3"/>
    <x v="4"/>
    <x v="4"/>
    <x v="1"/>
    <x v="0"/>
    <x v="1"/>
    <x v="29"/>
    <s v="2033GS_LakeSide2"/>
  </r>
  <r>
    <x v="14"/>
    <n v="0"/>
    <n v="7.1849999999999996"/>
    <n v="0"/>
    <x v="3"/>
    <x v="3"/>
    <x v="3"/>
    <x v="1"/>
    <x v="0"/>
    <x v="1"/>
    <x v="30"/>
    <s v="2033QF_WD_Mtn_Wind1"/>
  </r>
  <r>
    <x v="14"/>
    <n v="0"/>
    <n v="14.122499999999997"/>
    <n v="30.368345280309512"/>
    <x v="3"/>
    <x v="3"/>
    <x v="3"/>
    <x v="1"/>
    <x v="0"/>
    <x v="1"/>
    <x v="31"/>
    <s v="2033QF_WD_Mtn_Wind2"/>
  </r>
  <r>
    <x v="14"/>
    <n v="0"/>
    <n v="545.23083333333341"/>
    <n v="179.20366674018501"/>
    <x v="3"/>
    <x v="15"/>
    <x v="11"/>
    <x v="1"/>
    <x v="0"/>
    <x v="0"/>
    <x v="161"/>
    <s v="2033I_NTN_SC_FRM"/>
  </r>
  <r>
    <x v="14"/>
    <n v="0"/>
    <n v="121.72499999999997"/>
    <n v="87.030219454704863"/>
    <x v="3"/>
    <x v="13"/>
    <x v="9"/>
    <x v="1"/>
    <x v="0"/>
    <x v="0"/>
    <x v="145"/>
    <s v="2033H1.UN_PVS_CP"/>
  </r>
  <r>
    <x v="14"/>
    <n v="0"/>
    <n v="50.350000000000016"/>
    <n v="47.500000000000021"/>
    <x v="3"/>
    <x v="6"/>
    <x v="5"/>
    <x v="1"/>
    <x v="0"/>
    <x v="1"/>
    <x v="35"/>
    <s v="2033MonsanOpRes_Int"/>
  </r>
  <r>
    <x v="14"/>
    <n v="0"/>
    <n v="114.48"/>
    <n v="107.9999999999999"/>
    <x v="3"/>
    <x v="7"/>
    <x v="6"/>
    <x v="1"/>
    <x v="0"/>
    <x v="1"/>
    <x v="36"/>
    <s v="2033MagCorp_Int"/>
  </r>
  <r>
    <x v="14"/>
    <n v="0"/>
    <n v="80.559999999999988"/>
    <n v="69.398323775915301"/>
    <x v="3"/>
    <x v="7"/>
    <x v="6"/>
    <x v="1"/>
    <x v="0"/>
    <x v="1"/>
    <x v="37"/>
    <s v="2033Nucor_Int"/>
  </r>
  <r>
    <x v="14"/>
    <n v="0"/>
    <n v="71.02"/>
    <n v="66.999999999999957"/>
    <x v="3"/>
    <x v="6"/>
    <x v="5"/>
    <x v="1"/>
    <x v="0"/>
    <x v="1"/>
    <x v="38"/>
    <s v="2033MonsanCur_Int"/>
  </r>
  <r>
    <x v="14"/>
    <n v="0"/>
    <n v="9.5183333333333326"/>
    <n v="12.488901852668723"/>
    <x v="5"/>
    <x v="1"/>
    <x v="1"/>
    <x v="1"/>
    <x v="0"/>
    <x v="1"/>
    <x v="40"/>
    <s v="2033HY_SmallEast"/>
  </r>
  <r>
    <x v="14"/>
    <n v="0"/>
    <n v="0.95666666666666667"/>
    <n v="0.95880144404332135"/>
    <x v="5"/>
    <x v="8"/>
    <x v="7"/>
    <x v="1"/>
    <x v="0"/>
    <x v="1"/>
    <x v="41"/>
    <s v="2033I_US_BAT_Pan"/>
  </r>
  <r>
    <x v="14"/>
    <n v="0"/>
    <n v="32.100000000000009"/>
    <n v="30.380000000000003"/>
    <x v="5"/>
    <x v="9"/>
    <x v="2"/>
    <x v="1"/>
    <x v="0"/>
    <x v="1"/>
    <x v="42"/>
    <s v="2033GEO_Blundell"/>
  </r>
  <r>
    <x v="14"/>
    <n v="0"/>
    <n v="534.19833333333327"/>
    <n v="524.78842082046754"/>
    <x v="5"/>
    <x v="4"/>
    <x v="4"/>
    <x v="1"/>
    <x v="0"/>
    <x v="1"/>
    <x v="43"/>
    <s v="2033GS_CurrantCreek"/>
  </r>
  <r>
    <x v="14"/>
    <n v="0"/>
    <n v="418.10000000000008"/>
    <n v="395.40000000000009"/>
    <x v="5"/>
    <x v="5"/>
    <x v="4"/>
    <x v="1"/>
    <x v="0"/>
    <x v="1"/>
    <x v="44"/>
    <s v="2033CL_Hunter1"/>
  </r>
  <r>
    <x v="14"/>
    <n v="0"/>
    <n v="269"/>
    <n v="250.39299999999992"/>
    <x v="5"/>
    <x v="5"/>
    <x v="4"/>
    <x v="1"/>
    <x v="0"/>
    <x v="1"/>
    <x v="45"/>
    <s v="2033CL_Hunter2"/>
  </r>
  <r>
    <x v="14"/>
    <n v="0"/>
    <n v="471"/>
    <n v="445.06099999999998"/>
    <x v="5"/>
    <x v="5"/>
    <x v="4"/>
    <x v="1"/>
    <x v="0"/>
    <x v="1"/>
    <x v="46"/>
    <s v="2033CL_Hunter3"/>
  </r>
  <r>
    <x v="14"/>
    <n v="0"/>
    <n v="459"/>
    <n v="432.24300000000005"/>
    <x v="5"/>
    <x v="5"/>
    <x v="4"/>
    <x v="1"/>
    <x v="0"/>
    <x v="1"/>
    <x v="47"/>
    <s v="2033CL_Huntington1"/>
  </r>
  <r>
    <x v="14"/>
    <n v="0"/>
    <n v="450"/>
    <n v="421.91799999999978"/>
    <x v="5"/>
    <x v="5"/>
    <x v="4"/>
    <x v="1"/>
    <x v="0"/>
    <x v="1"/>
    <x v="48"/>
    <s v="2033CL_Huntington2"/>
  </r>
  <r>
    <x v="14"/>
    <n v="0"/>
    <n v="12.599999999999996"/>
    <n v="12.848521486278711"/>
    <x v="5"/>
    <x v="3"/>
    <x v="3"/>
    <x v="1"/>
    <x v="0"/>
    <x v="1"/>
    <x v="49"/>
    <s v="2033QF_WD_Latigo"/>
  </r>
  <r>
    <x v="14"/>
    <n v="0"/>
    <n v="38.120000000000012"/>
    <n v="50.625089841398989"/>
    <x v="5"/>
    <x v="3"/>
    <x v="3"/>
    <x v="1"/>
    <x v="0"/>
    <x v="1"/>
    <x v="50"/>
    <s v="2033QF_SR_Enterpr"/>
  </r>
  <r>
    <x v="14"/>
    <n v="0"/>
    <n v="38.14500000000001"/>
    <n v="35.912232615369703"/>
    <x v="5"/>
    <x v="3"/>
    <x v="3"/>
    <x v="1"/>
    <x v="0"/>
    <x v="1"/>
    <x v="51"/>
    <s v="2033QF_SR_Escalt1"/>
  </r>
  <r>
    <x v="14"/>
    <n v="0"/>
    <n v="38.14500000000001"/>
    <n v="36.884401077246899"/>
    <x v="5"/>
    <x v="3"/>
    <x v="3"/>
    <x v="1"/>
    <x v="0"/>
    <x v="1"/>
    <x v="52"/>
    <s v="2033QF_SR_Escalt2"/>
  </r>
  <r>
    <x v="14"/>
    <n v="0"/>
    <n v="38.14500000000001"/>
    <n v="37.363172418885632"/>
    <x v="5"/>
    <x v="3"/>
    <x v="3"/>
    <x v="1"/>
    <x v="0"/>
    <x v="1"/>
    <x v="53"/>
    <s v="2033QF_SR_Escalt3"/>
  </r>
  <r>
    <x v="14"/>
    <n v="0"/>
    <n v="23.714166666666667"/>
    <n v="24.263872611464851"/>
    <x v="5"/>
    <x v="3"/>
    <x v="3"/>
    <x v="1"/>
    <x v="0"/>
    <x v="1"/>
    <x v="54"/>
    <s v="2033QF_SR_Pavant"/>
  </r>
  <r>
    <x v="14"/>
    <n v="0"/>
    <n v="40.153333333333343"/>
    <n v="38.547926098190224"/>
    <x v="5"/>
    <x v="3"/>
    <x v="3"/>
    <x v="1"/>
    <x v="0"/>
    <x v="1"/>
    <x v="55"/>
    <s v="2033QF_SR_RedHill"/>
  </r>
  <r>
    <x v="14"/>
    <n v="0"/>
    <n v="40.153333333333343"/>
    <n v="37.500827908442005"/>
    <x v="5"/>
    <x v="3"/>
    <x v="3"/>
    <x v="1"/>
    <x v="0"/>
    <x v="1"/>
    <x v="56"/>
    <s v="2033QF_SR_ThreePeaks"/>
  </r>
  <r>
    <x v="14"/>
    <n v="0"/>
    <n v="38.459166666666668"/>
    <n v="41.968227048750975"/>
    <x v="5"/>
    <x v="3"/>
    <x v="3"/>
    <x v="1"/>
    <x v="0"/>
    <x v="1"/>
    <x v="57"/>
    <s v="2033QF_SR_GrntM_East"/>
  </r>
  <r>
    <x v="14"/>
    <n v="0"/>
    <n v="24.246666666666666"/>
    <n v="31.358577351153194"/>
    <x v="5"/>
    <x v="3"/>
    <x v="3"/>
    <x v="1"/>
    <x v="0"/>
    <x v="1"/>
    <x v="58"/>
    <s v="2033QF_SR_GrntM_West"/>
  </r>
  <r>
    <x v="14"/>
    <n v="0"/>
    <n v="38.435000000000009"/>
    <n v="36.963406995436635"/>
    <x v="5"/>
    <x v="3"/>
    <x v="3"/>
    <x v="1"/>
    <x v="0"/>
    <x v="1"/>
    <x v="59"/>
    <s v="2033QF_SR_IronSpring"/>
  </r>
  <r>
    <x v="14"/>
    <n v="0"/>
    <n v="25.09"/>
    <n v="24.59340313159213"/>
    <x v="5"/>
    <x v="3"/>
    <x v="3"/>
    <x v="1"/>
    <x v="0"/>
    <x v="1"/>
    <x v="60"/>
    <s v="2033QF_SR_Pavant_II"/>
  </r>
  <r>
    <x v="14"/>
    <n v="0"/>
    <n v="16.324166666666667"/>
    <n v="53.964381342454914"/>
    <x v="5"/>
    <x v="3"/>
    <x v="3"/>
    <x v="1"/>
    <x v="0"/>
    <x v="1"/>
    <x v="61"/>
    <s v="2033QF_SR_UTS"/>
  </r>
  <r>
    <x v="14"/>
    <n v="0"/>
    <n v="10.039999999999997"/>
    <n v="10.772073989493315"/>
    <x v="5"/>
    <x v="10"/>
    <x v="2"/>
    <x v="1"/>
    <x v="0"/>
    <x v="1"/>
    <x v="62"/>
    <s v="2033SR_Pavant_III"/>
  </r>
  <r>
    <x v="14"/>
    <n v="0"/>
    <n v="7.7100000000000009"/>
    <n v="9.9768091411439741"/>
    <x v="5"/>
    <x v="3"/>
    <x v="3"/>
    <x v="1"/>
    <x v="0"/>
    <x v="1"/>
    <x v="63"/>
    <s v="2033QF_SR_Sage_I"/>
  </r>
  <r>
    <x v="14"/>
    <n v="0"/>
    <n v="7.7100000000000009"/>
    <n v="9.9768091411439741"/>
    <x v="5"/>
    <x v="3"/>
    <x v="3"/>
    <x v="1"/>
    <x v="0"/>
    <x v="1"/>
    <x v="64"/>
    <s v="2033QF_SR_Sage_II"/>
  </r>
  <r>
    <x v="14"/>
    <n v="0"/>
    <n v="6.7825000000000015"/>
    <n v="8.3063643214014622"/>
    <x v="5"/>
    <x v="3"/>
    <x v="3"/>
    <x v="1"/>
    <x v="0"/>
    <x v="1"/>
    <x v="65"/>
    <s v="2033QF_SR_Sage_III"/>
  </r>
  <r>
    <x v="14"/>
    <n v="0"/>
    <n v="55.929999999999986"/>
    <n v="50.457718818970044"/>
    <x v="5"/>
    <x v="10"/>
    <x v="2"/>
    <x v="1"/>
    <x v="0"/>
    <x v="1"/>
    <x v="146"/>
    <s v="2033FB_S_Hunter"/>
  </r>
  <r>
    <x v="14"/>
    <n v="0"/>
    <n v="44.75"/>
    <n v="40.327119317077027"/>
    <x v="5"/>
    <x v="10"/>
    <x v="2"/>
    <x v="1"/>
    <x v="0"/>
    <x v="1"/>
    <x v="147"/>
    <s v="2033FB_S_Sigurd"/>
  </r>
  <r>
    <x v="14"/>
    <n v="0"/>
    <n v="53.965833333333336"/>
    <n v="44.013024078946401"/>
    <x v="5"/>
    <x v="10"/>
    <x v="2"/>
    <x v="1"/>
    <x v="0"/>
    <x v="1"/>
    <x v="138"/>
    <s v="2033FB_S_Milfrd"/>
  </r>
  <r>
    <x v="14"/>
    <n v="0"/>
    <n v="33"/>
    <n v="36.715146032388404"/>
    <x v="5"/>
    <x v="10"/>
    <x v="2"/>
    <x v="1"/>
    <x v="0"/>
    <x v="1"/>
    <x v="148"/>
    <s v="2033FB_S_CovMtn"/>
  </r>
  <r>
    <x v="14"/>
    <n v="0"/>
    <n v="2.9616666666666664"/>
    <n v="3.2278881782090867"/>
    <x v="8"/>
    <x v="1"/>
    <x v="1"/>
    <x v="0"/>
    <x v="0"/>
    <x v="1"/>
    <x v="71"/>
    <s v="2033HY_BigFork"/>
  </r>
  <r>
    <x v="14"/>
    <n v="0"/>
    <n v="226.99166666666659"/>
    <n v="212.8290030877811"/>
    <x v="9"/>
    <x v="4"/>
    <x v="4"/>
    <x v="0"/>
    <x v="0"/>
    <x v="1"/>
    <x v="74"/>
    <s v="2033GS_Hermiston2"/>
  </r>
  <r>
    <x v="14"/>
    <n v="0"/>
    <n v="100.32083333333334"/>
    <n v="98.622671480144419"/>
    <x v="24"/>
    <x v="16"/>
    <x v="7"/>
    <x v="0"/>
    <x v="0"/>
    <x v="0"/>
    <x v="163"/>
    <s v="2033I_YK_BAT_LI"/>
  </r>
  <r>
    <x v="14"/>
    <n v="0"/>
    <n v="128.98333333333338"/>
    <n v="126.80057761732853"/>
    <x v="10"/>
    <x v="16"/>
    <x v="7"/>
    <x v="0"/>
    <x v="0"/>
    <x v="0"/>
    <x v="166"/>
    <s v="2033I_WW_BAT_LI"/>
  </r>
  <r>
    <x v="14"/>
    <n v="0"/>
    <n v="2.1000000000000005"/>
    <n v="10.196558117498855"/>
    <x v="10"/>
    <x v="3"/>
    <x v="3"/>
    <x v="0"/>
    <x v="0"/>
    <x v="1"/>
    <x v="80"/>
    <s v="2033QF_WD_WaW"/>
  </r>
  <r>
    <x v="14"/>
    <n v="0"/>
    <n v="8.4000000000000021"/>
    <n v="18.06103667807858"/>
    <x v="10"/>
    <x v="3"/>
    <x v="3"/>
    <x v="0"/>
    <x v="0"/>
    <x v="1"/>
    <x v="139"/>
    <s v="2033QF_WD_Orchard"/>
  </r>
  <r>
    <x v="14"/>
    <n v="0"/>
    <n v="32.76"/>
    <n v="74.400514204249262"/>
    <x v="10"/>
    <x v="2"/>
    <x v="2"/>
    <x v="0"/>
    <x v="0"/>
    <x v="1"/>
    <x v="81"/>
    <s v="2033I_RP_WD_Mg1"/>
  </r>
  <r>
    <x v="14"/>
    <n v="0"/>
    <n v="16.38"/>
    <n v="21.165508331115671"/>
    <x v="10"/>
    <x v="2"/>
    <x v="2"/>
    <x v="0"/>
    <x v="0"/>
    <x v="1"/>
    <x v="82"/>
    <s v="2033I_RP_WD_Mg2"/>
  </r>
  <r>
    <x v="14"/>
    <n v="0"/>
    <n v="268"/>
    <n v="251.60899999999992"/>
    <x v="11"/>
    <x v="5"/>
    <x v="4"/>
    <x v="1"/>
    <x v="0"/>
    <x v="1"/>
    <x v="88"/>
    <s v="2033CL_Wyodak1"/>
  </r>
  <r>
    <x v="14"/>
    <n v="0"/>
    <n v="18.88"/>
    <n v="17.131361981704941"/>
    <x v="11"/>
    <x v="3"/>
    <x v="3"/>
    <x v="1"/>
    <x v="0"/>
    <x v="1"/>
    <x v="101"/>
    <s v="2033QF_WD_Pioneer1"/>
  </r>
  <r>
    <x v="14"/>
    <n v="0"/>
    <n v="70.7"/>
    <n v="56.32006308817197"/>
    <x v="11"/>
    <x v="2"/>
    <x v="2"/>
    <x v="1"/>
    <x v="0"/>
    <x v="1"/>
    <x v="140"/>
    <s v="2033WD_Pryor"/>
  </r>
  <r>
    <x v="14"/>
    <n v="0"/>
    <n v="23.360000000000003"/>
    <n v="69.977693086324038"/>
    <x v="11"/>
    <x v="2"/>
    <x v="2"/>
    <x v="1"/>
    <x v="0"/>
    <x v="1"/>
    <x v="105"/>
    <s v="2033I_RP_WD_Glnr"/>
  </r>
  <r>
    <x v="14"/>
    <n v="0"/>
    <n v="9.2000000000000011"/>
    <n v="27.566739267233896"/>
    <x v="11"/>
    <x v="2"/>
    <x v="2"/>
    <x v="1"/>
    <x v="0"/>
    <x v="1"/>
    <x v="106"/>
    <s v="2033I_RP_WD_Gln3"/>
  </r>
  <r>
    <x v="14"/>
    <n v="0"/>
    <n v="23.360000000000003"/>
    <n v="26.425536369533688"/>
    <x v="11"/>
    <x v="2"/>
    <x v="2"/>
    <x v="1"/>
    <x v="0"/>
    <x v="1"/>
    <x v="107"/>
    <s v="2033I_RP_WD_7Mil"/>
  </r>
  <r>
    <x v="14"/>
    <n v="0"/>
    <n v="4.6000000000000005"/>
    <n v="5.606663708007626"/>
    <x v="11"/>
    <x v="2"/>
    <x v="2"/>
    <x v="1"/>
    <x v="0"/>
    <x v="1"/>
    <x v="108"/>
    <s v="2033I_RP_WD_7Mi2"/>
  </r>
  <r>
    <x v="14"/>
    <n v="0"/>
    <n v="23.360000000000003"/>
    <n v="47.17503987595888"/>
    <x v="11"/>
    <x v="2"/>
    <x v="2"/>
    <x v="1"/>
    <x v="0"/>
    <x v="1"/>
    <x v="109"/>
    <s v="2033I_RP_WD_HiP"/>
  </r>
  <r>
    <x v="14"/>
    <n v="0"/>
    <n v="6.7300000000000031"/>
    <n v="10.002025693061229"/>
    <x v="11"/>
    <x v="2"/>
    <x v="2"/>
    <x v="1"/>
    <x v="0"/>
    <x v="1"/>
    <x v="110"/>
    <s v="2033I_RP_WD_McF"/>
  </r>
  <r>
    <x v="14"/>
    <n v="0"/>
    <n v="26.199999999999992"/>
    <n v="28.691519293126213"/>
    <x v="11"/>
    <x v="2"/>
    <x v="2"/>
    <x v="1"/>
    <x v="0"/>
    <x v="1"/>
    <x v="141"/>
    <s v="2033I_RP_WD_Dlp"/>
  </r>
  <r>
    <x v="14"/>
    <n v="0"/>
    <n v="23.360000000000003"/>
    <n v="53.025443546527129"/>
    <x v="11"/>
    <x v="2"/>
    <x v="2"/>
    <x v="1"/>
    <x v="0"/>
    <x v="1"/>
    <x v="111"/>
    <s v="2033I_RP_WD_RHs"/>
  </r>
  <r>
    <x v="14"/>
    <n v="0"/>
    <n v="63.12"/>
    <n v="251.97898789566244"/>
    <x v="11"/>
    <x v="2"/>
    <x v="2"/>
    <x v="1"/>
    <x v="0"/>
    <x v="1"/>
    <x v="149"/>
    <s v="2033R_WD_CDR2_c"/>
  </r>
  <r>
    <x v="14"/>
    <n v="0"/>
    <n v="79"/>
    <n v="115.33723462838275"/>
    <x v="11"/>
    <x v="2"/>
    <x v="2"/>
    <x v="1"/>
    <x v="0"/>
    <x v="1"/>
    <x v="142"/>
    <s v="2033R_WD_TBF3_b"/>
  </r>
  <r>
    <x v="14"/>
    <n v="0"/>
    <n v="39.470000000000006"/>
    <n v="53.116853056376939"/>
    <x v="11"/>
    <x v="2"/>
    <x v="2"/>
    <x v="1"/>
    <x v="0"/>
    <x v="1"/>
    <x v="143"/>
    <s v="2033R_WD_EKF1_b"/>
  </r>
  <r>
    <x v="14"/>
    <n v="0"/>
    <n v="35.35"/>
    <n v="75.688329904945974"/>
    <x v="11"/>
    <x v="2"/>
    <x v="2"/>
    <x v="1"/>
    <x v="0"/>
    <x v="1"/>
    <x v="150"/>
    <s v="2033I_CedarSpI_WD"/>
  </r>
  <r>
    <x v="14"/>
    <n v="0"/>
    <n v="0"/>
    <n v="0"/>
    <x v="11"/>
    <x v="11"/>
    <x v="8"/>
    <x v="1"/>
    <x v="0"/>
    <x v="0"/>
    <x v="112"/>
    <s v="2033DecomCost"/>
  </r>
  <r>
    <x v="14"/>
    <n v="0"/>
    <n v="39.395000000000003"/>
    <n v="39.766844087211368"/>
    <x v="12"/>
    <x v="3"/>
    <x v="3"/>
    <x v="1"/>
    <x v="0"/>
    <x v="1"/>
    <x v="113"/>
    <s v="2033QF_SR_Sweetwtr"/>
  </r>
  <r>
    <x v="14"/>
    <n v="0"/>
    <n v="478.24749999999995"/>
    <n v="411.09905161005736"/>
    <x v="13"/>
    <x v="4"/>
    <x v="4"/>
    <x v="0"/>
    <x v="0"/>
    <x v="1"/>
    <x v="114"/>
    <s v="2033GS_Chehalis"/>
  </r>
  <r>
    <x v="14"/>
    <n v="0"/>
    <n v="33.119999999999997"/>
    <n v="25.691526687251873"/>
    <x v="14"/>
    <x v="1"/>
    <x v="1"/>
    <x v="0"/>
    <x v="0"/>
    <x v="1"/>
    <x v="115"/>
    <s v="2033HY_Rogue"/>
  </r>
  <r>
    <x v="14"/>
    <n v="0"/>
    <n v="2.2058333333333326"/>
    <n v="2.202144905161004"/>
    <x v="14"/>
    <x v="1"/>
    <x v="1"/>
    <x v="0"/>
    <x v="0"/>
    <x v="1"/>
    <x v="116"/>
    <s v="2033HY_SmallWest"/>
  </r>
  <r>
    <x v="14"/>
    <n v="0"/>
    <n v="46.15"/>
    <n v="27.050663652404058"/>
    <x v="14"/>
    <x v="1"/>
    <x v="1"/>
    <x v="0"/>
    <x v="0"/>
    <x v="1"/>
    <x v="119"/>
    <s v="2033HY_Umpqua_Flat"/>
  </r>
  <r>
    <x v="14"/>
    <n v="0"/>
    <n v="82.628333333333345"/>
    <n v="37.478808998676634"/>
    <x v="14"/>
    <x v="1"/>
    <x v="1"/>
    <x v="0"/>
    <x v="0"/>
    <x v="1"/>
    <x v="120"/>
    <s v="2033HY_Umpqua_Shape"/>
  </r>
  <r>
    <x v="14"/>
    <n v="0"/>
    <n v="257.96250000000003"/>
    <n v="253.60115523465706"/>
    <x v="14"/>
    <x v="16"/>
    <x v="7"/>
    <x v="0"/>
    <x v="0"/>
    <x v="0"/>
    <x v="167"/>
    <s v="2033I_SO_BAT_LI"/>
  </r>
  <r>
    <x v="14"/>
    <n v="0"/>
    <n v="2.4049999999999994"/>
    <n v="3.4386877440852537"/>
    <x v="14"/>
    <x v="10"/>
    <x v="2"/>
    <x v="0"/>
    <x v="0"/>
    <x v="1"/>
    <x v="123"/>
    <s v="2033SR_OldMill_P"/>
  </r>
  <r>
    <x v="14"/>
    <n v="0"/>
    <n v="68.487499999999997"/>
    <n v="191.58701884355628"/>
    <x v="14"/>
    <x v="3"/>
    <x v="3"/>
    <x v="0"/>
    <x v="0"/>
    <x v="1"/>
    <x v="125"/>
    <s v="2033QF_SR_ORS"/>
  </r>
  <r>
    <x v="14"/>
    <n v="0"/>
    <n v="187.38166666666666"/>
    <n v="143.63178880949587"/>
    <x v="14"/>
    <x v="13"/>
    <x v="9"/>
    <x v="0"/>
    <x v="0"/>
    <x v="0"/>
    <x v="153"/>
    <s v="2033H1.SO1_PVS"/>
  </r>
  <r>
    <x v="14"/>
    <n v="0"/>
    <n v="15.176666666666664"/>
    <n v="18.774123458138536"/>
    <x v="14"/>
    <x v="13"/>
    <x v="9"/>
    <x v="0"/>
    <x v="0"/>
    <x v="0"/>
    <x v="154"/>
    <s v="2033L1.SO1_PVS"/>
  </r>
  <r>
    <x v="14"/>
    <n v="0"/>
    <n v="60.860000000000007"/>
    <n v="79.549760947861145"/>
    <x v="14"/>
    <x v="10"/>
    <x v="2"/>
    <x v="0"/>
    <x v="0"/>
    <x v="1"/>
    <x v="151"/>
    <s v="2033FB_S_PrnMil"/>
  </r>
  <r>
    <x v="14"/>
    <n v="0"/>
    <n v="407.10416666666674"/>
    <n v="423.642873842082"/>
    <x v="15"/>
    <x v="1"/>
    <x v="1"/>
    <x v="0"/>
    <x v="0"/>
    <x v="1"/>
    <x v="126"/>
    <s v="2033HY_Lewis_Dispatch"/>
  </r>
  <r>
    <x v="14"/>
    <n v="0"/>
    <n v="128.79916666666665"/>
    <n v="31.032624393471544"/>
    <x v="15"/>
    <x v="1"/>
    <x v="1"/>
    <x v="0"/>
    <x v="0"/>
    <x v="1"/>
    <x v="127"/>
    <s v="2033HY_Lewis_Shape"/>
  </r>
  <r>
    <x v="14"/>
    <n v="0"/>
    <n v="0"/>
    <n v="0"/>
    <x v="15"/>
    <x v="1"/>
    <x v="1"/>
    <x v="0"/>
    <x v="0"/>
    <x v="1"/>
    <x v="128"/>
    <s v="2033Hy_Lewis_Dispatch_Rel_Reserve"/>
  </r>
  <r>
    <x v="14"/>
    <n v="0"/>
    <n v="100.32083333333334"/>
    <n v="98.622671480144419"/>
    <x v="15"/>
    <x v="16"/>
    <x v="7"/>
    <x v="0"/>
    <x v="0"/>
    <x v="0"/>
    <x v="168"/>
    <s v="2033I_PNC_BAT_LI"/>
  </r>
  <r>
    <x v="14"/>
    <n v="0"/>
    <n v="9.8849999999999998"/>
    <n v="16.181786631773896"/>
    <x v="15"/>
    <x v="3"/>
    <x v="3"/>
    <x v="0"/>
    <x v="0"/>
    <x v="1"/>
    <x v="129"/>
    <s v="2033QF_SR_ORN"/>
  </r>
  <r>
    <x v="14"/>
    <n v="0"/>
    <n v="114.64999999999999"/>
    <n v="112.71162454873647"/>
    <x v="25"/>
    <x v="16"/>
    <x v="7"/>
    <x v="0"/>
    <x v="0"/>
    <x v="0"/>
    <x v="164"/>
    <s v="2033I_WV_BAT_LI"/>
  </r>
  <r>
    <x v="14"/>
    <n v="0"/>
    <n v="8.5833333333333339"/>
    <n v="103"/>
    <x v="16"/>
    <x v="0"/>
    <x v="0"/>
    <x v="0"/>
    <x v="0"/>
    <x v="0"/>
    <x v="131"/>
    <s v="2033I_FOT_NOBQ3"/>
  </r>
  <r>
    <x v="14"/>
    <n v="0"/>
    <n v="348.67"/>
    <n v="322.14899999999989"/>
    <x v="17"/>
    <x v="5"/>
    <x v="4"/>
    <x v="0"/>
    <x v="0"/>
    <x v="1"/>
    <x v="134"/>
    <s v="2033CL_JBridger3"/>
  </r>
  <r>
    <x v="14"/>
    <n v="0"/>
    <n v="353.30000000000013"/>
    <n v="319.39199999999994"/>
    <x v="17"/>
    <x v="5"/>
    <x v="4"/>
    <x v="0"/>
    <x v="0"/>
    <x v="1"/>
    <x v="135"/>
    <s v="2033CL_JBridger4"/>
  </r>
  <r>
    <x v="14"/>
    <n v="0"/>
    <n v="0"/>
    <n v="0"/>
    <x v="17"/>
    <x v="11"/>
    <x v="8"/>
    <x v="1"/>
    <x v="0"/>
    <x v="0"/>
    <x v="136"/>
    <s v="2033ReclamationCost"/>
  </r>
  <r>
    <x v="14"/>
    <n v="0"/>
    <n v="11.65"/>
    <n v="22.922213355358025"/>
    <x v="18"/>
    <x v="14"/>
    <x v="10"/>
    <x v="1"/>
    <x v="0"/>
    <x v="0"/>
    <x v="152"/>
    <s v="2033H3.US1_WD_CP"/>
  </r>
  <r>
    <x v="14"/>
    <n v="0"/>
    <n v="59.986666666666672"/>
    <n v="64.437753019029188"/>
    <x v="18"/>
    <x v="13"/>
    <x v="9"/>
    <x v="1"/>
    <x v="0"/>
    <x v="0"/>
    <x v="155"/>
    <s v="2033L1.US1_PVS"/>
  </r>
  <r>
    <x v="14"/>
    <n v="0"/>
    <n v="4.4958333333333336"/>
    <n v="13.755422879094629"/>
    <x v="19"/>
    <x v="17"/>
    <x v="12"/>
    <x v="0"/>
    <x v="0"/>
    <x v="0"/>
    <x v="169"/>
    <s v="2033H_.YK1_WDS"/>
  </r>
  <r>
    <x v="14"/>
    <n v="0"/>
    <n v="102.35500000000002"/>
    <n v="119.35579519604518"/>
    <x v="19"/>
    <x v="13"/>
    <x v="9"/>
    <x v="0"/>
    <x v="0"/>
    <x v="0"/>
    <x v="156"/>
    <s v="2033L1.YK1_PVS"/>
  </r>
  <r>
    <x v="14"/>
    <n v="0"/>
    <n v="106.65083333333332"/>
    <n v="165.81845454545032"/>
    <x v="26"/>
    <x v="14"/>
    <x v="10"/>
    <x v="1"/>
    <x v="0"/>
    <x v="0"/>
    <x v="171"/>
    <s v="2033H_.GO2_WD"/>
  </r>
  <r>
    <x v="14"/>
    <n v="0"/>
    <n v="29.620000000000005"/>
    <n v="200.95785470018834"/>
    <x v="26"/>
    <x v="14"/>
    <x v="10"/>
    <x v="1"/>
    <x v="0"/>
    <x v="0"/>
    <x v="172"/>
    <s v="2033L_.GO2_WD"/>
  </r>
  <r>
    <x v="14"/>
    <n v="0"/>
    <n v="27.236666666666668"/>
    <n v="42.787320205305278"/>
    <x v="26"/>
    <x v="17"/>
    <x v="12"/>
    <x v="1"/>
    <x v="0"/>
    <x v="0"/>
    <x v="175"/>
    <s v="2033H_.GO2_WDS"/>
  </r>
  <r>
    <x v="14"/>
    <n v="0"/>
    <n v="124.72916666666664"/>
    <n v="154.28561665425269"/>
    <x v="28"/>
    <x v="13"/>
    <x v="9"/>
    <x v="0"/>
    <x v="0"/>
    <x v="0"/>
    <x v="176"/>
    <s v="2033L_.SO2_PVS"/>
  </r>
  <r>
    <x v="14"/>
    <n v="0"/>
    <n v="565.6"/>
    <n v="450.55106191416138"/>
    <x v="20"/>
    <x v="14"/>
    <x v="10"/>
    <x v="1"/>
    <x v="0"/>
    <x v="0"/>
    <x v="157"/>
    <s v="2033H4.AE1_WD"/>
  </r>
  <r>
    <x v="14"/>
    <n v="0"/>
    <n v="104.60416666666664"/>
    <n v="74.787968584743041"/>
    <x v="21"/>
    <x v="13"/>
    <x v="9"/>
    <x v="1"/>
    <x v="0"/>
    <x v="0"/>
    <x v="158"/>
    <s v="2033H1.UN1_PVS_CP"/>
  </r>
  <r>
    <x v="14"/>
    <n v="0"/>
    <n v="88.858333333333334"/>
    <n v="99.272470324666671"/>
    <x v="21"/>
    <x v="13"/>
    <x v="9"/>
    <x v="1"/>
    <x v="0"/>
    <x v="0"/>
    <x v="159"/>
    <s v="2033L1.UN1_PVS"/>
  </r>
  <r>
    <x v="14"/>
    <n v="0"/>
    <n v="129.95833333333334"/>
    <n v="139.59651867207364"/>
    <x v="27"/>
    <x v="13"/>
    <x v="9"/>
    <x v="1"/>
    <x v="0"/>
    <x v="0"/>
    <x v="173"/>
    <s v="2033L_.US4_PVS"/>
  </r>
  <r>
    <x v="14"/>
    <n v="0"/>
    <n v="93.324166666666656"/>
    <n v="104.26220290673642"/>
    <x v="22"/>
    <x v="13"/>
    <x v="9"/>
    <x v="0"/>
    <x v="0"/>
    <x v="0"/>
    <x v="170"/>
    <s v="2033L_.JBB_PVS"/>
  </r>
  <r>
    <x v="14"/>
    <n v="0"/>
    <n v="91.920833333333334"/>
    <n v="102.69565895655174"/>
    <x v="22"/>
    <x v="13"/>
    <x v="9"/>
    <x v="0"/>
    <x v="0"/>
    <x v="0"/>
    <x v="160"/>
    <s v="2033L1.JBB_PVS"/>
  </r>
  <r>
    <x v="15"/>
    <n v="0"/>
    <n v="146.52000000000001"/>
    <n v="146.52000000000001"/>
    <x v="0"/>
    <x v="0"/>
    <x v="0"/>
    <x v="0"/>
    <x v="0"/>
    <x v="0"/>
    <x v="165"/>
    <s v="2034I_FOT_COBFL"/>
  </r>
  <r>
    <x v="15"/>
    <n v="0"/>
    <n v="4.9566666666666661"/>
    <n v="59.48"/>
    <x v="0"/>
    <x v="0"/>
    <x v="0"/>
    <x v="0"/>
    <x v="0"/>
    <x v="0"/>
    <x v="0"/>
    <s v="2034I_FOT_COBQ3"/>
  </r>
  <r>
    <x v="15"/>
    <n v="0"/>
    <n v="28.662499999999998"/>
    <n v="28.177906137184117"/>
    <x v="1"/>
    <x v="16"/>
    <x v="7"/>
    <x v="1"/>
    <x v="0"/>
    <x v="0"/>
    <x v="174"/>
    <s v="2034I_GO_BAT_LI"/>
  </r>
  <r>
    <x v="15"/>
    <n v="0"/>
    <n v="19.958333333333336"/>
    <n v="20.032790030877809"/>
    <x v="2"/>
    <x v="1"/>
    <x v="1"/>
    <x v="0"/>
    <x v="0"/>
    <x v="1"/>
    <x v="8"/>
    <s v="2034HY_MidCol_P"/>
  </r>
  <r>
    <x v="15"/>
    <n v="0"/>
    <n v="69.010000000000005"/>
    <n v="69.010000000000005"/>
    <x v="2"/>
    <x v="0"/>
    <x v="0"/>
    <x v="0"/>
    <x v="0"/>
    <x v="0"/>
    <x v="177"/>
    <s v="2034I_FOT_MDCFL"/>
  </r>
  <r>
    <x v="15"/>
    <n v="0"/>
    <n v="28.5825"/>
    <n v="342.99"/>
    <x v="2"/>
    <x v="0"/>
    <x v="0"/>
    <x v="0"/>
    <x v="0"/>
    <x v="0"/>
    <x v="11"/>
    <s v="2034I_FOT_MDCQ3"/>
  </r>
  <r>
    <x v="15"/>
    <n v="0"/>
    <n v="32.1875"/>
    <n v="386.25"/>
    <x v="2"/>
    <x v="0"/>
    <x v="0"/>
    <x v="0"/>
    <x v="0"/>
    <x v="0"/>
    <x v="12"/>
    <s v="2034I_FOT_MDCQ3b"/>
  </r>
  <r>
    <x v="15"/>
    <n v="0"/>
    <n v="23.72"/>
    <n v="103.98209616605716"/>
    <x v="2"/>
    <x v="2"/>
    <x v="2"/>
    <x v="0"/>
    <x v="0"/>
    <x v="1"/>
    <x v="14"/>
    <s v="2034I_RP_WD_LJp"/>
  </r>
  <r>
    <x v="15"/>
    <n v="0"/>
    <n v="19.740000000000002"/>
    <n v="95.270687762032381"/>
    <x v="2"/>
    <x v="2"/>
    <x v="2"/>
    <x v="0"/>
    <x v="0"/>
    <x v="1"/>
    <x v="15"/>
    <s v="2034I_RP_WD_Gdne"/>
  </r>
  <r>
    <x v="15"/>
    <n v="0"/>
    <n v="25.75"/>
    <n v="309"/>
    <x v="23"/>
    <x v="0"/>
    <x v="0"/>
    <x v="1"/>
    <x v="0"/>
    <x v="0"/>
    <x v="162"/>
    <s v="2034I_FOT_MNAQ3c"/>
  </r>
  <r>
    <x v="15"/>
    <n v="0"/>
    <n v="9.7999999999999989"/>
    <n v="18.638902073224521"/>
    <x v="3"/>
    <x v="1"/>
    <x v="1"/>
    <x v="1"/>
    <x v="0"/>
    <x v="1"/>
    <x v="16"/>
    <s v="2034HY_BearRiver_Shape"/>
  </r>
  <r>
    <x v="15"/>
    <n v="0"/>
    <n v="57.572499999999998"/>
    <n v="6.4900705778561969"/>
    <x v="3"/>
    <x v="1"/>
    <x v="1"/>
    <x v="1"/>
    <x v="0"/>
    <x v="1"/>
    <x v="17"/>
    <s v="2034HY_BearRiver_Dispatch"/>
  </r>
  <r>
    <x v="15"/>
    <n v="0"/>
    <n v="0"/>
    <n v="36.490070577856201"/>
    <x v="3"/>
    <x v="1"/>
    <x v="1"/>
    <x v="1"/>
    <x v="0"/>
    <x v="1"/>
    <x v="18"/>
    <s v="2034Hy_Bear_Dispatch_Rel_Reserve"/>
  </r>
  <r>
    <x v="15"/>
    <n v="0"/>
    <n v="540.92916666666656"/>
    <n v="517.8042126157917"/>
    <x v="3"/>
    <x v="4"/>
    <x v="4"/>
    <x v="1"/>
    <x v="0"/>
    <x v="1"/>
    <x v="28"/>
    <s v="2034GS_LakeSide1"/>
  </r>
  <r>
    <x v="15"/>
    <n v="0"/>
    <n v="626.79083333333335"/>
    <n v="598.90533745037499"/>
    <x v="3"/>
    <x v="4"/>
    <x v="4"/>
    <x v="1"/>
    <x v="0"/>
    <x v="1"/>
    <x v="29"/>
    <s v="2034GS_LakeSide2"/>
  </r>
  <r>
    <x v="15"/>
    <n v="0"/>
    <n v="545.23083333333341"/>
    <n v="179.20366674018501"/>
    <x v="3"/>
    <x v="15"/>
    <x v="11"/>
    <x v="1"/>
    <x v="0"/>
    <x v="0"/>
    <x v="161"/>
    <s v="2034I_NTN_SC_FRM"/>
  </r>
  <r>
    <x v="15"/>
    <n v="0"/>
    <n v="121.72499999999997"/>
    <n v="86.279487160046457"/>
    <x v="3"/>
    <x v="13"/>
    <x v="9"/>
    <x v="1"/>
    <x v="0"/>
    <x v="0"/>
    <x v="145"/>
    <s v="2034H1.UN_PVS_CP"/>
  </r>
  <r>
    <x v="15"/>
    <n v="0"/>
    <n v="50.350000000000016"/>
    <n v="47.500000000000021"/>
    <x v="3"/>
    <x v="6"/>
    <x v="5"/>
    <x v="1"/>
    <x v="0"/>
    <x v="1"/>
    <x v="35"/>
    <s v="2034MonsanOpRes_Int"/>
  </r>
  <r>
    <x v="15"/>
    <n v="0"/>
    <n v="114.48"/>
    <n v="107.9999999999999"/>
    <x v="3"/>
    <x v="7"/>
    <x v="6"/>
    <x v="1"/>
    <x v="0"/>
    <x v="1"/>
    <x v="36"/>
    <s v="2034MagCorp_Int"/>
  </r>
  <r>
    <x v="15"/>
    <n v="0"/>
    <n v="80.559999999999988"/>
    <n v="69.398323775915301"/>
    <x v="3"/>
    <x v="7"/>
    <x v="6"/>
    <x v="1"/>
    <x v="0"/>
    <x v="1"/>
    <x v="37"/>
    <s v="2034Nucor_Int"/>
  </r>
  <r>
    <x v="15"/>
    <n v="0"/>
    <n v="71.02"/>
    <n v="66.999999999999957"/>
    <x v="3"/>
    <x v="6"/>
    <x v="5"/>
    <x v="1"/>
    <x v="0"/>
    <x v="1"/>
    <x v="38"/>
    <s v="2034MonsanCur_Int"/>
  </r>
  <r>
    <x v="15"/>
    <n v="0"/>
    <n v="9.5183333333333326"/>
    <n v="12.488901852668723"/>
    <x v="5"/>
    <x v="1"/>
    <x v="1"/>
    <x v="1"/>
    <x v="0"/>
    <x v="1"/>
    <x v="40"/>
    <s v="2034HY_SmallEast"/>
  </r>
  <r>
    <x v="15"/>
    <n v="0"/>
    <n v="0.24749999999999997"/>
    <n v="0.95880144404332135"/>
    <x v="5"/>
    <x v="8"/>
    <x v="7"/>
    <x v="1"/>
    <x v="0"/>
    <x v="1"/>
    <x v="41"/>
    <s v="2034I_US_BAT_Pan"/>
  </r>
  <r>
    <x v="15"/>
    <n v="0"/>
    <n v="32.100000000000009"/>
    <n v="30.380000000000003"/>
    <x v="5"/>
    <x v="9"/>
    <x v="2"/>
    <x v="1"/>
    <x v="0"/>
    <x v="1"/>
    <x v="42"/>
    <s v="2034GEO_Blundell"/>
  </r>
  <r>
    <x v="15"/>
    <n v="0"/>
    <n v="534.19833333333327"/>
    <n v="524.78842082046754"/>
    <x v="5"/>
    <x v="4"/>
    <x v="4"/>
    <x v="1"/>
    <x v="0"/>
    <x v="1"/>
    <x v="43"/>
    <s v="2034GS_CurrantCreek"/>
  </r>
  <r>
    <x v="15"/>
    <n v="0"/>
    <n v="418.10000000000008"/>
    <n v="395.40000000000009"/>
    <x v="5"/>
    <x v="5"/>
    <x v="4"/>
    <x v="1"/>
    <x v="0"/>
    <x v="1"/>
    <x v="44"/>
    <s v="2034CL_Hunter1"/>
  </r>
  <r>
    <x v="15"/>
    <n v="0"/>
    <n v="269"/>
    <n v="250.39299999999992"/>
    <x v="5"/>
    <x v="5"/>
    <x v="4"/>
    <x v="1"/>
    <x v="0"/>
    <x v="1"/>
    <x v="45"/>
    <s v="2034CL_Hunter2"/>
  </r>
  <r>
    <x v="15"/>
    <n v="0"/>
    <n v="471"/>
    <n v="445.06099999999998"/>
    <x v="5"/>
    <x v="5"/>
    <x v="4"/>
    <x v="1"/>
    <x v="0"/>
    <x v="1"/>
    <x v="46"/>
    <s v="2034CL_Hunter3"/>
  </r>
  <r>
    <x v="15"/>
    <n v="0"/>
    <n v="459"/>
    <n v="432.24300000000005"/>
    <x v="5"/>
    <x v="5"/>
    <x v="4"/>
    <x v="1"/>
    <x v="0"/>
    <x v="1"/>
    <x v="47"/>
    <s v="2034CL_Huntington1"/>
  </r>
  <r>
    <x v="15"/>
    <n v="0"/>
    <n v="450"/>
    <n v="421.91799999999978"/>
    <x v="5"/>
    <x v="5"/>
    <x v="4"/>
    <x v="1"/>
    <x v="0"/>
    <x v="1"/>
    <x v="48"/>
    <s v="2034CL_Huntington2"/>
  </r>
  <r>
    <x v="15"/>
    <n v="0"/>
    <n v="12.599999999999996"/>
    <n v="12.977762713144674"/>
    <x v="5"/>
    <x v="3"/>
    <x v="3"/>
    <x v="1"/>
    <x v="0"/>
    <x v="1"/>
    <x v="49"/>
    <s v="2034QF_WD_Latigo"/>
  </r>
  <r>
    <x v="15"/>
    <n v="0"/>
    <n v="37.814999999999991"/>
    <n v="50.625089841398989"/>
    <x v="5"/>
    <x v="3"/>
    <x v="3"/>
    <x v="1"/>
    <x v="0"/>
    <x v="1"/>
    <x v="50"/>
    <s v="2034QF_SR_Enterpr"/>
  </r>
  <r>
    <x v="15"/>
    <n v="0"/>
    <n v="37.840833333333315"/>
    <n v="35.912232615369703"/>
    <x v="5"/>
    <x v="3"/>
    <x v="3"/>
    <x v="1"/>
    <x v="0"/>
    <x v="1"/>
    <x v="51"/>
    <s v="2034QF_SR_Escalt1"/>
  </r>
  <r>
    <x v="15"/>
    <n v="0"/>
    <n v="37.840833333333315"/>
    <n v="36.884401077246899"/>
    <x v="5"/>
    <x v="3"/>
    <x v="3"/>
    <x v="1"/>
    <x v="0"/>
    <x v="1"/>
    <x v="52"/>
    <s v="2034QF_SR_Escalt2"/>
  </r>
  <r>
    <x v="15"/>
    <n v="0"/>
    <n v="37.840833333333315"/>
    <n v="37.363172418885632"/>
    <x v="5"/>
    <x v="3"/>
    <x v="3"/>
    <x v="1"/>
    <x v="0"/>
    <x v="1"/>
    <x v="53"/>
    <s v="2034QF_SR_Escalt3"/>
  </r>
  <r>
    <x v="15"/>
    <n v="0"/>
    <n v="23.524166666666662"/>
    <n v="24.263872611464851"/>
    <x v="5"/>
    <x v="3"/>
    <x v="3"/>
    <x v="1"/>
    <x v="0"/>
    <x v="1"/>
    <x v="54"/>
    <s v="2034QF_SR_Pavant"/>
  </r>
  <r>
    <x v="15"/>
    <n v="0"/>
    <n v="39.95333333333334"/>
    <n v="38.547926098190224"/>
    <x v="5"/>
    <x v="3"/>
    <x v="3"/>
    <x v="1"/>
    <x v="0"/>
    <x v="1"/>
    <x v="55"/>
    <s v="2034QF_SR_RedHill"/>
  </r>
  <r>
    <x v="15"/>
    <n v="0"/>
    <n v="39.95333333333334"/>
    <n v="37.500827908442005"/>
    <x v="5"/>
    <x v="3"/>
    <x v="3"/>
    <x v="1"/>
    <x v="0"/>
    <x v="1"/>
    <x v="56"/>
    <s v="2034QF_SR_ThreePeaks"/>
  </r>
  <r>
    <x v="15"/>
    <n v="0"/>
    <n v="38.169166666666662"/>
    <n v="41.968227048750975"/>
    <x v="5"/>
    <x v="3"/>
    <x v="3"/>
    <x v="1"/>
    <x v="0"/>
    <x v="1"/>
    <x v="57"/>
    <s v="2034QF_SR_GrntM_East"/>
  </r>
  <r>
    <x v="15"/>
    <n v="0"/>
    <n v="24.060000000000002"/>
    <n v="31.358577351153194"/>
    <x v="5"/>
    <x v="3"/>
    <x v="3"/>
    <x v="1"/>
    <x v="0"/>
    <x v="1"/>
    <x v="58"/>
    <s v="2034QF_SR_GrntM_West"/>
  </r>
  <r>
    <x v="15"/>
    <n v="0"/>
    <n v="38.145000000000003"/>
    <n v="36.963406995436635"/>
    <x v="5"/>
    <x v="3"/>
    <x v="3"/>
    <x v="1"/>
    <x v="0"/>
    <x v="1"/>
    <x v="59"/>
    <s v="2034QF_SR_IronSpring"/>
  </r>
  <r>
    <x v="15"/>
    <n v="0"/>
    <n v="24.969166666666666"/>
    <n v="24.59340313159213"/>
    <x v="5"/>
    <x v="3"/>
    <x v="3"/>
    <x v="1"/>
    <x v="0"/>
    <x v="1"/>
    <x v="60"/>
    <s v="2034QF_SR_Pavant_II"/>
  </r>
  <r>
    <x v="15"/>
    <n v="0"/>
    <n v="16.220833333333331"/>
    <n v="53.964381342454914"/>
    <x v="5"/>
    <x v="3"/>
    <x v="3"/>
    <x v="1"/>
    <x v="0"/>
    <x v="1"/>
    <x v="61"/>
    <s v="2034QF_SR_UTS"/>
  </r>
  <r>
    <x v="15"/>
    <n v="0"/>
    <n v="9.9899999999999984"/>
    <n v="10.772073989493315"/>
    <x v="5"/>
    <x v="10"/>
    <x v="2"/>
    <x v="1"/>
    <x v="0"/>
    <x v="1"/>
    <x v="62"/>
    <s v="2034SR_Pavant_III"/>
  </r>
  <r>
    <x v="15"/>
    <n v="0"/>
    <n v="7.6700000000000008"/>
    <n v="9.9768091411439741"/>
    <x v="5"/>
    <x v="3"/>
    <x v="3"/>
    <x v="1"/>
    <x v="0"/>
    <x v="1"/>
    <x v="63"/>
    <s v="2034QF_SR_Sage_I"/>
  </r>
  <r>
    <x v="15"/>
    <n v="0"/>
    <n v="7.6700000000000008"/>
    <n v="9.9768091411439741"/>
    <x v="5"/>
    <x v="3"/>
    <x v="3"/>
    <x v="1"/>
    <x v="0"/>
    <x v="1"/>
    <x v="64"/>
    <s v="2034QF_SR_Sage_II"/>
  </r>
  <r>
    <x v="15"/>
    <n v="0"/>
    <n v="6.7525000000000004"/>
    <n v="8.3063643214014622"/>
    <x v="5"/>
    <x v="3"/>
    <x v="3"/>
    <x v="1"/>
    <x v="0"/>
    <x v="1"/>
    <x v="65"/>
    <s v="2034QF_SR_Sage_III"/>
  </r>
  <r>
    <x v="15"/>
    <n v="0"/>
    <n v="55.649999999999984"/>
    <n v="50.457718818970044"/>
    <x v="5"/>
    <x v="10"/>
    <x v="2"/>
    <x v="1"/>
    <x v="0"/>
    <x v="1"/>
    <x v="146"/>
    <s v="2034FB_S_Hunter"/>
  </r>
  <r>
    <x v="15"/>
    <n v="0"/>
    <n v="44.519999999999989"/>
    <n v="40.327119317077027"/>
    <x v="5"/>
    <x v="10"/>
    <x v="2"/>
    <x v="1"/>
    <x v="0"/>
    <x v="1"/>
    <x v="147"/>
    <s v="2034FB_S_Sigurd"/>
  </r>
  <r>
    <x v="15"/>
    <n v="0"/>
    <n v="53.556666666666693"/>
    <n v="44.013024078946401"/>
    <x v="5"/>
    <x v="10"/>
    <x v="2"/>
    <x v="1"/>
    <x v="0"/>
    <x v="1"/>
    <x v="138"/>
    <s v="2034FB_S_Milfrd"/>
  </r>
  <r>
    <x v="15"/>
    <n v="0"/>
    <n v="32.869999999999997"/>
    <n v="36.715146032388404"/>
    <x v="5"/>
    <x v="10"/>
    <x v="2"/>
    <x v="1"/>
    <x v="0"/>
    <x v="1"/>
    <x v="148"/>
    <s v="2034FB_S_CovMtn"/>
  </r>
  <r>
    <x v="15"/>
    <n v="0"/>
    <n v="2.9616666666666664"/>
    <n v="3.2278881782090867"/>
    <x v="8"/>
    <x v="1"/>
    <x v="1"/>
    <x v="0"/>
    <x v="0"/>
    <x v="1"/>
    <x v="71"/>
    <s v="2034HY_BigFork"/>
  </r>
  <r>
    <x v="15"/>
    <n v="0"/>
    <n v="226.99166666666659"/>
    <n v="212.8290030877811"/>
    <x v="9"/>
    <x v="4"/>
    <x v="4"/>
    <x v="0"/>
    <x v="0"/>
    <x v="1"/>
    <x v="74"/>
    <s v="2034GS_Hermiston2"/>
  </r>
  <r>
    <x v="15"/>
    <n v="0"/>
    <n v="100.32083333333334"/>
    <n v="98.622671480144419"/>
    <x v="24"/>
    <x v="16"/>
    <x v="7"/>
    <x v="0"/>
    <x v="0"/>
    <x v="0"/>
    <x v="163"/>
    <s v="2034I_YK_BAT_LI"/>
  </r>
  <r>
    <x v="15"/>
    <n v="0"/>
    <n v="128.98333333333338"/>
    <n v="126.80057761732853"/>
    <x v="10"/>
    <x v="16"/>
    <x v="7"/>
    <x v="0"/>
    <x v="0"/>
    <x v="0"/>
    <x v="166"/>
    <s v="2034I_WW_BAT_LI"/>
  </r>
  <r>
    <x v="15"/>
    <n v="0"/>
    <n v="2.1000000000000005"/>
    <n v="10.299123668120613"/>
    <x v="10"/>
    <x v="3"/>
    <x v="3"/>
    <x v="0"/>
    <x v="0"/>
    <x v="1"/>
    <x v="80"/>
    <s v="2034QF_WD_WaW"/>
  </r>
  <r>
    <x v="15"/>
    <n v="0"/>
    <n v="8.4000000000000021"/>
    <n v="18.242709763284438"/>
    <x v="10"/>
    <x v="3"/>
    <x v="3"/>
    <x v="0"/>
    <x v="0"/>
    <x v="1"/>
    <x v="139"/>
    <s v="2034QF_WD_Orchard"/>
  </r>
  <r>
    <x v="15"/>
    <n v="0"/>
    <n v="32.76"/>
    <n v="75.148897101494242"/>
    <x v="10"/>
    <x v="2"/>
    <x v="2"/>
    <x v="0"/>
    <x v="0"/>
    <x v="1"/>
    <x v="81"/>
    <s v="2034I_RP_WD_Mg1"/>
  </r>
  <r>
    <x v="15"/>
    <n v="0"/>
    <n v="16.38"/>
    <n v="21.378408801171812"/>
    <x v="10"/>
    <x v="2"/>
    <x v="2"/>
    <x v="0"/>
    <x v="0"/>
    <x v="1"/>
    <x v="82"/>
    <s v="2034I_RP_WD_Mg2"/>
  </r>
  <r>
    <x v="15"/>
    <n v="0"/>
    <n v="268"/>
    <n v="251.60899999999992"/>
    <x v="11"/>
    <x v="5"/>
    <x v="4"/>
    <x v="1"/>
    <x v="0"/>
    <x v="1"/>
    <x v="88"/>
    <s v="2034CL_Wyodak1"/>
  </r>
  <r>
    <x v="15"/>
    <n v="0"/>
    <n v="18.88"/>
    <n v="17.303683617526225"/>
    <x v="11"/>
    <x v="3"/>
    <x v="3"/>
    <x v="1"/>
    <x v="0"/>
    <x v="1"/>
    <x v="101"/>
    <s v="2034QF_WD_Pioneer1"/>
  </r>
  <r>
    <x v="15"/>
    <n v="0"/>
    <n v="70.7"/>
    <n v="56.886577613478025"/>
    <x v="11"/>
    <x v="2"/>
    <x v="2"/>
    <x v="1"/>
    <x v="0"/>
    <x v="1"/>
    <x v="140"/>
    <s v="2034WD_Pryor"/>
  </r>
  <r>
    <x v="15"/>
    <n v="0"/>
    <n v="23.360000000000003"/>
    <n v="70.681587531874428"/>
    <x v="11"/>
    <x v="2"/>
    <x v="2"/>
    <x v="1"/>
    <x v="0"/>
    <x v="1"/>
    <x v="105"/>
    <s v="2034I_RP_WD_Glnr"/>
  </r>
  <r>
    <x v="15"/>
    <n v="0"/>
    <n v="9.2000000000000011"/>
    <n v="27.844028697570003"/>
    <x v="11"/>
    <x v="2"/>
    <x v="2"/>
    <x v="1"/>
    <x v="0"/>
    <x v="1"/>
    <x v="106"/>
    <s v="2034I_RP_WD_Gln3"/>
  </r>
  <r>
    <x v="15"/>
    <n v="0"/>
    <n v="23.360000000000003"/>
    <n v="26.691346622070288"/>
    <x v="11"/>
    <x v="2"/>
    <x v="2"/>
    <x v="1"/>
    <x v="0"/>
    <x v="1"/>
    <x v="107"/>
    <s v="2034I_RP_WD_7Mil"/>
  </r>
  <r>
    <x v="15"/>
    <n v="0"/>
    <n v="4.6000000000000005"/>
    <n v="5.6630602433616435"/>
    <x v="11"/>
    <x v="2"/>
    <x v="2"/>
    <x v="1"/>
    <x v="0"/>
    <x v="1"/>
    <x v="108"/>
    <s v="2034I_RP_WD_7Mi2"/>
  </r>
  <r>
    <x v="15"/>
    <n v="0"/>
    <n v="23.360000000000003"/>
    <n v="47.649566072418985"/>
    <x v="11"/>
    <x v="2"/>
    <x v="2"/>
    <x v="1"/>
    <x v="0"/>
    <x v="1"/>
    <x v="109"/>
    <s v="2034I_RP_WD_HiP"/>
  </r>
  <r>
    <x v="15"/>
    <n v="0"/>
    <n v="6.7300000000000031"/>
    <n v="10.102634473075069"/>
    <x v="11"/>
    <x v="2"/>
    <x v="2"/>
    <x v="1"/>
    <x v="0"/>
    <x v="1"/>
    <x v="110"/>
    <s v="2034I_RP_WD_McF"/>
  </r>
  <r>
    <x v="15"/>
    <n v="0"/>
    <n v="26.199999999999992"/>
    <n v="28.980122706215578"/>
    <x v="11"/>
    <x v="2"/>
    <x v="2"/>
    <x v="1"/>
    <x v="0"/>
    <x v="1"/>
    <x v="141"/>
    <s v="2034I_RP_WD_Dlp"/>
  </r>
  <r>
    <x v="15"/>
    <n v="0"/>
    <n v="23.360000000000003"/>
    <n v="53.55881801972108"/>
    <x v="11"/>
    <x v="2"/>
    <x v="2"/>
    <x v="1"/>
    <x v="0"/>
    <x v="1"/>
    <x v="111"/>
    <s v="2034I_RP_WD_RHs"/>
  </r>
  <r>
    <x v="15"/>
    <n v="0"/>
    <n v="63.12"/>
    <n v="254.51360431630334"/>
    <x v="11"/>
    <x v="2"/>
    <x v="2"/>
    <x v="1"/>
    <x v="0"/>
    <x v="1"/>
    <x v="149"/>
    <s v="2034R_WD_CDR2_c"/>
  </r>
  <r>
    <x v="15"/>
    <n v="0"/>
    <n v="79"/>
    <n v="116.4973934624259"/>
    <x v="11"/>
    <x v="2"/>
    <x v="2"/>
    <x v="1"/>
    <x v="0"/>
    <x v="1"/>
    <x v="142"/>
    <s v="2034R_WD_TBF3_b"/>
  </r>
  <r>
    <x v="15"/>
    <n v="0"/>
    <n v="39.470000000000006"/>
    <n v="53.65114700324051"/>
    <x v="11"/>
    <x v="2"/>
    <x v="2"/>
    <x v="1"/>
    <x v="0"/>
    <x v="1"/>
    <x v="143"/>
    <s v="2034R_WD_EKF1_b"/>
  </r>
  <r>
    <x v="15"/>
    <n v="0"/>
    <n v="35.35"/>
    <n v="76.449666734774794"/>
    <x v="11"/>
    <x v="2"/>
    <x v="2"/>
    <x v="1"/>
    <x v="0"/>
    <x v="1"/>
    <x v="150"/>
    <s v="2034I_CedarSpI_WD"/>
  </r>
  <r>
    <x v="15"/>
    <n v="0"/>
    <n v="0"/>
    <n v="0"/>
    <x v="11"/>
    <x v="11"/>
    <x v="8"/>
    <x v="1"/>
    <x v="0"/>
    <x v="0"/>
    <x v="112"/>
    <s v="2034DecomCost"/>
  </r>
  <r>
    <x v="15"/>
    <n v="0"/>
    <n v="39.123333333333342"/>
    <n v="39.766844087211368"/>
    <x v="12"/>
    <x v="3"/>
    <x v="3"/>
    <x v="1"/>
    <x v="0"/>
    <x v="1"/>
    <x v="113"/>
    <s v="2034QF_SR_Sweetwtr"/>
  </r>
  <r>
    <x v="15"/>
    <n v="0"/>
    <n v="478.24749999999995"/>
    <n v="411.09905161005736"/>
    <x v="13"/>
    <x v="4"/>
    <x v="4"/>
    <x v="0"/>
    <x v="0"/>
    <x v="1"/>
    <x v="114"/>
    <s v="2034GS_Chehalis"/>
  </r>
  <r>
    <x v="15"/>
    <n v="0"/>
    <n v="33.119999999999997"/>
    <n v="25.691526687251873"/>
    <x v="14"/>
    <x v="1"/>
    <x v="1"/>
    <x v="0"/>
    <x v="0"/>
    <x v="1"/>
    <x v="115"/>
    <s v="2034HY_Rogue"/>
  </r>
  <r>
    <x v="15"/>
    <n v="0"/>
    <n v="2.2058333333333326"/>
    <n v="2.202144905161004"/>
    <x v="14"/>
    <x v="1"/>
    <x v="1"/>
    <x v="0"/>
    <x v="0"/>
    <x v="1"/>
    <x v="116"/>
    <s v="2034HY_SmallWest"/>
  </r>
  <r>
    <x v="15"/>
    <n v="0"/>
    <n v="46.15"/>
    <n v="27.050663652404058"/>
    <x v="14"/>
    <x v="1"/>
    <x v="1"/>
    <x v="0"/>
    <x v="0"/>
    <x v="1"/>
    <x v="119"/>
    <s v="2034HY_Umpqua_Flat"/>
  </r>
  <r>
    <x v="15"/>
    <n v="0"/>
    <n v="82.628333333333345"/>
    <n v="37.478808998676634"/>
    <x v="14"/>
    <x v="1"/>
    <x v="1"/>
    <x v="0"/>
    <x v="0"/>
    <x v="1"/>
    <x v="120"/>
    <s v="2034HY_Umpqua_Shape"/>
  </r>
  <r>
    <x v="15"/>
    <n v="0"/>
    <n v="257.96250000000003"/>
    <n v="253.60115523465706"/>
    <x v="14"/>
    <x v="16"/>
    <x v="7"/>
    <x v="0"/>
    <x v="0"/>
    <x v="0"/>
    <x v="167"/>
    <s v="2034I_SO_BAT_LI"/>
  </r>
  <r>
    <x v="15"/>
    <n v="0"/>
    <n v="2.3899999999999997"/>
    <n v="3.4386877440852537"/>
    <x v="14"/>
    <x v="10"/>
    <x v="2"/>
    <x v="0"/>
    <x v="0"/>
    <x v="1"/>
    <x v="123"/>
    <s v="2034SR_OldMill_P"/>
  </r>
  <r>
    <x v="15"/>
    <n v="0"/>
    <n v="68.089166666666671"/>
    <n v="191.58701884355628"/>
    <x v="14"/>
    <x v="3"/>
    <x v="3"/>
    <x v="0"/>
    <x v="0"/>
    <x v="1"/>
    <x v="125"/>
    <s v="2034QF_SR_ORS"/>
  </r>
  <r>
    <x v="15"/>
    <n v="0"/>
    <n v="187.38166666666666"/>
    <n v="142.39280511998601"/>
    <x v="14"/>
    <x v="13"/>
    <x v="9"/>
    <x v="0"/>
    <x v="0"/>
    <x v="0"/>
    <x v="153"/>
    <s v="2034H1.SO1_PVS"/>
  </r>
  <r>
    <x v="15"/>
    <n v="0"/>
    <n v="15.176666666666664"/>
    <n v="18.612175793611918"/>
    <x v="14"/>
    <x v="13"/>
    <x v="9"/>
    <x v="0"/>
    <x v="0"/>
    <x v="0"/>
    <x v="154"/>
    <s v="2034L1.SO1_PVS"/>
  </r>
  <r>
    <x v="15"/>
    <n v="0"/>
    <n v="60.559999999999981"/>
    <n v="79.549760947861145"/>
    <x v="14"/>
    <x v="10"/>
    <x v="2"/>
    <x v="0"/>
    <x v="0"/>
    <x v="1"/>
    <x v="151"/>
    <s v="2034FB_S_PrnMil"/>
  </r>
  <r>
    <x v="15"/>
    <n v="0"/>
    <n v="407.10416666666674"/>
    <n v="423.642873842082"/>
    <x v="15"/>
    <x v="1"/>
    <x v="1"/>
    <x v="0"/>
    <x v="0"/>
    <x v="1"/>
    <x v="126"/>
    <s v="2034HY_Lewis_Dispatch"/>
  </r>
  <r>
    <x v="15"/>
    <n v="0"/>
    <n v="128.79916666666665"/>
    <n v="31.032624393471544"/>
    <x v="15"/>
    <x v="1"/>
    <x v="1"/>
    <x v="0"/>
    <x v="0"/>
    <x v="1"/>
    <x v="127"/>
    <s v="2034HY_Lewis_Shape"/>
  </r>
  <r>
    <x v="15"/>
    <n v="0"/>
    <n v="0"/>
    <n v="0"/>
    <x v="15"/>
    <x v="1"/>
    <x v="1"/>
    <x v="0"/>
    <x v="0"/>
    <x v="1"/>
    <x v="128"/>
    <s v="2034Hy_Lewis_Dispatch_Rel_Reserve"/>
  </r>
  <r>
    <x v="15"/>
    <n v="0"/>
    <n v="100.32083333333334"/>
    <n v="98.622671480144419"/>
    <x v="15"/>
    <x v="16"/>
    <x v="7"/>
    <x v="0"/>
    <x v="0"/>
    <x v="0"/>
    <x v="168"/>
    <s v="2034I_PNC_BAT_LI"/>
  </r>
  <r>
    <x v="15"/>
    <n v="0"/>
    <n v="9.8249999999999993"/>
    <n v="16.181786631773896"/>
    <x v="15"/>
    <x v="3"/>
    <x v="3"/>
    <x v="0"/>
    <x v="0"/>
    <x v="1"/>
    <x v="129"/>
    <s v="2034QF_SR_ORN"/>
  </r>
  <r>
    <x v="15"/>
    <n v="0"/>
    <n v="114.64999999999999"/>
    <n v="112.71162454873647"/>
    <x v="25"/>
    <x v="16"/>
    <x v="7"/>
    <x v="0"/>
    <x v="0"/>
    <x v="0"/>
    <x v="164"/>
    <s v="2034I_WV_BAT_LI"/>
  </r>
  <r>
    <x v="15"/>
    <n v="0"/>
    <n v="8.5833333333333339"/>
    <n v="103"/>
    <x v="16"/>
    <x v="0"/>
    <x v="0"/>
    <x v="0"/>
    <x v="0"/>
    <x v="0"/>
    <x v="131"/>
    <s v="2034I_FOT_NOBQ3"/>
  </r>
  <r>
    <x v="15"/>
    <n v="0"/>
    <n v="348.67"/>
    <n v="322.14899999999989"/>
    <x v="17"/>
    <x v="5"/>
    <x v="4"/>
    <x v="0"/>
    <x v="0"/>
    <x v="1"/>
    <x v="134"/>
    <s v="2034CL_JBridger3"/>
  </r>
  <r>
    <x v="15"/>
    <n v="0"/>
    <n v="353.30000000000013"/>
    <n v="319.39199999999994"/>
    <x v="17"/>
    <x v="5"/>
    <x v="4"/>
    <x v="0"/>
    <x v="0"/>
    <x v="1"/>
    <x v="135"/>
    <s v="2034CL_JBridger4"/>
  </r>
  <r>
    <x v="15"/>
    <n v="0"/>
    <n v="0"/>
    <n v="0"/>
    <x v="17"/>
    <x v="11"/>
    <x v="8"/>
    <x v="1"/>
    <x v="0"/>
    <x v="0"/>
    <x v="136"/>
    <s v="2034ReclamationCost"/>
  </r>
  <r>
    <x v="15"/>
    <n v="0"/>
    <n v="11.65"/>
    <n v="23.152784240863689"/>
    <x v="18"/>
    <x v="14"/>
    <x v="10"/>
    <x v="1"/>
    <x v="0"/>
    <x v="0"/>
    <x v="152"/>
    <s v="2034H3.US1_WD_CP"/>
  </r>
  <r>
    <x v="15"/>
    <n v="0"/>
    <n v="59.986666666666672"/>
    <n v="63.881905837559252"/>
    <x v="18"/>
    <x v="13"/>
    <x v="9"/>
    <x v="1"/>
    <x v="0"/>
    <x v="0"/>
    <x v="155"/>
    <s v="2034L1.US1_PVS"/>
  </r>
  <r>
    <x v="15"/>
    <n v="0"/>
    <n v="4.4958333333333336"/>
    <n v="13.89378648231955"/>
    <x v="19"/>
    <x v="17"/>
    <x v="12"/>
    <x v="0"/>
    <x v="0"/>
    <x v="0"/>
    <x v="169"/>
    <s v="2034H_.YK1_WDS"/>
  </r>
  <r>
    <x v="15"/>
    <n v="0"/>
    <n v="102.35500000000002"/>
    <n v="118.32621891128193"/>
    <x v="19"/>
    <x v="13"/>
    <x v="9"/>
    <x v="0"/>
    <x v="0"/>
    <x v="0"/>
    <x v="156"/>
    <s v="2034L1.YK1_PVS"/>
  </r>
  <r>
    <x v="15"/>
    <n v="0"/>
    <n v="106.65083333333332"/>
    <n v="167.48639591328461"/>
    <x v="26"/>
    <x v="14"/>
    <x v="10"/>
    <x v="1"/>
    <x v="0"/>
    <x v="0"/>
    <x v="171"/>
    <s v="2034H_.GO2_WD"/>
  </r>
  <r>
    <x v="15"/>
    <n v="0"/>
    <n v="29.620000000000005"/>
    <n v="202.97925768554666"/>
    <x v="26"/>
    <x v="14"/>
    <x v="10"/>
    <x v="1"/>
    <x v="0"/>
    <x v="0"/>
    <x v="172"/>
    <s v="2034L_.GO2_WD"/>
  </r>
  <r>
    <x v="15"/>
    <n v="0"/>
    <n v="27.236666666666668"/>
    <n v="43.217711029926306"/>
    <x v="26"/>
    <x v="17"/>
    <x v="12"/>
    <x v="1"/>
    <x v="0"/>
    <x v="0"/>
    <x v="175"/>
    <s v="2034H_.GO2_WDS"/>
  </r>
  <r>
    <x v="15"/>
    <n v="0"/>
    <n v="124.72916666666664"/>
    <n v="152.95473186791801"/>
    <x v="28"/>
    <x v="13"/>
    <x v="9"/>
    <x v="0"/>
    <x v="0"/>
    <x v="0"/>
    <x v="176"/>
    <s v="2034L_.SO2_PVS"/>
  </r>
  <r>
    <x v="15"/>
    <n v="0"/>
    <n v="565.6"/>
    <n v="455.08308313308015"/>
    <x v="20"/>
    <x v="14"/>
    <x v="10"/>
    <x v="1"/>
    <x v="0"/>
    <x v="0"/>
    <x v="157"/>
    <s v="2034H4.AE1_WD"/>
  </r>
  <r>
    <x v="15"/>
    <n v="0"/>
    <n v="104.60416666666664"/>
    <n v="74.14283929953325"/>
    <x v="21"/>
    <x v="13"/>
    <x v="9"/>
    <x v="1"/>
    <x v="0"/>
    <x v="0"/>
    <x v="158"/>
    <s v="2034H1.UN1_PVS_CP"/>
  </r>
  <r>
    <x v="15"/>
    <n v="0"/>
    <n v="88.858333333333334"/>
    <n v="98.416135020559651"/>
    <x v="21"/>
    <x v="13"/>
    <x v="9"/>
    <x v="1"/>
    <x v="0"/>
    <x v="0"/>
    <x v="159"/>
    <s v="2034L1.UN1_PVS"/>
  </r>
  <r>
    <x v="15"/>
    <n v="0"/>
    <n v="129.95833333333334"/>
    <n v="138.3923436688892"/>
    <x v="27"/>
    <x v="13"/>
    <x v="9"/>
    <x v="1"/>
    <x v="0"/>
    <x v="0"/>
    <x v="173"/>
    <s v="2034L_.US4_PVS"/>
  </r>
  <r>
    <x v="15"/>
    <n v="0"/>
    <n v="93.324166666666656"/>
    <n v="103.36282561773564"/>
    <x v="22"/>
    <x v="13"/>
    <x v="9"/>
    <x v="0"/>
    <x v="0"/>
    <x v="0"/>
    <x v="170"/>
    <s v="2034L_.JBB_PVS"/>
  </r>
  <r>
    <x v="15"/>
    <n v="0"/>
    <n v="91.920833333333334"/>
    <n v="101.80979484885482"/>
    <x v="22"/>
    <x v="13"/>
    <x v="9"/>
    <x v="0"/>
    <x v="0"/>
    <x v="0"/>
    <x v="160"/>
    <s v="2034L1.JBB_PVS"/>
  </r>
  <r>
    <x v="16"/>
    <n v="0"/>
    <n v="179.22"/>
    <n v="179.22"/>
    <x v="0"/>
    <x v="0"/>
    <x v="0"/>
    <x v="0"/>
    <x v="0"/>
    <x v="0"/>
    <x v="165"/>
    <s v="2035I_FOT_COBFL"/>
  </r>
  <r>
    <x v="16"/>
    <n v="0"/>
    <n v="2.2316666666666669"/>
    <n v="26.78"/>
    <x v="0"/>
    <x v="0"/>
    <x v="0"/>
    <x v="0"/>
    <x v="0"/>
    <x v="0"/>
    <x v="0"/>
    <s v="2035I_FOT_COBQ3"/>
  </r>
  <r>
    <x v="16"/>
    <n v="0"/>
    <n v="28.662499999999998"/>
    <n v="28.177906137184117"/>
    <x v="1"/>
    <x v="16"/>
    <x v="7"/>
    <x v="1"/>
    <x v="0"/>
    <x v="0"/>
    <x v="174"/>
    <s v="2035I_GO_BAT_LI"/>
  </r>
  <r>
    <x v="16"/>
    <n v="0"/>
    <n v="19.958333333333336"/>
    <n v="20.032790030877809"/>
    <x v="2"/>
    <x v="1"/>
    <x v="1"/>
    <x v="0"/>
    <x v="0"/>
    <x v="1"/>
    <x v="8"/>
    <s v="2035HY_MidCol_P"/>
  </r>
  <r>
    <x v="16"/>
    <n v="0"/>
    <n v="40.909999999999989"/>
    <n v="40.909999999999997"/>
    <x v="2"/>
    <x v="0"/>
    <x v="0"/>
    <x v="0"/>
    <x v="0"/>
    <x v="0"/>
    <x v="177"/>
    <s v="2035I_FOT_MDCFL"/>
  </r>
  <r>
    <x v="16"/>
    <n v="0"/>
    <n v="30.924166666666665"/>
    <n v="371.09"/>
    <x v="2"/>
    <x v="0"/>
    <x v="0"/>
    <x v="0"/>
    <x v="0"/>
    <x v="0"/>
    <x v="11"/>
    <s v="2035I_FOT_MDCQ3"/>
  </r>
  <r>
    <x v="16"/>
    <n v="0"/>
    <n v="32.142499999999998"/>
    <n v="385.71"/>
    <x v="2"/>
    <x v="0"/>
    <x v="0"/>
    <x v="0"/>
    <x v="0"/>
    <x v="0"/>
    <x v="12"/>
    <s v="2035I_FOT_MDCQ3b"/>
  </r>
  <r>
    <x v="16"/>
    <n v="0"/>
    <n v="3.0383333333333336"/>
    <n v="0"/>
    <x v="2"/>
    <x v="0"/>
    <x v="0"/>
    <x v="0"/>
    <x v="0"/>
    <x v="0"/>
    <x v="13"/>
    <s v="2035I_FOT_MDC_W"/>
  </r>
  <r>
    <x v="16"/>
    <n v="0"/>
    <n v="23.72"/>
    <n v="103.62234539149236"/>
    <x v="2"/>
    <x v="2"/>
    <x v="2"/>
    <x v="0"/>
    <x v="0"/>
    <x v="1"/>
    <x v="14"/>
    <s v="2035I_RP_WD_LJp"/>
  </r>
  <r>
    <x v="16"/>
    <n v="0"/>
    <n v="19.740000000000002"/>
    <n v="94.941076175235963"/>
    <x v="2"/>
    <x v="2"/>
    <x v="2"/>
    <x v="0"/>
    <x v="0"/>
    <x v="1"/>
    <x v="15"/>
    <s v="2035I_RP_WD_Gdne"/>
  </r>
  <r>
    <x v="16"/>
    <n v="0"/>
    <n v="25.75"/>
    <n v="309"/>
    <x v="23"/>
    <x v="0"/>
    <x v="0"/>
    <x v="1"/>
    <x v="0"/>
    <x v="0"/>
    <x v="162"/>
    <s v="2035I_FOT_MNAQ3c"/>
  </r>
  <r>
    <x v="16"/>
    <n v="0"/>
    <n v="9.7999999999999989"/>
    <n v="18.638902073224521"/>
    <x v="3"/>
    <x v="1"/>
    <x v="1"/>
    <x v="1"/>
    <x v="0"/>
    <x v="1"/>
    <x v="16"/>
    <s v="2035HY_BearRiver_Shape"/>
  </r>
  <r>
    <x v="16"/>
    <n v="0"/>
    <n v="57.572499999999998"/>
    <n v="6.4900705778561969"/>
    <x v="3"/>
    <x v="1"/>
    <x v="1"/>
    <x v="1"/>
    <x v="0"/>
    <x v="1"/>
    <x v="17"/>
    <s v="2035HY_BearRiver_Dispatch"/>
  </r>
  <r>
    <x v="16"/>
    <n v="0"/>
    <n v="0"/>
    <n v="36.490070577856201"/>
    <x v="3"/>
    <x v="1"/>
    <x v="1"/>
    <x v="1"/>
    <x v="0"/>
    <x v="1"/>
    <x v="18"/>
    <s v="2035Hy_Bear_Dispatch_Rel_Reserve"/>
  </r>
  <r>
    <x v="16"/>
    <n v="0"/>
    <n v="540.92916666666656"/>
    <n v="517.8042126157917"/>
    <x v="3"/>
    <x v="4"/>
    <x v="4"/>
    <x v="1"/>
    <x v="0"/>
    <x v="1"/>
    <x v="28"/>
    <s v="2035GS_LakeSide1"/>
  </r>
  <r>
    <x v="16"/>
    <n v="0"/>
    <n v="626.79083333333335"/>
    <n v="598.90533745037499"/>
    <x v="3"/>
    <x v="4"/>
    <x v="4"/>
    <x v="1"/>
    <x v="0"/>
    <x v="1"/>
    <x v="29"/>
    <s v="2035GS_LakeSide2"/>
  </r>
  <r>
    <x v="16"/>
    <n v="0"/>
    <n v="545.23083333333341"/>
    <n v="179.20366674018501"/>
    <x v="3"/>
    <x v="15"/>
    <x v="11"/>
    <x v="1"/>
    <x v="0"/>
    <x v="0"/>
    <x v="161"/>
    <s v="2035I_NTN_SC_FRM"/>
  </r>
  <r>
    <x v="16"/>
    <n v="0"/>
    <n v="121.72499999999997"/>
    <n v="85.711703731210861"/>
    <x v="3"/>
    <x v="13"/>
    <x v="9"/>
    <x v="1"/>
    <x v="0"/>
    <x v="0"/>
    <x v="145"/>
    <s v="2035H1.UN_PVS_CP"/>
  </r>
  <r>
    <x v="16"/>
    <n v="0"/>
    <n v="50.350000000000016"/>
    <n v="47.500000000000021"/>
    <x v="3"/>
    <x v="6"/>
    <x v="5"/>
    <x v="1"/>
    <x v="0"/>
    <x v="1"/>
    <x v="35"/>
    <s v="2035MonsanOpRes_Int"/>
  </r>
  <r>
    <x v="16"/>
    <n v="0"/>
    <n v="114.48"/>
    <n v="107.9999999999999"/>
    <x v="3"/>
    <x v="7"/>
    <x v="6"/>
    <x v="1"/>
    <x v="0"/>
    <x v="1"/>
    <x v="36"/>
    <s v="2035MagCorp_Int"/>
  </r>
  <r>
    <x v="16"/>
    <n v="0"/>
    <n v="80.559999999999988"/>
    <n v="69.398323775915301"/>
    <x v="3"/>
    <x v="7"/>
    <x v="6"/>
    <x v="1"/>
    <x v="0"/>
    <x v="1"/>
    <x v="37"/>
    <s v="2035Nucor_Int"/>
  </r>
  <r>
    <x v="16"/>
    <n v="0"/>
    <n v="71.02"/>
    <n v="66.999999999999957"/>
    <x v="3"/>
    <x v="6"/>
    <x v="5"/>
    <x v="1"/>
    <x v="0"/>
    <x v="1"/>
    <x v="38"/>
    <s v="2035MonsanCur_Int"/>
  </r>
  <r>
    <x v="16"/>
    <n v="0"/>
    <n v="9.5166666666666675"/>
    <n v="12.488901852668723"/>
    <x v="5"/>
    <x v="1"/>
    <x v="1"/>
    <x v="1"/>
    <x v="0"/>
    <x v="1"/>
    <x v="40"/>
    <s v="2035HY_SmallEast"/>
  </r>
  <r>
    <x v="16"/>
    <n v="0"/>
    <n v="32.100000000000009"/>
    <n v="30.380000000000003"/>
    <x v="5"/>
    <x v="9"/>
    <x v="2"/>
    <x v="1"/>
    <x v="0"/>
    <x v="1"/>
    <x v="42"/>
    <s v="2035GEO_Blundell"/>
  </r>
  <r>
    <x v="16"/>
    <n v="0"/>
    <n v="534.19833333333327"/>
    <n v="524.78842082046754"/>
    <x v="5"/>
    <x v="4"/>
    <x v="4"/>
    <x v="1"/>
    <x v="0"/>
    <x v="1"/>
    <x v="43"/>
    <s v="2035GS_CurrantCreek"/>
  </r>
  <r>
    <x v="16"/>
    <n v="0"/>
    <n v="418.10000000000008"/>
    <n v="395.40000000000009"/>
    <x v="5"/>
    <x v="5"/>
    <x v="4"/>
    <x v="1"/>
    <x v="0"/>
    <x v="1"/>
    <x v="44"/>
    <s v="2035CL_Hunter1"/>
  </r>
  <r>
    <x v="16"/>
    <n v="0"/>
    <n v="269"/>
    <n v="250.39299999999992"/>
    <x v="5"/>
    <x v="5"/>
    <x v="4"/>
    <x v="1"/>
    <x v="0"/>
    <x v="1"/>
    <x v="45"/>
    <s v="2035CL_Hunter2"/>
  </r>
  <r>
    <x v="16"/>
    <n v="0"/>
    <n v="471"/>
    <n v="445.06099999999998"/>
    <x v="5"/>
    <x v="5"/>
    <x v="4"/>
    <x v="1"/>
    <x v="0"/>
    <x v="1"/>
    <x v="46"/>
    <s v="2035CL_Hunter3"/>
  </r>
  <r>
    <x v="16"/>
    <n v="0"/>
    <n v="459"/>
    <n v="432.24300000000005"/>
    <x v="5"/>
    <x v="5"/>
    <x v="4"/>
    <x v="1"/>
    <x v="0"/>
    <x v="1"/>
    <x v="47"/>
    <s v="2035CL_Huntington1"/>
  </r>
  <r>
    <x v="16"/>
    <n v="0"/>
    <n v="450"/>
    <n v="421.91799999999978"/>
    <x v="5"/>
    <x v="5"/>
    <x v="4"/>
    <x v="1"/>
    <x v="0"/>
    <x v="1"/>
    <x v="48"/>
    <s v="2035CL_Huntington2"/>
  </r>
  <r>
    <x v="16"/>
    <n v="0"/>
    <n v="12.599999999999996"/>
    <n v="12.932863058681891"/>
    <x v="5"/>
    <x v="3"/>
    <x v="3"/>
    <x v="1"/>
    <x v="0"/>
    <x v="1"/>
    <x v="49"/>
    <s v="2035QF_WD_Latigo"/>
  </r>
  <r>
    <x v="16"/>
    <n v="0"/>
    <n v="37.510000000000005"/>
    <n v="50.625089841398989"/>
    <x v="5"/>
    <x v="3"/>
    <x v="3"/>
    <x v="1"/>
    <x v="0"/>
    <x v="1"/>
    <x v="50"/>
    <s v="2035QF_SR_Enterpr"/>
  </r>
  <r>
    <x v="16"/>
    <n v="0"/>
    <n v="37.535000000000004"/>
    <n v="35.912232615369703"/>
    <x v="5"/>
    <x v="3"/>
    <x v="3"/>
    <x v="1"/>
    <x v="0"/>
    <x v="1"/>
    <x v="51"/>
    <s v="2035QF_SR_Escalt1"/>
  </r>
  <r>
    <x v="16"/>
    <n v="0"/>
    <n v="37.535000000000004"/>
    <n v="36.884401077246899"/>
    <x v="5"/>
    <x v="3"/>
    <x v="3"/>
    <x v="1"/>
    <x v="0"/>
    <x v="1"/>
    <x v="52"/>
    <s v="2035QF_SR_Escalt2"/>
  </r>
  <r>
    <x v="16"/>
    <n v="0"/>
    <n v="37.535000000000004"/>
    <n v="37.363172418885632"/>
    <x v="5"/>
    <x v="3"/>
    <x v="3"/>
    <x v="1"/>
    <x v="0"/>
    <x v="1"/>
    <x v="53"/>
    <s v="2035QF_SR_Escalt3"/>
  </r>
  <r>
    <x v="16"/>
    <n v="0"/>
    <n v="23.334166666666665"/>
    <n v="24.263872611464851"/>
    <x v="5"/>
    <x v="3"/>
    <x v="3"/>
    <x v="1"/>
    <x v="0"/>
    <x v="1"/>
    <x v="54"/>
    <s v="2035QF_SR_Pavant"/>
  </r>
  <r>
    <x v="16"/>
    <n v="0"/>
    <n v="39.75333333333333"/>
    <n v="38.547926098190224"/>
    <x v="5"/>
    <x v="3"/>
    <x v="3"/>
    <x v="1"/>
    <x v="0"/>
    <x v="1"/>
    <x v="55"/>
    <s v="2035QF_SR_RedHill"/>
  </r>
  <r>
    <x v="16"/>
    <n v="0"/>
    <n v="39.75333333333333"/>
    <n v="37.500827908442005"/>
    <x v="5"/>
    <x v="3"/>
    <x v="3"/>
    <x v="1"/>
    <x v="0"/>
    <x v="1"/>
    <x v="56"/>
    <s v="2035QF_SR_ThreePeaks"/>
  </r>
  <r>
    <x v="16"/>
    <n v="0"/>
    <n v="37.883333333333347"/>
    <n v="41.968227048750975"/>
    <x v="5"/>
    <x v="3"/>
    <x v="3"/>
    <x v="1"/>
    <x v="0"/>
    <x v="1"/>
    <x v="57"/>
    <s v="2035QF_SR_GrntM_East"/>
  </r>
  <r>
    <x v="16"/>
    <n v="0"/>
    <n v="23.88"/>
    <n v="31.358577351153194"/>
    <x v="5"/>
    <x v="3"/>
    <x v="3"/>
    <x v="1"/>
    <x v="0"/>
    <x v="1"/>
    <x v="58"/>
    <s v="2035QF_SR_GrntM_West"/>
  </r>
  <r>
    <x v="16"/>
    <n v="0"/>
    <n v="37.860000000000014"/>
    <n v="36.963406995436635"/>
    <x v="5"/>
    <x v="3"/>
    <x v="3"/>
    <x v="1"/>
    <x v="0"/>
    <x v="1"/>
    <x v="59"/>
    <s v="2035QF_SR_IronSpring"/>
  </r>
  <r>
    <x v="16"/>
    <n v="0"/>
    <n v="24.84"/>
    <n v="24.59340313159213"/>
    <x v="5"/>
    <x v="3"/>
    <x v="3"/>
    <x v="1"/>
    <x v="0"/>
    <x v="1"/>
    <x v="60"/>
    <s v="2035QF_SR_Pavant_II"/>
  </r>
  <r>
    <x v="16"/>
    <n v="0"/>
    <n v="11.200833333333334"/>
    <n v="53.964381342454914"/>
    <x v="5"/>
    <x v="3"/>
    <x v="3"/>
    <x v="1"/>
    <x v="0"/>
    <x v="1"/>
    <x v="61"/>
    <s v="2035QF_SR_UTS"/>
  </r>
  <r>
    <x v="16"/>
    <n v="0"/>
    <n v="9.94"/>
    <n v="10.772073989493315"/>
    <x v="5"/>
    <x v="10"/>
    <x v="2"/>
    <x v="1"/>
    <x v="0"/>
    <x v="1"/>
    <x v="62"/>
    <s v="2035SR_Pavant_III"/>
  </r>
  <r>
    <x v="16"/>
    <n v="0"/>
    <n v="7.6299999999999981"/>
    <n v="9.9768091411439741"/>
    <x v="5"/>
    <x v="3"/>
    <x v="3"/>
    <x v="1"/>
    <x v="0"/>
    <x v="1"/>
    <x v="63"/>
    <s v="2035QF_SR_Sage_I"/>
  </r>
  <r>
    <x v="16"/>
    <n v="0"/>
    <n v="7.6299999999999981"/>
    <n v="9.9768091411439741"/>
    <x v="5"/>
    <x v="3"/>
    <x v="3"/>
    <x v="1"/>
    <x v="0"/>
    <x v="1"/>
    <x v="64"/>
    <s v="2035QF_SR_Sage_II"/>
  </r>
  <r>
    <x v="16"/>
    <n v="0"/>
    <n v="6.7200000000000015"/>
    <n v="8.3063643214014622"/>
    <x v="5"/>
    <x v="3"/>
    <x v="3"/>
    <x v="1"/>
    <x v="0"/>
    <x v="1"/>
    <x v="65"/>
    <s v="2035QF_SR_Sage_III"/>
  </r>
  <r>
    <x v="16"/>
    <n v="0"/>
    <n v="55.38"/>
    <n v="50.457718818970044"/>
    <x v="5"/>
    <x v="10"/>
    <x v="2"/>
    <x v="1"/>
    <x v="0"/>
    <x v="1"/>
    <x v="146"/>
    <s v="2035FB_S_Hunter"/>
  </r>
  <r>
    <x v="16"/>
    <n v="0"/>
    <n v="44.300000000000004"/>
    <n v="40.327119317077027"/>
    <x v="5"/>
    <x v="10"/>
    <x v="2"/>
    <x v="1"/>
    <x v="0"/>
    <x v="1"/>
    <x v="147"/>
    <s v="2035FB_S_Sigurd"/>
  </r>
  <r>
    <x v="16"/>
    <n v="0"/>
    <n v="53.156666666666659"/>
    <n v="44.013024078946401"/>
    <x v="5"/>
    <x v="10"/>
    <x v="2"/>
    <x v="1"/>
    <x v="0"/>
    <x v="1"/>
    <x v="138"/>
    <s v="2035FB_S_Milfrd"/>
  </r>
  <r>
    <x v="16"/>
    <n v="0"/>
    <n v="32.74"/>
    <n v="36.715146032388404"/>
    <x v="5"/>
    <x v="10"/>
    <x v="2"/>
    <x v="1"/>
    <x v="0"/>
    <x v="1"/>
    <x v="148"/>
    <s v="2035FB_S_CovMtn"/>
  </r>
  <r>
    <x v="16"/>
    <n v="0"/>
    <n v="2.9616666666666664"/>
    <n v="3.2278881782090867"/>
    <x v="8"/>
    <x v="1"/>
    <x v="1"/>
    <x v="0"/>
    <x v="0"/>
    <x v="1"/>
    <x v="71"/>
    <s v="2035HY_BigFork"/>
  </r>
  <r>
    <x v="16"/>
    <n v="0"/>
    <n v="226.99166666666659"/>
    <n v="212.8290030877811"/>
    <x v="9"/>
    <x v="4"/>
    <x v="4"/>
    <x v="0"/>
    <x v="0"/>
    <x v="1"/>
    <x v="74"/>
    <s v="2035GS_Hermiston2"/>
  </r>
  <r>
    <x v="16"/>
    <n v="0"/>
    <n v="100.32083333333334"/>
    <n v="98.622671480144419"/>
    <x v="24"/>
    <x v="16"/>
    <x v="7"/>
    <x v="0"/>
    <x v="0"/>
    <x v="0"/>
    <x v="163"/>
    <s v="2035I_YK_BAT_LI"/>
  </r>
  <r>
    <x v="16"/>
    <n v="0"/>
    <n v="128.98333333333338"/>
    <n v="126.80057761732853"/>
    <x v="10"/>
    <x v="16"/>
    <x v="7"/>
    <x v="0"/>
    <x v="0"/>
    <x v="0"/>
    <x v="166"/>
    <s v="2035I_WW_BAT_LI"/>
  </r>
  <r>
    <x v="16"/>
    <n v="0"/>
    <n v="2.1000000000000005"/>
    <n v="10.263491402052153"/>
    <x v="10"/>
    <x v="3"/>
    <x v="3"/>
    <x v="0"/>
    <x v="0"/>
    <x v="1"/>
    <x v="80"/>
    <s v="2035QF_WD_WaW"/>
  </r>
  <r>
    <x v="16"/>
    <n v="0"/>
    <n v="8.4000000000000021"/>
    <n v="18.179594773209402"/>
    <x v="10"/>
    <x v="3"/>
    <x v="3"/>
    <x v="0"/>
    <x v="0"/>
    <x v="1"/>
    <x v="139"/>
    <s v="2035QF_WD_Orchard"/>
  </r>
  <r>
    <x v="16"/>
    <n v="0"/>
    <n v="32.76"/>
    <n v="74.888901631728189"/>
    <x v="10"/>
    <x v="2"/>
    <x v="2"/>
    <x v="0"/>
    <x v="0"/>
    <x v="1"/>
    <x v="81"/>
    <s v="2035I_RP_WD_Mg1"/>
  </r>
  <r>
    <x v="16"/>
    <n v="0"/>
    <n v="16.38"/>
    <n v="21.304445115030092"/>
    <x v="10"/>
    <x v="2"/>
    <x v="2"/>
    <x v="0"/>
    <x v="0"/>
    <x v="1"/>
    <x v="82"/>
    <s v="2035I_RP_WD_Mg2"/>
  </r>
  <r>
    <x v="16"/>
    <n v="0"/>
    <n v="268"/>
    <n v="251.60899999999992"/>
    <x v="11"/>
    <x v="5"/>
    <x v="4"/>
    <x v="1"/>
    <x v="0"/>
    <x v="1"/>
    <x v="88"/>
    <s v="2035CL_Wyodak1"/>
  </r>
  <r>
    <x v="16"/>
    <n v="0"/>
    <n v="18.88"/>
    <n v="17.243817411575847"/>
    <x v="11"/>
    <x v="3"/>
    <x v="3"/>
    <x v="1"/>
    <x v="0"/>
    <x v="1"/>
    <x v="101"/>
    <s v="2035QF_WD_Pioneer1"/>
  </r>
  <r>
    <x v="16"/>
    <n v="0"/>
    <n v="70.7"/>
    <n v="56.689764978290256"/>
    <x v="11"/>
    <x v="2"/>
    <x v="2"/>
    <x v="1"/>
    <x v="0"/>
    <x v="1"/>
    <x v="140"/>
    <s v="2035WD_Pryor"/>
  </r>
  <r>
    <x v="16"/>
    <n v="0"/>
    <n v="23.360000000000003"/>
    <n v="70.437047781286452"/>
    <x v="11"/>
    <x v="2"/>
    <x v="2"/>
    <x v="1"/>
    <x v="0"/>
    <x v="1"/>
    <x v="105"/>
    <s v="2035I_RP_WD_Glnr"/>
  </r>
  <r>
    <x v="16"/>
    <n v="0"/>
    <n v="9.2000000000000011"/>
    <n v="27.747695662746793"/>
    <x v="11"/>
    <x v="2"/>
    <x v="2"/>
    <x v="1"/>
    <x v="0"/>
    <x v="1"/>
    <x v="106"/>
    <s v="2035I_RP_WD_Gln3"/>
  </r>
  <r>
    <x v="16"/>
    <n v="0"/>
    <n v="23.360000000000003"/>
    <n v="26.59900156483916"/>
    <x v="11"/>
    <x v="2"/>
    <x v="2"/>
    <x v="1"/>
    <x v="0"/>
    <x v="1"/>
    <x v="107"/>
    <s v="2035I_RP_WD_7Mil"/>
  </r>
  <r>
    <x v="16"/>
    <n v="0"/>
    <n v="4.6000000000000005"/>
    <n v="5.6434675405399686"/>
    <x v="11"/>
    <x v="2"/>
    <x v="2"/>
    <x v="1"/>
    <x v="0"/>
    <x v="1"/>
    <x v="108"/>
    <s v="2035I_RP_WD_7Mi2"/>
  </r>
  <r>
    <x v="16"/>
    <n v="0"/>
    <n v="23.360000000000003"/>
    <n v="47.4847110739695"/>
    <x v="11"/>
    <x v="2"/>
    <x v="2"/>
    <x v="1"/>
    <x v="0"/>
    <x v="1"/>
    <x v="109"/>
    <s v="2035I_RP_WD_HiP"/>
  </r>
  <r>
    <x v="16"/>
    <n v="0"/>
    <n v="6.7300000000000031"/>
    <n v="10.067682008075426"/>
    <x v="11"/>
    <x v="2"/>
    <x v="2"/>
    <x v="1"/>
    <x v="0"/>
    <x v="1"/>
    <x v="110"/>
    <s v="2035I_RP_WD_McF"/>
  </r>
  <r>
    <x v="16"/>
    <n v="0"/>
    <n v="26.199999999999992"/>
    <n v="28.879859084159968"/>
    <x v="11"/>
    <x v="2"/>
    <x v="2"/>
    <x v="1"/>
    <x v="0"/>
    <x v="1"/>
    <x v="141"/>
    <s v="2035I_RP_WD_Dlp"/>
  </r>
  <r>
    <x v="16"/>
    <n v="0"/>
    <n v="23.360000000000003"/>
    <n v="53.373518559739054"/>
    <x v="11"/>
    <x v="2"/>
    <x v="2"/>
    <x v="1"/>
    <x v="0"/>
    <x v="1"/>
    <x v="111"/>
    <s v="2035I_RP_WD_RHs"/>
  </r>
  <r>
    <x v="16"/>
    <n v="0"/>
    <n v="63.12"/>
    <n v="253.63305401326033"/>
    <x v="11"/>
    <x v="2"/>
    <x v="2"/>
    <x v="1"/>
    <x v="0"/>
    <x v="1"/>
    <x v="149"/>
    <s v="2035R_WD_CDR2_c"/>
  </r>
  <r>
    <x v="16"/>
    <n v="0"/>
    <n v="79"/>
    <n v="116.09434304241938"/>
    <x v="11"/>
    <x v="2"/>
    <x v="2"/>
    <x v="1"/>
    <x v="0"/>
    <x v="1"/>
    <x v="142"/>
    <s v="2035R_WD_TBF3_b"/>
  </r>
  <r>
    <x v="16"/>
    <n v="0"/>
    <n v="39.470000000000006"/>
    <n v="53.465528109196654"/>
    <x v="11"/>
    <x v="2"/>
    <x v="2"/>
    <x v="1"/>
    <x v="0"/>
    <x v="1"/>
    <x v="143"/>
    <s v="2035R_WD_EKF1_b"/>
  </r>
  <r>
    <x v="16"/>
    <n v="0"/>
    <n v="35.35"/>
    <n v="76.185170943315327"/>
    <x v="11"/>
    <x v="2"/>
    <x v="2"/>
    <x v="1"/>
    <x v="0"/>
    <x v="1"/>
    <x v="150"/>
    <s v="2035I_CedarSpI_WD"/>
  </r>
  <r>
    <x v="16"/>
    <n v="0"/>
    <n v="0"/>
    <n v="0"/>
    <x v="11"/>
    <x v="11"/>
    <x v="8"/>
    <x v="1"/>
    <x v="0"/>
    <x v="0"/>
    <x v="112"/>
    <s v="2035DecomCost"/>
  </r>
  <r>
    <x v="16"/>
    <n v="0"/>
    <n v="38.844999999999992"/>
    <n v="39.766844087211368"/>
    <x v="12"/>
    <x v="3"/>
    <x v="3"/>
    <x v="1"/>
    <x v="0"/>
    <x v="1"/>
    <x v="113"/>
    <s v="2035QF_SR_Sweetwtr"/>
  </r>
  <r>
    <x v="16"/>
    <n v="0"/>
    <n v="478.24749999999995"/>
    <n v="411.09905161005736"/>
    <x v="13"/>
    <x v="4"/>
    <x v="4"/>
    <x v="0"/>
    <x v="0"/>
    <x v="1"/>
    <x v="114"/>
    <s v="2035GS_Chehalis"/>
  </r>
  <r>
    <x v="16"/>
    <n v="0"/>
    <n v="33.119999999999997"/>
    <n v="25.691526687251873"/>
    <x v="14"/>
    <x v="1"/>
    <x v="1"/>
    <x v="0"/>
    <x v="0"/>
    <x v="1"/>
    <x v="115"/>
    <s v="2035HY_Rogue"/>
  </r>
  <r>
    <x v="16"/>
    <n v="0"/>
    <n v="2.2041666666666671"/>
    <n v="2.202144905161004"/>
    <x v="14"/>
    <x v="1"/>
    <x v="1"/>
    <x v="0"/>
    <x v="0"/>
    <x v="1"/>
    <x v="116"/>
    <s v="2035HY_SmallWest"/>
  </r>
  <r>
    <x v="16"/>
    <n v="0"/>
    <n v="46.15"/>
    <n v="27.050663652404058"/>
    <x v="14"/>
    <x v="1"/>
    <x v="1"/>
    <x v="0"/>
    <x v="0"/>
    <x v="1"/>
    <x v="119"/>
    <s v="2035HY_Umpqua_Flat"/>
  </r>
  <r>
    <x v="16"/>
    <n v="0"/>
    <n v="82.628333333333345"/>
    <n v="37.478808998676634"/>
    <x v="14"/>
    <x v="1"/>
    <x v="1"/>
    <x v="0"/>
    <x v="0"/>
    <x v="1"/>
    <x v="120"/>
    <s v="2035HY_Umpqua_Shape"/>
  </r>
  <r>
    <x v="16"/>
    <n v="0"/>
    <n v="257.96250000000003"/>
    <n v="253.60115523465706"/>
    <x v="14"/>
    <x v="16"/>
    <x v="7"/>
    <x v="0"/>
    <x v="0"/>
    <x v="0"/>
    <x v="167"/>
    <s v="2035I_SO_BAT_LI"/>
  </r>
  <r>
    <x v="16"/>
    <n v="0"/>
    <n v="2.3699999999999997"/>
    <n v="3.4386877440852537"/>
    <x v="14"/>
    <x v="10"/>
    <x v="2"/>
    <x v="0"/>
    <x v="0"/>
    <x v="1"/>
    <x v="123"/>
    <s v="2035SR_OldMill_P"/>
  </r>
  <r>
    <x v="16"/>
    <n v="0"/>
    <n v="67.594999999999985"/>
    <n v="191.58701884355628"/>
    <x v="14"/>
    <x v="3"/>
    <x v="3"/>
    <x v="0"/>
    <x v="0"/>
    <x v="1"/>
    <x v="125"/>
    <s v="2035QF_SR_ORS"/>
  </r>
  <r>
    <x v="16"/>
    <n v="0"/>
    <n v="187.38166666666666"/>
    <n v="141.45575417318824"/>
    <x v="14"/>
    <x v="13"/>
    <x v="9"/>
    <x v="0"/>
    <x v="0"/>
    <x v="0"/>
    <x v="153"/>
    <s v="2035H1.SO1_PVS"/>
  </r>
  <r>
    <x v="16"/>
    <n v="0"/>
    <n v="15.176666666666664"/>
    <n v="18.489693783831481"/>
    <x v="14"/>
    <x v="13"/>
    <x v="9"/>
    <x v="0"/>
    <x v="0"/>
    <x v="0"/>
    <x v="154"/>
    <s v="2035L1.SO1_PVS"/>
  </r>
  <r>
    <x v="16"/>
    <n v="0"/>
    <n v="60.26"/>
    <n v="79.549760947861145"/>
    <x v="14"/>
    <x v="10"/>
    <x v="2"/>
    <x v="0"/>
    <x v="0"/>
    <x v="1"/>
    <x v="151"/>
    <s v="2035FB_S_PrnMil"/>
  </r>
  <r>
    <x v="16"/>
    <n v="0"/>
    <n v="407.10416666666674"/>
    <n v="423.642873842082"/>
    <x v="15"/>
    <x v="1"/>
    <x v="1"/>
    <x v="0"/>
    <x v="0"/>
    <x v="1"/>
    <x v="126"/>
    <s v="2035HY_Lewis_Dispatch"/>
  </r>
  <r>
    <x v="16"/>
    <n v="0"/>
    <n v="128.79916666666665"/>
    <n v="31.032624393471544"/>
    <x v="15"/>
    <x v="1"/>
    <x v="1"/>
    <x v="0"/>
    <x v="0"/>
    <x v="1"/>
    <x v="127"/>
    <s v="2035HY_Lewis_Shape"/>
  </r>
  <r>
    <x v="16"/>
    <n v="0"/>
    <n v="0"/>
    <n v="0"/>
    <x v="15"/>
    <x v="1"/>
    <x v="1"/>
    <x v="0"/>
    <x v="0"/>
    <x v="1"/>
    <x v="128"/>
    <s v="2035Hy_Lewis_Dispatch_Rel_Reserve"/>
  </r>
  <r>
    <x v="16"/>
    <n v="0"/>
    <n v="100.32083333333334"/>
    <n v="98.622671480144419"/>
    <x v="15"/>
    <x v="16"/>
    <x v="7"/>
    <x v="0"/>
    <x v="0"/>
    <x v="0"/>
    <x v="168"/>
    <s v="2035I_PNC_BAT_LI"/>
  </r>
  <r>
    <x v="16"/>
    <n v="0"/>
    <n v="9.7641666666666644"/>
    <n v="16.181786631773896"/>
    <x v="15"/>
    <x v="3"/>
    <x v="3"/>
    <x v="0"/>
    <x v="0"/>
    <x v="1"/>
    <x v="129"/>
    <s v="2035QF_SR_ORN"/>
  </r>
  <r>
    <x v="16"/>
    <n v="0"/>
    <n v="114.64999999999999"/>
    <n v="112.71162454873647"/>
    <x v="25"/>
    <x v="16"/>
    <x v="7"/>
    <x v="0"/>
    <x v="0"/>
    <x v="0"/>
    <x v="164"/>
    <s v="2035I_WV_BAT_LI"/>
  </r>
  <r>
    <x v="16"/>
    <n v="0"/>
    <n v="8.5833333333333339"/>
    <n v="103"/>
    <x v="16"/>
    <x v="0"/>
    <x v="0"/>
    <x v="0"/>
    <x v="0"/>
    <x v="0"/>
    <x v="131"/>
    <s v="2035I_FOT_NOBQ3"/>
  </r>
  <r>
    <x v="16"/>
    <n v="0"/>
    <n v="348.67"/>
    <n v="322.14899999999989"/>
    <x v="17"/>
    <x v="5"/>
    <x v="4"/>
    <x v="0"/>
    <x v="0"/>
    <x v="1"/>
    <x v="134"/>
    <s v="2035CL_JBridger3"/>
  </r>
  <r>
    <x v="16"/>
    <n v="0"/>
    <n v="353.30000000000013"/>
    <n v="319.39199999999994"/>
    <x v="17"/>
    <x v="5"/>
    <x v="4"/>
    <x v="0"/>
    <x v="0"/>
    <x v="1"/>
    <x v="135"/>
    <s v="2035CL_JBridger4"/>
  </r>
  <r>
    <x v="16"/>
    <n v="0"/>
    <n v="0"/>
    <n v="0"/>
    <x v="17"/>
    <x v="11"/>
    <x v="8"/>
    <x v="1"/>
    <x v="0"/>
    <x v="0"/>
    <x v="136"/>
    <s v="2035ReclamationCost"/>
  </r>
  <r>
    <x v="16"/>
    <n v="0"/>
    <n v="11.65"/>
    <n v="23.072681681181869"/>
    <x v="18"/>
    <x v="14"/>
    <x v="10"/>
    <x v="1"/>
    <x v="0"/>
    <x v="0"/>
    <x v="152"/>
    <s v="2035H3.US1_WD_CP"/>
  </r>
  <r>
    <x v="16"/>
    <n v="0"/>
    <n v="59.986666666666672"/>
    <n v="63.461515212500011"/>
    <x v="18"/>
    <x v="13"/>
    <x v="9"/>
    <x v="1"/>
    <x v="0"/>
    <x v="0"/>
    <x v="155"/>
    <s v="2035L1.US1_PVS"/>
  </r>
  <r>
    <x v="16"/>
    <n v="0"/>
    <n v="4.4958333333333336"/>
    <n v="13.84571762592075"/>
    <x v="19"/>
    <x v="17"/>
    <x v="12"/>
    <x v="0"/>
    <x v="0"/>
    <x v="0"/>
    <x v="169"/>
    <s v="2035H_.YK1_WDS"/>
  </r>
  <r>
    <x v="16"/>
    <n v="0"/>
    <n v="102.35500000000002"/>
    <n v="117.54754406624053"/>
    <x v="19"/>
    <x v="13"/>
    <x v="9"/>
    <x v="0"/>
    <x v="0"/>
    <x v="0"/>
    <x v="156"/>
    <s v="2035L1.YK1_PVS"/>
  </r>
  <r>
    <x v="16"/>
    <n v="0"/>
    <n v="106.65083333333332"/>
    <n v="166.90693692101112"/>
    <x v="26"/>
    <x v="14"/>
    <x v="10"/>
    <x v="1"/>
    <x v="0"/>
    <x v="0"/>
    <x v="171"/>
    <s v="2035H_.GO2_WD"/>
  </r>
  <r>
    <x v="16"/>
    <n v="0"/>
    <n v="29.620000000000005"/>
    <n v="202.27700270257009"/>
    <x v="26"/>
    <x v="14"/>
    <x v="10"/>
    <x v="1"/>
    <x v="0"/>
    <x v="0"/>
    <x v="172"/>
    <s v="2035L_.GO2_WD"/>
  </r>
  <r>
    <x v="16"/>
    <n v="0"/>
    <n v="27.236666666666668"/>
    <n v="43.068189087292026"/>
    <x v="26"/>
    <x v="17"/>
    <x v="12"/>
    <x v="1"/>
    <x v="0"/>
    <x v="0"/>
    <x v="175"/>
    <s v="2035H_.GO2_WDS"/>
  </r>
  <r>
    <x v="16"/>
    <n v="0"/>
    <n v="124.72916666666664"/>
    <n v="151.94817555916873"/>
    <x v="28"/>
    <x v="13"/>
    <x v="9"/>
    <x v="0"/>
    <x v="0"/>
    <x v="0"/>
    <x v="176"/>
    <s v="2035L_.SO2_PVS"/>
  </r>
  <r>
    <x v="16"/>
    <n v="0"/>
    <n v="565.6"/>
    <n v="453.50861504977661"/>
    <x v="20"/>
    <x v="14"/>
    <x v="10"/>
    <x v="1"/>
    <x v="0"/>
    <x v="0"/>
    <x v="157"/>
    <s v="2035H4.AE1_WD"/>
  </r>
  <r>
    <x v="16"/>
    <n v="0"/>
    <n v="104.60416666666664"/>
    <n v="73.654924073020524"/>
    <x v="21"/>
    <x v="13"/>
    <x v="9"/>
    <x v="1"/>
    <x v="0"/>
    <x v="0"/>
    <x v="158"/>
    <s v="2035H1.UN1_PVS_CP"/>
  </r>
  <r>
    <x v="16"/>
    <n v="0"/>
    <n v="88.858333333333334"/>
    <n v="97.768483389401169"/>
    <x v="21"/>
    <x v="13"/>
    <x v="9"/>
    <x v="1"/>
    <x v="0"/>
    <x v="0"/>
    <x v="159"/>
    <s v="2035L1.UN1_PVS"/>
  </r>
  <r>
    <x v="16"/>
    <n v="0"/>
    <n v="129.95833333333334"/>
    <n v="137.4816187445841"/>
    <x v="27"/>
    <x v="13"/>
    <x v="9"/>
    <x v="1"/>
    <x v="0"/>
    <x v="0"/>
    <x v="173"/>
    <s v="2035L_.US4_PVS"/>
  </r>
  <r>
    <x v="16"/>
    <n v="0"/>
    <n v="93.324166666666656"/>
    <n v="102.68262106999059"/>
    <x v="22"/>
    <x v="13"/>
    <x v="9"/>
    <x v="0"/>
    <x v="0"/>
    <x v="0"/>
    <x v="170"/>
    <s v="2035L_.JBB_PVS"/>
  </r>
  <r>
    <x v="16"/>
    <n v="0"/>
    <n v="91.920833333333334"/>
    <n v="101.1398104028288"/>
    <x v="22"/>
    <x v="13"/>
    <x v="9"/>
    <x v="0"/>
    <x v="0"/>
    <x v="0"/>
    <x v="160"/>
    <s v="2035L1.JBB_PVS"/>
  </r>
  <r>
    <x v="17"/>
    <n v="0"/>
    <n v="179.22"/>
    <n v="179.22"/>
    <x v="0"/>
    <x v="0"/>
    <x v="0"/>
    <x v="0"/>
    <x v="0"/>
    <x v="0"/>
    <x v="165"/>
    <s v="2036I_FOT_COBFL"/>
  </r>
  <r>
    <x v="17"/>
    <n v="0"/>
    <n v="2.2316666666666669"/>
    <n v="26.78"/>
    <x v="0"/>
    <x v="0"/>
    <x v="0"/>
    <x v="0"/>
    <x v="0"/>
    <x v="0"/>
    <x v="0"/>
    <s v="2036I_FOT_COBQ3"/>
  </r>
  <r>
    <x v="17"/>
    <n v="0"/>
    <n v="28.662499999999998"/>
    <n v="28.177906137184117"/>
    <x v="1"/>
    <x v="16"/>
    <x v="7"/>
    <x v="1"/>
    <x v="0"/>
    <x v="0"/>
    <x v="174"/>
    <s v="2036I_GO_BAT_LI"/>
  </r>
  <r>
    <x v="17"/>
    <n v="0"/>
    <n v="19.958333333333336"/>
    <n v="20.032790030877809"/>
    <x v="2"/>
    <x v="1"/>
    <x v="1"/>
    <x v="0"/>
    <x v="0"/>
    <x v="1"/>
    <x v="8"/>
    <s v="2036HY_MidCol_P"/>
  </r>
  <r>
    <x v="17"/>
    <n v="0"/>
    <n v="99.62"/>
    <n v="99.62"/>
    <x v="2"/>
    <x v="0"/>
    <x v="0"/>
    <x v="0"/>
    <x v="0"/>
    <x v="0"/>
    <x v="177"/>
    <s v="2036I_FOT_MDCFL"/>
  </r>
  <r>
    <x v="17"/>
    <n v="0"/>
    <n v="26.031666666666666"/>
    <n v="312.38"/>
    <x v="2"/>
    <x v="0"/>
    <x v="0"/>
    <x v="0"/>
    <x v="0"/>
    <x v="0"/>
    <x v="11"/>
    <s v="2036I_FOT_MDCQ3"/>
  </r>
  <r>
    <x v="17"/>
    <n v="0"/>
    <n v="23.741666666666664"/>
    <n v="284.89999999999998"/>
    <x v="2"/>
    <x v="0"/>
    <x v="0"/>
    <x v="0"/>
    <x v="0"/>
    <x v="0"/>
    <x v="12"/>
    <s v="2036I_FOT_MDCQ3b"/>
  </r>
  <r>
    <x v="17"/>
    <n v="0"/>
    <n v="23.72"/>
    <n v="108.38148920379453"/>
    <x v="2"/>
    <x v="2"/>
    <x v="2"/>
    <x v="0"/>
    <x v="0"/>
    <x v="1"/>
    <x v="14"/>
    <s v="2036I_RP_WD_LJp"/>
  </r>
  <r>
    <x v="17"/>
    <n v="0"/>
    <n v="19.740000000000002"/>
    <n v="99.301508604222263"/>
    <x v="2"/>
    <x v="2"/>
    <x v="2"/>
    <x v="0"/>
    <x v="0"/>
    <x v="1"/>
    <x v="15"/>
    <s v="2036I_RP_WD_Gdne"/>
  </r>
  <r>
    <x v="17"/>
    <n v="0"/>
    <n v="25.75"/>
    <n v="309"/>
    <x v="23"/>
    <x v="0"/>
    <x v="0"/>
    <x v="1"/>
    <x v="0"/>
    <x v="0"/>
    <x v="162"/>
    <s v="2036I_FOT_MNAQ3c"/>
  </r>
  <r>
    <x v="17"/>
    <n v="0"/>
    <n v="9.7858333333333327"/>
    <n v="18.638902073224521"/>
    <x v="3"/>
    <x v="1"/>
    <x v="1"/>
    <x v="1"/>
    <x v="0"/>
    <x v="1"/>
    <x v="16"/>
    <s v="2036HY_BearRiver_Shape"/>
  </r>
  <r>
    <x v="17"/>
    <n v="0"/>
    <n v="57.572499999999998"/>
    <n v="6.4900705778561969"/>
    <x v="3"/>
    <x v="1"/>
    <x v="1"/>
    <x v="1"/>
    <x v="0"/>
    <x v="1"/>
    <x v="17"/>
    <s v="2036HY_BearRiver_Dispatch"/>
  </r>
  <r>
    <x v="17"/>
    <n v="0"/>
    <n v="0"/>
    <n v="36.490070577856201"/>
    <x v="3"/>
    <x v="1"/>
    <x v="1"/>
    <x v="1"/>
    <x v="0"/>
    <x v="1"/>
    <x v="18"/>
    <s v="2036Hy_Bear_Dispatch_Rel_Reserve"/>
  </r>
  <r>
    <x v="17"/>
    <n v="0"/>
    <n v="540.92916666666656"/>
    <n v="517.8042126157917"/>
    <x v="3"/>
    <x v="4"/>
    <x v="4"/>
    <x v="1"/>
    <x v="0"/>
    <x v="1"/>
    <x v="28"/>
    <s v="2036GS_LakeSide1"/>
  </r>
  <r>
    <x v="17"/>
    <n v="0"/>
    <n v="626.79083333333335"/>
    <n v="598.90533745037499"/>
    <x v="3"/>
    <x v="4"/>
    <x v="4"/>
    <x v="1"/>
    <x v="0"/>
    <x v="1"/>
    <x v="29"/>
    <s v="2036GS_LakeSide2"/>
  </r>
  <r>
    <x v="17"/>
    <n v="0"/>
    <n v="545.23083333333341"/>
    <n v="179.20366674018501"/>
    <x v="3"/>
    <x v="15"/>
    <x v="11"/>
    <x v="1"/>
    <x v="0"/>
    <x v="0"/>
    <x v="161"/>
    <s v="2036I_NTN_SC_FRM"/>
  </r>
  <r>
    <x v="17"/>
    <n v="0"/>
    <n v="121.72499999999997"/>
    <n v="83.660311619515298"/>
    <x v="3"/>
    <x v="13"/>
    <x v="9"/>
    <x v="1"/>
    <x v="0"/>
    <x v="0"/>
    <x v="145"/>
    <s v="2036H1.UN_PVS_CP"/>
  </r>
  <r>
    <x v="17"/>
    <n v="0"/>
    <n v="50.350000000000016"/>
    <n v="47.500000000000021"/>
    <x v="3"/>
    <x v="6"/>
    <x v="5"/>
    <x v="1"/>
    <x v="0"/>
    <x v="1"/>
    <x v="35"/>
    <s v="2036MonsanOpRes_Int"/>
  </r>
  <r>
    <x v="17"/>
    <n v="0"/>
    <n v="114.48"/>
    <n v="107.9999999999999"/>
    <x v="3"/>
    <x v="7"/>
    <x v="6"/>
    <x v="1"/>
    <x v="0"/>
    <x v="1"/>
    <x v="36"/>
    <s v="2036MagCorp_Int"/>
  </r>
  <r>
    <x v="17"/>
    <n v="0"/>
    <n v="80.559999999999988"/>
    <n v="69.398323775915301"/>
    <x v="3"/>
    <x v="7"/>
    <x v="6"/>
    <x v="1"/>
    <x v="0"/>
    <x v="1"/>
    <x v="37"/>
    <s v="2036Nucor_Int"/>
  </r>
  <r>
    <x v="17"/>
    <n v="0"/>
    <n v="71.02"/>
    <n v="66.999999999999957"/>
    <x v="3"/>
    <x v="6"/>
    <x v="5"/>
    <x v="1"/>
    <x v="0"/>
    <x v="1"/>
    <x v="38"/>
    <s v="2036MonsanCur_Int"/>
  </r>
  <r>
    <x v="17"/>
    <n v="0"/>
    <n v="9.4991666666666674"/>
    <n v="12.488901852668723"/>
    <x v="5"/>
    <x v="1"/>
    <x v="1"/>
    <x v="1"/>
    <x v="0"/>
    <x v="1"/>
    <x v="40"/>
    <s v="2036HY_SmallEast"/>
  </r>
  <r>
    <x v="17"/>
    <n v="0"/>
    <n v="32.100000000000009"/>
    <n v="30.380000000000003"/>
    <x v="5"/>
    <x v="9"/>
    <x v="2"/>
    <x v="1"/>
    <x v="0"/>
    <x v="1"/>
    <x v="42"/>
    <s v="2036GEO_Blundell"/>
  </r>
  <r>
    <x v="17"/>
    <n v="0"/>
    <n v="534.19833333333327"/>
    <n v="524.78842082046754"/>
    <x v="5"/>
    <x v="4"/>
    <x v="4"/>
    <x v="1"/>
    <x v="0"/>
    <x v="1"/>
    <x v="43"/>
    <s v="2036GS_CurrantCreek"/>
  </r>
  <r>
    <x v="17"/>
    <n v="0"/>
    <n v="418.10000000000008"/>
    <n v="395.40000000000009"/>
    <x v="5"/>
    <x v="5"/>
    <x v="4"/>
    <x v="1"/>
    <x v="0"/>
    <x v="1"/>
    <x v="44"/>
    <s v="2036CL_Hunter1"/>
  </r>
  <r>
    <x v="17"/>
    <n v="0"/>
    <n v="269"/>
    <n v="250.39299999999992"/>
    <x v="5"/>
    <x v="5"/>
    <x v="4"/>
    <x v="1"/>
    <x v="0"/>
    <x v="1"/>
    <x v="45"/>
    <s v="2036CL_Hunter2"/>
  </r>
  <r>
    <x v="17"/>
    <n v="0"/>
    <n v="471"/>
    <n v="445.06099999999998"/>
    <x v="5"/>
    <x v="5"/>
    <x v="4"/>
    <x v="1"/>
    <x v="0"/>
    <x v="1"/>
    <x v="46"/>
    <s v="2036CL_Hunter3"/>
  </r>
  <r>
    <x v="17"/>
    <n v="0"/>
    <n v="459"/>
    <n v="432.24300000000005"/>
    <x v="5"/>
    <x v="5"/>
    <x v="4"/>
    <x v="1"/>
    <x v="0"/>
    <x v="1"/>
    <x v="47"/>
    <s v="2036CL_Huntington1"/>
  </r>
  <r>
    <x v="17"/>
    <n v="0"/>
    <n v="450"/>
    <n v="421.91799999999978"/>
    <x v="5"/>
    <x v="5"/>
    <x v="4"/>
    <x v="1"/>
    <x v="0"/>
    <x v="1"/>
    <x v="48"/>
    <s v="2036CL_Huntington2"/>
  </r>
  <r>
    <x v="17"/>
    <n v="0"/>
    <n v="3.15"/>
    <n v="0"/>
    <x v="5"/>
    <x v="3"/>
    <x v="3"/>
    <x v="1"/>
    <x v="0"/>
    <x v="1"/>
    <x v="49"/>
    <s v="2036QF_WD_Latigo"/>
  </r>
  <r>
    <x v="17"/>
    <n v="0"/>
    <n v="21.768333333333334"/>
    <n v="50.625089841398989"/>
    <x v="5"/>
    <x v="3"/>
    <x v="3"/>
    <x v="1"/>
    <x v="0"/>
    <x v="1"/>
    <x v="50"/>
    <s v="2036QF_SR_Enterpr"/>
  </r>
  <r>
    <x v="17"/>
    <n v="0"/>
    <n v="31.058333333333337"/>
    <n v="35.912232615369703"/>
    <x v="5"/>
    <x v="3"/>
    <x v="3"/>
    <x v="1"/>
    <x v="0"/>
    <x v="1"/>
    <x v="51"/>
    <s v="2036QF_SR_Escalt1"/>
  </r>
  <r>
    <x v="17"/>
    <n v="0"/>
    <n v="31.058333333333337"/>
    <n v="36.884401077246899"/>
    <x v="5"/>
    <x v="3"/>
    <x v="3"/>
    <x v="1"/>
    <x v="0"/>
    <x v="1"/>
    <x v="52"/>
    <s v="2036QF_SR_Escalt2"/>
  </r>
  <r>
    <x v="17"/>
    <n v="0"/>
    <n v="31.058333333333337"/>
    <n v="37.363172418885632"/>
    <x v="5"/>
    <x v="3"/>
    <x v="3"/>
    <x v="1"/>
    <x v="0"/>
    <x v="1"/>
    <x v="53"/>
    <s v="2036QF_SR_Escalt3"/>
  </r>
  <r>
    <x v="17"/>
    <n v="0"/>
    <n v="36.272500000000001"/>
    <n v="38.547926098190224"/>
    <x v="5"/>
    <x v="3"/>
    <x v="3"/>
    <x v="1"/>
    <x v="0"/>
    <x v="1"/>
    <x v="55"/>
    <s v="2036QF_SR_RedHill"/>
  </r>
  <r>
    <x v="17"/>
    <n v="0"/>
    <n v="39.553333333333335"/>
    <n v="37.500827908442005"/>
    <x v="5"/>
    <x v="3"/>
    <x v="3"/>
    <x v="1"/>
    <x v="0"/>
    <x v="1"/>
    <x v="56"/>
    <s v="2036QF_SR_ThreePeaks"/>
  </r>
  <r>
    <x v="17"/>
    <n v="0"/>
    <n v="25.123333333333331"/>
    <n v="41.968227048750975"/>
    <x v="5"/>
    <x v="3"/>
    <x v="3"/>
    <x v="1"/>
    <x v="0"/>
    <x v="1"/>
    <x v="57"/>
    <s v="2036QF_SR_GrntM_East"/>
  </r>
  <r>
    <x v="17"/>
    <n v="0"/>
    <n v="17.805833333333332"/>
    <n v="31.358577351153194"/>
    <x v="5"/>
    <x v="3"/>
    <x v="3"/>
    <x v="1"/>
    <x v="0"/>
    <x v="1"/>
    <x v="58"/>
    <s v="2036QF_SR_GrntM_West"/>
  </r>
  <r>
    <x v="17"/>
    <n v="0"/>
    <n v="21.98"/>
    <n v="36.963406995436635"/>
    <x v="5"/>
    <x v="3"/>
    <x v="3"/>
    <x v="1"/>
    <x v="0"/>
    <x v="1"/>
    <x v="59"/>
    <s v="2036QF_SR_IronSpring"/>
  </r>
  <r>
    <x v="17"/>
    <n v="0"/>
    <n v="22.669166666666666"/>
    <n v="24.59340313159213"/>
    <x v="5"/>
    <x v="3"/>
    <x v="3"/>
    <x v="1"/>
    <x v="0"/>
    <x v="1"/>
    <x v="60"/>
    <s v="2036QF_SR_Pavant_II"/>
  </r>
  <r>
    <x v="17"/>
    <n v="0"/>
    <n v="3.2775000000000003"/>
    <n v="53.964381342454914"/>
    <x v="5"/>
    <x v="3"/>
    <x v="3"/>
    <x v="1"/>
    <x v="0"/>
    <x v="1"/>
    <x v="61"/>
    <s v="2036QF_SR_UTS"/>
  </r>
  <r>
    <x v="17"/>
    <n v="0"/>
    <n v="9.89"/>
    <n v="10.772073989493315"/>
    <x v="5"/>
    <x v="10"/>
    <x v="2"/>
    <x v="1"/>
    <x v="0"/>
    <x v="1"/>
    <x v="62"/>
    <s v="2036SR_Pavant_III"/>
  </r>
  <r>
    <x v="17"/>
    <n v="0"/>
    <n v="7.5924999999999985"/>
    <n v="9.9768091411439741"/>
    <x v="5"/>
    <x v="3"/>
    <x v="3"/>
    <x v="1"/>
    <x v="0"/>
    <x v="1"/>
    <x v="63"/>
    <s v="2036QF_SR_Sage_I"/>
  </r>
  <r>
    <x v="17"/>
    <n v="0"/>
    <n v="7.5924999999999985"/>
    <n v="9.9768091411439741"/>
    <x v="5"/>
    <x v="3"/>
    <x v="3"/>
    <x v="1"/>
    <x v="0"/>
    <x v="1"/>
    <x v="64"/>
    <s v="2036QF_SR_Sage_II"/>
  </r>
  <r>
    <x v="17"/>
    <n v="0"/>
    <n v="6.6824999999999983"/>
    <n v="8.3063643214014622"/>
    <x v="5"/>
    <x v="3"/>
    <x v="3"/>
    <x v="1"/>
    <x v="0"/>
    <x v="1"/>
    <x v="65"/>
    <s v="2036QF_SR_Sage_III"/>
  </r>
  <r>
    <x v="17"/>
    <n v="0"/>
    <n v="55.100000000000016"/>
    <n v="50.457718818970044"/>
    <x v="5"/>
    <x v="10"/>
    <x v="2"/>
    <x v="1"/>
    <x v="0"/>
    <x v="1"/>
    <x v="146"/>
    <s v="2036FB_S_Hunter"/>
  </r>
  <r>
    <x v="17"/>
    <n v="0"/>
    <n v="44.079999999999991"/>
    <n v="40.327119317077027"/>
    <x v="5"/>
    <x v="10"/>
    <x v="2"/>
    <x v="1"/>
    <x v="0"/>
    <x v="1"/>
    <x v="147"/>
    <s v="2036FB_S_Sigurd"/>
  </r>
  <r>
    <x v="17"/>
    <n v="0"/>
    <n v="52.7575"/>
    <n v="44.013024078946401"/>
    <x v="5"/>
    <x v="10"/>
    <x v="2"/>
    <x v="1"/>
    <x v="0"/>
    <x v="1"/>
    <x v="138"/>
    <s v="2036FB_S_Milfrd"/>
  </r>
  <r>
    <x v="17"/>
    <n v="0"/>
    <n v="32.610000000000007"/>
    <n v="36.715146032388404"/>
    <x v="5"/>
    <x v="10"/>
    <x v="2"/>
    <x v="1"/>
    <x v="0"/>
    <x v="1"/>
    <x v="148"/>
    <s v="2036FB_S_CovMtn"/>
  </r>
  <r>
    <x v="17"/>
    <n v="0"/>
    <n v="2.9541666666666662"/>
    <n v="3.2278881782090867"/>
    <x v="8"/>
    <x v="1"/>
    <x v="1"/>
    <x v="0"/>
    <x v="0"/>
    <x v="1"/>
    <x v="71"/>
    <s v="2036HY_BigFork"/>
  </r>
  <r>
    <x v="17"/>
    <n v="0"/>
    <n v="226.99166666666659"/>
    <n v="212.8290030877811"/>
    <x v="9"/>
    <x v="4"/>
    <x v="4"/>
    <x v="0"/>
    <x v="0"/>
    <x v="1"/>
    <x v="74"/>
    <s v="2036GS_Hermiston2"/>
  </r>
  <r>
    <x v="17"/>
    <n v="0"/>
    <n v="100.32083333333334"/>
    <n v="98.622671480144419"/>
    <x v="24"/>
    <x v="16"/>
    <x v="7"/>
    <x v="0"/>
    <x v="0"/>
    <x v="0"/>
    <x v="163"/>
    <s v="2036I_YK_BAT_LI"/>
  </r>
  <r>
    <x v="17"/>
    <n v="0"/>
    <n v="128.98333333333338"/>
    <n v="126.80057761732853"/>
    <x v="10"/>
    <x v="16"/>
    <x v="7"/>
    <x v="0"/>
    <x v="0"/>
    <x v="0"/>
    <x v="166"/>
    <s v="2036I_WW_BAT_LI"/>
  </r>
  <r>
    <x v="17"/>
    <n v="0"/>
    <n v="0.875"/>
    <n v="0"/>
    <x v="10"/>
    <x v="3"/>
    <x v="3"/>
    <x v="0"/>
    <x v="0"/>
    <x v="1"/>
    <x v="80"/>
    <s v="2036QF_WD_WaW"/>
  </r>
  <r>
    <x v="17"/>
    <n v="0"/>
    <n v="8.4000000000000021"/>
    <n v="19.014543119998933"/>
    <x v="10"/>
    <x v="3"/>
    <x v="3"/>
    <x v="0"/>
    <x v="0"/>
    <x v="1"/>
    <x v="139"/>
    <s v="2036QF_WD_Orchard"/>
  </r>
  <r>
    <x v="17"/>
    <n v="0"/>
    <n v="32.76"/>
    <n v="78.328382290694307"/>
    <x v="10"/>
    <x v="2"/>
    <x v="2"/>
    <x v="0"/>
    <x v="0"/>
    <x v="1"/>
    <x v="81"/>
    <s v="2036I_RP_WD_Mg1"/>
  </r>
  <r>
    <x v="17"/>
    <n v="0"/>
    <n v="16.38"/>
    <n v="22.282910886680643"/>
    <x v="10"/>
    <x v="2"/>
    <x v="2"/>
    <x v="0"/>
    <x v="0"/>
    <x v="1"/>
    <x v="82"/>
    <s v="2036I_RP_WD_Mg2"/>
  </r>
  <r>
    <x v="17"/>
    <n v="0"/>
    <n v="268"/>
    <n v="251.60899999999992"/>
    <x v="11"/>
    <x v="5"/>
    <x v="4"/>
    <x v="1"/>
    <x v="0"/>
    <x v="1"/>
    <x v="88"/>
    <s v="2036CL_Wyodak1"/>
  </r>
  <r>
    <x v="17"/>
    <n v="0"/>
    <n v="15.733333333333333"/>
    <n v="18.035787585814997"/>
    <x v="11"/>
    <x v="3"/>
    <x v="3"/>
    <x v="1"/>
    <x v="0"/>
    <x v="1"/>
    <x v="101"/>
    <s v="2036QF_WD_Pioneer1"/>
  </r>
  <r>
    <x v="17"/>
    <n v="0"/>
    <n v="70.7"/>
    <n v="59.293399775379548"/>
    <x v="11"/>
    <x v="2"/>
    <x v="2"/>
    <x v="1"/>
    <x v="0"/>
    <x v="1"/>
    <x v="140"/>
    <s v="2036WD_Pryor"/>
  </r>
  <r>
    <x v="17"/>
    <n v="0"/>
    <n v="23.360000000000003"/>
    <n v="73.672064696206277"/>
    <x v="11"/>
    <x v="2"/>
    <x v="2"/>
    <x v="1"/>
    <x v="0"/>
    <x v="1"/>
    <x v="105"/>
    <s v="2036I_RP_WD_Glnr"/>
  </r>
  <r>
    <x v="17"/>
    <n v="0"/>
    <n v="9.2000000000000011"/>
    <n v="29.022085598817927"/>
    <x v="11"/>
    <x v="2"/>
    <x v="2"/>
    <x v="1"/>
    <x v="0"/>
    <x v="1"/>
    <x v="106"/>
    <s v="2036I_RP_WD_Gln3"/>
  </r>
  <r>
    <x v="17"/>
    <n v="0"/>
    <n v="23.360000000000003"/>
    <n v="27.820634536303569"/>
    <x v="11"/>
    <x v="2"/>
    <x v="2"/>
    <x v="1"/>
    <x v="0"/>
    <x v="1"/>
    <x v="107"/>
    <s v="2036I_RP_WD_7Mil"/>
  </r>
  <r>
    <x v="17"/>
    <n v="0"/>
    <n v="4.6000000000000005"/>
    <n v="5.902659450586178"/>
    <x v="11"/>
    <x v="2"/>
    <x v="2"/>
    <x v="1"/>
    <x v="0"/>
    <x v="1"/>
    <x v="108"/>
    <s v="2036I_RP_WD_7Mi2"/>
  </r>
  <r>
    <x v="17"/>
    <n v="0"/>
    <n v="23.360000000000003"/>
    <n v="49.665578222197475"/>
    <x v="11"/>
    <x v="2"/>
    <x v="2"/>
    <x v="1"/>
    <x v="0"/>
    <x v="1"/>
    <x v="109"/>
    <s v="2036I_RP_WD_HiP"/>
  </r>
  <r>
    <x v="17"/>
    <n v="0"/>
    <n v="6.7300000000000031"/>
    <n v="10.530068246795823"/>
    <x v="11"/>
    <x v="2"/>
    <x v="2"/>
    <x v="1"/>
    <x v="0"/>
    <x v="1"/>
    <x v="110"/>
    <s v="2036I_RP_WD_McF"/>
  </r>
  <r>
    <x v="17"/>
    <n v="0"/>
    <n v="26.199999999999992"/>
    <n v="30.206246767639509"/>
    <x v="11"/>
    <x v="2"/>
    <x v="2"/>
    <x v="1"/>
    <x v="0"/>
    <x v="1"/>
    <x v="141"/>
    <s v="2036I_RP_WD_Dlp"/>
  </r>
  <r>
    <x v="17"/>
    <n v="0"/>
    <n v="23.360000000000003"/>
    <n v="55.824845535930351"/>
    <x v="11"/>
    <x v="2"/>
    <x v="2"/>
    <x v="1"/>
    <x v="0"/>
    <x v="1"/>
    <x v="111"/>
    <s v="2036I_RP_WD_RHs"/>
  </r>
  <r>
    <x v="17"/>
    <n v="0"/>
    <n v="63.12"/>
    <n v="265.2818559684959"/>
    <x v="11"/>
    <x v="2"/>
    <x v="2"/>
    <x v="1"/>
    <x v="0"/>
    <x v="1"/>
    <x v="149"/>
    <s v="2036R_WD_CDR2_c"/>
  </r>
  <r>
    <x v="17"/>
    <n v="0"/>
    <n v="79"/>
    <n v="121.42629796243395"/>
    <x v="11"/>
    <x v="2"/>
    <x v="2"/>
    <x v="1"/>
    <x v="0"/>
    <x v="1"/>
    <x v="142"/>
    <s v="2036R_WD_TBF3_b"/>
  </r>
  <r>
    <x v="17"/>
    <n v="0"/>
    <n v="39.470000000000006"/>
    <n v="55.921080879316079"/>
    <x v="11"/>
    <x v="2"/>
    <x v="2"/>
    <x v="1"/>
    <x v="0"/>
    <x v="1"/>
    <x v="143"/>
    <s v="2036R_WD_EKF1_b"/>
  </r>
  <r>
    <x v="17"/>
    <n v="0"/>
    <n v="35.35"/>
    <n v="79.684186368166266"/>
    <x v="11"/>
    <x v="2"/>
    <x v="2"/>
    <x v="1"/>
    <x v="0"/>
    <x v="1"/>
    <x v="150"/>
    <s v="2036I_CedarSpI_WD"/>
  </r>
  <r>
    <x v="17"/>
    <n v="0"/>
    <n v="0"/>
    <n v="0"/>
    <x v="11"/>
    <x v="11"/>
    <x v="8"/>
    <x v="1"/>
    <x v="0"/>
    <x v="0"/>
    <x v="112"/>
    <s v="2036DecomCost"/>
  </r>
  <r>
    <x v="17"/>
    <n v="0"/>
    <n v="38.575000000000003"/>
    <n v="39.766844087211368"/>
    <x v="12"/>
    <x v="3"/>
    <x v="3"/>
    <x v="1"/>
    <x v="0"/>
    <x v="1"/>
    <x v="113"/>
    <s v="2036QF_SR_Sweetwtr"/>
  </r>
  <r>
    <x v="17"/>
    <n v="0"/>
    <n v="478.24749999999995"/>
    <n v="411.09905161005736"/>
    <x v="13"/>
    <x v="4"/>
    <x v="4"/>
    <x v="0"/>
    <x v="0"/>
    <x v="1"/>
    <x v="114"/>
    <s v="2036GS_Chehalis"/>
  </r>
  <r>
    <x v="17"/>
    <n v="0"/>
    <n v="33.004166666666656"/>
    <n v="25.691526687251873"/>
    <x v="14"/>
    <x v="1"/>
    <x v="1"/>
    <x v="0"/>
    <x v="0"/>
    <x v="1"/>
    <x v="115"/>
    <s v="2036HY_Rogue"/>
  </r>
  <r>
    <x v="17"/>
    <n v="0"/>
    <n v="2.1991666666666663"/>
    <n v="2.202144905161004"/>
    <x v="14"/>
    <x v="1"/>
    <x v="1"/>
    <x v="0"/>
    <x v="0"/>
    <x v="1"/>
    <x v="116"/>
    <s v="2036HY_SmallWest"/>
  </r>
  <r>
    <x v="17"/>
    <n v="0"/>
    <n v="45.97"/>
    <n v="27.050663652404058"/>
    <x v="14"/>
    <x v="1"/>
    <x v="1"/>
    <x v="0"/>
    <x v="0"/>
    <x v="1"/>
    <x v="119"/>
    <s v="2036HY_Umpqua_Flat"/>
  </r>
  <r>
    <x v="17"/>
    <n v="0"/>
    <n v="82.371666666666655"/>
    <n v="37.478808998676634"/>
    <x v="14"/>
    <x v="1"/>
    <x v="1"/>
    <x v="0"/>
    <x v="0"/>
    <x v="1"/>
    <x v="120"/>
    <s v="2036HY_Umpqua_Shape"/>
  </r>
  <r>
    <x v="17"/>
    <n v="0"/>
    <n v="257.96250000000003"/>
    <n v="253.60115523465706"/>
    <x v="14"/>
    <x v="16"/>
    <x v="7"/>
    <x v="0"/>
    <x v="0"/>
    <x v="0"/>
    <x v="167"/>
    <s v="2036I_SO_BAT_LI"/>
  </r>
  <r>
    <x v="17"/>
    <n v="0"/>
    <n v="2.3550000000000004"/>
    <n v="3.4386877440852537"/>
    <x v="14"/>
    <x v="10"/>
    <x v="2"/>
    <x v="0"/>
    <x v="0"/>
    <x v="1"/>
    <x v="123"/>
    <s v="2036SR_OldMill_P"/>
  </r>
  <r>
    <x v="17"/>
    <n v="0"/>
    <n v="58.67083333333332"/>
    <n v="191.58701884355628"/>
    <x v="14"/>
    <x v="3"/>
    <x v="3"/>
    <x v="0"/>
    <x v="0"/>
    <x v="1"/>
    <x v="125"/>
    <s v="2036QF_SR_ORS"/>
  </r>
  <r>
    <x v="17"/>
    <n v="0"/>
    <n v="187.38166666666666"/>
    <n v="138.07020464339681"/>
    <x v="14"/>
    <x v="13"/>
    <x v="9"/>
    <x v="0"/>
    <x v="0"/>
    <x v="0"/>
    <x v="153"/>
    <s v="2036H1.SO1_PVS"/>
  </r>
  <r>
    <x v="17"/>
    <n v="0"/>
    <n v="15.176666666666664"/>
    <n v="18.047168313858741"/>
    <x v="14"/>
    <x v="13"/>
    <x v="9"/>
    <x v="0"/>
    <x v="0"/>
    <x v="0"/>
    <x v="154"/>
    <s v="2036L1.SO1_PVS"/>
  </r>
  <r>
    <x v="17"/>
    <n v="0"/>
    <n v="59.960000000000008"/>
    <n v="79.549760947861145"/>
    <x v="14"/>
    <x v="10"/>
    <x v="2"/>
    <x v="0"/>
    <x v="0"/>
    <x v="1"/>
    <x v="151"/>
    <s v="2036FB_S_PrnMil"/>
  </r>
  <r>
    <x v="17"/>
    <n v="0"/>
    <n v="407.10083333333341"/>
    <n v="423.642873842082"/>
    <x v="15"/>
    <x v="1"/>
    <x v="1"/>
    <x v="0"/>
    <x v="0"/>
    <x v="1"/>
    <x v="126"/>
    <s v="2036HY_Lewis_Dispatch"/>
  </r>
  <r>
    <x v="17"/>
    <n v="0"/>
    <n v="128.80749999999998"/>
    <n v="31.032624393471544"/>
    <x v="15"/>
    <x v="1"/>
    <x v="1"/>
    <x v="0"/>
    <x v="0"/>
    <x v="1"/>
    <x v="127"/>
    <s v="2036HY_Lewis_Shape"/>
  </r>
  <r>
    <x v="17"/>
    <n v="0"/>
    <n v="0"/>
    <n v="0"/>
    <x v="15"/>
    <x v="1"/>
    <x v="1"/>
    <x v="0"/>
    <x v="0"/>
    <x v="1"/>
    <x v="128"/>
    <s v="2036Hy_Lewis_Dispatch_Rel_Reserve"/>
  </r>
  <r>
    <x v="17"/>
    <n v="0"/>
    <n v="100.32083333333334"/>
    <n v="98.622671480144419"/>
    <x v="15"/>
    <x v="16"/>
    <x v="7"/>
    <x v="0"/>
    <x v="0"/>
    <x v="0"/>
    <x v="168"/>
    <s v="2036I_PNC_BAT_LI"/>
  </r>
  <r>
    <x v="17"/>
    <n v="0"/>
    <n v="8.0833333333333339"/>
    <n v="16.181786631773896"/>
    <x v="15"/>
    <x v="3"/>
    <x v="3"/>
    <x v="0"/>
    <x v="0"/>
    <x v="1"/>
    <x v="129"/>
    <s v="2036QF_SR_ORN"/>
  </r>
  <r>
    <x v="17"/>
    <n v="0"/>
    <n v="114.64999999999999"/>
    <n v="112.71162454873647"/>
    <x v="25"/>
    <x v="16"/>
    <x v="7"/>
    <x v="0"/>
    <x v="0"/>
    <x v="0"/>
    <x v="164"/>
    <s v="2036I_WV_BAT_LI"/>
  </r>
  <r>
    <x v="17"/>
    <n v="0"/>
    <n v="8.5833333333333339"/>
    <n v="103"/>
    <x v="16"/>
    <x v="0"/>
    <x v="0"/>
    <x v="0"/>
    <x v="0"/>
    <x v="0"/>
    <x v="131"/>
    <s v="2036I_FOT_NOBQ3"/>
  </r>
  <r>
    <x v="17"/>
    <n v="0"/>
    <n v="348.67"/>
    <n v="322.14899999999989"/>
    <x v="17"/>
    <x v="5"/>
    <x v="4"/>
    <x v="0"/>
    <x v="0"/>
    <x v="1"/>
    <x v="134"/>
    <s v="2036CL_JBridger3"/>
  </r>
  <r>
    <x v="17"/>
    <n v="0"/>
    <n v="353.30000000000013"/>
    <n v="319.39199999999994"/>
    <x v="17"/>
    <x v="5"/>
    <x v="4"/>
    <x v="0"/>
    <x v="0"/>
    <x v="1"/>
    <x v="135"/>
    <s v="2036CL_JBridger4"/>
  </r>
  <r>
    <x v="17"/>
    <n v="0"/>
    <n v="0"/>
    <n v="0"/>
    <x v="17"/>
    <x v="11"/>
    <x v="8"/>
    <x v="1"/>
    <x v="0"/>
    <x v="0"/>
    <x v="136"/>
    <s v="2036ReclamationCost"/>
  </r>
  <r>
    <x v="17"/>
    <n v="0"/>
    <n v="11.65"/>
    <n v="24.132358624811729"/>
    <x v="18"/>
    <x v="14"/>
    <x v="10"/>
    <x v="1"/>
    <x v="0"/>
    <x v="0"/>
    <x v="152"/>
    <s v="2036H3.US1_WD_CP"/>
  </r>
  <r>
    <x v="17"/>
    <n v="0"/>
    <n v="59.986666666666672"/>
    <n v="61.942650856338993"/>
    <x v="18"/>
    <x v="13"/>
    <x v="9"/>
    <x v="1"/>
    <x v="0"/>
    <x v="0"/>
    <x v="155"/>
    <s v="2036L1.US1_PVS"/>
  </r>
  <r>
    <x v="17"/>
    <n v="0"/>
    <n v="4.4958333333333336"/>
    <n v="14.481620636196505"/>
    <x v="19"/>
    <x v="17"/>
    <x v="12"/>
    <x v="0"/>
    <x v="0"/>
    <x v="0"/>
    <x v="169"/>
    <s v="2036H_.YK1_WDS"/>
  </r>
  <r>
    <x v="17"/>
    <n v="0"/>
    <n v="102.35500000000002"/>
    <n v="114.73420476542735"/>
    <x v="19"/>
    <x v="13"/>
    <x v="9"/>
    <x v="0"/>
    <x v="0"/>
    <x v="0"/>
    <x v="156"/>
    <s v="2036L1.YK1_PVS"/>
  </r>
  <r>
    <x v="17"/>
    <n v="0"/>
    <n v="108.62583333333332"/>
    <n v="121.75993289124554"/>
    <x v="29"/>
    <x v="13"/>
    <x v="9"/>
    <x v="0"/>
    <x v="0"/>
    <x v="0"/>
    <x v="178"/>
    <s v="2036L_.YK4_PVS"/>
  </r>
  <r>
    <x v="17"/>
    <n v="0"/>
    <n v="106.65083333333332"/>
    <n v="174.57260124347835"/>
    <x v="26"/>
    <x v="14"/>
    <x v="10"/>
    <x v="1"/>
    <x v="0"/>
    <x v="0"/>
    <x v="171"/>
    <s v="2036H_.GO2_WD"/>
  </r>
  <r>
    <x v="17"/>
    <n v="0"/>
    <n v="29.620000000000005"/>
    <n v="211.56713546443675"/>
    <x v="26"/>
    <x v="14"/>
    <x v="10"/>
    <x v="1"/>
    <x v="0"/>
    <x v="0"/>
    <x v="172"/>
    <s v="2036L_.GO2_WD"/>
  </r>
  <r>
    <x v="17"/>
    <n v="0"/>
    <n v="27.236666666666668"/>
    <n v="45.046215205379426"/>
    <x v="26"/>
    <x v="17"/>
    <x v="12"/>
    <x v="1"/>
    <x v="0"/>
    <x v="0"/>
    <x v="175"/>
    <s v="2036H_.GO2_WDS"/>
  </r>
  <r>
    <x v="17"/>
    <n v="0"/>
    <n v="124.72916666666664"/>
    <n v="148.31150430939277"/>
    <x v="28"/>
    <x v="13"/>
    <x v="9"/>
    <x v="0"/>
    <x v="0"/>
    <x v="0"/>
    <x v="176"/>
    <s v="2036L_.SO2_PVS"/>
  </r>
  <r>
    <x v="17"/>
    <n v="0"/>
    <n v="565.6"/>
    <n v="474.33725689324785"/>
    <x v="20"/>
    <x v="14"/>
    <x v="10"/>
    <x v="1"/>
    <x v="0"/>
    <x v="0"/>
    <x v="157"/>
    <s v="2036H4.AE1_WD"/>
  </r>
  <r>
    <x v="17"/>
    <n v="0"/>
    <n v="104.60416666666664"/>
    <n v="71.892094451703471"/>
    <x v="21"/>
    <x v="13"/>
    <x v="9"/>
    <x v="1"/>
    <x v="0"/>
    <x v="0"/>
    <x v="158"/>
    <s v="2036H1.UN1_PVS_CP"/>
  </r>
  <r>
    <x v="17"/>
    <n v="0"/>
    <n v="88.858333333333334"/>
    <n v="95.42852878732711"/>
    <x v="21"/>
    <x v="13"/>
    <x v="9"/>
    <x v="1"/>
    <x v="0"/>
    <x v="0"/>
    <x v="159"/>
    <s v="2036L1.UN1_PVS"/>
  </r>
  <r>
    <x v="17"/>
    <n v="0"/>
    <n v="129.95833333333334"/>
    <n v="134.19118469744149"/>
    <x v="27"/>
    <x v="13"/>
    <x v="9"/>
    <x v="1"/>
    <x v="0"/>
    <x v="0"/>
    <x v="173"/>
    <s v="2036L_.US4_PVS"/>
  </r>
  <r>
    <x v="17"/>
    <n v="0"/>
    <n v="93.324166666666656"/>
    <n v="100.22505332017933"/>
    <x v="22"/>
    <x v="13"/>
    <x v="9"/>
    <x v="0"/>
    <x v="0"/>
    <x v="0"/>
    <x v="170"/>
    <s v="2036L_.JBB_PVS"/>
  </r>
  <r>
    <x v="17"/>
    <n v="0"/>
    <n v="91.920833333333334"/>
    <n v="98.719167711028049"/>
    <x v="22"/>
    <x v="13"/>
    <x v="9"/>
    <x v="0"/>
    <x v="0"/>
    <x v="0"/>
    <x v="160"/>
    <s v="2036L1.JBB_PVS"/>
  </r>
  <r>
    <x v="18"/>
    <n v="0"/>
    <n v="179.22"/>
    <n v="179.22"/>
    <x v="0"/>
    <x v="0"/>
    <x v="0"/>
    <x v="0"/>
    <x v="0"/>
    <x v="0"/>
    <x v="165"/>
    <s v="2037I_FOT_COBFL"/>
  </r>
  <r>
    <x v="18"/>
    <n v="0"/>
    <n v="2.2316666666666669"/>
    <n v="26.78"/>
    <x v="0"/>
    <x v="0"/>
    <x v="0"/>
    <x v="0"/>
    <x v="0"/>
    <x v="0"/>
    <x v="0"/>
    <s v="2037I_FOT_COBQ3"/>
  </r>
  <r>
    <x v="18"/>
    <n v="0"/>
    <n v="28.662499999999998"/>
    <n v="28.177906137184117"/>
    <x v="1"/>
    <x v="16"/>
    <x v="7"/>
    <x v="1"/>
    <x v="0"/>
    <x v="0"/>
    <x v="174"/>
    <s v="2037I_GO_BAT_LI"/>
  </r>
  <r>
    <x v="18"/>
    <n v="0"/>
    <n v="19.958333333333336"/>
    <n v="20.032790030877809"/>
    <x v="2"/>
    <x v="1"/>
    <x v="1"/>
    <x v="0"/>
    <x v="0"/>
    <x v="1"/>
    <x v="8"/>
    <s v="2037HY_MidCol_P"/>
  </r>
  <r>
    <x v="18"/>
    <n v="0"/>
    <n v="174.19000000000003"/>
    <n v="174.19"/>
    <x v="2"/>
    <x v="0"/>
    <x v="0"/>
    <x v="0"/>
    <x v="0"/>
    <x v="0"/>
    <x v="177"/>
    <s v="2037I_FOT_MDCFL"/>
  </r>
  <r>
    <x v="18"/>
    <n v="0"/>
    <n v="19.817499999999999"/>
    <n v="237.81"/>
    <x v="2"/>
    <x v="0"/>
    <x v="0"/>
    <x v="0"/>
    <x v="0"/>
    <x v="0"/>
    <x v="11"/>
    <s v="2037I_FOT_MDCQ3"/>
  </r>
  <r>
    <x v="18"/>
    <n v="0"/>
    <n v="32.142499999999998"/>
    <n v="385.71"/>
    <x v="2"/>
    <x v="0"/>
    <x v="0"/>
    <x v="0"/>
    <x v="0"/>
    <x v="0"/>
    <x v="12"/>
    <s v="2037I_FOT_MDCQ3b"/>
  </r>
  <r>
    <x v="18"/>
    <n v="0"/>
    <n v="23.72"/>
    <n v="114.77037390029886"/>
    <x v="2"/>
    <x v="2"/>
    <x v="2"/>
    <x v="0"/>
    <x v="0"/>
    <x v="1"/>
    <x v="14"/>
    <s v="2037I_RP_WD_LJp"/>
  </r>
  <r>
    <x v="18"/>
    <n v="0"/>
    <n v="19.740000000000002"/>
    <n v="105.1551455427992"/>
    <x v="2"/>
    <x v="2"/>
    <x v="2"/>
    <x v="0"/>
    <x v="0"/>
    <x v="1"/>
    <x v="15"/>
    <s v="2037I_RP_WD_Gdne"/>
  </r>
  <r>
    <x v="18"/>
    <n v="0"/>
    <n v="25.75"/>
    <n v="309"/>
    <x v="23"/>
    <x v="0"/>
    <x v="0"/>
    <x v="1"/>
    <x v="0"/>
    <x v="0"/>
    <x v="162"/>
    <s v="2037I_FOT_MNAQ3c"/>
  </r>
  <r>
    <x v="18"/>
    <n v="0"/>
    <n v="9.7999999999999989"/>
    <n v="18.638902073224521"/>
    <x v="3"/>
    <x v="1"/>
    <x v="1"/>
    <x v="1"/>
    <x v="0"/>
    <x v="1"/>
    <x v="16"/>
    <s v="2037HY_BearRiver_Shape"/>
  </r>
  <r>
    <x v="18"/>
    <n v="0"/>
    <n v="57.572499999999998"/>
    <n v="6.4900705778561969"/>
    <x v="3"/>
    <x v="1"/>
    <x v="1"/>
    <x v="1"/>
    <x v="0"/>
    <x v="1"/>
    <x v="17"/>
    <s v="2037HY_BearRiver_Dispatch"/>
  </r>
  <r>
    <x v="18"/>
    <n v="0"/>
    <n v="0"/>
    <n v="36.490070577856201"/>
    <x v="3"/>
    <x v="1"/>
    <x v="1"/>
    <x v="1"/>
    <x v="0"/>
    <x v="1"/>
    <x v="18"/>
    <s v="2037Hy_Bear_Dispatch_Rel_Reserve"/>
  </r>
  <r>
    <x v="18"/>
    <n v="0"/>
    <n v="540.92916666666656"/>
    <n v="517.8042126157917"/>
    <x v="3"/>
    <x v="4"/>
    <x v="4"/>
    <x v="1"/>
    <x v="0"/>
    <x v="1"/>
    <x v="28"/>
    <s v="2037GS_LakeSide1"/>
  </r>
  <r>
    <x v="18"/>
    <n v="0"/>
    <n v="626.79083333333335"/>
    <n v="598.90533745037499"/>
    <x v="3"/>
    <x v="4"/>
    <x v="4"/>
    <x v="1"/>
    <x v="0"/>
    <x v="1"/>
    <x v="29"/>
    <s v="2037GS_LakeSide2"/>
  </r>
  <r>
    <x v="18"/>
    <n v="0"/>
    <n v="545.23083333333341"/>
    <n v="179.20366674018501"/>
    <x v="3"/>
    <x v="15"/>
    <x v="11"/>
    <x v="1"/>
    <x v="0"/>
    <x v="0"/>
    <x v="161"/>
    <s v="2037I_NTN_SC_FRM"/>
  </r>
  <r>
    <x v="18"/>
    <n v="0"/>
    <n v="121.72499999999997"/>
    <n v="99.981358143569238"/>
    <x v="3"/>
    <x v="13"/>
    <x v="9"/>
    <x v="1"/>
    <x v="0"/>
    <x v="0"/>
    <x v="145"/>
    <s v="2037H1.UN_PVS_CP"/>
  </r>
  <r>
    <x v="18"/>
    <n v="0"/>
    <n v="50.350000000000016"/>
    <n v="47.500000000000021"/>
    <x v="3"/>
    <x v="6"/>
    <x v="5"/>
    <x v="1"/>
    <x v="0"/>
    <x v="1"/>
    <x v="35"/>
    <s v="2037MonsanOpRes_Int"/>
  </r>
  <r>
    <x v="18"/>
    <n v="0"/>
    <n v="114.48"/>
    <n v="107.9999999999999"/>
    <x v="3"/>
    <x v="7"/>
    <x v="6"/>
    <x v="1"/>
    <x v="0"/>
    <x v="1"/>
    <x v="36"/>
    <s v="2037MagCorp_Int"/>
  </r>
  <r>
    <x v="18"/>
    <n v="0"/>
    <n v="80.559999999999988"/>
    <n v="69.398323775915301"/>
    <x v="3"/>
    <x v="7"/>
    <x v="6"/>
    <x v="1"/>
    <x v="0"/>
    <x v="1"/>
    <x v="37"/>
    <s v="2037Nucor_Int"/>
  </r>
  <r>
    <x v="18"/>
    <n v="0"/>
    <n v="71.02"/>
    <n v="66.999999999999957"/>
    <x v="3"/>
    <x v="6"/>
    <x v="5"/>
    <x v="1"/>
    <x v="0"/>
    <x v="1"/>
    <x v="38"/>
    <s v="2037MonsanCur_Int"/>
  </r>
  <r>
    <x v="18"/>
    <n v="0"/>
    <n v="9.5183333333333326"/>
    <n v="12.488901852668723"/>
    <x v="5"/>
    <x v="1"/>
    <x v="1"/>
    <x v="1"/>
    <x v="0"/>
    <x v="1"/>
    <x v="40"/>
    <s v="2037HY_SmallEast"/>
  </r>
  <r>
    <x v="18"/>
    <n v="0"/>
    <n v="32.100000000000009"/>
    <n v="30.380000000000003"/>
    <x v="5"/>
    <x v="9"/>
    <x v="2"/>
    <x v="1"/>
    <x v="0"/>
    <x v="1"/>
    <x v="42"/>
    <s v="2037GEO_Blundell"/>
  </r>
  <r>
    <x v="18"/>
    <n v="0"/>
    <n v="534.19833333333327"/>
    <n v="524.78842082046754"/>
    <x v="5"/>
    <x v="4"/>
    <x v="4"/>
    <x v="1"/>
    <x v="0"/>
    <x v="1"/>
    <x v="43"/>
    <s v="2037GS_CurrantCreek"/>
  </r>
  <r>
    <x v="18"/>
    <n v="0"/>
    <n v="418.10000000000008"/>
    <n v="395.40000000000009"/>
    <x v="5"/>
    <x v="5"/>
    <x v="4"/>
    <x v="1"/>
    <x v="0"/>
    <x v="1"/>
    <x v="44"/>
    <s v="2037CL_Hunter1"/>
  </r>
  <r>
    <x v="18"/>
    <n v="0"/>
    <n v="269"/>
    <n v="250.39299999999992"/>
    <x v="5"/>
    <x v="5"/>
    <x v="4"/>
    <x v="1"/>
    <x v="0"/>
    <x v="1"/>
    <x v="45"/>
    <s v="2037CL_Hunter2"/>
  </r>
  <r>
    <x v="18"/>
    <n v="0"/>
    <n v="471"/>
    <n v="445.06099999999998"/>
    <x v="5"/>
    <x v="5"/>
    <x v="4"/>
    <x v="1"/>
    <x v="0"/>
    <x v="1"/>
    <x v="46"/>
    <s v="2037CL_Hunter3"/>
  </r>
  <r>
    <x v="18"/>
    <n v="0"/>
    <n v="2.25"/>
    <n v="53.964381342454914"/>
    <x v="5"/>
    <x v="3"/>
    <x v="3"/>
    <x v="1"/>
    <x v="0"/>
    <x v="1"/>
    <x v="61"/>
    <s v="2037QF_SR_UTS"/>
  </r>
  <r>
    <x v="18"/>
    <n v="0"/>
    <n v="7.56"/>
    <n v="9.9768091411439741"/>
    <x v="5"/>
    <x v="3"/>
    <x v="3"/>
    <x v="1"/>
    <x v="0"/>
    <x v="1"/>
    <x v="63"/>
    <s v="2037QF_SR_Sage_I"/>
  </r>
  <r>
    <x v="18"/>
    <n v="0"/>
    <n v="7.56"/>
    <n v="9.9768091411439741"/>
    <x v="5"/>
    <x v="3"/>
    <x v="3"/>
    <x v="1"/>
    <x v="0"/>
    <x v="1"/>
    <x v="64"/>
    <s v="2037QF_SR_Sage_II"/>
  </r>
  <r>
    <x v="18"/>
    <n v="0"/>
    <n v="6.6524999999999972"/>
    <n v="8.3063643214014622"/>
    <x v="5"/>
    <x v="3"/>
    <x v="3"/>
    <x v="1"/>
    <x v="0"/>
    <x v="1"/>
    <x v="65"/>
    <s v="2037QF_SR_Sage_III"/>
  </r>
  <r>
    <x v="18"/>
    <n v="0"/>
    <n v="54.820000000000014"/>
    <n v="50.457718818970044"/>
    <x v="5"/>
    <x v="10"/>
    <x v="2"/>
    <x v="1"/>
    <x v="0"/>
    <x v="1"/>
    <x v="146"/>
    <s v="2037FB_S_Hunter"/>
  </r>
  <r>
    <x v="18"/>
    <n v="0"/>
    <n v="43.860000000000007"/>
    <n v="40.327119317077027"/>
    <x v="5"/>
    <x v="10"/>
    <x v="2"/>
    <x v="1"/>
    <x v="0"/>
    <x v="1"/>
    <x v="147"/>
    <s v="2037FB_S_Sigurd"/>
  </r>
  <r>
    <x v="18"/>
    <n v="0"/>
    <n v="52.366666666666653"/>
    <n v="44.013024078946401"/>
    <x v="5"/>
    <x v="10"/>
    <x v="2"/>
    <x v="1"/>
    <x v="0"/>
    <x v="1"/>
    <x v="138"/>
    <s v="2037FB_S_Milfrd"/>
  </r>
  <r>
    <x v="18"/>
    <n v="0"/>
    <n v="32.480000000000004"/>
    <n v="36.715146032388404"/>
    <x v="5"/>
    <x v="10"/>
    <x v="2"/>
    <x v="1"/>
    <x v="0"/>
    <x v="1"/>
    <x v="148"/>
    <s v="2037FB_S_CovMtn"/>
  </r>
  <r>
    <x v="18"/>
    <n v="0"/>
    <n v="2.9616666666666664"/>
    <n v="3.2278881782090867"/>
    <x v="8"/>
    <x v="1"/>
    <x v="1"/>
    <x v="0"/>
    <x v="0"/>
    <x v="1"/>
    <x v="71"/>
    <s v="2037HY_BigFork"/>
  </r>
  <r>
    <x v="18"/>
    <n v="0"/>
    <n v="100.32083333333334"/>
    <n v="98.622671480144419"/>
    <x v="24"/>
    <x v="16"/>
    <x v="7"/>
    <x v="0"/>
    <x v="0"/>
    <x v="0"/>
    <x v="163"/>
    <s v="2037I_YK_BAT_LI"/>
  </r>
  <r>
    <x v="18"/>
    <n v="0"/>
    <n v="128.98333333333338"/>
    <n v="126.80057761732853"/>
    <x v="10"/>
    <x v="16"/>
    <x v="7"/>
    <x v="0"/>
    <x v="0"/>
    <x v="0"/>
    <x v="166"/>
    <s v="2037I_WW_BAT_LI"/>
  </r>
  <r>
    <x v="18"/>
    <n v="0"/>
    <n v="8.4000000000000021"/>
    <n v="20.135414630833736"/>
    <x v="10"/>
    <x v="3"/>
    <x v="3"/>
    <x v="0"/>
    <x v="0"/>
    <x v="1"/>
    <x v="139"/>
    <s v="2037QF_WD_Orchard"/>
  </r>
  <r>
    <x v="18"/>
    <n v="0"/>
    <n v="32.76"/>
    <n v="82.945692927365627"/>
    <x v="10"/>
    <x v="2"/>
    <x v="2"/>
    <x v="0"/>
    <x v="0"/>
    <x v="1"/>
    <x v="81"/>
    <s v="2037I_RP_WD_Mg1"/>
  </r>
  <r>
    <x v="18"/>
    <n v="0"/>
    <n v="16.38"/>
    <n v="23.596446522731856"/>
    <x v="10"/>
    <x v="2"/>
    <x v="2"/>
    <x v="0"/>
    <x v="0"/>
    <x v="1"/>
    <x v="82"/>
    <s v="2037I_RP_WD_Mg2"/>
  </r>
  <r>
    <x v="18"/>
    <n v="0"/>
    <n v="268"/>
    <n v="251.60899999999992"/>
    <x v="11"/>
    <x v="5"/>
    <x v="4"/>
    <x v="1"/>
    <x v="0"/>
    <x v="1"/>
    <x v="88"/>
    <s v="2037CL_Wyodak1"/>
  </r>
  <r>
    <x v="18"/>
    <n v="0"/>
    <n v="70.7"/>
    <n v="62.788634037351407"/>
    <x v="11"/>
    <x v="2"/>
    <x v="2"/>
    <x v="1"/>
    <x v="0"/>
    <x v="1"/>
    <x v="140"/>
    <s v="2037WD_Pryor"/>
  </r>
  <r>
    <x v="18"/>
    <n v="0"/>
    <n v="442.04999999999995"/>
    <n v="415.16563806793118"/>
    <x v="11"/>
    <x v="15"/>
    <x v="11"/>
    <x v="1"/>
    <x v="0"/>
    <x v="0"/>
    <x v="179"/>
    <s v="2037I_DJ_CC_J1"/>
  </r>
  <r>
    <x v="18"/>
    <n v="0"/>
    <n v="63"/>
    <n v="62.708204675782937"/>
    <x v="11"/>
    <x v="15"/>
    <x v="11"/>
    <x v="1"/>
    <x v="0"/>
    <x v="0"/>
    <x v="180"/>
    <s v="2037I_DJ_CC_J1D"/>
  </r>
  <r>
    <x v="18"/>
    <n v="0"/>
    <n v="23.360000000000003"/>
    <n v="78.014894178945951"/>
    <x v="11"/>
    <x v="2"/>
    <x v="2"/>
    <x v="1"/>
    <x v="0"/>
    <x v="1"/>
    <x v="105"/>
    <s v="2037I_RP_WD_Glnr"/>
  </r>
  <r>
    <x v="18"/>
    <n v="0"/>
    <n v="9.2000000000000011"/>
    <n v="30.732882893679562"/>
    <x v="11"/>
    <x v="2"/>
    <x v="2"/>
    <x v="1"/>
    <x v="0"/>
    <x v="1"/>
    <x v="106"/>
    <s v="2037I_RP_WD_Gln3"/>
  </r>
  <r>
    <x v="18"/>
    <n v="0"/>
    <n v="23.360000000000003"/>
    <n v="29.460608553470024"/>
    <x v="11"/>
    <x v="2"/>
    <x v="2"/>
    <x v="1"/>
    <x v="0"/>
    <x v="1"/>
    <x v="107"/>
    <s v="2037I_RP_WD_7Mil"/>
  </r>
  <r>
    <x v="18"/>
    <n v="0"/>
    <n v="4.6000000000000005"/>
    <n v="6.2506101099613804"/>
    <x v="11"/>
    <x v="2"/>
    <x v="2"/>
    <x v="1"/>
    <x v="0"/>
    <x v="1"/>
    <x v="108"/>
    <s v="2037I_RP_WD_7Mi2"/>
  </r>
  <r>
    <x v="18"/>
    <n v="0"/>
    <n v="23.360000000000003"/>
    <n v="52.593270533660267"/>
    <x v="11"/>
    <x v="2"/>
    <x v="2"/>
    <x v="1"/>
    <x v="0"/>
    <x v="1"/>
    <x v="109"/>
    <s v="2037I_RP_WD_HiP"/>
  </r>
  <r>
    <x v="18"/>
    <n v="0"/>
    <n v="6.7300000000000031"/>
    <n v="11.150795940882025"/>
    <x v="11"/>
    <x v="2"/>
    <x v="2"/>
    <x v="1"/>
    <x v="0"/>
    <x v="1"/>
    <x v="110"/>
    <s v="2037I_RP_WD_McF"/>
  </r>
  <r>
    <x v="18"/>
    <n v="0"/>
    <n v="26.199999999999992"/>
    <n v="31.986848133521544"/>
    <x v="11"/>
    <x v="2"/>
    <x v="2"/>
    <x v="1"/>
    <x v="0"/>
    <x v="1"/>
    <x v="141"/>
    <s v="2037I_RP_WD_Dlp"/>
  </r>
  <r>
    <x v="18"/>
    <n v="0"/>
    <n v="23.360000000000003"/>
    <n v="59.115615057085229"/>
    <x v="11"/>
    <x v="2"/>
    <x v="2"/>
    <x v="1"/>
    <x v="0"/>
    <x v="1"/>
    <x v="111"/>
    <s v="2037I_RP_WD_RHs"/>
  </r>
  <r>
    <x v="18"/>
    <n v="0"/>
    <n v="63.12"/>
    <n v="280.91972182832438"/>
    <x v="11"/>
    <x v="2"/>
    <x v="2"/>
    <x v="1"/>
    <x v="0"/>
    <x v="1"/>
    <x v="149"/>
    <s v="2037R_WD_CDR2_c"/>
  </r>
  <r>
    <x v="18"/>
    <n v="0"/>
    <n v="79"/>
    <n v="128.58414957071588"/>
    <x v="11"/>
    <x v="2"/>
    <x v="2"/>
    <x v="1"/>
    <x v="0"/>
    <x v="1"/>
    <x v="142"/>
    <s v="2037R_WD_TBF3_b"/>
  </r>
  <r>
    <x v="18"/>
    <n v="0"/>
    <n v="39.470000000000006"/>
    <n v="59.21752329274377"/>
    <x v="11"/>
    <x v="2"/>
    <x v="2"/>
    <x v="1"/>
    <x v="0"/>
    <x v="1"/>
    <x v="143"/>
    <s v="2037R_WD_EKF1_b"/>
  </r>
  <r>
    <x v="18"/>
    <n v="0"/>
    <n v="35.35"/>
    <n v="84.381419102103948"/>
    <x v="11"/>
    <x v="2"/>
    <x v="2"/>
    <x v="1"/>
    <x v="0"/>
    <x v="1"/>
    <x v="150"/>
    <s v="2037I_CedarSpI_WD"/>
  </r>
  <r>
    <x v="18"/>
    <n v="0"/>
    <n v="0"/>
    <n v="0"/>
    <x v="11"/>
    <x v="11"/>
    <x v="8"/>
    <x v="1"/>
    <x v="0"/>
    <x v="0"/>
    <x v="112"/>
    <s v="2037DecomCost"/>
  </r>
  <r>
    <x v="18"/>
    <n v="0"/>
    <n v="38.305"/>
    <n v="39.766844087211368"/>
    <x v="12"/>
    <x v="3"/>
    <x v="3"/>
    <x v="1"/>
    <x v="0"/>
    <x v="1"/>
    <x v="113"/>
    <s v="2037QF_SR_Sweetwtr"/>
  </r>
  <r>
    <x v="18"/>
    <n v="0"/>
    <n v="478.24749999999995"/>
    <n v="411.09905161005736"/>
    <x v="13"/>
    <x v="4"/>
    <x v="4"/>
    <x v="0"/>
    <x v="0"/>
    <x v="1"/>
    <x v="114"/>
    <s v="2037GS_Chehalis"/>
  </r>
  <r>
    <x v="18"/>
    <n v="0"/>
    <n v="33.119999999999997"/>
    <n v="25.691526687251873"/>
    <x v="14"/>
    <x v="1"/>
    <x v="1"/>
    <x v="0"/>
    <x v="0"/>
    <x v="1"/>
    <x v="115"/>
    <s v="2037HY_Rogue"/>
  </r>
  <r>
    <x v="18"/>
    <n v="0"/>
    <n v="2.2058333333333326"/>
    <n v="2.202144905161004"/>
    <x v="14"/>
    <x v="1"/>
    <x v="1"/>
    <x v="0"/>
    <x v="0"/>
    <x v="1"/>
    <x v="116"/>
    <s v="2037HY_SmallWest"/>
  </r>
  <r>
    <x v="18"/>
    <n v="0"/>
    <n v="46.15"/>
    <n v="27.050663652404058"/>
    <x v="14"/>
    <x v="1"/>
    <x v="1"/>
    <x v="0"/>
    <x v="0"/>
    <x v="1"/>
    <x v="119"/>
    <s v="2037HY_Umpqua_Flat"/>
  </r>
  <r>
    <x v="18"/>
    <n v="0"/>
    <n v="82.628333333333345"/>
    <n v="37.478808998676634"/>
    <x v="14"/>
    <x v="1"/>
    <x v="1"/>
    <x v="0"/>
    <x v="0"/>
    <x v="1"/>
    <x v="120"/>
    <s v="2037HY_Umpqua_Shape"/>
  </r>
  <r>
    <x v="18"/>
    <n v="0"/>
    <n v="257.96250000000003"/>
    <n v="253.60115523465706"/>
    <x v="14"/>
    <x v="16"/>
    <x v="7"/>
    <x v="0"/>
    <x v="0"/>
    <x v="0"/>
    <x v="167"/>
    <s v="2037I_SO_BAT_LI"/>
  </r>
  <r>
    <x v="18"/>
    <n v="0"/>
    <n v="2.3399999999999994"/>
    <n v="3.4386877440852537"/>
    <x v="14"/>
    <x v="10"/>
    <x v="2"/>
    <x v="0"/>
    <x v="0"/>
    <x v="1"/>
    <x v="123"/>
    <s v="2037SR_OldMill_P"/>
  </r>
  <r>
    <x v="18"/>
    <n v="0"/>
    <n v="5.39"/>
    <n v="191.58701884355628"/>
    <x v="14"/>
    <x v="3"/>
    <x v="3"/>
    <x v="0"/>
    <x v="0"/>
    <x v="1"/>
    <x v="125"/>
    <s v="2037QF_SR_ORS"/>
  </r>
  <r>
    <x v="18"/>
    <n v="0"/>
    <n v="187.38166666666666"/>
    <n v="165.00591872272219"/>
    <x v="14"/>
    <x v="13"/>
    <x v="9"/>
    <x v="0"/>
    <x v="0"/>
    <x v="0"/>
    <x v="153"/>
    <s v="2037H1.SO1_PVS"/>
  </r>
  <r>
    <x v="18"/>
    <n v="0"/>
    <n v="15.176666666666664"/>
    <n v="21.567937815860112"/>
    <x v="14"/>
    <x v="13"/>
    <x v="9"/>
    <x v="0"/>
    <x v="0"/>
    <x v="0"/>
    <x v="154"/>
    <s v="2037L1.SO1_PVS"/>
  </r>
  <r>
    <x v="18"/>
    <n v="0"/>
    <n v="59.659999999999975"/>
    <n v="79.549760947861145"/>
    <x v="14"/>
    <x v="10"/>
    <x v="2"/>
    <x v="0"/>
    <x v="0"/>
    <x v="1"/>
    <x v="151"/>
    <s v="2037FB_S_PrnMil"/>
  </r>
  <r>
    <x v="18"/>
    <n v="0"/>
    <n v="407.10416666666674"/>
    <n v="423.642873842082"/>
    <x v="15"/>
    <x v="1"/>
    <x v="1"/>
    <x v="0"/>
    <x v="0"/>
    <x v="1"/>
    <x v="126"/>
    <s v="2037HY_Lewis_Dispatch"/>
  </r>
  <r>
    <x v="18"/>
    <n v="0"/>
    <n v="128.79916666666665"/>
    <n v="31.032624393471544"/>
    <x v="15"/>
    <x v="1"/>
    <x v="1"/>
    <x v="0"/>
    <x v="0"/>
    <x v="1"/>
    <x v="127"/>
    <s v="2037HY_Lewis_Shape"/>
  </r>
  <r>
    <x v="18"/>
    <n v="0"/>
    <n v="0"/>
    <n v="0"/>
    <x v="15"/>
    <x v="1"/>
    <x v="1"/>
    <x v="0"/>
    <x v="0"/>
    <x v="1"/>
    <x v="128"/>
    <s v="2037Hy_Lewis_Dispatch_Rel_Reserve"/>
  </r>
  <r>
    <x v="18"/>
    <n v="0"/>
    <n v="100.32083333333334"/>
    <n v="98.622671480144419"/>
    <x v="15"/>
    <x v="16"/>
    <x v="7"/>
    <x v="0"/>
    <x v="0"/>
    <x v="0"/>
    <x v="168"/>
    <s v="2037I_PNC_BAT_LI"/>
  </r>
  <r>
    <x v="18"/>
    <n v="0"/>
    <n v="114.64999999999999"/>
    <n v="112.71162454873647"/>
    <x v="25"/>
    <x v="16"/>
    <x v="7"/>
    <x v="0"/>
    <x v="0"/>
    <x v="0"/>
    <x v="164"/>
    <s v="2037I_WV_BAT_LI"/>
  </r>
  <r>
    <x v="18"/>
    <n v="0"/>
    <n v="8.5833333333333339"/>
    <n v="103"/>
    <x v="16"/>
    <x v="0"/>
    <x v="0"/>
    <x v="0"/>
    <x v="0"/>
    <x v="0"/>
    <x v="131"/>
    <s v="2037I_FOT_NOBQ3"/>
  </r>
  <r>
    <x v="18"/>
    <n v="0"/>
    <n v="348.67"/>
    <n v="322.14899999999989"/>
    <x v="17"/>
    <x v="5"/>
    <x v="4"/>
    <x v="0"/>
    <x v="0"/>
    <x v="1"/>
    <x v="134"/>
    <s v="2037CL_JBridger3"/>
  </r>
  <r>
    <x v="18"/>
    <n v="0"/>
    <n v="353.30000000000013"/>
    <n v="319.39199999999994"/>
    <x v="17"/>
    <x v="5"/>
    <x v="4"/>
    <x v="0"/>
    <x v="0"/>
    <x v="1"/>
    <x v="135"/>
    <s v="2037CL_JBridger4"/>
  </r>
  <r>
    <x v="18"/>
    <n v="0"/>
    <n v="0"/>
    <n v="0"/>
    <x v="17"/>
    <x v="11"/>
    <x v="8"/>
    <x v="1"/>
    <x v="0"/>
    <x v="0"/>
    <x v="136"/>
    <s v="2037ReclamationCost"/>
  </r>
  <r>
    <x v="18"/>
    <n v="0"/>
    <n v="11.65"/>
    <n v="25.554915722349897"/>
    <x v="18"/>
    <x v="14"/>
    <x v="10"/>
    <x v="1"/>
    <x v="0"/>
    <x v="0"/>
    <x v="152"/>
    <s v="2037H3.US1_WD_CP"/>
  </r>
  <r>
    <x v="18"/>
    <n v="0"/>
    <n v="59.986666666666672"/>
    <n v="74.026862197164434"/>
    <x v="18"/>
    <x v="13"/>
    <x v="9"/>
    <x v="1"/>
    <x v="0"/>
    <x v="0"/>
    <x v="155"/>
    <s v="2037L1.US1_PVS"/>
  </r>
  <r>
    <x v="18"/>
    <n v="0"/>
    <n v="4.4958333333333336"/>
    <n v="15.335284902510516"/>
    <x v="19"/>
    <x v="17"/>
    <x v="12"/>
    <x v="0"/>
    <x v="0"/>
    <x v="0"/>
    <x v="169"/>
    <s v="2037H_.YK1_WDS"/>
  </r>
  <r>
    <x v="18"/>
    <n v="0"/>
    <n v="102.35500000000002"/>
    <n v="137.11736659720873"/>
    <x v="19"/>
    <x v="13"/>
    <x v="9"/>
    <x v="0"/>
    <x v="0"/>
    <x v="0"/>
    <x v="156"/>
    <s v="2037L1.YK1_PVS"/>
  </r>
  <r>
    <x v="18"/>
    <n v="0"/>
    <n v="4.8658333333333346"/>
    <n v="16.587144894552189"/>
    <x v="29"/>
    <x v="17"/>
    <x v="12"/>
    <x v="0"/>
    <x v="0"/>
    <x v="0"/>
    <x v="181"/>
    <s v="2037H_.YK4_WDS"/>
  </r>
  <r>
    <x v="18"/>
    <n v="0"/>
    <n v="108.62583333333332"/>
    <n v="145.51372355989207"/>
    <x v="29"/>
    <x v="13"/>
    <x v="9"/>
    <x v="0"/>
    <x v="0"/>
    <x v="0"/>
    <x v="178"/>
    <s v="2037L_.YK4_PVS"/>
  </r>
  <r>
    <x v="18"/>
    <n v="0"/>
    <n v="106.65083333333332"/>
    <n v="184.86332735092478"/>
    <x v="26"/>
    <x v="14"/>
    <x v="10"/>
    <x v="1"/>
    <x v="0"/>
    <x v="0"/>
    <x v="171"/>
    <s v="2037H_.GO2_WD"/>
  </r>
  <r>
    <x v="18"/>
    <n v="0"/>
    <n v="29.620000000000005"/>
    <n v="224.0386197001846"/>
    <x v="26"/>
    <x v="14"/>
    <x v="10"/>
    <x v="1"/>
    <x v="0"/>
    <x v="0"/>
    <x v="172"/>
    <s v="2037L_.GO2_WD"/>
  </r>
  <r>
    <x v="18"/>
    <n v="0"/>
    <n v="27.236666666666668"/>
    <n v="47.701604765675427"/>
    <x v="26"/>
    <x v="17"/>
    <x v="12"/>
    <x v="1"/>
    <x v="0"/>
    <x v="0"/>
    <x v="175"/>
    <s v="2037H_.GO2_WDS"/>
  </r>
  <r>
    <x v="18"/>
    <n v="0"/>
    <n v="435.19250000000005"/>
    <n v="207.53550441111585"/>
    <x v="30"/>
    <x v="15"/>
    <x v="11"/>
    <x v="0"/>
    <x v="0"/>
    <x v="0"/>
    <x v="182"/>
    <s v="2037I_WV_SC_FRM"/>
  </r>
  <r>
    <x v="18"/>
    <n v="0"/>
    <n v="124.72916666666664"/>
    <n v="177.24516371165319"/>
    <x v="28"/>
    <x v="13"/>
    <x v="9"/>
    <x v="0"/>
    <x v="0"/>
    <x v="0"/>
    <x v="176"/>
    <s v="2037L_.SO2_PVS"/>
  </r>
  <r>
    <x v="18"/>
    <n v="0"/>
    <n v="565.6"/>
    <n v="502.29854496753114"/>
    <x v="20"/>
    <x v="14"/>
    <x v="10"/>
    <x v="1"/>
    <x v="0"/>
    <x v="0"/>
    <x v="157"/>
    <s v="2037H4.AE1_WD"/>
  </r>
  <r>
    <x v="18"/>
    <n v="0"/>
    <n v="104.60416666666664"/>
    <n v="85.917313764707146"/>
    <x v="21"/>
    <x v="13"/>
    <x v="9"/>
    <x v="1"/>
    <x v="0"/>
    <x v="0"/>
    <x v="158"/>
    <s v="2037H1.UN1_PVS_CP"/>
  </r>
  <r>
    <x v="18"/>
    <n v="0"/>
    <n v="88.858333333333334"/>
    <n v="114.0454025224313"/>
    <x v="21"/>
    <x v="13"/>
    <x v="9"/>
    <x v="1"/>
    <x v="0"/>
    <x v="0"/>
    <x v="159"/>
    <s v="2037L1.UN1_PVS"/>
  </r>
  <r>
    <x v="18"/>
    <n v="0"/>
    <n v="129.95833333333334"/>
    <n v="160.37015207357982"/>
    <x v="27"/>
    <x v="13"/>
    <x v="9"/>
    <x v="1"/>
    <x v="0"/>
    <x v="0"/>
    <x v="173"/>
    <s v="2037L_.US4_PVS"/>
  </r>
  <r>
    <x v="18"/>
    <n v="0"/>
    <n v="363.48749999999995"/>
    <n v="174.21915262461388"/>
    <x v="31"/>
    <x v="15"/>
    <x v="11"/>
    <x v="1"/>
    <x v="0"/>
    <x v="0"/>
    <x v="183"/>
    <s v="2037I_WS2_SC_FRM"/>
  </r>
  <r>
    <x v="18"/>
    <n v="0"/>
    <n v="236.26249999999996"/>
    <n v="291.5529364697681"/>
    <x v="32"/>
    <x v="13"/>
    <x v="9"/>
    <x v="1"/>
    <x v="0"/>
    <x v="0"/>
    <x v="184"/>
    <s v="2037L_.HTG_PVS"/>
  </r>
  <r>
    <x v="18"/>
    <n v="0"/>
    <n v="93.324166666666656"/>
    <n v="119.77766705599592"/>
    <x v="22"/>
    <x v="13"/>
    <x v="9"/>
    <x v="0"/>
    <x v="0"/>
    <x v="0"/>
    <x v="170"/>
    <s v="2037L_.JBB_PVS"/>
  </r>
  <r>
    <x v="18"/>
    <n v="0"/>
    <n v="91.920833333333334"/>
    <n v="117.97800260941169"/>
    <x v="22"/>
    <x v="13"/>
    <x v="9"/>
    <x v="0"/>
    <x v="0"/>
    <x v="0"/>
    <x v="160"/>
    <s v="2037L1.JBB_PVS"/>
  </r>
  <r>
    <x v="19"/>
    <n v="0"/>
    <n v="179.22"/>
    <n v="179.22"/>
    <x v="0"/>
    <x v="0"/>
    <x v="0"/>
    <x v="0"/>
    <x v="0"/>
    <x v="0"/>
    <x v="165"/>
    <s v="2038I_FOT_COBFL"/>
  </r>
  <r>
    <x v="19"/>
    <n v="0"/>
    <n v="2.2316666666666669"/>
    <n v="26.78"/>
    <x v="0"/>
    <x v="0"/>
    <x v="0"/>
    <x v="0"/>
    <x v="0"/>
    <x v="0"/>
    <x v="0"/>
    <s v="2038I_FOT_COBQ3"/>
  </r>
  <r>
    <x v="19"/>
    <n v="0"/>
    <n v="171.97499999999999"/>
    <n v="169.06743682310471"/>
    <x v="1"/>
    <x v="16"/>
    <x v="7"/>
    <x v="1"/>
    <x v="0"/>
    <x v="0"/>
    <x v="174"/>
    <s v="2038I_GO_BAT_LI"/>
  </r>
  <r>
    <x v="19"/>
    <n v="0"/>
    <n v="19.958333333333336"/>
    <n v="20.032790030877809"/>
    <x v="2"/>
    <x v="1"/>
    <x v="1"/>
    <x v="0"/>
    <x v="0"/>
    <x v="1"/>
    <x v="8"/>
    <s v="2038HY_MidCol_P"/>
  </r>
  <r>
    <x v="19"/>
    <n v="0"/>
    <n v="277.40000000000003"/>
    <n v="277.39999999999998"/>
    <x v="2"/>
    <x v="0"/>
    <x v="0"/>
    <x v="0"/>
    <x v="0"/>
    <x v="0"/>
    <x v="177"/>
    <s v="2038I_FOT_MDCFL"/>
  </r>
  <r>
    <x v="19"/>
    <n v="0"/>
    <n v="11.216666666666667"/>
    <n v="134.6"/>
    <x v="2"/>
    <x v="0"/>
    <x v="0"/>
    <x v="0"/>
    <x v="0"/>
    <x v="0"/>
    <x v="11"/>
    <s v="2038I_FOT_MDCQ3"/>
  </r>
  <r>
    <x v="19"/>
    <n v="0"/>
    <n v="32.1875"/>
    <n v="386.25"/>
    <x v="2"/>
    <x v="0"/>
    <x v="0"/>
    <x v="0"/>
    <x v="0"/>
    <x v="0"/>
    <x v="12"/>
    <s v="2038I_FOT_MDCQ3b"/>
  </r>
  <r>
    <x v="19"/>
    <n v="0"/>
    <n v="23.72"/>
    <n v="133.95701295044526"/>
    <x v="2"/>
    <x v="2"/>
    <x v="2"/>
    <x v="0"/>
    <x v="0"/>
    <x v="1"/>
    <x v="14"/>
    <s v="2038I_RP_WD_LJp"/>
  </r>
  <r>
    <x v="19"/>
    <n v="0"/>
    <n v="19.740000000000002"/>
    <n v="122.73436701983269"/>
    <x v="2"/>
    <x v="2"/>
    <x v="2"/>
    <x v="0"/>
    <x v="0"/>
    <x v="1"/>
    <x v="15"/>
    <s v="2038I_RP_WD_Gdne"/>
  </r>
  <r>
    <x v="19"/>
    <n v="0"/>
    <n v="25.75"/>
    <n v="309"/>
    <x v="23"/>
    <x v="0"/>
    <x v="0"/>
    <x v="1"/>
    <x v="0"/>
    <x v="0"/>
    <x v="162"/>
    <s v="2038I_FOT_MNAQ3c"/>
  </r>
  <r>
    <x v="19"/>
    <n v="0"/>
    <n v="9.7999999999999989"/>
    <n v="18.638902073224521"/>
    <x v="3"/>
    <x v="1"/>
    <x v="1"/>
    <x v="1"/>
    <x v="0"/>
    <x v="1"/>
    <x v="16"/>
    <s v="2038HY_BearRiver_Shape"/>
  </r>
  <r>
    <x v="19"/>
    <n v="0"/>
    <n v="57.572499999999998"/>
    <n v="6.4900705778561969"/>
    <x v="3"/>
    <x v="1"/>
    <x v="1"/>
    <x v="1"/>
    <x v="0"/>
    <x v="1"/>
    <x v="17"/>
    <s v="2038HY_BearRiver_Dispatch"/>
  </r>
  <r>
    <x v="19"/>
    <n v="0"/>
    <n v="0"/>
    <n v="36.490070577856201"/>
    <x v="3"/>
    <x v="1"/>
    <x v="1"/>
    <x v="1"/>
    <x v="0"/>
    <x v="1"/>
    <x v="18"/>
    <s v="2038Hy_Bear_Dispatch_Rel_Reserve"/>
  </r>
  <r>
    <x v="19"/>
    <n v="0"/>
    <n v="540.92916666666656"/>
    <n v="517.8042126157917"/>
    <x v="3"/>
    <x v="4"/>
    <x v="4"/>
    <x v="1"/>
    <x v="0"/>
    <x v="1"/>
    <x v="28"/>
    <s v="2038GS_LakeSide1"/>
  </r>
  <r>
    <x v="19"/>
    <n v="0"/>
    <n v="626.79083333333335"/>
    <n v="598.90533745037499"/>
    <x v="3"/>
    <x v="4"/>
    <x v="4"/>
    <x v="1"/>
    <x v="0"/>
    <x v="1"/>
    <x v="29"/>
    <s v="2038GS_LakeSide2"/>
  </r>
  <r>
    <x v="19"/>
    <n v="0"/>
    <n v="545.23083333333341"/>
    <n v="179.20366674018501"/>
    <x v="3"/>
    <x v="15"/>
    <x v="11"/>
    <x v="1"/>
    <x v="0"/>
    <x v="0"/>
    <x v="161"/>
    <s v="2038I_NTN_SC_FRM"/>
  </r>
  <r>
    <x v="19"/>
    <n v="0"/>
    <n v="121.72499999999997"/>
    <n v="107.53981378597433"/>
    <x v="3"/>
    <x v="13"/>
    <x v="9"/>
    <x v="1"/>
    <x v="0"/>
    <x v="0"/>
    <x v="145"/>
    <s v="2038H1.UN_PVS_CP"/>
  </r>
  <r>
    <x v="19"/>
    <n v="0"/>
    <n v="50.350000000000016"/>
    <n v="47.500000000000021"/>
    <x v="3"/>
    <x v="6"/>
    <x v="5"/>
    <x v="1"/>
    <x v="0"/>
    <x v="1"/>
    <x v="35"/>
    <s v="2038MonsanOpRes_Int"/>
  </r>
  <r>
    <x v="19"/>
    <n v="0"/>
    <n v="114.48"/>
    <n v="107.9999999999999"/>
    <x v="3"/>
    <x v="7"/>
    <x v="6"/>
    <x v="1"/>
    <x v="0"/>
    <x v="1"/>
    <x v="36"/>
    <s v="2038MagCorp_Int"/>
  </r>
  <r>
    <x v="19"/>
    <n v="0"/>
    <n v="80.559999999999988"/>
    <n v="69.398323775915301"/>
    <x v="3"/>
    <x v="7"/>
    <x v="6"/>
    <x v="1"/>
    <x v="0"/>
    <x v="1"/>
    <x v="37"/>
    <s v="2038Nucor_Int"/>
  </r>
  <r>
    <x v="19"/>
    <n v="0"/>
    <n v="71.02"/>
    <n v="66.999999999999957"/>
    <x v="3"/>
    <x v="6"/>
    <x v="5"/>
    <x v="1"/>
    <x v="0"/>
    <x v="1"/>
    <x v="38"/>
    <s v="2038MonsanCur_Int"/>
  </r>
  <r>
    <x v="19"/>
    <n v="0"/>
    <n v="9.5183333333333326"/>
    <n v="12.488901852668723"/>
    <x v="5"/>
    <x v="1"/>
    <x v="1"/>
    <x v="1"/>
    <x v="0"/>
    <x v="1"/>
    <x v="40"/>
    <s v="2038HY_SmallEast"/>
  </r>
  <r>
    <x v="19"/>
    <n v="0"/>
    <n v="186.30833333333331"/>
    <n v="183.15638989169676"/>
    <x v="5"/>
    <x v="16"/>
    <x v="7"/>
    <x v="1"/>
    <x v="0"/>
    <x v="0"/>
    <x v="185"/>
    <s v="2038I_US_BAT_LI"/>
  </r>
  <r>
    <x v="19"/>
    <n v="0"/>
    <n v="534.19833333333327"/>
    <n v="524.78842082046754"/>
    <x v="5"/>
    <x v="4"/>
    <x v="4"/>
    <x v="1"/>
    <x v="0"/>
    <x v="1"/>
    <x v="43"/>
    <s v="2038GS_CurrantCreek"/>
  </r>
  <r>
    <x v="19"/>
    <n v="0"/>
    <n v="418.10000000000008"/>
    <n v="395.40000000000009"/>
    <x v="5"/>
    <x v="5"/>
    <x v="4"/>
    <x v="1"/>
    <x v="0"/>
    <x v="1"/>
    <x v="44"/>
    <s v="2038CL_Hunter1"/>
  </r>
  <r>
    <x v="19"/>
    <n v="0"/>
    <n v="269"/>
    <n v="250.39299999999992"/>
    <x v="5"/>
    <x v="5"/>
    <x v="4"/>
    <x v="1"/>
    <x v="0"/>
    <x v="1"/>
    <x v="45"/>
    <s v="2038CL_Hunter2"/>
  </r>
  <r>
    <x v="19"/>
    <n v="0"/>
    <n v="471"/>
    <n v="445.06099999999998"/>
    <x v="5"/>
    <x v="5"/>
    <x v="4"/>
    <x v="1"/>
    <x v="0"/>
    <x v="1"/>
    <x v="46"/>
    <s v="2038CL_Hunter3"/>
  </r>
  <r>
    <x v="19"/>
    <n v="0"/>
    <n v="2.25"/>
    <n v="53.964381342454914"/>
    <x v="5"/>
    <x v="3"/>
    <x v="3"/>
    <x v="1"/>
    <x v="0"/>
    <x v="1"/>
    <x v="61"/>
    <s v="2038QF_SR_UTS"/>
  </r>
  <r>
    <x v="19"/>
    <n v="0"/>
    <n v="7.5199999999999987"/>
    <n v="9.9768091411439741"/>
    <x v="5"/>
    <x v="3"/>
    <x v="3"/>
    <x v="1"/>
    <x v="0"/>
    <x v="1"/>
    <x v="63"/>
    <s v="2038QF_SR_Sage_I"/>
  </r>
  <r>
    <x v="19"/>
    <n v="0"/>
    <n v="7.5199999999999987"/>
    <n v="9.9768091411439741"/>
    <x v="5"/>
    <x v="3"/>
    <x v="3"/>
    <x v="1"/>
    <x v="0"/>
    <x v="1"/>
    <x v="64"/>
    <s v="2038QF_SR_Sage_II"/>
  </r>
  <r>
    <x v="19"/>
    <n v="0"/>
    <n v="6.620000000000001"/>
    <n v="8.3063643214014622"/>
    <x v="5"/>
    <x v="3"/>
    <x v="3"/>
    <x v="1"/>
    <x v="0"/>
    <x v="1"/>
    <x v="65"/>
    <s v="2038QF_SR_Sage_III"/>
  </r>
  <r>
    <x v="19"/>
    <n v="0"/>
    <n v="54.54999999999999"/>
    <n v="50.457718818970044"/>
    <x v="5"/>
    <x v="10"/>
    <x v="2"/>
    <x v="1"/>
    <x v="0"/>
    <x v="1"/>
    <x v="146"/>
    <s v="2038FB_S_Hunter"/>
  </r>
  <r>
    <x v="19"/>
    <n v="0"/>
    <n v="43.639999999999993"/>
    <n v="40.327119317077027"/>
    <x v="5"/>
    <x v="10"/>
    <x v="2"/>
    <x v="1"/>
    <x v="0"/>
    <x v="1"/>
    <x v="147"/>
    <s v="2038FB_S_Sigurd"/>
  </r>
  <r>
    <x v="19"/>
    <n v="0"/>
    <n v="51.967500000000001"/>
    <n v="44.013024078946401"/>
    <x v="5"/>
    <x v="10"/>
    <x v="2"/>
    <x v="1"/>
    <x v="0"/>
    <x v="1"/>
    <x v="138"/>
    <s v="2038FB_S_Milfrd"/>
  </r>
  <r>
    <x v="19"/>
    <n v="0"/>
    <n v="32.350000000000009"/>
    <n v="36.715146032388404"/>
    <x v="5"/>
    <x v="10"/>
    <x v="2"/>
    <x v="1"/>
    <x v="0"/>
    <x v="1"/>
    <x v="148"/>
    <s v="2038FB_S_CovMtn"/>
  </r>
  <r>
    <x v="19"/>
    <n v="0"/>
    <n v="2.9616666666666664"/>
    <n v="3.2278881782090867"/>
    <x v="8"/>
    <x v="1"/>
    <x v="1"/>
    <x v="0"/>
    <x v="0"/>
    <x v="1"/>
    <x v="71"/>
    <s v="2038HY_BigFork"/>
  </r>
  <r>
    <x v="19"/>
    <n v="0"/>
    <n v="100.32083333333334"/>
    <n v="98.622671480144419"/>
    <x v="24"/>
    <x v="16"/>
    <x v="7"/>
    <x v="0"/>
    <x v="0"/>
    <x v="0"/>
    <x v="163"/>
    <s v="2038I_YK_BAT_LI"/>
  </r>
  <r>
    <x v="19"/>
    <n v="0"/>
    <n v="186.30833333333331"/>
    <n v="183.15638989169676"/>
    <x v="10"/>
    <x v="16"/>
    <x v="7"/>
    <x v="0"/>
    <x v="0"/>
    <x v="0"/>
    <x v="166"/>
    <s v="2038I_WW_BAT_LI"/>
  </r>
  <r>
    <x v="19"/>
    <n v="0"/>
    <n v="8.4000000000000021"/>
    <n v="23.501535342285365"/>
    <x v="10"/>
    <x v="3"/>
    <x v="3"/>
    <x v="0"/>
    <x v="0"/>
    <x v="1"/>
    <x v="139"/>
    <s v="2038QF_WD_Orchard"/>
  </r>
  <r>
    <x v="19"/>
    <n v="0"/>
    <n v="32.76"/>
    <n v="96.812068167583433"/>
    <x v="10"/>
    <x v="2"/>
    <x v="2"/>
    <x v="0"/>
    <x v="0"/>
    <x v="1"/>
    <x v="81"/>
    <s v="2038I_RP_WD_Mg1"/>
  </r>
  <r>
    <x v="19"/>
    <n v="0"/>
    <n v="16.38"/>
    <n v="27.541162279178121"/>
    <x v="10"/>
    <x v="2"/>
    <x v="2"/>
    <x v="0"/>
    <x v="0"/>
    <x v="1"/>
    <x v="82"/>
    <s v="2038I_RP_WD_Mg2"/>
  </r>
  <r>
    <x v="19"/>
    <n v="0"/>
    <n v="268"/>
    <n v="251.60899999999992"/>
    <x v="11"/>
    <x v="5"/>
    <x v="4"/>
    <x v="1"/>
    <x v="0"/>
    <x v="1"/>
    <x v="88"/>
    <s v="2038CL_Wyodak1"/>
  </r>
  <r>
    <x v="19"/>
    <n v="0"/>
    <n v="70.7"/>
    <n v="73.285270205609635"/>
    <x v="11"/>
    <x v="2"/>
    <x v="2"/>
    <x v="1"/>
    <x v="0"/>
    <x v="1"/>
    <x v="140"/>
    <s v="2038WD_Pryor"/>
  </r>
  <r>
    <x v="19"/>
    <n v="0"/>
    <n v="442.04999999999995"/>
    <n v="415.16563806793118"/>
    <x v="11"/>
    <x v="15"/>
    <x v="11"/>
    <x v="1"/>
    <x v="0"/>
    <x v="0"/>
    <x v="179"/>
    <s v="2038I_DJ_CC_J1"/>
  </r>
  <r>
    <x v="19"/>
    <n v="0"/>
    <n v="63"/>
    <n v="62.708204675782937"/>
    <x v="11"/>
    <x v="15"/>
    <x v="11"/>
    <x v="1"/>
    <x v="0"/>
    <x v="0"/>
    <x v="180"/>
    <s v="2038I_DJ_CC_J1D"/>
  </r>
  <r>
    <x v="19"/>
    <n v="0"/>
    <n v="23.360000000000003"/>
    <n v="91.056967357579239"/>
    <x v="11"/>
    <x v="2"/>
    <x v="2"/>
    <x v="1"/>
    <x v="0"/>
    <x v="1"/>
    <x v="105"/>
    <s v="2038I_RP_WD_Glnr"/>
  </r>
  <r>
    <x v="19"/>
    <n v="0"/>
    <n v="9.2000000000000011"/>
    <n v="35.870626293937946"/>
    <x v="11"/>
    <x v="2"/>
    <x v="2"/>
    <x v="1"/>
    <x v="0"/>
    <x v="1"/>
    <x v="106"/>
    <s v="2038I_RP_WD_Gln3"/>
  </r>
  <r>
    <x v="19"/>
    <n v="0"/>
    <n v="23.360000000000003"/>
    <n v="34.385660579562732"/>
    <x v="11"/>
    <x v="2"/>
    <x v="2"/>
    <x v="1"/>
    <x v="0"/>
    <x v="1"/>
    <x v="107"/>
    <s v="2038I_RP_WD_7Mil"/>
  </r>
  <r>
    <x v="19"/>
    <n v="0"/>
    <n v="4.6000000000000005"/>
    <n v="7.2955505065763342"/>
    <x v="11"/>
    <x v="2"/>
    <x v="2"/>
    <x v="1"/>
    <x v="0"/>
    <x v="1"/>
    <x v="108"/>
    <s v="2038I_RP_WD_7Mi2"/>
  </r>
  <r>
    <x v="19"/>
    <n v="0"/>
    <n v="23.360000000000003"/>
    <n v="61.385505532150688"/>
    <x v="11"/>
    <x v="2"/>
    <x v="2"/>
    <x v="1"/>
    <x v="0"/>
    <x v="1"/>
    <x v="109"/>
    <s v="2038I_RP_WD_HiP"/>
  </r>
  <r>
    <x v="19"/>
    <n v="0"/>
    <n v="6.7300000000000031"/>
    <n v="13.014920710793433"/>
    <x v="11"/>
    <x v="2"/>
    <x v="2"/>
    <x v="1"/>
    <x v="0"/>
    <x v="1"/>
    <x v="110"/>
    <s v="2038I_RP_WD_McF"/>
  </r>
  <r>
    <x v="19"/>
    <n v="0"/>
    <n v="26.199999999999992"/>
    <n v="37.334222099758385"/>
    <x v="11"/>
    <x v="2"/>
    <x v="2"/>
    <x v="1"/>
    <x v="0"/>
    <x v="1"/>
    <x v="141"/>
    <s v="2038I_RP_WD_Dlp"/>
  </r>
  <r>
    <x v="19"/>
    <n v="0"/>
    <n v="23.360000000000003"/>
    <n v="68.998217420243861"/>
    <x v="11"/>
    <x v="2"/>
    <x v="2"/>
    <x v="1"/>
    <x v="0"/>
    <x v="1"/>
    <x v="111"/>
    <s v="2038I_RP_WD_RHs"/>
  </r>
  <r>
    <x v="19"/>
    <n v="0"/>
    <n v="63.12"/>
    <n v="327.88223594777656"/>
    <x v="11"/>
    <x v="2"/>
    <x v="2"/>
    <x v="1"/>
    <x v="0"/>
    <x v="1"/>
    <x v="149"/>
    <s v="2038R_WD_CDR2_c"/>
  </r>
  <r>
    <x v="19"/>
    <n v="0"/>
    <n v="79"/>
    <n v="150.08009474840196"/>
    <x v="11"/>
    <x v="2"/>
    <x v="2"/>
    <x v="1"/>
    <x v="0"/>
    <x v="1"/>
    <x v="142"/>
    <s v="2038R_WD_TBF3_b"/>
  </r>
  <r>
    <x v="19"/>
    <n v="0"/>
    <n v="39.470000000000006"/>
    <n v="69.117162077997847"/>
    <x v="11"/>
    <x v="2"/>
    <x v="2"/>
    <x v="1"/>
    <x v="0"/>
    <x v="1"/>
    <x v="143"/>
    <s v="2038R_WD_EKF1_b"/>
  </r>
  <r>
    <x v="19"/>
    <n v="0"/>
    <n v="35.35"/>
    <n v="98.487810637062424"/>
    <x v="11"/>
    <x v="2"/>
    <x v="2"/>
    <x v="1"/>
    <x v="0"/>
    <x v="1"/>
    <x v="150"/>
    <s v="2038I_CedarSpI_WD"/>
  </r>
  <r>
    <x v="19"/>
    <n v="0"/>
    <n v="0"/>
    <n v="0"/>
    <x v="11"/>
    <x v="11"/>
    <x v="8"/>
    <x v="1"/>
    <x v="0"/>
    <x v="0"/>
    <x v="112"/>
    <s v="2038DecomCost"/>
  </r>
  <r>
    <x v="19"/>
    <n v="0"/>
    <n v="14.33333333333333"/>
    <n v="14.088953068592058"/>
    <x v="12"/>
    <x v="16"/>
    <x v="7"/>
    <x v="1"/>
    <x v="0"/>
    <x v="0"/>
    <x v="186"/>
    <s v="2038I_WSW_BAT_LI"/>
  </r>
  <r>
    <x v="19"/>
    <n v="0"/>
    <n v="31.733333333333324"/>
    <n v="39.766844087211368"/>
    <x v="12"/>
    <x v="3"/>
    <x v="3"/>
    <x v="1"/>
    <x v="0"/>
    <x v="1"/>
    <x v="113"/>
    <s v="2038QF_SR_Sweetwtr"/>
  </r>
  <r>
    <x v="19"/>
    <n v="0"/>
    <n v="478.24749999999995"/>
    <n v="411.09905161005736"/>
    <x v="13"/>
    <x v="4"/>
    <x v="4"/>
    <x v="0"/>
    <x v="0"/>
    <x v="1"/>
    <x v="114"/>
    <s v="2038GS_Chehalis"/>
  </r>
  <r>
    <x v="19"/>
    <n v="0"/>
    <n v="33.119999999999997"/>
    <n v="25.691526687251873"/>
    <x v="14"/>
    <x v="1"/>
    <x v="1"/>
    <x v="0"/>
    <x v="0"/>
    <x v="1"/>
    <x v="115"/>
    <s v="2038HY_Rogue"/>
  </r>
  <r>
    <x v="19"/>
    <n v="0"/>
    <n v="2.2058333333333326"/>
    <n v="2.202144905161004"/>
    <x v="14"/>
    <x v="1"/>
    <x v="1"/>
    <x v="0"/>
    <x v="0"/>
    <x v="1"/>
    <x v="116"/>
    <s v="2038HY_SmallWest"/>
  </r>
  <r>
    <x v="19"/>
    <n v="0"/>
    <n v="46.15"/>
    <n v="27.050663652404058"/>
    <x v="14"/>
    <x v="1"/>
    <x v="1"/>
    <x v="0"/>
    <x v="0"/>
    <x v="1"/>
    <x v="119"/>
    <s v="2038HY_Umpqua_Flat"/>
  </r>
  <r>
    <x v="19"/>
    <n v="0"/>
    <n v="82.628333333333345"/>
    <n v="37.478808998676634"/>
    <x v="14"/>
    <x v="1"/>
    <x v="1"/>
    <x v="0"/>
    <x v="0"/>
    <x v="1"/>
    <x v="120"/>
    <s v="2038HY_Umpqua_Shape"/>
  </r>
  <r>
    <x v="19"/>
    <n v="0"/>
    <n v="429.9375"/>
    <n v="422.66859205776177"/>
    <x v="14"/>
    <x v="16"/>
    <x v="7"/>
    <x v="0"/>
    <x v="0"/>
    <x v="0"/>
    <x v="167"/>
    <s v="2038I_SO_BAT_LI"/>
  </r>
  <r>
    <x v="19"/>
    <n v="0"/>
    <n v="2.3199999999999994"/>
    <n v="3.4386877440852537"/>
    <x v="14"/>
    <x v="10"/>
    <x v="2"/>
    <x v="0"/>
    <x v="0"/>
    <x v="1"/>
    <x v="123"/>
    <s v="2038SR_OldMill_P"/>
  </r>
  <r>
    <x v="19"/>
    <n v="0"/>
    <n v="5.39"/>
    <n v="191.58701884355628"/>
    <x v="14"/>
    <x v="3"/>
    <x v="3"/>
    <x v="0"/>
    <x v="0"/>
    <x v="1"/>
    <x v="125"/>
    <s v="2038QF_SR_ORS"/>
  </r>
  <r>
    <x v="19"/>
    <n v="0"/>
    <n v="187.38166666666666"/>
    <n v="177.48014332376314"/>
    <x v="14"/>
    <x v="13"/>
    <x v="9"/>
    <x v="0"/>
    <x v="0"/>
    <x v="0"/>
    <x v="153"/>
    <s v="2038H1.SO1_PVS"/>
  </r>
  <r>
    <x v="19"/>
    <n v="0"/>
    <n v="15.176666666666664"/>
    <n v="23.198444785421774"/>
    <x v="14"/>
    <x v="13"/>
    <x v="9"/>
    <x v="0"/>
    <x v="0"/>
    <x v="0"/>
    <x v="154"/>
    <s v="2038L1.SO1_PVS"/>
  </r>
  <r>
    <x v="19"/>
    <n v="0"/>
    <n v="59.360000000000007"/>
    <n v="79.549760947861145"/>
    <x v="14"/>
    <x v="10"/>
    <x v="2"/>
    <x v="0"/>
    <x v="0"/>
    <x v="1"/>
    <x v="151"/>
    <s v="2038FB_S_PrnMil"/>
  </r>
  <r>
    <x v="19"/>
    <n v="0"/>
    <n v="407.10416666666674"/>
    <n v="423.642873842082"/>
    <x v="15"/>
    <x v="1"/>
    <x v="1"/>
    <x v="0"/>
    <x v="0"/>
    <x v="1"/>
    <x v="126"/>
    <s v="2038HY_Lewis_Dispatch"/>
  </r>
  <r>
    <x v="19"/>
    <n v="0"/>
    <n v="128.79916666666665"/>
    <n v="31.032624393471544"/>
    <x v="15"/>
    <x v="1"/>
    <x v="1"/>
    <x v="0"/>
    <x v="0"/>
    <x v="1"/>
    <x v="127"/>
    <s v="2038HY_Lewis_Shape"/>
  </r>
  <r>
    <x v="19"/>
    <n v="0"/>
    <n v="0"/>
    <n v="0"/>
    <x v="15"/>
    <x v="1"/>
    <x v="1"/>
    <x v="0"/>
    <x v="0"/>
    <x v="1"/>
    <x v="128"/>
    <s v="2038Hy_Lewis_Dispatch_Rel_Reserve"/>
  </r>
  <r>
    <x v="19"/>
    <n v="0"/>
    <n v="100.32083333333334"/>
    <n v="98.622671480144419"/>
    <x v="15"/>
    <x v="16"/>
    <x v="7"/>
    <x v="0"/>
    <x v="0"/>
    <x v="0"/>
    <x v="168"/>
    <s v="2038I_PNC_BAT_LI"/>
  </r>
  <r>
    <x v="19"/>
    <n v="0"/>
    <n v="114.64999999999999"/>
    <n v="112.71162454873647"/>
    <x v="25"/>
    <x v="16"/>
    <x v="7"/>
    <x v="0"/>
    <x v="0"/>
    <x v="0"/>
    <x v="164"/>
    <s v="2038I_WV_BAT_LI"/>
  </r>
  <r>
    <x v="19"/>
    <n v="0"/>
    <n v="8.5833333333333339"/>
    <n v="103"/>
    <x v="16"/>
    <x v="0"/>
    <x v="0"/>
    <x v="0"/>
    <x v="0"/>
    <x v="0"/>
    <x v="131"/>
    <s v="2038I_FOT_NOBQ3"/>
  </r>
  <r>
    <x v="19"/>
    <n v="0"/>
    <n v="0"/>
    <n v="0"/>
    <x v="17"/>
    <x v="11"/>
    <x v="8"/>
    <x v="1"/>
    <x v="0"/>
    <x v="0"/>
    <x v="136"/>
    <s v="2038ReclamationCost"/>
  </r>
  <r>
    <x v="19"/>
    <n v="0"/>
    <n v="11.65"/>
    <n v="29.827036891420704"/>
    <x v="18"/>
    <x v="14"/>
    <x v="10"/>
    <x v="1"/>
    <x v="0"/>
    <x v="0"/>
    <x v="152"/>
    <s v="2038H3.US1_WD_CP"/>
  </r>
  <r>
    <x v="19"/>
    <n v="0"/>
    <n v="59.986666666666672"/>
    <n v="79.623192999755076"/>
    <x v="18"/>
    <x v="13"/>
    <x v="9"/>
    <x v="1"/>
    <x v="0"/>
    <x v="0"/>
    <x v="155"/>
    <s v="2038L1.US1_PVS"/>
  </r>
  <r>
    <x v="19"/>
    <n v="0"/>
    <n v="4.4958333333333336"/>
    <n v="17.898948034001478"/>
    <x v="19"/>
    <x v="17"/>
    <x v="12"/>
    <x v="0"/>
    <x v="0"/>
    <x v="0"/>
    <x v="169"/>
    <s v="2038H_.YK1_WDS"/>
  </r>
  <r>
    <x v="19"/>
    <n v="0"/>
    <n v="102.35500000000002"/>
    <n v="147.48325432340042"/>
    <x v="19"/>
    <x v="13"/>
    <x v="9"/>
    <x v="0"/>
    <x v="0"/>
    <x v="0"/>
    <x v="156"/>
    <s v="2038L1.YK1_PVS"/>
  </r>
  <r>
    <x v="19"/>
    <n v="0"/>
    <n v="4.8658333333333346"/>
    <n v="19.360086649022001"/>
    <x v="29"/>
    <x v="17"/>
    <x v="12"/>
    <x v="0"/>
    <x v="0"/>
    <x v="0"/>
    <x v="181"/>
    <s v="2038H_.YK4_WDS"/>
  </r>
  <r>
    <x v="19"/>
    <n v="0"/>
    <n v="108.62583333333332"/>
    <n v="156.51436453247507"/>
    <x v="29"/>
    <x v="13"/>
    <x v="9"/>
    <x v="0"/>
    <x v="0"/>
    <x v="0"/>
    <x v="178"/>
    <s v="2038L_.YK4_PVS"/>
  </r>
  <r>
    <x v="19"/>
    <n v="0"/>
    <n v="106.65083333333332"/>
    <n v="215.76769591708845"/>
    <x v="26"/>
    <x v="14"/>
    <x v="10"/>
    <x v="1"/>
    <x v="0"/>
    <x v="0"/>
    <x v="171"/>
    <s v="2038H_.GO2_WD"/>
  </r>
  <r>
    <x v="19"/>
    <n v="0"/>
    <n v="29.620000000000005"/>
    <n v="261.49208424334807"/>
    <x v="26"/>
    <x v="14"/>
    <x v="10"/>
    <x v="1"/>
    <x v="0"/>
    <x v="0"/>
    <x v="172"/>
    <s v="2038L_.GO2_WD"/>
  </r>
  <r>
    <x v="19"/>
    <n v="0"/>
    <n v="27.236666666666668"/>
    <n v="55.676079725100244"/>
    <x v="26"/>
    <x v="17"/>
    <x v="12"/>
    <x v="1"/>
    <x v="0"/>
    <x v="0"/>
    <x v="175"/>
    <s v="2038H_.GO2_WDS"/>
  </r>
  <r>
    <x v="19"/>
    <n v="0"/>
    <n v="435.19250000000005"/>
    <n v="207.53550441111585"/>
    <x v="30"/>
    <x v="15"/>
    <x v="11"/>
    <x v="0"/>
    <x v="0"/>
    <x v="0"/>
    <x v="182"/>
    <s v="2038I_WV_SC_FRM"/>
  </r>
  <r>
    <x v="19"/>
    <n v="0"/>
    <n v="124.72916666666664"/>
    <n v="190.64465870372567"/>
    <x v="28"/>
    <x v="13"/>
    <x v="9"/>
    <x v="0"/>
    <x v="0"/>
    <x v="0"/>
    <x v="176"/>
    <s v="2038L_.SO2_PVS"/>
  </r>
  <r>
    <x v="19"/>
    <n v="0"/>
    <n v="565.6"/>
    <n v="586.26987441599817"/>
    <x v="20"/>
    <x v="14"/>
    <x v="10"/>
    <x v="1"/>
    <x v="0"/>
    <x v="0"/>
    <x v="157"/>
    <s v="2038H4.AE1_WD"/>
  </r>
  <r>
    <x v="19"/>
    <n v="0"/>
    <n v="104.60416666666664"/>
    <n v="92.412546646747273"/>
    <x v="21"/>
    <x v="13"/>
    <x v="9"/>
    <x v="1"/>
    <x v="0"/>
    <x v="0"/>
    <x v="158"/>
    <s v="2038H1.UN1_PVS_CP"/>
  </r>
  <r>
    <x v="19"/>
    <n v="0"/>
    <n v="88.858333333333334"/>
    <n v="122.66708092520138"/>
    <x v="21"/>
    <x v="13"/>
    <x v="9"/>
    <x v="1"/>
    <x v="0"/>
    <x v="0"/>
    <x v="159"/>
    <s v="2038L1.UN1_PVS"/>
  </r>
  <r>
    <x v="19"/>
    <n v="0"/>
    <n v="129.95833333333334"/>
    <n v="172.49391897693909"/>
    <x v="27"/>
    <x v="13"/>
    <x v="9"/>
    <x v="1"/>
    <x v="0"/>
    <x v="0"/>
    <x v="173"/>
    <s v="2038L_.US4_PVS"/>
  </r>
  <r>
    <x v="19"/>
    <n v="0"/>
    <n v="363.48749999999995"/>
    <n v="174.21915262461388"/>
    <x v="31"/>
    <x v="15"/>
    <x v="11"/>
    <x v="1"/>
    <x v="0"/>
    <x v="0"/>
    <x v="183"/>
    <s v="2038I_WS2_SC_FRM"/>
  </r>
  <r>
    <x v="19"/>
    <n v="0"/>
    <n v="236.26249999999996"/>
    <n v="313.59394470007527"/>
    <x v="32"/>
    <x v="13"/>
    <x v="9"/>
    <x v="1"/>
    <x v="0"/>
    <x v="0"/>
    <x v="184"/>
    <s v="2038L_.HTG_PVS"/>
  </r>
  <r>
    <x v="19"/>
    <n v="0"/>
    <n v="275.56250000000006"/>
    <n v="380.40416796558645"/>
    <x v="22"/>
    <x v="13"/>
    <x v="9"/>
    <x v="0"/>
    <x v="0"/>
    <x v="0"/>
    <x v="170"/>
    <s v="2038L_.JBB_PVS"/>
  </r>
  <r>
    <x v="19"/>
    <n v="0"/>
    <n v="91.920833333333334"/>
    <n v="126.89698026744971"/>
    <x v="22"/>
    <x v="13"/>
    <x v="9"/>
    <x v="0"/>
    <x v="0"/>
    <x v="0"/>
    <x v="160"/>
    <s v="2038L1.JBB_PVS"/>
  </r>
  <r>
    <x v="0"/>
    <n v="0"/>
    <n v="39.583333333333336"/>
    <n v="0"/>
    <x v="33"/>
    <x v="6"/>
    <x v="5"/>
    <x v="1"/>
    <x v="0"/>
    <x v="1"/>
    <x v="187"/>
    <s v="2019APS_AZ_IN_P"/>
  </r>
  <r>
    <x v="0"/>
    <n v="0"/>
    <n v="102.08333333333333"/>
    <n v="245"/>
    <x v="33"/>
    <x v="18"/>
    <x v="13"/>
    <x v="1"/>
    <x v="0"/>
    <x v="1"/>
    <x v="188"/>
    <s v="2019APS_AZ_OUT_S"/>
  </r>
  <r>
    <x v="0"/>
    <n v="0"/>
    <n v="2.2575000000000003"/>
    <n v="3.3283797970886617"/>
    <x v="1"/>
    <x v="19"/>
    <x v="14"/>
    <x v="1"/>
    <x v="0"/>
    <x v="0"/>
    <x v="189"/>
    <s v="2019D2_ID_aa_Pln"/>
  </r>
  <r>
    <x v="0"/>
    <n v="0"/>
    <n v="45.04999999999999"/>
    <n v="180.2"/>
    <x v="1"/>
    <x v="20"/>
    <x v="15"/>
    <x v="1"/>
    <x v="0"/>
    <x v="1"/>
    <x v="190"/>
    <s v="2019ED1_ID_IRR"/>
  </r>
  <r>
    <x v="0"/>
    <n v="0"/>
    <n v="2.2441666666666671"/>
    <n v="3.66"/>
    <x v="1"/>
    <x v="21"/>
    <x v="16"/>
    <x v="1"/>
    <x v="0"/>
    <x v="1"/>
    <x v="191"/>
    <s v="2019ED2_ID_GO_Y1"/>
  </r>
  <r>
    <x v="0"/>
    <n v="0"/>
    <n v="11.014166666666666"/>
    <n v="11.85"/>
    <x v="1"/>
    <x v="3"/>
    <x v="3"/>
    <x v="1"/>
    <x v="0"/>
    <x v="1"/>
    <x v="192"/>
    <s v="2019QF_HY_ID"/>
  </r>
  <r>
    <x v="0"/>
    <n v="0"/>
    <n v="6.5999999999999988"/>
    <n v="6.6"/>
    <x v="1"/>
    <x v="22"/>
    <x v="17"/>
    <x v="1"/>
    <x v="0"/>
    <x v="1"/>
    <x v="193"/>
    <s v="2019NonOwnRes_GO"/>
  </r>
  <r>
    <x v="0"/>
    <n v="0"/>
    <n v="0"/>
    <n v="0"/>
    <x v="1"/>
    <x v="22"/>
    <x v="17"/>
    <x v="1"/>
    <x v="0"/>
    <x v="1"/>
    <x v="194"/>
    <s v="2019NonOR_GO_offset"/>
  </r>
  <r>
    <x v="0"/>
    <n v="0"/>
    <n v="5.6224999999999996"/>
    <n v="5.35"/>
    <x v="1"/>
    <x v="3"/>
    <x v="3"/>
    <x v="1"/>
    <x v="0"/>
    <x v="1"/>
    <x v="195"/>
    <s v="2019QF_THERM_ID"/>
  </r>
  <r>
    <x v="0"/>
    <n v="0"/>
    <n v="5.6166666666666663"/>
    <n v="3.6"/>
    <x v="34"/>
    <x v="18"/>
    <x v="13"/>
    <x v="0"/>
    <x v="0"/>
    <x v="1"/>
    <x v="196"/>
    <s v="2019FC1_BPA_S"/>
  </r>
  <r>
    <x v="0"/>
    <n v="0"/>
    <n v="46.734166666666674"/>
    <n v="50.88"/>
    <x v="2"/>
    <x v="18"/>
    <x v="13"/>
    <x v="0"/>
    <x v="0"/>
    <x v="1"/>
    <x v="197"/>
    <s v="2019WD_SCL_New_OUT_S"/>
  </r>
  <r>
    <x v="0"/>
    <n v="0"/>
    <n v="24.021666666666665"/>
    <n v="25.19"/>
    <x v="2"/>
    <x v="18"/>
    <x v="13"/>
    <x v="0"/>
    <x v="0"/>
    <x v="1"/>
    <x v="198"/>
    <s v="2019BlackHills_MdC_S"/>
  </r>
  <r>
    <x v="0"/>
    <n v="0"/>
    <n v="103.03416666666665"/>
    <n v="100.02"/>
    <x v="23"/>
    <x v="6"/>
    <x v="5"/>
    <x v="1"/>
    <x v="0"/>
    <x v="1"/>
    <x v="199"/>
    <s v="2019Deseret_P"/>
  </r>
  <r>
    <x v="0"/>
    <n v="0"/>
    <n v="0.69999999999999984"/>
    <n v="3.9167249724865321"/>
    <x v="3"/>
    <x v="23"/>
    <x v="18"/>
    <x v="1"/>
    <x v="0"/>
    <x v="0"/>
    <x v="200"/>
    <s v="2019D1UT_DLC_1"/>
  </r>
  <r>
    <x v="0"/>
    <n v="0"/>
    <n v="33.040833333333332"/>
    <n v="35.572635641817385"/>
    <x v="3"/>
    <x v="19"/>
    <x v="14"/>
    <x v="1"/>
    <x v="0"/>
    <x v="0"/>
    <x v="201"/>
    <s v="2019D2_UT_aa_Pln"/>
  </r>
  <r>
    <x v="0"/>
    <n v="0"/>
    <n v="0.92999999999999983"/>
    <n v="0.93"/>
    <x v="3"/>
    <x v="3"/>
    <x v="3"/>
    <x v="1"/>
    <x v="0"/>
    <x v="1"/>
    <x v="202"/>
    <s v="2019QF_THERM_Tesoro"/>
  </r>
  <r>
    <x v="0"/>
    <n v="0"/>
    <n v="30.475000000000005"/>
    <n v="121.9"/>
    <x v="3"/>
    <x v="20"/>
    <x v="15"/>
    <x v="1"/>
    <x v="0"/>
    <x v="1"/>
    <x v="203"/>
    <s v="2019ED1_C_Keeper"/>
  </r>
  <r>
    <x v="0"/>
    <n v="0"/>
    <n v="5.3"/>
    <n v="21.2"/>
    <x v="3"/>
    <x v="20"/>
    <x v="15"/>
    <x v="1"/>
    <x v="0"/>
    <x v="1"/>
    <x v="204"/>
    <s v="2019ED1_UT_IRR"/>
  </r>
  <r>
    <x v="0"/>
    <n v="0"/>
    <n v="30.810000000000006"/>
    <n v="40.26"/>
    <x v="3"/>
    <x v="21"/>
    <x v="16"/>
    <x v="1"/>
    <x v="0"/>
    <x v="1"/>
    <x v="205"/>
    <s v="2019ED2_UT_UT_Y1"/>
  </r>
  <r>
    <x v="0"/>
    <n v="0"/>
    <n v="1.7800000000000002"/>
    <n v="1.78"/>
    <x v="3"/>
    <x v="18"/>
    <x v="13"/>
    <x v="1"/>
    <x v="0"/>
    <x v="1"/>
    <x v="206"/>
    <s v="2019BlackHillsLoss_S"/>
  </r>
  <r>
    <x v="0"/>
    <n v="0"/>
    <n v="160.41666666666666"/>
    <n v="0"/>
    <x v="4"/>
    <x v="6"/>
    <x v="5"/>
    <x v="1"/>
    <x v="0"/>
    <x v="1"/>
    <x v="207"/>
    <s v="2019APS_4C_IN_P"/>
  </r>
  <r>
    <x v="0"/>
    <n v="0"/>
    <n v="97.916666666666671"/>
    <n v="235"/>
    <x v="4"/>
    <x v="18"/>
    <x v="13"/>
    <x v="1"/>
    <x v="0"/>
    <x v="1"/>
    <x v="208"/>
    <s v="2019APS_4C_OUT_S"/>
  </r>
  <r>
    <x v="0"/>
    <n v="0"/>
    <n v="7.0941666666666672"/>
    <n v="7.53"/>
    <x v="5"/>
    <x v="3"/>
    <x v="3"/>
    <x v="1"/>
    <x v="0"/>
    <x v="1"/>
    <x v="209"/>
    <s v="2019QF_THERM_SUNN_Ad"/>
  </r>
  <r>
    <x v="0"/>
    <n v="0"/>
    <n v="39.908333333333339"/>
    <n v="42.35"/>
    <x v="5"/>
    <x v="3"/>
    <x v="3"/>
    <x v="1"/>
    <x v="0"/>
    <x v="1"/>
    <x v="210"/>
    <s v="2019QF_THERM_SUNN_Ba"/>
  </r>
  <r>
    <x v="0"/>
    <n v="0"/>
    <n v="2.0558333333333336"/>
    <n v="1.87"/>
    <x v="5"/>
    <x v="3"/>
    <x v="3"/>
    <x v="1"/>
    <x v="0"/>
    <x v="1"/>
    <x v="211"/>
    <s v="2019QF_BIO_UTS"/>
  </r>
  <r>
    <x v="0"/>
    <n v="0"/>
    <n v="0.8533333333333335"/>
    <n v="0.91"/>
    <x v="5"/>
    <x v="3"/>
    <x v="3"/>
    <x v="1"/>
    <x v="0"/>
    <x v="1"/>
    <x v="212"/>
    <s v="2019QF_HY_UTS"/>
  </r>
  <r>
    <x v="0"/>
    <n v="0"/>
    <n v="9.3783333333333356"/>
    <n v="9.83"/>
    <x v="5"/>
    <x v="18"/>
    <x v="13"/>
    <x v="1"/>
    <x v="0"/>
    <x v="1"/>
    <x v="213"/>
    <s v="2019BlackHills_US_S"/>
  </r>
  <r>
    <x v="0"/>
    <n v="0"/>
    <n v="28"/>
    <n v="28"/>
    <x v="5"/>
    <x v="22"/>
    <x v="17"/>
    <x v="1"/>
    <x v="0"/>
    <x v="1"/>
    <x v="214"/>
    <s v="2019NonOwnRes_US"/>
  </r>
  <r>
    <x v="0"/>
    <n v="0"/>
    <n v="0"/>
    <n v="0"/>
    <x v="5"/>
    <x v="22"/>
    <x v="17"/>
    <x v="1"/>
    <x v="0"/>
    <x v="1"/>
    <x v="215"/>
    <s v="2019NonOR_US_offset"/>
  </r>
  <r>
    <x v="0"/>
    <n v="0"/>
    <n v="3.8566666666666669"/>
    <n v="4.1088026025584492"/>
    <x v="24"/>
    <x v="19"/>
    <x v="14"/>
    <x v="0"/>
    <x v="0"/>
    <x v="0"/>
    <x v="216"/>
    <s v="2019D2_YK_aa_Pln"/>
  </r>
  <r>
    <x v="0"/>
    <n v="0"/>
    <n v="3.1575000000000002"/>
    <n v="4.32"/>
    <x v="24"/>
    <x v="21"/>
    <x v="16"/>
    <x v="0"/>
    <x v="0"/>
    <x v="1"/>
    <x v="217"/>
    <s v="2019ED2_WA_YA_Y1"/>
  </r>
  <r>
    <x v="0"/>
    <n v="0"/>
    <n v="1.4733333333333334"/>
    <n v="2.86"/>
    <x v="24"/>
    <x v="3"/>
    <x v="3"/>
    <x v="0"/>
    <x v="0"/>
    <x v="1"/>
    <x v="218"/>
    <s v="2019QF_HY_YK"/>
  </r>
  <r>
    <x v="0"/>
    <n v="0"/>
    <n v="1.4816666666666667"/>
    <n v="1.7067373180414633"/>
    <x v="10"/>
    <x v="19"/>
    <x v="14"/>
    <x v="0"/>
    <x v="0"/>
    <x v="0"/>
    <x v="219"/>
    <s v="2019D2_WW_aa_Pln"/>
  </r>
  <r>
    <x v="0"/>
    <n v="0"/>
    <n v="1.0474999999999999"/>
    <n v="1.43"/>
    <x v="10"/>
    <x v="21"/>
    <x v="16"/>
    <x v="0"/>
    <x v="0"/>
    <x v="1"/>
    <x v="220"/>
    <s v="2019ED2_WA_WA_Y1"/>
  </r>
  <r>
    <x v="0"/>
    <n v="0"/>
    <n v="2.6000000000000005"/>
    <n v="2.6"/>
    <x v="10"/>
    <x v="22"/>
    <x v="17"/>
    <x v="0"/>
    <x v="0"/>
    <x v="1"/>
    <x v="221"/>
    <s v="2019NonOwnRes_WW"/>
  </r>
  <r>
    <x v="0"/>
    <n v="0"/>
    <n v="0"/>
    <n v="0"/>
    <x v="10"/>
    <x v="22"/>
    <x v="17"/>
    <x v="0"/>
    <x v="0"/>
    <x v="1"/>
    <x v="222"/>
    <s v="2019NonOR_WW_offset"/>
  </r>
  <r>
    <x v="0"/>
    <n v="0"/>
    <n v="14.53"/>
    <n v="15.24"/>
    <x v="11"/>
    <x v="18"/>
    <x v="13"/>
    <x v="1"/>
    <x v="0"/>
    <x v="1"/>
    <x v="223"/>
    <s v="2019BlackHills_WNE_S"/>
  </r>
  <r>
    <x v="0"/>
    <n v="0"/>
    <n v="22.354166666666668"/>
    <n v="27.56"/>
    <x v="11"/>
    <x v="6"/>
    <x v="5"/>
    <x v="1"/>
    <x v="0"/>
    <x v="1"/>
    <x v="224"/>
    <s v="2019Tri-State_P"/>
  </r>
  <r>
    <x v="0"/>
    <n v="0"/>
    <n v="6.2550000000000017"/>
    <n v="7.4577723864137644"/>
    <x v="12"/>
    <x v="19"/>
    <x v="14"/>
    <x v="1"/>
    <x v="0"/>
    <x v="0"/>
    <x v="225"/>
    <s v="2019D2_WY_aa_Pln"/>
  </r>
  <r>
    <x v="0"/>
    <n v="0"/>
    <n v="6.2858333333333336"/>
    <n v="7.35"/>
    <x v="12"/>
    <x v="21"/>
    <x v="16"/>
    <x v="1"/>
    <x v="0"/>
    <x v="1"/>
    <x v="226"/>
    <s v="2019ED2_WY_WY_Y1"/>
  </r>
  <r>
    <x v="0"/>
    <n v="0"/>
    <n v="0.21"/>
    <n v="0.21"/>
    <x v="12"/>
    <x v="3"/>
    <x v="3"/>
    <x v="1"/>
    <x v="0"/>
    <x v="1"/>
    <x v="227"/>
    <s v="2019QF_HY_WY"/>
  </r>
  <r>
    <x v="0"/>
    <n v="0"/>
    <n v="0.64583333333333337"/>
    <n v="0.86206726951918833"/>
    <x v="14"/>
    <x v="19"/>
    <x v="14"/>
    <x v="0"/>
    <x v="0"/>
    <x v="0"/>
    <x v="228"/>
    <s v="2019D2_CA_aa_Pln"/>
  </r>
  <r>
    <x v="0"/>
    <n v="0"/>
    <n v="16.072500000000002"/>
    <n v="20.54312307013674"/>
    <x v="14"/>
    <x v="19"/>
    <x v="14"/>
    <x v="0"/>
    <x v="0"/>
    <x v="0"/>
    <x v="229"/>
    <s v="2019D2_OR_aa_Pln"/>
  </r>
  <r>
    <x v="0"/>
    <n v="0"/>
    <n v="27.0275"/>
    <n v="27.54"/>
    <x v="14"/>
    <x v="3"/>
    <x v="3"/>
    <x v="0"/>
    <x v="0"/>
    <x v="1"/>
    <x v="230"/>
    <s v="2019QF_BIO_BioOne"/>
  </r>
  <r>
    <x v="0"/>
    <n v="0"/>
    <n v="0.79500000000000004"/>
    <n v="3.18"/>
    <x v="14"/>
    <x v="20"/>
    <x v="15"/>
    <x v="0"/>
    <x v="0"/>
    <x v="1"/>
    <x v="231"/>
    <s v="2019ED1_OR_IRR"/>
  </r>
  <r>
    <x v="0"/>
    <n v="0"/>
    <n v="0.64750000000000008"/>
    <n v="0.9"/>
    <x v="14"/>
    <x v="21"/>
    <x v="16"/>
    <x v="0"/>
    <x v="0"/>
    <x v="1"/>
    <x v="232"/>
    <s v="2019ED2_CA_SO_Y1"/>
  </r>
  <r>
    <x v="0"/>
    <n v="0"/>
    <n v="17.07"/>
    <n v="23.28"/>
    <x v="14"/>
    <x v="21"/>
    <x v="16"/>
    <x v="0"/>
    <x v="0"/>
    <x v="1"/>
    <x v="233"/>
    <s v="2019ED2_OR_SO_Y1"/>
  </r>
  <r>
    <x v="0"/>
    <n v="0"/>
    <n v="1.4499999999999995"/>
    <n v="1.45"/>
    <x v="14"/>
    <x v="6"/>
    <x v="5"/>
    <x v="0"/>
    <x v="0"/>
    <x v="1"/>
    <x v="234"/>
    <s v="2019PGE_Cove_P"/>
  </r>
  <r>
    <x v="0"/>
    <n v="0"/>
    <n v="2.3858333333333333"/>
    <n v="1.53"/>
    <x v="14"/>
    <x v="18"/>
    <x v="13"/>
    <x v="0"/>
    <x v="0"/>
    <x v="1"/>
    <x v="235"/>
    <s v="2019FC1_EWEB_S"/>
  </r>
  <r>
    <x v="0"/>
    <n v="0"/>
    <n v="5.9675000000000011"/>
    <n v="4.42"/>
    <x v="14"/>
    <x v="18"/>
    <x v="13"/>
    <x v="0"/>
    <x v="0"/>
    <x v="1"/>
    <x v="236"/>
    <s v="2019FC4_BPA_S"/>
  </r>
  <r>
    <x v="0"/>
    <n v="0"/>
    <n v="5.0866666666666669"/>
    <n v="4.16"/>
    <x v="14"/>
    <x v="3"/>
    <x v="3"/>
    <x v="0"/>
    <x v="0"/>
    <x v="1"/>
    <x v="237"/>
    <s v="2019QF_HY_CA"/>
  </r>
  <r>
    <x v="0"/>
    <n v="0"/>
    <n v="4.2516666666666678"/>
    <n v="4.24"/>
    <x v="14"/>
    <x v="3"/>
    <x v="3"/>
    <x v="0"/>
    <x v="0"/>
    <x v="1"/>
    <x v="238"/>
    <s v="2019QF_BIO_OR"/>
  </r>
  <r>
    <x v="0"/>
    <n v="0"/>
    <n v="31.430833333333339"/>
    <n v="31.21"/>
    <x v="14"/>
    <x v="3"/>
    <x v="3"/>
    <x v="0"/>
    <x v="0"/>
    <x v="1"/>
    <x v="239"/>
    <s v="2019QF_HY_OR"/>
  </r>
  <r>
    <x v="0"/>
    <n v="0"/>
    <n v="4.8975000000000009"/>
    <n v="4.8600000000000003"/>
    <x v="14"/>
    <x v="3"/>
    <x v="3"/>
    <x v="0"/>
    <x v="0"/>
    <x v="1"/>
    <x v="240"/>
    <s v="2019QF_THERM_OR"/>
  </r>
  <r>
    <x v="0"/>
    <n v="0"/>
    <n v="0.59999999999999987"/>
    <n v="0.6"/>
    <x v="14"/>
    <x v="22"/>
    <x v="17"/>
    <x v="0"/>
    <x v="0"/>
    <x v="1"/>
    <x v="241"/>
    <s v="2019NonOwnRes_SO"/>
  </r>
  <r>
    <x v="0"/>
    <n v="0"/>
    <n v="0"/>
    <n v="0"/>
    <x v="14"/>
    <x v="22"/>
    <x v="17"/>
    <x v="0"/>
    <x v="0"/>
    <x v="1"/>
    <x v="242"/>
    <s v="2019NonOR_SO_offset"/>
  </r>
  <r>
    <x v="0"/>
    <n v="0"/>
    <n v="2.0883333333333334"/>
    <n v="1.77"/>
    <x v="14"/>
    <x v="3"/>
    <x v="3"/>
    <x v="0"/>
    <x v="0"/>
    <x v="1"/>
    <x v="243"/>
    <s v="2019QF_GEO_OR"/>
  </r>
  <r>
    <x v="0"/>
    <n v="0"/>
    <n v="78.010000000000005"/>
    <n v="78.010000000000005"/>
    <x v="15"/>
    <x v="18"/>
    <x v="13"/>
    <x v="0"/>
    <x v="0"/>
    <x v="1"/>
    <x v="244"/>
    <s v="2019Cowlitz_S"/>
  </r>
  <r>
    <x v="0"/>
    <n v="0"/>
    <n v="1.6616666666666664"/>
    <n v="1.74"/>
    <x v="17"/>
    <x v="18"/>
    <x v="13"/>
    <x v="0"/>
    <x v="0"/>
    <x v="1"/>
    <x v="245"/>
    <s v="2019BlackHills_JB_S"/>
  </r>
  <r>
    <x v="1"/>
    <n v="0"/>
    <n v="39.583333333333336"/>
    <n v="0"/>
    <x v="33"/>
    <x v="6"/>
    <x v="5"/>
    <x v="1"/>
    <x v="0"/>
    <x v="1"/>
    <x v="187"/>
    <s v="2020APS_AZ_IN_P"/>
  </r>
  <r>
    <x v="1"/>
    <n v="0"/>
    <n v="102.08333333333333"/>
    <n v="245"/>
    <x v="33"/>
    <x v="18"/>
    <x v="13"/>
    <x v="1"/>
    <x v="0"/>
    <x v="1"/>
    <x v="188"/>
    <s v="2020APS_AZ_OUT_S"/>
  </r>
  <r>
    <x v="1"/>
    <n v="0"/>
    <n v="0.66416666666666657"/>
    <n v="1.1866697159104149"/>
    <x v="1"/>
    <x v="19"/>
    <x v="14"/>
    <x v="1"/>
    <x v="0"/>
    <x v="0"/>
    <x v="246"/>
    <s v="2020D2_ID_a_00"/>
  </r>
  <r>
    <x v="1"/>
    <n v="0"/>
    <n v="0.34833333333333338"/>
    <n v="0.60678380254640185"/>
    <x v="1"/>
    <x v="19"/>
    <x v="14"/>
    <x v="1"/>
    <x v="0"/>
    <x v="0"/>
    <x v="247"/>
    <s v="2020D2_ID_b_10"/>
  </r>
  <r>
    <x v="1"/>
    <n v="0"/>
    <n v="0.27916666666666662"/>
    <n v="0.23341526452631828"/>
    <x v="1"/>
    <x v="19"/>
    <x v="14"/>
    <x v="1"/>
    <x v="0"/>
    <x v="0"/>
    <x v="248"/>
    <s v="2020D2_ID_c_20"/>
  </r>
  <r>
    <x v="1"/>
    <n v="0"/>
    <n v="0.29916666666666669"/>
    <n v="0.62088163198821489"/>
    <x v="1"/>
    <x v="19"/>
    <x v="14"/>
    <x v="1"/>
    <x v="0"/>
    <x v="0"/>
    <x v="249"/>
    <s v="2020D2_ID_d_30"/>
  </r>
  <r>
    <x v="1"/>
    <n v="0"/>
    <n v="0.15083333333333335"/>
    <n v="0.19472420785807584"/>
    <x v="1"/>
    <x v="19"/>
    <x v="14"/>
    <x v="1"/>
    <x v="0"/>
    <x v="0"/>
    <x v="250"/>
    <s v="2020D2_ID_e_40"/>
  </r>
  <r>
    <x v="1"/>
    <n v="0"/>
    <n v="0.3658333333333334"/>
    <n v="0.62844937817300206"/>
    <x v="1"/>
    <x v="19"/>
    <x v="14"/>
    <x v="1"/>
    <x v="0"/>
    <x v="0"/>
    <x v="251"/>
    <s v="2020D2_ID_f_50"/>
  </r>
  <r>
    <x v="1"/>
    <n v="0"/>
    <n v="2.2575000000000003"/>
    <n v="3.3283797970886617"/>
    <x v="1"/>
    <x v="19"/>
    <x v="14"/>
    <x v="1"/>
    <x v="0"/>
    <x v="0"/>
    <x v="189"/>
    <s v="2020D2_ID_aa_Pln"/>
  </r>
  <r>
    <x v="1"/>
    <n v="0"/>
    <n v="45.04999999999999"/>
    <n v="180.2"/>
    <x v="1"/>
    <x v="20"/>
    <x v="15"/>
    <x v="1"/>
    <x v="0"/>
    <x v="1"/>
    <x v="190"/>
    <s v="2020ED1_ID_IRR"/>
  </r>
  <r>
    <x v="1"/>
    <n v="0"/>
    <n v="2.2441666666666671"/>
    <n v="3.66"/>
    <x v="1"/>
    <x v="21"/>
    <x v="16"/>
    <x v="1"/>
    <x v="0"/>
    <x v="1"/>
    <x v="191"/>
    <s v="2020ED2_ID_GO_Y1"/>
  </r>
  <r>
    <x v="1"/>
    <n v="0"/>
    <n v="10.637500000000001"/>
    <n v="10.94"/>
    <x v="1"/>
    <x v="3"/>
    <x v="3"/>
    <x v="1"/>
    <x v="0"/>
    <x v="1"/>
    <x v="192"/>
    <s v="2020QF_HY_ID"/>
  </r>
  <r>
    <x v="1"/>
    <n v="0"/>
    <n v="6.5999999999999988"/>
    <n v="6.6"/>
    <x v="1"/>
    <x v="22"/>
    <x v="17"/>
    <x v="1"/>
    <x v="0"/>
    <x v="1"/>
    <x v="193"/>
    <s v="2020NonOwnRes_GO"/>
  </r>
  <r>
    <x v="1"/>
    <n v="0"/>
    <n v="0"/>
    <n v="0"/>
    <x v="1"/>
    <x v="22"/>
    <x v="17"/>
    <x v="1"/>
    <x v="0"/>
    <x v="1"/>
    <x v="194"/>
    <s v="2020NonOR_GO_offset"/>
  </r>
  <r>
    <x v="1"/>
    <n v="0"/>
    <n v="5.6224999999999996"/>
    <n v="5.35"/>
    <x v="1"/>
    <x v="3"/>
    <x v="3"/>
    <x v="1"/>
    <x v="0"/>
    <x v="1"/>
    <x v="195"/>
    <s v="2020QF_THERM_ID"/>
  </r>
  <r>
    <x v="1"/>
    <n v="0"/>
    <n v="5.6166666666666663"/>
    <n v="3.6"/>
    <x v="34"/>
    <x v="18"/>
    <x v="13"/>
    <x v="0"/>
    <x v="0"/>
    <x v="1"/>
    <x v="196"/>
    <s v="2020FC1_BPA_S"/>
  </r>
  <r>
    <x v="1"/>
    <n v="0"/>
    <n v="46.734166666666674"/>
    <n v="50.88"/>
    <x v="2"/>
    <x v="18"/>
    <x v="13"/>
    <x v="0"/>
    <x v="0"/>
    <x v="1"/>
    <x v="197"/>
    <s v="2020WD_SCL_New_OUT_S"/>
  </r>
  <r>
    <x v="1"/>
    <n v="0"/>
    <n v="24.021666666666665"/>
    <n v="25.19"/>
    <x v="2"/>
    <x v="18"/>
    <x v="13"/>
    <x v="0"/>
    <x v="0"/>
    <x v="1"/>
    <x v="198"/>
    <s v="2020BlackHills_MdC_S"/>
  </r>
  <r>
    <x v="1"/>
    <n v="0"/>
    <n v="103.03416666666665"/>
    <n v="100.02"/>
    <x v="23"/>
    <x v="6"/>
    <x v="5"/>
    <x v="1"/>
    <x v="0"/>
    <x v="1"/>
    <x v="199"/>
    <s v="2020Deseret_P"/>
  </r>
  <r>
    <x v="1"/>
    <n v="0"/>
    <n v="0.69999999999999984"/>
    <n v="3.9167249724865321"/>
    <x v="3"/>
    <x v="23"/>
    <x v="18"/>
    <x v="1"/>
    <x v="0"/>
    <x v="0"/>
    <x v="200"/>
    <s v="2020D1UT_DLC_1"/>
  </r>
  <r>
    <x v="1"/>
    <n v="0"/>
    <n v="10.506666666666666"/>
    <n v="12.922154000808565"/>
    <x v="3"/>
    <x v="19"/>
    <x v="14"/>
    <x v="1"/>
    <x v="0"/>
    <x v="0"/>
    <x v="252"/>
    <s v="2020D2_UT_a_00"/>
  </r>
  <r>
    <x v="1"/>
    <n v="0"/>
    <n v="4.666666666666667"/>
    <n v="6.327393617658827"/>
    <x v="3"/>
    <x v="19"/>
    <x v="14"/>
    <x v="1"/>
    <x v="0"/>
    <x v="0"/>
    <x v="253"/>
    <s v="2020D2_UT_b_10"/>
  </r>
  <r>
    <x v="1"/>
    <n v="0"/>
    <n v="3.625"/>
    <n v="3.9943080535993318"/>
    <x v="3"/>
    <x v="19"/>
    <x v="14"/>
    <x v="1"/>
    <x v="0"/>
    <x v="0"/>
    <x v="254"/>
    <s v="2020D2_UT_c_20"/>
  </r>
  <r>
    <x v="1"/>
    <n v="0"/>
    <n v="5.3741666666666674"/>
    <n v="7.3006355893623489"/>
    <x v="3"/>
    <x v="19"/>
    <x v="14"/>
    <x v="1"/>
    <x v="0"/>
    <x v="0"/>
    <x v="255"/>
    <s v="2020D2_UT_d_30"/>
  </r>
  <r>
    <x v="1"/>
    <n v="0"/>
    <n v="2.8633333333333333"/>
    <n v="3.1684608030057051"/>
    <x v="3"/>
    <x v="19"/>
    <x v="14"/>
    <x v="1"/>
    <x v="0"/>
    <x v="0"/>
    <x v="256"/>
    <s v="2020D2_UT_e_40"/>
  </r>
  <r>
    <x v="1"/>
    <n v="0"/>
    <n v="2.64"/>
    <n v="3.0044503539250775"/>
    <x v="3"/>
    <x v="19"/>
    <x v="14"/>
    <x v="1"/>
    <x v="0"/>
    <x v="0"/>
    <x v="257"/>
    <s v="2020D2_UT_f_50"/>
  </r>
  <r>
    <x v="1"/>
    <n v="0"/>
    <n v="33.040833333333332"/>
    <n v="35.572635641817385"/>
    <x v="3"/>
    <x v="19"/>
    <x v="14"/>
    <x v="1"/>
    <x v="0"/>
    <x v="0"/>
    <x v="201"/>
    <s v="2020D2_UT_aa_Pln"/>
  </r>
  <r>
    <x v="1"/>
    <n v="0"/>
    <n v="0.92999999999999983"/>
    <n v="0.93"/>
    <x v="3"/>
    <x v="3"/>
    <x v="3"/>
    <x v="1"/>
    <x v="0"/>
    <x v="1"/>
    <x v="202"/>
    <s v="2020QF_THERM_Tesoro"/>
  </r>
  <r>
    <x v="1"/>
    <n v="0"/>
    <n v="30.475000000000005"/>
    <n v="121.9"/>
    <x v="3"/>
    <x v="20"/>
    <x v="15"/>
    <x v="1"/>
    <x v="0"/>
    <x v="1"/>
    <x v="203"/>
    <s v="2020ED1_C_Keeper"/>
  </r>
  <r>
    <x v="1"/>
    <n v="0"/>
    <n v="5.3"/>
    <n v="21.2"/>
    <x v="3"/>
    <x v="20"/>
    <x v="15"/>
    <x v="1"/>
    <x v="0"/>
    <x v="1"/>
    <x v="204"/>
    <s v="2020ED1_UT_IRR"/>
  </r>
  <r>
    <x v="1"/>
    <n v="0"/>
    <n v="30.810000000000006"/>
    <n v="40.26"/>
    <x v="3"/>
    <x v="21"/>
    <x v="16"/>
    <x v="1"/>
    <x v="0"/>
    <x v="1"/>
    <x v="205"/>
    <s v="2020ED2_UT_UT_Y1"/>
  </r>
  <r>
    <x v="1"/>
    <n v="0"/>
    <n v="1.7800000000000002"/>
    <n v="1.78"/>
    <x v="3"/>
    <x v="18"/>
    <x v="13"/>
    <x v="1"/>
    <x v="0"/>
    <x v="1"/>
    <x v="206"/>
    <s v="2020BlackHillsLoss_S"/>
  </r>
  <r>
    <x v="1"/>
    <n v="0"/>
    <n v="160.41666666666666"/>
    <n v="0"/>
    <x v="4"/>
    <x v="6"/>
    <x v="5"/>
    <x v="1"/>
    <x v="0"/>
    <x v="1"/>
    <x v="207"/>
    <s v="2020APS_4C_IN_P"/>
  </r>
  <r>
    <x v="1"/>
    <n v="0"/>
    <n v="97.916666666666671"/>
    <n v="235"/>
    <x v="4"/>
    <x v="18"/>
    <x v="13"/>
    <x v="1"/>
    <x v="0"/>
    <x v="1"/>
    <x v="208"/>
    <s v="2020APS_4C_OUT_S"/>
  </r>
  <r>
    <x v="1"/>
    <n v="0"/>
    <n v="7.0941666666666672"/>
    <n v="7.53"/>
    <x v="5"/>
    <x v="3"/>
    <x v="3"/>
    <x v="1"/>
    <x v="0"/>
    <x v="1"/>
    <x v="209"/>
    <s v="2020QF_THERM_SUNN_Ad"/>
  </r>
  <r>
    <x v="1"/>
    <n v="0"/>
    <n v="39.908333333333339"/>
    <n v="42.35"/>
    <x v="5"/>
    <x v="3"/>
    <x v="3"/>
    <x v="1"/>
    <x v="0"/>
    <x v="1"/>
    <x v="210"/>
    <s v="2020QF_THERM_SUNN_Ba"/>
  </r>
  <r>
    <x v="1"/>
    <n v="0"/>
    <n v="2.0225000000000004"/>
    <n v="1.83"/>
    <x v="5"/>
    <x v="3"/>
    <x v="3"/>
    <x v="1"/>
    <x v="0"/>
    <x v="1"/>
    <x v="211"/>
    <s v="2020QF_BIO_UTS"/>
  </r>
  <r>
    <x v="1"/>
    <n v="0"/>
    <n v="0.8533333333333335"/>
    <n v="0.91"/>
    <x v="5"/>
    <x v="3"/>
    <x v="3"/>
    <x v="1"/>
    <x v="0"/>
    <x v="1"/>
    <x v="212"/>
    <s v="2020QF_HY_UTS"/>
  </r>
  <r>
    <x v="1"/>
    <n v="0"/>
    <n v="9.3783333333333356"/>
    <n v="9.83"/>
    <x v="5"/>
    <x v="18"/>
    <x v="13"/>
    <x v="1"/>
    <x v="0"/>
    <x v="1"/>
    <x v="213"/>
    <s v="2020BlackHills_US_S"/>
  </r>
  <r>
    <x v="1"/>
    <n v="0"/>
    <n v="28"/>
    <n v="28"/>
    <x v="5"/>
    <x v="22"/>
    <x v="17"/>
    <x v="1"/>
    <x v="0"/>
    <x v="1"/>
    <x v="214"/>
    <s v="2020NonOwnRes_US"/>
  </r>
  <r>
    <x v="1"/>
    <n v="0"/>
    <n v="0"/>
    <n v="0"/>
    <x v="5"/>
    <x v="22"/>
    <x v="17"/>
    <x v="1"/>
    <x v="0"/>
    <x v="1"/>
    <x v="215"/>
    <s v="2020NonOR_US_offset"/>
  </r>
  <r>
    <x v="1"/>
    <n v="0"/>
    <n v="1.1491666666666667"/>
    <n v="1.4124499650319282"/>
    <x v="24"/>
    <x v="19"/>
    <x v="14"/>
    <x v="0"/>
    <x v="0"/>
    <x v="0"/>
    <x v="258"/>
    <s v="2020D2_YK_a_00"/>
  </r>
  <r>
    <x v="1"/>
    <n v="0"/>
    <n v="0.33083333333333331"/>
    <n v="0.48384099665407171"/>
    <x v="24"/>
    <x v="19"/>
    <x v="14"/>
    <x v="0"/>
    <x v="0"/>
    <x v="0"/>
    <x v="259"/>
    <s v="2020D2_YK_b_10"/>
  </r>
  <r>
    <x v="1"/>
    <n v="0"/>
    <n v="0.25833333333333336"/>
    <n v="0.3116828188187748"/>
    <x v="24"/>
    <x v="19"/>
    <x v="14"/>
    <x v="0"/>
    <x v="0"/>
    <x v="0"/>
    <x v="260"/>
    <s v="2020D2_YK_c_20"/>
  </r>
  <r>
    <x v="1"/>
    <n v="0"/>
    <n v="0.72833333333333339"/>
    <n v="0.58351081033759244"/>
    <x v="24"/>
    <x v="19"/>
    <x v="14"/>
    <x v="0"/>
    <x v="0"/>
    <x v="0"/>
    <x v="261"/>
    <s v="2020D2_YK_d_30"/>
  </r>
  <r>
    <x v="1"/>
    <n v="0"/>
    <n v="0.32500000000000007"/>
    <n v="0.43001900431005685"/>
    <x v="24"/>
    <x v="19"/>
    <x v="14"/>
    <x v="0"/>
    <x v="0"/>
    <x v="0"/>
    <x v="262"/>
    <s v="2020D2_YK_e_40"/>
  </r>
  <r>
    <x v="1"/>
    <n v="0"/>
    <n v="0.32916666666666666"/>
    <n v="0.38261504702634347"/>
    <x v="24"/>
    <x v="19"/>
    <x v="14"/>
    <x v="0"/>
    <x v="0"/>
    <x v="0"/>
    <x v="263"/>
    <s v="2020D2_YK_f_50"/>
  </r>
  <r>
    <x v="1"/>
    <n v="0"/>
    <n v="0.33416666666666667"/>
    <n v="0.35601408037206772"/>
    <x v="24"/>
    <x v="19"/>
    <x v="14"/>
    <x v="0"/>
    <x v="0"/>
    <x v="0"/>
    <x v="264"/>
    <s v="2020D2_YK_g_60"/>
  </r>
  <r>
    <x v="1"/>
    <n v="0"/>
    <n v="3.8566666666666669"/>
    <n v="4.1088026025584492"/>
    <x v="24"/>
    <x v="19"/>
    <x v="14"/>
    <x v="0"/>
    <x v="0"/>
    <x v="0"/>
    <x v="216"/>
    <s v="2020D2_YK_aa_Pln"/>
  </r>
  <r>
    <x v="1"/>
    <n v="0"/>
    <n v="3.1575000000000002"/>
    <n v="4.32"/>
    <x v="24"/>
    <x v="21"/>
    <x v="16"/>
    <x v="0"/>
    <x v="0"/>
    <x v="1"/>
    <x v="217"/>
    <s v="2020ED2_WA_YA_Y1"/>
  </r>
  <r>
    <x v="1"/>
    <n v="0"/>
    <n v="1.4733333333333334"/>
    <n v="2.86"/>
    <x v="24"/>
    <x v="3"/>
    <x v="3"/>
    <x v="0"/>
    <x v="0"/>
    <x v="1"/>
    <x v="218"/>
    <s v="2020QF_HY_YK"/>
  </r>
  <r>
    <x v="1"/>
    <n v="0"/>
    <n v="0.4916666666666667"/>
    <n v="0.6035579145731147"/>
    <x v="10"/>
    <x v="19"/>
    <x v="14"/>
    <x v="0"/>
    <x v="0"/>
    <x v="0"/>
    <x v="265"/>
    <s v="2020D2_WW_a_00"/>
  </r>
  <r>
    <x v="1"/>
    <n v="0"/>
    <n v="0.14083333333333334"/>
    <n v="0.20492089270054803"/>
    <x v="10"/>
    <x v="19"/>
    <x v="14"/>
    <x v="0"/>
    <x v="0"/>
    <x v="0"/>
    <x v="266"/>
    <s v="2020D2_WW_b_10"/>
  </r>
  <r>
    <x v="1"/>
    <n v="0"/>
    <n v="0.10750000000000003"/>
    <n v="0.13123487108158938"/>
    <x v="10"/>
    <x v="19"/>
    <x v="14"/>
    <x v="0"/>
    <x v="0"/>
    <x v="0"/>
    <x v="267"/>
    <s v="2020D2_WW_c_20"/>
  </r>
  <r>
    <x v="1"/>
    <n v="0"/>
    <n v="0.3116666666666667"/>
    <n v="0.24885019852632614"/>
    <x v="10"/>
    <x v="19"/>
    <x v="14"/>
    <x v="0"/>
    <x v="0"/>
    <x v="0"/>
    <x v="268"/>
    <s v="2020D2_WW_d_30"/>
  </r>
  <r>
    <x v="1"/>
    <n v="0"/>
    <n v="0.14250000000000002"/>
    <n v="0.18696478448263343"/>
    <x v="10"/>
    <x v="19"/>
    <x v="14"/>
    <x v="0"/>
    <x v="0"/>
    <x v="0"/>
    <x v="269"/>
    <s v="2020D2_WW_e_40"/>
  </r>
  <r>
    <x v="1"/>
    <n v="0"/>
    <n v="0.14416666666666667"/>
    <n v="0.16545515547085124"/>
    <x v="10"/>
    <x v="19"/>
    <x v="14"/>
    <x v="0"/>
    <x v="0"/>
    <x v="0"/>
    <x v="270"/>
    <s v="2020D2_WW_f_50"/>
  </r>
  <r>
    <x v="1"/>
    <n v="0"/>
    <n v="1.4816666666666667"/>
    <n v="1.7067373180414633"/>
    <x v="10"/>
    <x v="19"/>
    <x v="14"/>
    <x v="0"/>
    <x v="0"/>
    <x v="0"/>
    <x v="219"/>
    <s v="2020D2_WW_aa_Pln"/>
  </r>
  <r>
    <x v="1"/>
    <n v="0"/>
    <n v="1.0474999999999999"/>
    <n v="1.43"/>
    <x v="10"/>
    <x v="21"/>
    <x v="16"/>
    <x v="0"/>
    <x v="0"/>
    <x v="1"/>
    <x v="220"/>
    <s v="2020ED2_WA_WA_Y1"/>
  </r>
  <r>
    <x v="1"/>
    <n v="0"/>
    <n v="2.6000000000000005"/>
    <n v="2.6"/>
    <x v="10"/>
    <x v="22"/>
    <x v="17"/>
    <x v="0"/>
    <x v="0"/>
    <x v="1"/>
    <x v="221"/>
    <s v="2020NonOwnRes_WW"/>
  </r>
  <r>
    <x v="1"/>
    <n v="0"/>
    <n v="0"/>
    <n v="0"/>
    <x v="10"/>
    <x v="22"/>
    <x v="17"/>
    <x v="0"/>
    <x v="0"/>
    <x v="1"/>
    <x v="222"/>
    <s v="2020NonOR_WW_offset"/>
  </r>
  <r>
    <x v="1"/>
    <n v="0"/>
    <n v="14.53"/>
    <n v="15.24"/>
    <x v="11"/>
    <x v="18"/>
    <x v="13"/>
    <x v="1"/>
    <x v="0"/>
    <x v="1"/>
    <x v="223"/>
    <s v="2020BlackHills_WNE_S"/>
  </r>
  <r>
    <x v="1"/>
    <n v="0"/>
    <n v="22.354166666666668"/>
    <n v="27.56"/>
    <x v="11"/>
    <x v="6"/>
    <x v="5"/>
    <x v="1"/>
    <x v="0"/>
    <x v="1"/>
    <x v="224"/>
    <s v="2020Tri-State_P"/>
  </r>
  <r>
    <x v="1"/>
    <n v="0"/>
    <n v="2.1633333333333336"/>
    <n v="2.4777949330275519"/>
    <x v="12"/>
    <x v="19"/>
    <x v="14"/>
    <x v="1"/>
    <x v="0"/>
    <x v="0"/>
    <x v="271"/>
    <s v="2020D2_WY_a_00"/>
  </r>
  <r>
    <x v="1"/>
    <n v="0"/>
    <n v="0.53583333333333349"/>
    <n v="0.76642831136000333"/>
    <x v="12"/>
    <x v="19"/>
    <x v="14"/>
    <x v="1"/>
    <x v="0"/>
    <x v="0"/>
    <x v="272"/>
    <s v="2020D2_WY_b_10"/>
  </r>
  <r>
    <x v="1"/>
    <n v="0"/>
    <n v="0.35916666666666669"/>
    <n v="0.45100988481608301"/>
    <x v="12"/>
    <x v="19"/>
    <x v="14"/>
    <x v="1"/>
    <x v="0"/>
    <x v="0"/>
    <x v="273"/>
    <s v="2020D2_WY_c_20"/>
  </r>
  <r>
    <x v="1"/>
    <n v="0"/>
    <n v="1.3541666666666667"/>
    <n v="1.3770733090791814"/>
    <x v="12"/>
    <x v="19"/>
    <x v="14"/>
    <x v="1"/>
    <x v="0"/>
    <x v="0"/>
    <x v="274"/>
    <s v="2020D2_WY_d_30"/>
  </r>
  <r>
    <x v="1"/>
    <n v="0"/>
    <n v="1.2766666666666666"/>
    <n v="1.4941582185503113"/>
    <x v="12"/>
    <x v="19"/>
    <x v="14"/>
    <x v="1"/>
    <x v="0"/>
    <x v="0"/>
    <x v="275"/>
    <s v="2020D2_WY_e_40"/>
  </r>
  <r>
    <x v="1"/>
    <n v="0"/>
    <n v="6.2550000000000017"/>
    <n v="7.4577723864137644"/>
    <x v="12"/>
    <x v="19"/>
    <x v="14"/>
    <x v="1"/>
    <x v="0"/>
    <x v="0"/>
    <x v="225"/>
    <s v="2020D2_WY_aa_Pln"/>
  </r>
  <r>
    <x v="1"/>
    <n v="0"/>
    <n v="6.2858333333333336"/>
    <n v="7.35"/>
    <x v="12"/>
    <x v="21"/>
    <x v="16"/>
    <x v="1"/>
    <x v="0"/>
    <x v="1"/>
    <x v="226"/>
    <s v="2020ED2_WY_WY_Y1"/>
  </r>
  <r>
    <x v="1"/>
    <n v="0"/>
    <n v="0.21"/>
    <n v="0.21"/>
    <x v="12"/>
    <x v="3"/>
    <x v="3"/>
    <x v="1"/>
    <x v="0"/>
    <x v="1"/>
    <x v="227"/>
    <s v="2020QF_HY_WY"/>
  </r>
  <r>
    <x v="1"/>
    <n v="0"/>
    <n v="3.8241666666666663"/>
    <n v="4.5006077452022977"/>
    <x v="14"/>
    <x v="19"/>
    <x v="14"/>
    <x v="0"/>
    <x v="0"/>
    <x v="0"/>
    <x v="276"/>
    <s v="2020D2_OR_a_00"/>
  </r>
  <r>
    <x v="1"/>
    <n v="0"/>
    <n v="3.6741666666666664"/>
    <n v="4.3545519166273587"/>
    <x v="14"/>
    <x v="19"/>
    <x v="14"/>
    <x v="0"/>
    <x v="0"/>
    <x v="0"/>
    <x v="277"/>
    <s v="2020D2_OR_d_30"/>
  </r>
  <r>
    <x v="1"/>
    <n v="0"/>
    <n v="0.45500000000000002"/>
    <n v="0.62161065825108319"/>
    <x v="14"/>
    <x v="19"/>
    <x v="14"/>
    <x v="0"/>
    <x v="0"/>
    <x v="0"/>
    <x v="278"/>
    <s v="2020D2_CA_a_00"/>
  </r>
  <r>
    <x v="1"/>
    <n v="0"/>
    <n v="5.2499999999999998E-2"/>
    <n v="9.6242250222681042E-2"/>
    <x v="14"/>
    <x v="19"/>
    <x v="14"/>
    <x v="0"/>
    <x v="0"/>
    <x v="0"/>
    <x v="279"/>
    <s v="2020D2_CA_b_10"/>
  </r>
  <r>
    <x v="1"/>
    <n v="0"/>
    <n v="4.5833333333333337E-2"/>
    <n v="6.2240916130484068E-2"/>
    <x v="14"/>
    <x v="19"/>
    <x v="14"/>
    <x v="0"/>
    <x v="0"/>
    <x v="0"/>
    <x v="280"/>
    <s v="2020D2_CA_c_20"/>
  </r>
  <r>
    <x v="1"/>
    <n v="0"/>
    <n v="0.10083333333333333"/>
    <n v="6.5831309298765392E-2"/>
    <x v="14"/>
    <x v="19"/>
    <x v="14"/>
    <x v="0"/>
    <x v="0"/>
    <x v="0"/>
    <x v="281"/>
    <s v="2020D2_CA_d_30"/>
  </r>
  <r>
    <x v="1"/>
    <n v="0"/>
    <n v="7.0833333333333345E-2"/>
    <n v="9.4299913281542497E-2"/>
    <x v="14"/>
    <x v="19"/>
    <x v="14"/>
    <x v="0"/>
    <x v="0"/>
    <x v="0"/>
    <x v="282"/>
    <s v="2020D2_CA_e_40"/>
  </r>
  <r>
    <x v="1"/>
    <n v="0"/>
    <n v="7.3333333333333348E-2"/>
    <n v="9.7006092569606323E-2"/>
    <x v="14"/>
    <x v="19"/>
    <x v="14"/>
    <x v="0"/>
    <x v="0"/>
    <x v="0"/>
    <x v="283"/>
    <s v="2020D2_CA_f_50"/>
  </r>
  <r>
    <x v="1"/>
    <n v="0"/>
    <n v="9.1666666666666684E-3"/>
    <n v="0"/>
    <x v="14"/>
    <x v="19"/>
    <x v="14"/>
    <x v="0"/>
    <x v="0"/>
    <x v="0"/>
    <x v="284"/>
    <s v="2020D2_OR_u_200"/>
  </r>
  <r>
    <x v="1"/>
    <n v="0"/>
    <n v="0.64583333333333337"/>
    <n v="0.86206726951918833"/>
    <x v="14"/>
    <x v="19"/>
    <x v="14"/>
    <x v="0"/>
    <x v="0"/>
    <x v="0"/>
    <x v="228"/>
    <s v="2020D2_CA_aa_Pln"/>
  </r>
  <r>
    <x v="1"/>
    <n v="0"/>
    <n v="16.072500000000002"/>
    <n v="20.54312307013674"/>
    <x v="14"/>
    <x v="19"/>
    <x v="14"/>
    <x v="0"/>
    <x v="0"/>
    <x v="0"/>
    <x v="229"/>
    <s v="2020D2_OR_aa_Pln"/>
  </r>
  <r>
    <x v="1"/>
    <n v="0"/>
    <n v="27.0275"/>
    <n v="27.54"/>
    <x v="14"/>
    <x v="3"/>
    <x v="3"/>
    <x v="0"/>
    <x v="0"/>
    <x v="1"/>
    <x v="230"/>
    <s v="2020QF_BIO_BioOne"/>
  </r>
  <r>
    <x v="1"/>
    <n v="0"/>
    <n v="0.79500000000000004"/>
    <n v="3.18"/>
    <x v="14"/>
    <x v="20"/>
    <x v="15"/>
    <x v="0"/>
    <x v="0"/>
    <x v="1"/>
    <x v="231"/>
    <s v="2020ED1_OR_IRR"/>
  </r>
  <r>
    <x v="1"/>
    <n v="0"/>
    <n v="0.64750000000000008"/>
    <n v="0.9"/>
    <x v="14"/>
    <x v="21"/>
    <x v="16"/>
    <x v="0"/>
    <x v="0"/>
    <x v="1"/>
    <x v="232"/>
    <s v="2020ED2_CA_SO_Y1"/>
  </r>
  <r>
    <x v="1"/>
    <n v="0"/>
    <n v="17.07"/>
    <n v="23.28"/>
    <x v="14"/>
    <x v="21"/>
    <x v="16"/>
    <x v="0"/>
    <x v="0"/>
    <x v="1"/>
    <x v="233"/>
    <s v="2020ED2_OR_SO_Y1"/>
  </r>
  <r>
    <x v="1"/>
    <n v="0"/>
    <n v="1.4499999999999995"/>
    <n v="1.45"/>
    <x v="14"/>
    <x v="6"/>
    <x v="5"/>
    <x v="0"/>
    <x v="0"/>
    <x v="1"/>
    <x v="234"/>
    <s v="2020PGE_Cove_P"/>
  </r>
  <r>
    <x v="1"/>
    <n v="0"/>
    <n v="2.3858333333333333"/>
    <n v="1.53"/>
    <x v="14"/>
    <x v="18"/>
    <x v="13"/>
    <x v="0"/>
    <x v="0"/>
    <x v="1"/>
    <x v="235"/>
    <s v="2020FC1_EWEB_S"/>
  </r>
  <r>
    <x v="1"/>
    <n v="0"/>
    <n v="4.4183333333333339"/>
    <n v="4.42"/>
    <x v="14"/>
    <x v="18"/>
    <x v="13"/>
    <x v="0"/>
    <x v="0"/>
    <x v="1"/>
    <x v="236"/>
    <s v="2020FC4_BPA_S"/>
  </r>
  <r>
    <x v="1"/>
    <n v="0"/>
    <n v="7.4783333333333344"/>
    <n v="5.68"/>
    <x v="14"/>
    <x v="3"/>
    <x v="3"/>
    <x v="0"/>
    <x v="0"/>
    <x v="1"/>
    <x v="237"/>
    <s v="2020QF_HY_CA"/>
  </r>
  <r>
    <x v="1"/>
    <n v="0"/>
    <n v="4.2516666666666678"/>
    <n v="4.24"/>
    <x v="14"/>
    <x v="3"/>
    <x v="3"/>
    <x v="0"/>
    <x v="0"/>
    <x v="1"/>
    <x v="238"/>
    <s v="2020QF_BIO_OR"/>
  </r>
  <r>
    <x v="1"/>
    <n v="0"/>
    <n v="36.468333333333334"/>
    <n v="37.119999999999997"/>
    <x v="14"/>
    <x v="3"/>
    <x v="3"/>
    <x v="0"/>
    <x v="0"/>
    <x v="1"/>
    <x v="239"/>
    <s v="2020QF_HY_OR"/>
  </r>
  <r>
    <x v="1"/>
    <n v="0"/>
    <n v="4.8149999999999986"/>
    <n v="4.7699999999999996"/>
    <x v="14"/>
    <x v="3"/>
    <x v="3"/>
    <x v="0"/>
    <x v="0"/>
    <x v="1"/>
    <x v="240"/>
    <s v="2020QF_THERM_OR"/>
  </r>
  <r>
    <x v="1"/>
    <n v="0"/>
    <n v="0.59999999999999987"/>
    <n v="0.6"/>
    <x v="14"/>
    <x v="22"/>
    <x v="17"/>
    <x v="0"/>
    <x v="0"/>
    <x v="1"/>
    <x v="241"/>
    <s v="2020NonOwnRes_SO"/>
  </r>
  <r>
    <x v="1"/>
    <n v="0"/>
    <n v="0"/>
    <n v="0"/>
    <x v="14"/>
    <x v="22"/>
    <x v="17"/>
    <x v="0"/>
    <x v="0"/>
    <x v="1"/>
    <x v="242"/>
    <s v="2020NonOR_SO_offset"/>
  </r>
  <r>
    <x v="1"/>
    <n v="0"/>
    <n v="2.0883333333333334"/>
    <n v="1.77"/>
    <x v="14"/>
    <x v="3"/>
    <x v="3"/>
    <x v="0"/>
    <x v="0"/>
    <x v="1"/>
    <x v="243"/>
    <s v="2020QF_GEO_OR"/>
  </r>
  <r>
    <x v="1"/>
    <n v="0"/>
    <n v="1.0383333333333333"/>
    <n v="1.3950218543446904"/>
    <x v="15"/>
    <x v="19"/>
    <x v="14"/>
    <x v="0"/>
    <x v="0"/>
    <x v="0"/>
    <x v="285"/>
    <s v="2020D2_OR_b_10"/>
  </r>
  <r>
    <x v="1"/>
    <n v="0"/>
    <n v="3.2099999999999995"/>
    <n v="3.6208135035816782"/>
    <x v="15"/>
    <x v="19"/>
    <x v="14"/>
    <x v="0"/>
    <x v="0"/>
    <x v="0"/>
    <x v="286"/>
    <s v="2020D2_OR_e_40"/>
  </r>
  <r>
    <x v="1"/>
    <n v="0"/>
    <n v="77.99666666666667"/>
    <n v="78.010000000000005"/>
    <x v="15"/>
    <x v="18"/>
    <x v="13"/>
    <x v="0"/>
    <x v="0"/>
    <x v="1"/>
    <x v="244"/>
    <s v="2020Cowlitz_S"/>
  </r>
  <r>
    <x v="1"/>
    <n v="0"/>
    <n v="1.0075000000000001"/>
    <n v="1.1661603393044124"/>
    <x v="25"/>
    <x v="19"/>
    <x v="14"/>
    <x v="0"/>
    <x v="0"/>
    <x v="0"/>
    <x v="287"/>
    <s v="2020D2_OR_f_50"/>
  </r>
  <r>
    <x v="1"/>
    <n v="0"/>
    <n v="1.6616666666666664"/>
    <n v="1.74"/>
    <x v="17"/>
    <x v="18"/>
    <x v="13"/>
    <x v="0"/>
    <x v="0"/>
    <x v="1"/>
    <x v="245"/>
    <s v="2020BlackHills_JB_S"/>
  </r>
  <r>
    <x v="1"/>
    <n v="0"/>
    <n v="2.0258333333333334"/>
    <n v="2.7532062511673301"/>
    <x v="35"/>
    <x v="19"/>
    <x v="14"/>
    <x v="0"/>
    <x v="0"/>
    <x v="0"/>
    <x v="288"/>
    <s v="2020D2_OR_c_20"/>
  </r>
  <r>
    <x v="2"/>
    <n v="0"/>
    <n v="15.833333333333334"/>
    <n v="0"/>
    <x v="33"/>
    <x v="6"/>
    <x v="5"/>
    <x v="1"/>
    <x v="0"/>
    <x v="1"/>
    <x v="187"/>
    <s v="2021APS_AZ_IN_P"/>
  </r>
  <r>
    <x v="2"/>
    <n v="0"/>
    <n v="1.3041666666666665"/>
    <n v="2.3244045981750396"/>
    <x v="1"/>
    <x v="19"/>
    <x v="14"/>
    <x v="1"/>
    <x v="0"/>
    <x v="0"/>
    <x v="246"/>
    <s v="2021D2_ID_a_00"/>
  </r>
  <r>
    <x v="2"/>
    <n v="0"/>
    <n v="0.70666666666666667"/>
    <n v="1.2296769095851863"/>
    <x v="1"/>
    <x v="19"/>
    <x v="14"/>
    <x v="1"/>
    <x v="0"/>
    <x v="0"/>
    <x v="247"/>
    <s v="2021D2_ID_b_10"/>
  </r>
  <r>
    <x v="2"/>
    <n v="0"/>
    <n v="0.6"/>
    <n v="0.50017556684211062"/>
    <x v="1"/>
    <x v="19"/>
    <x v="14"/>
    <x v="1"/>
    <x v="0"/>
    <x v="0"/>
    <x v="248"/>
    <s v="2021D2_ID_c_20"/>
  </r>
  <r>
    <x v="2"/>
    <n v="0"/>
    <n v="0.61250000000000016"/>
    <n v="1.2679056484811968"/>
    <x v="1"/>
    <x v="19"/>
    <x v="14"/>
    <x v="1"/>
    <x v="0"/>
    <x v="0"/>
    <x v="249"/>
    <s v="2021D2_ID_d_30"/>
  </r>
  <r>
    <x v="2"/>
    <n v="0"/>
    <n v="0.30499999999999999"/>
    <n v="0.39526107863728821"/>
    <x v="1"/>
    <x v="19"/>
    <x v="14"/>
    <x v="1"/>
    <x v="0"/>
    <x v="0"/>
    <x v="250"/>
    <s v="2021D2_ID_e_40"/>
  </r>
  <r>
    <x v="2"/>
    <n v="0"/>
    <n v="0.745"/>
    <n v="1.2767445261830461"/>
    <x v="1"/>
    <x v="19"/>
    <x v="14"/>
    <x v="1"/>
    <x v="0"/>
    <x v="0"/>
    <x v="251"/>
    <s v="2021D2_ID_f_50"/>
  </r>
  <r>
    <x v="2"/>
    <n v="0"/>
    <n v="2.2575000000000003"/>
    <n v="3.3283797970886617"/>
    <x v="1"/>
    <x v="19"/>
    <x v="14"/>
    <x v="1"/>
    <x v="0"/>
    <x v="0"/>
    <x v="189"/>
    <s v="2021D2_ID_aa_Pln"/>
  </r>
  <r>
    <x v="2"/>
    <n v="0"/>
    <n v="45.04999999999999"/>
    <n v="180.2"/>
    <x v="1"/>
    <x v="20"/>
    <x v="15"/>
    <x v="1"/>
    <x v="0"/>
    <x v="1"/>
    <x v="190"/>
    <s v="2021ED1_ID_IRR"/>
  </r>
  <r>
    <x v="2"/>
    <n v="0"/>
    <n v="2.2441666666666671"/>
    <n v="3.66"/>
    <x v="1"/>
    <x v="21"/>
    <x v="16"/>
    <x v="1"/>
    <x v="0"/>
    <x v="1"/>
    <x v="191"/>
    <s v="2021ED2_ID_GO_Y1"/>
  </r>
  <r>
    <x v="2"/>
    <n v="0"/>
    <n v="7.7074999999999987"/>
    <n v="6.94"/>
    <x v="1"/>
    <x v="3"/>
    <x v="3"/>
    <x v="1"/>
    <x v="0"/>
    <x v="1"/>
    <x v="192"/>
    <s v="2021QF_HY_ID"/>
  </r>
  <r>
    <x v="2"/>
    <n v="0"/>
    <n v="6.5999999999999988"/>
    <n v="6.6"/>
    <x v="1"/>
    <x v="22"/>
    <x v="17"/>
    <x v="1"/>
    <x v="0"/>
    <x v="1"/>
    <x v="193"/>
    <s v="2021NonOwnRes_GO"/>
  </r>
  <r>
    <x v="2"/>
    <n v="0"/>
    <n v="0"/>
    <n v="0"/>
    <x v="1"/>
    <x v="22"/>
    <x v="17"/>
    <x v="1"/>
    <x v="0"/>
    <x v="1"/>
    <x v="194"/>
    <s v="2021NonOR_GO_offset"/>
  </r>
  <r>
    <x v="2"/>
    <n v="0"/>
    <n v="4.5999999999999996"/>
    <n v="4.1399999999999997"/>
    <x v="1"/>
    <x v="3"/>
    <x v="3"/>
    <x v="1"/>
    <x v="0"/>
    <x v="1"/>
    <x v="195"/>
    <s v="2021QF_THERM_ID"/>
  </r>
  <r>
    <x v="2"/>
    <n v="0"/>
    <n v="5.6166666666666663"/>
    <n v="3.6"/>
    <x v="34"/>
    <x v="18"/>
    <x v="13"/>
    <x v="0"/>
    <x v="0"/>
    <x v="1"/>
    <x v="196"/>
    <s v="2021FC1_BPA_S"/>
  </r>
  <r>
    <x v="2"/>
    <n v="0"/>
    <n v="46.734166666666674"/>
    <n v="50.88"/>
    <x v="2"/>
    <x v="18"/>
    <x v="13"/>
    <x v="0"/>
    <x v="0"/>
    <x v="1"/>
    <x v="197"/>
    <s v="2021WD_SCL_New_OUT_S"/>
  </r>
  <r>
    <x v="2"/>
    <n v="0"/>
    <n v="24.021666666666665"/>
    <n v="25.19"/>
    <x v="2"/>
    <x v="18"/>
    <x v="13"/>
    <x v="0"/>
    <x v="0"/>
    <x v="1"/>
    <x v="198"/>
    <s v="2021BlackHills_MdC_S"/>
  </r>
  <r>
    <x v="2"/>
    <n v="0"/>
    <n v="103.03416666666665"/>
    <n v="100.02"/>
    <x v="23"/>
    <x v="6"/>
    <x v="5"/>
    <x v="1"/>
    <x v="0"/>
    <x v="1"/>
    <x v="199"/>
    <s v="2021Deseret_P"/>
  </r>
  <r>
    <x v="2"/>
    <n v="0"/>
    <n v="0.69999999999999984"/>
    <n v="3.9167249724865321"/>
    <x v="3"/>
    <x v="23"/>
    <x v="18"/>
    <x v="1"/>
    <x v="0"/>
    <x v="0"/>
    <x v="200"/>
    <s v="2021D1UT_DLC_1"/>
  </r>
  <r>
    <x v="2"/>
    <n v="0"/>
    <n v="1.2075"/>
    <n v="6.756832932831446"/>
    <x v="3"/>
    <x v="23"/>
    <x v="18"/>
    <x v="1"/>
    <x v="0"/>
    <x v="0"/>
    <x v="289"/>
    <s v="2021D1UT_DLC_2"/>
  </r>
  <r>
    <x v="2"/>
    <n v="0"/>
    <n v="20.60083333333333"/>
    <n v="25.334222975269423"/>
    <x v="3"/>
    <x v="19"/>
    <x v="14"/>
    <x v="1"/>
    <x v="0"/>
    <x v="0"/>
    <x v="252"/>
    <s v="2021D2_UT_a_00"/>
  </r>
  <r>
    <x v="2"/>
    <n v="0"/>
    <n v="9.3774999999999995"/>
    <n v="12.717434696878632"/>
    <x v="3"/>
    <x v="19"/>
    <x v="14"/>
    <x v="1"/>
    <x v="0"/>
    <x v="0"/>
    <x v="253"/>
    <s v="2021D2_UT_b_10"/>
  </r>
  <r>
    <x v="2"/>
    <n v="0"/>
    <n v="7.4899999999999984"/>
    <n v="8.2549033107719527"/>
    <x v="3"/>
    <x v="19"/>
    <x v="14"/>
    <x v="1"/>
    <x v="0"/>
    <x v="0"/>
    <x v="254"/>
    <s v="2021D2_UT_c_20"/>
  </r>
  <r>
    <x v="2"/>
    <n v="0"/>
    <n v="10.706666666666665"/>
    <n v="14.546379181812199"/>
    <x v="3"/>
    <x v="19"/>
    <x v="14"/>
    <x v="1"/>
    <x v="0"/>
    <x v="0"/>
    <x v="255"/>
    <s v="2021D2_UT_d_30"/>
  </r>
  <r>
    <x v="2"/>
    <n v="0"/>
    <n v="5.8116666666666665"/>
    <n v="6.4301116296292253"/>
    <x v="3"/>
    <x v="19"/>
    <x v="14"/>
    <x v="1"/>
    <x v="0"/>
    <x v="0"/>
    <x v="256"/>
    <s v="2021D2_UT_e_40"/>
  </r>
  <r>
    <x v="2"/>
    <n v="0"/>
    <n v="5.4008333333333338"/>
    <n v="6.1454666330285681"/>
    <x v="3"/>
    <x v="19"/>
    <x v="14"/>
    <x v="1"/>
    <x v="0"/>
    <x v="0"/>
    <x v="257"/>
    <s v="2021D2_UT_f_50"/>
  </r>
  <r>
    <x v="2"/>
    <n v="0"/>
    <n v="33.040833333333332"/>
    <n v="35.572635641817385"/>
    <x v="3"/>
    <x v="19"/>
    <x v="14"/>
    <x v="1"/>
    <x v="0"/>
    <x v="0"/>
    <x v="201"/>
    <s v="2021D2_UT_aa_Pln"/>
  </r>
  <r>
    <x v="2"/>
    <n v="0"/>
    <n v="0.92999999999999983"/>
    <n v="0.93"/>
    <x v="3"/>
    <x v="3"/>
    <x v="3"/>
    <x v="1"/>
    <x v="0"/>
    <x v="1"/>
    <x v="202"/>
    <s v="2021QF_THERM_Tesoro"/>
  </r>
  <r>
    <x v="2"/>
    <n v="0"/>
    <n v="30.475000000000005"/>
    <n v="121.9"/>
    <x v="3"/>
    <x v="20"/>
    <x v="15"/>
    <x v="1"/>
    <x v="0"/>
    <x v="1"/>
    <x v="203"/>
    <s v="2021ED1_C_Keeper"/>
  </r>
  <r>
    <x v="2"/>
    <n v="0"/>
    <n v="5.3"/>
    <n v="21.2"/>
    <x v="3"/>
    <x v="20"/>
    <x v="15"/>
    <x v="1"/>
    <x v="0"/>
    <x v="1"/>
    <x v="204"/>
    <s v="2021ED1_UT_IRR"/>
  </r>
  <r>
    <x v="2"/>
    <n v="0"/>
    <n v="30.810000000000006"/>
    <n v="40.26"/>
    <x v="3"/>
    <x v="21"/>
    <x v="16"/>
    <x v="1"/>
    <x v="0"/>
    <x v="1"/>
    <x v="205"/>
    <s v="2021ED2_UT_UT_Y1"/>
  </r>
  <r>
    <x v="2"/>
    <n v="0"/>
    <n v="1.7800000000000002"/>
    <n v="1.78"/>
    <x v="3"/>
    <x v="18"/>
    <x v="13"/>
    <x v="1"/>
    <x v="0"/>
    <x v="1"/>
    <x v="206"/>
    <s v="2021BlackHillsLoss_S"/>
  </r>
  <r>
    <x v="2"/>
    <n v="0"/>
    <n v="64.166666666666671"/>
    <n v="0"/>
    <x v="4"/>
    <x v="6"/>
    <x v="5"/>
    <x v="1"/>
    <x v="0"/>
    <x v="1"/>
    <x v="207"/>
    <s v="2021APS_4C_IN_P"/>
  </r>
  <r>
    <x v="2"/>
    <n v="0"/>
    <n v="7.0941666666666672"/>
    <n v="7.53"/>
    <x v="5"/>
    <x v="3"/>
    <x v="3"/>
    <x v="1"/>
    <x v="0"/>
    <x v="1"/>
    <x v="209"/>
    <s v="2021QF_THERM_SUNN_Ad"/>
  </r>
  <r>
    <x v="2"/>
    <n v="0"/>
    <n v="39.908333333333339"/>
    <n v="42.35"/>
    <x v="5"/>
    <x v="3"/>
    <x v="3"/>
    <x v="1"/>
    <x v="0"/>
    <x v="1"/>
    <x v="210"/>
    <s v="2021QF_THERM_SUNN_Ba"/>
  </r>
  <r>
    <x v="2"/>
    <n v="0"/>
    <n v="2.0225000000000004"/>
    <n v="1.83"/>
    <x v="5"/>
    <x v="3"/>
    <x v="3"/>
    <x v="1"/>
    <x v="0"/>
    <x v="1"/>
    <x v="211"/>
    <s v="2021QF_BIO_UTS"/>
  </r>
  <r>
    <x v="2"/>
    <n v="0"/>
    <n v="0.8533333333333335"/>
    <n v="0.91"/>
    <x v="5"/>
    <x v="3"/>
    <x v="3"/>
    <x v="1"/>
    <x v="0"/>
    <x v="1"/>
    <x v="212"/>
    <s v="2021QF_HY_UTS"/>
  </r>
  <r>
    <x v="2"/>
    <n v="0"/>
    <n v="9.3783333333333356"/>
    <n v="9.83"/>
    <x v="5"/>
    <x v="18"/>
    <x v="13"/>
    <x v="1"/>
    <x v="0"/>
    <x v="1"/>
    <x v="213"/>
    <s v="2021BlackHills_US_S"/>
  </r>
  <r>
    <x v="2"/>
    <n v="0"/>
    <n v="28"/>
    <n v="28"/>
    <x v="5"/>
    <x v="22"/>
    <x v="17"/>
    <x v="1"/>
    <x v="0"/>
    <x v="1"/>
    <x v="214"/>
    <s v="2021NonOwnRes_US"/>
  </r>
  <r>
    <x v="2"/>
    <n v="0"/>
    <n v="0"/>
    <n v="0"/>
    <x v="5"/>
    <x v="22"/>
    <x v="17"/>
    <x v="1"/>
    <x v="0"/>
    <x v="1"/>
    <x v="215"/>
    <s v="2021NonOR_US_offset"/>
  </r>
  <r>
    <x v="2"/>
    <n v="0"/>
    <n v="2.2291666666666665"/>
    <n v="2.7377884784759847"/>
    <x v="24"/>
    <x v="19"/>
    <x v="14"/>
    <x v="0"/>
    <x v="0"/>
    <x v="0"/>
    <x v="258"/>
    <s v="2021D2_YK_a_00"/>
  </r>
  <r>
    <x v="2"/>
    <n v="0"/>
    <n v="0.69166666666666654"/>
    <n v="1.0189122164832805"/>
    <x v="24"/>
    <x v="19"/>
    <x v="14"/>
    <x v="0"/>
    <x v="0"/>
    <x v="0"/>
    <x v="259"/>
    <s v="2021D2_YK_b_10"/>
  </r>
  <r>
    <x v="2"/>
    <n v="0"/>
    <n v="0.52500000000000002"/>
    <n v="0.63976999652274824"/>
    <x v="24"/>
    <x v="19"/>
    <x v="14"/>
    <x v="0"/>
    <x v="0"/>
    <x v="0"/>
    <x v="260"/>
    <s v="2021D2_YK_c_20"/>
  </r>
  <r>
    <x v="2"/>
    <n v="0"/>
    <n v="1.513333333333333"/>
    <n v="1.2142173479819018"/>
    <x v="24"/>
    <x v="19"/>
    <x v="14"/>
    <x v="0"/>
    <x v="0"/>
    <x v="0"/>
    <x v="261"/>
    <s v="2021D2_YK_d_30"/>
  </r>
  <r>
    <x v="2"/>
    <n v="0"/>
    <n v="0.66166666666666663"/>
    <n v="0.87250232758562263"/>
    <x v="24"/>
    <x v="19"/>
    <x v="14"/>
    <x v="0"/>
    <x v="0"/>
    <x v="0"/>
    <x v="262"/>
    <s v="2021D2_YK_e_40"/>
  </r>
  <r>
    <x v="2"/>
    <n v="0"/>
    <n v="0.67083333333333339"/>
    <n v="0.77557104126961518"/>
    <x v="24"/>
    <x v="19"/>
    <x v="14"/>
    <x v="0"/>
    <x v="0"/>
    <x v="0"/>
    <x v="263"/>
    <s v="2021D2_YK_f_50"/>
  </r>
  <r>
    <x v="2"/>
    <n v="0"/>
    <n v="0.67249999999999988"/>
    <n v="0.71711407617802214"/>
    <x v="24"/>
    <x v="19"/>
    <x v="14"/>
    <x v="0"/>
    <x v="0"/>
    <x v="0"/>
    <x v="264"/>
    <s v="2021D2_YK_g_60"/>
  </r>
  <r>
    <x v="2"/>
    <n v="0"/>
    <n v="3.8566666666666669"/>
    <n v="4.1088026025584492"/>
    <x v="24"/>
    <x v="19"/>
    <x v="14"/>
    <x v="0"/>
    <x v="0"/>
    <x v="0"/>
    <x v="216"/>
    <s v="2021D2_YK_aa_Pln"/>
  </r>
  <r>
    <x v="2"/>
    <n v="0"/>
    <n v="3.1575000000000002"/>
    <n v="4.32"/>
    <x v="24"/>
    <x v="21"/>
    <x v="16"/>
    <x v="0"/>
    <x v="0"/>
    <x v="1"/>
    <x v="217"/>
    <s v="2021ED2_WA_YA_Y1"/>
  </r>
  <r>
    <x v="2"/>
    <n v="0"/>
    <n v="0.9458333333333333"/>
    <n v="1.1635601033522933"/>
    <x v="10"/>
    <x v="19"/>
    <x v="14"/>
    <x v="0"/>
    <x v="0"/>
    <x v="0"/>
    <x v="265"/>
    <s v="2021D2_WW_a_00"/>
  </r>
  <r>
    <x v="2"/>
    <n v="0"/>
    <n v="0.29583333333333334"/>
    <n v="0.43261077347893473"/>
    <x v="10"/>
    <x v="19"/>
    <x v="14"/>
    <x v="0"/>
    <x v="0"/>
    <x v="0"/>
    <x v="266"/>
    <s v="2021D2_WW_b_10"/>
  </r>
  <r>
    <x v="2"/>
    <n v="0"/>
    <n v="0.22500000000000001"/>
    <n v="0.27340598141997791"/>
    <x v="10"/>
    <x v="19"/>
    <x v="14"/>
    <x v="0"/>
    <x v="0"/>
    <x v="0"/>
    <x v="267"/>
    <s v="2021D2_WW_c_20"/>
  </r>
  <r>
    <x v="2"/>
    <n v="0"/>
    <n v="0.64749999999999996"/>
    <n v="0.51915300037388734"/>
    <x v="10"/>
    <x v="19"/>
    <x v="14"/>
    <x v="0"/>
    <x v="0"/>
    <x v="0"/>
    <x v="268"/>
    <s v="2021D2_WW_d_30"/>
  </r>
  <r>
    <x v="2"/>
    <n v="0"/>
    <n v="0.28916666666666668"/>
    <n v="0.38016172844802132"/>
    <x v="10"/>
    <x v="19"/>
    <x v="14"/>
    <x v="0"/>
    <x v="0"/>
    <x v="0"/>
    <x v="269"/>
    <s v="2021D2_WW_e_40"/>
  </r>
  <r>
    <x v="2"/>
    <n v="0"/>
    <n v="0.29000000000000004"/>
    <n v="0.3360807845501666"/>
    <x v="10"/>
    <x v="19"/>
    <x v="14"/>
    <x v="0"/>
    <x v="0"/>
    <x v="0"/>
    <x v="270"/>
    <s v="2021D2_WW_f_50"/>
  </r>
  <r>
    <x v="2"/>
    <n v="0"/>
    <n v="1.4816666666666667"/>
    <n v="1.7067373180414633"/>
    <x v="10"/>
    <x v="19"/>
    <x v="14"/>
    <x v="0"/>
    <x v="0"/>
    <x v="0"/>
    <x v="219"/>
    <s v="2021D2_WW_aa_Pln"/>
  </r>
  <r>
    <x v="2"/>
    <n v="0"/>
    <n v="1.0474999999999999"/>
    <n v="1.43"/>
    <x v="10"/>
    <x v="21"/>
    <x v="16"/>
    <x v="0"/>
    <x v="0"/>
    <x v="1"/>
    <x v="220"/>
    <s v="2021ED2_WA_WA_Y1"/>
  </r>
  <r>
    <x v="2"/>
    <n v="0"/>
    <n v="2.6000000000000005"/>
    <n v="2.6"/>
    <x v="10"/>
    <x v="22"/>
    <x v="17"/>
    <x v="0"/>
    <x v="0"/>
    <x v="1"/>
    <x v="221"/>
    <s v="2021NonOwnRes_WW"/>
  </r>
  <r>
    <x v="2"/>
    <n v="0"/>
    <n v="0"/>
    <n v="0"/>
    <x v="10"/>
    <x v="22"/>
    <x v="17"/>
    <x v="0"/>
    <x v="0"/>
    <x v="1"/>
    <x v="222"/>
    <s v="2021NonOR_WW_offset"/>
  </r>
  <r>
    <x v="2"/>
    <n v="0"/>
    <n v="14.53"/>
    <n v="15.24"/>
    <x v="11"/>
    <x v="18"/>
    <x v="13"/>
    <x v="1"/>
    <x v="0"/>
    <x v="1"/>
    <x v="223"/>
    <s v="2021BlackHills_WNE_S"/>
  </r>
  <r>
    <x v="2"/>
    <n v="0"/>
    <n v="4.3641666666666667"/>
    <n v="4.9984335824763297"/>
    <x v="12"/>
    <x v="19"/>
    <x v="14"/>
    <x v="1"/>
    <x v="0"/>
    <x v="0"/>
    <x v="271"/>
    <s v="2021D2_WY_a_00"/>
  </r>
  <r>
    <x v="2"/>
    <n v="0"/>
    <n v="1.1291666666666664"/>
    <n v="1.6180153239822292"/>
    <x v="12"/>
    <x v="19"/>
    <x v="14"/>
    <x v="1"/>
    <x v="0"/>
    <x v="0"/>
    <x v="272"/>
    <s v="2021D2_WY_b_10"/>
  </r>
  <r>
    <x v="2"/>
    <n v="0"/>
    <n v="0.74249999999999983"/>
    <n v="0.92991728828058351"/>
    <x v="12"/>
    <x v="19"/>
    <x v="14"/>
    <x v="1"/>
    <x v="0"/>
    <x v="0"/>
    <x v="273"/>
    <s v="2021D2_WY_c_20"/>
  </r>
  <r>
    <x v="2"/>
    <n v="0"/>
    <n v="2.8933333333333331"/>
    <n v="2.9413216310429116"/>
    <x v="12"/>
    <x v="19"/>
    <x v="14"/>
    <x v="1"/>
    <x v="0"/>
    <x v="0"/>
    <x v="274"/>
    <s v="2021D2_WY_d_30"/>
  </r>
  <r>
    <x v="2"/>
    <n v="0"/>
    <n v="2.6991666666666667"/>
    <n v="3.1628676308564998"/>
    <x v="12"/>
    <x v="19"/>
    <x v="14"/>
    <x v="1"/>
    <x v="0"/>
    <x v="0"/>
    <x v="275"/>
    <s v="2021D2_WY_e_40"/>
  </r>
  <r>
    <x v="2"/>
    <n v="0"/>
    <n v="6.2550000000000017"/>
    <n v="7.4577723864137644"/>
    <x v="12"/>
    <x v="19"/>
    <x v="14"/>
    <x v="1"/>
    <x v="0"/>
    <x v="0"/>
    <x v="225"/>
    <s v="2021D2_WY_aa_Pln"/>
  </r>
  <r>
    <x v="2"/>
    <n v="0"/>
    <n v="6.2858333333333336"/>
    <n v="7.35"/>
    <x v="12"/>
    <x v="21"/>
    <x v="16"/>
    <x v="1"/>
    <x v="0"/>
    <x v="1"/>
    <x v="226"/>
    <s v="2021ED2_WY_WY_Y1"/>
  </r>
  <r>
    <x v="2"/>
    <n v="0"/>
    <n v="0.21"/>
    <n v="0.21"/>
    <x v="12"/>
    <x v="3"/>
    <x v="3"/>
    <x v="1"/>
    <x v="0"/>
    <x v="1"/>
    <x v="227"/>
    <s v="2021QF_HY_WY"/>
  </r>
  <r>
    <x v="2"/>
    <n v="0"/>
    <n v="7.34"/>
    <n v="8.6363013489017053"/>
    <x v="14"/>
    <x v="19"/>
    <x v="14"/>
    <x v="0"/>
    <x v="0"/>
    <x v="0"/>
    <x v="276"/>
    <s v="2021D2_OR_a_00"/>
  </r>
  <r>
    <x v="2"/>
    <n v="0"/>
    <n v="7.2691666666666661"/>
    <n v="8.6164537924754114"/>
    <x v="14"/>
    <x v="19"/>
    <x v="14"/>
    <x v="0"/>
    <x v="0"/>
    <x v="0"/>
    <x v="277"/>
    <s v="2021D2_OR_d_30"/>
  </r>
  <r>
    <x v="2"/>
    <n v="0"/>
    <n v="0.82666666666666666"/>
    <n v="1.1289021149847258"/>
    <x v="14"/>
    <x v="19"/>
    <x v="14"/>
    <x v="0"/>
    <x v="0"/>
    <x v="0"/>
    <x v="278"/>
    <s v="2021D2_CA_a_00"/>
  </r>
  <r>
    <x v="2"/>
    <n v="0"/>
    <n v="0.10666666666666667"/>
    <n v="0.19248450044536208"/>
    <x v="14"/>
    <x v="19"/>
    <x v="14"/>
    <x v="0"/>
    <x v="0"/>
    <x v="0"/>
    <x v="279"/>
    <s v="2021D2_CA_b_10"/>
  </r>
  <r>
    <x v="2"/>
    <n v="0"/>
    <n v="8.9166666666666672E-2"/>
    <n v="0.11929508925009445"/>
    <x v="14"/>
    <x v="19"/>
    <x v="14"/>
    <x v="0"/>
    <x v="0"/>
    <x v="0"/>
    <x v="280"/>
    <s v="2021D2_CA_c_20"/>
  </r>
  <r>
    <x v="2"/>
    <n v="0"/>
    <n v="0.21833333333333327"/>
    <n v="0.14263450348065834"/>
    <x v="14"/>
    <x v="19"/>
    <x v="14"/>
    <x v="0"/>
    <x v="0"/>
    <x v="0"/>
    <x v="281"/>
    <s v="2021D2_CA_d_30"/>
  </r>
  <r>
    <x v="2"/>
    <n v="0"/>
    <n v="0.15583333333333335"/>
    <n v="0.20310750552947615"/>
    <x v="14"/>
    <x v="19"/>
    <x v="14"/>
    <x v="0"/>
    <x v="0"/>
    <x v="0"/>
    <x v="282"/>
    <s v="2021D2_CA_e_40"/>
  </r>
  <r>
    <x v="2"/>
    <n v="0"/>
    <n v="0.14416666666666667"/>
    <n v="0.19401218513921265"/>
    <x v="14"/>
    <x v="19"/>
    <x v="14"/>
    <x v="0"/>
    <x v="0"/>
    <x v="0"/>
    <x v="283"/>
    <s v="2021D2_CA_f_50"/>
  </r>
  <r>
    <x v="2"/>
    <n v="0"/>
    <n v="9.1666666666666684E-3"/>
    <n v="0"/>
    <x v="14"/>
    <x v="19"/>
    <x v="14"/>
    <x v="0"/>
    <x v="0"/>
    <x v="0"/>
    <x v="284"/>
    <s v="2021D2_OR_u_200"/>
  </r>
  <r>
    <x v="2"/>
    <n v="0"/>
    <n v="0.64583333333333337"/>
    <n v="0.86206726951918833"/>
    <x v="14"/>
    <x v="19"/>
    <x v="14"/>
    <x v="0"/>
    <x v="0"/>
    <x v="0"/>
    <x v="228"/>
    <s v="2021D2_CA_aa_Pln"/>
  </r>
  <r>
    <x v="2"/>
    <n v="0"/>
    <n v="16.072500000000002"/>
    <n v="20.54312307013674"/>
    <x v="14"/>
    <x v="19"/>
    <x v="14"/>
    <x v="0"/>
    <x v="0"/>
    <x v="0"/>
    <x v="229"/>
    <s v="2021D2_OR_aa_Pln"/>
  </r>
  <r>
    <x v="2"/>
    <n v="0"/>
    <n v="27.0275"/>
    <n v="27.54"/>
    <x v="14"/>
    <x v="3"/>
    <x v="3"/>
    <x v="0"/>
    <x v="0"/>
    <x v="1"/>
    <x v="230"/>
    <s v="2021QF_BIO_BioOne"/>
  </r>
  <r>
    <x v="2"/>
    <n v="0"/>
    <n v="0.64750000000000008"/>
    <n v="0.9"/>
    <x v="14"/>
    <x v="21"/>
    <x v="16"/>
    <x v="0"/>
    <x v="0"/>
    <x v="1"/>
    <x v="232"/>
    <s v="2021ED2_CA_SO_Y1"/>
  </r>
  <r>
    <x v="2"/>
    <n v="0"/>
    <n v="17.07"/>
    <n v="23.28"/>
    <x v="14"/>
    <x v="21"/>
    <x v="16"/>
    <x v="0"/>
    <x v="0"/>
    <x v="1"/>
    <x v="233"/>
    <s v="2021ED2_OR_SO_Y1"/>
  </r>
  <r>
    <x v="2"/>
    <n v="0"/>
    <n v="1.4499999999999995"/>
    <n v="1.45"/>
    <x v="14"/>
    <x v="6"/>
    <x v="5"/>
    <x v="0"/>
    <x v="0"/>
    <x v="1"/>
    <x v="234"/>
    <s v="2021PGE_Cove_P"/>
  </r>
  <r>
    <x v="2"/>
    <n v="0"/>
    <n v="2.3858333333333333"/>
    <n v="1.53"/>
    <x v="14"/>
    <x v="18"/>
    <x v="13"/>
    <x v="0"/>
    <x v="0"/>
    <x v="1"/>
    <x v="235"/>
    <s v="2021FC1_EWEB_S"/>
  </r>
  <r>
    <x v="2"/>
    <n v="0"/>
    <n v="9.6666666666666679E-2"/>
    <n v="0.1"/>
    <x v="14"/>
    <x v="3"/>
    <x v="3"/>
    <x v="0"/>
    <x v="0"/>
    <x v="1"/>
    <x v="237"/>
    <s v="2021QF_HY_CA"/>
  </r>
  <r>
    <x v="2"/>
    <n v="0"/>
    <n v="4.2516666666666678"/>
    <n v="4.24"/>
    <x v="14"/>
    <x v="3"/>
    <x v="3"/>
    <x v="0"/>
    <x v="0"/>
    <x v="1"/>
    <x v="238"/>
    <s v="2021QF_BIO_OR"/>
  </r>
  <r>
    <x v="2"/>
    <n v="0"/>
    <n v="16.930000000000003"/>
    <n v="17.899999999999999"/>
    <x v="14"/>
    <x v="3"/>
    <x v="3"/>
    <x v="0"/>
    <x v="0"/>
    <x v="1"/>
    <x v="239"/>
    <s v="2021QF_HY_OR"/>
  </r>
  <r>
    <x v="2"/>
    <n v="0"/>
    <n v="4.7733333333333325"/>
    <n v="4.7699999999999996"/>
    <x v="14"/>
    <x v="3"/>
    <x v="3"/>
    <x v="0"/>
    <x v="0"/>
    <x v="1"/>
    <x v="240"/>
    <s v="2021QF_THERM_OR"/>
  </r>
  <r>
    <x v="2"/>
    <n v="0"/>
    <n v="0.59999999999999987"/>
    <n v="0.6"/>
    <x v="14"/>
    <x v="22"/>
    <x v="17"/>
    <x v="0"/>
    <x v="0"/>
    <x v="1"/>
    <x v="241"/>
    <s v="2021NonOwnRes_SO"/>
  </r>
  <r>
    <x v="2"/>
    <n v="0"/>
    <n v="0"/>
    <n v="0"/>
    <x v="14"/>
    <x v="22"/>
    <x v="17"/>
    <x v="0"/>
    <x v="0"/>
    <x v="1"/>
    <x v="242"/>
    <s v="2021NonOR_SO_offset"/>
  </r>
  <r>
    <x v="2"/>
    <n v="0"/>
    <n v="1.385"/>
    <n v="1.77"/>
    <x v="14"/>
    <x v="3"/>
    <x v="3"/>
    <x v="0"/>
    <x v="0"/>
    <x v="1"/>
    <x v="243"/>
    <s v="2021QF_GEO_OR"/>
  </r>
  <r>
    <x v="2"/>
    <n v="0"/>
    <n v="2.0183333333333335"/>
    <n v="2.7125424945591203"/>
    <x v="15"/>
    <x v="19"/>
    <x v="14"/>
    <x v="0"/>
    <x v="0"/>
    <x v="0"/>
    <x v="285"/>
    <s v="2021D2_OR_b_10"/>
  </r>
  <r>
    <x v="2"/>
    <n v="0"/>
    <n v="6.6733333333333329"/>
    <n v="7.524503062130675"/>
    <x v="15"/>
    <x v="19"/>
    <x v="14"/>
    <x v="0"/>
    <x v="0"/>
    <x v="0"/>
    <x v="286"/>
    <s v="2021D2_OR_e_40"/>
  </r>
  <r>
    <x v="2"/>
    <n v="0"/>
    <n v="78.001666666666665"/>
    <n v="78.010000000000005"/>
    <x v="15"/>
    <x v="18"/>
    <x v="13"/>
    <x v="0"/>
    <x v="0"/>
    <x v="1"/>
    <x v="244"/>
    <s v="2021Cowlitz_S"/>
  </r>
  <r>
    <x v="2"/>
    <n v="0"/>
    <n v="2.0316666666666667"/>
    <n v="2.3551865676147941"/>
    <x v="25"/>
    <x v="19"/>
    <x v="14"/>
    <x v="0"/>
    <x v="0"/>
    <x v="0"/>
    <x v="287"/>
    <s v="2021D2_OR_f_50"/>
  </r>
  <r>
    <x v="2"/>
    <n v="0"/>
    <n v="1.6616666666666664"/>
    <n v="1.74"/>
    <x v="17"/>
    <x v="18"/>
    <x v="13"/>
    <x v="0"/>
    <x v="0"/>
    <x v="1"/>
    <x v="245"/>
    <s v="2021BlackHills_JB_S"/>
  </r>
  <r>
    <x v="2"/>
    <n v="0"/>
    <n v="4.0216666666666665"/>
    <n v="5.4659241751116117"/>
    <x v="35"/>
    <x v="19"/>
    <x v="14"/>
    <x v="0"/>
    <x v="0"/>
    <x v="0"/>
    <x v="288"/>
    <s v="2021D2_OR_c_20"/>
  </r>
  <r>
    <x v="3"/>
    <n v="0"/>
    <n v="1.9791666666666667"/>
    <n v="3.5294248767026257"/>
    <x v="1"/>
    <x v="19"/>
    <x v="14"/>
    <x v="1"/>
    <x v="0"/>
    <x v="0"/>
    <x v="246"/>
    <s v="2022D2_ID_a_00"/>
  </r>
  <r>
    <x v="3"/>
    <n v="0"/>
    <n v="1.0283333333333333"/>
    <n v="1.7881327986544411"/>
    <x v="1"/>
    <x v="19"/>
    <x v="14"/>
    <x v="1"/>
    <x v="0"/>
    <x v="0"/>
    <x v="247"/>
    <s v="2022D2_ID_b_10"/>
  </r>
  <r>
    <x v="3"/>
    <n v="0"/>
    <n v="0.96833333333333338"/>
    <n v="0.80861716639474546"/>
    <x v="1"/>
    <x v="19"/>
    <x v="14"/>
    <x v="1"/>
    <x v="0"/>
    <x v="0"/>
    <x v="248"/>
    <s v="2022D2_ID_c_20"/>
  </r>
  <r>
    <x v="3"/>
    <n v="0"/>
    <n v="0.96416666666666673"/>
    <n v="1.9933568184884793"/>
    <x v="1"/>
    <x v="19"/>
    <x v="14"/>
    <x v="1"/>
    <x v="0"/>
    <x v="0"/>
    <x v="249"/>
    <s v="2022D2_ID_d_30"/>
  </r>
  <r>
    <x v="3"/>
    <n v="0"/>
    <n v="0.46666666666666673"/>
    <n v="0.60451694379820564"/>
    <x v="1"/>
    <x v="19"/>
    <x v="14"/>
    <x v="1"/>
    <x v="0"/>
    <x v="0"/>
    <x v="250"/>
    <s v="2022D2_ID_e_40"/>
  </r>
  <r>
    <x v="3"/>
    <n v="0"/>
    <n v="1.1375"/>
    <n v="1.95150070064248"/>
    <x v="1"/>
    <x v="19"/>
    <x v="14"/>
    <x v="1"/>
    <x v="0"/>
    <x v="0"/>
    <x v="251"/>
    <s v="2022D2_ID_f_50"/>
  </r>
  <r>
    <x v="3"/>
    <n v="0"/>
    <n v="2.2575000000000003"/>
    <n v="3.3283797970886617"/>
    <x v="1"/>
    <x v="19"/>
    <x v="14"/>
    <x v="1"/>
    <x v="0"/>
    <x v="0"/>
    <x v="189"/>
    <s v="2022D2_ID_aa_Pln"/>
  </r>
  <r>
    <x v="3"/>
    <n v="0"/>
    <n v="45.04999999999999"/>
    <n v="180.2"/>
    <x v="1"/>
    <x v="20"/>
    <x v="15"/>
    <x v="1"/>
    <x v="0"/>
    <x v="1"/>
    <x v="190"/>
    <s v="2022ED1_ID_IRR"/>
  </r>
  <r>
    <x v="3"/>
    <n v="0"/>
    <n v="2.2441666666666671"/>
    <n v="3.66"/>
    <x v="1"/>
    <x v="21"/>
    <x v="16"/>
    <x v="1"/>
    <x v="0"/>
    <x v="1"/>
    <x v="191"/>
    <s v="2022ED2_ID_GO_Y1"/>
  </r>
  <r>
    <x v="3"/>
    <n v="0"/>
    <n v="2.2866666666666666"/>
    <n v="1.22"/>
    <x v="1"/>
    <x v="3"/>
    <x v="3"/>
    <x v="1"/>
    <x v="0"/>
    <x v="1"/>
    <x v="192"/>
    <s v="2022QF_HY_ID"/>
  </r>
  <r>
    <x v="3"/>
    <n v="0"/>
    <n v="6.5999999999999988"/>
    <n v="6.6"/>
    <x v="1"/>
    <x v="22"/>
    <x v="17"/>
    <x v="1"/>
    <x v="0"/>
    <x v="1"/>
    <x v="193"/>
    <s v="2022NonOwnRes_GO"/>
  </r>
  <r>
    <x v="3"/>
    <n v="0"/>
    <n v="0"/>
    <n v="0"/>
    <x v="1"/>
    <x v="22"/>
    <x v="17"/>
    <x v="1"/>
    <x v="0"/>
    <x v="1"/>
    <x v="194"/>
    <s v="2022NonOR_GO_offset"/>
  </r>
  <r>
    <x v="3"/>
    <n v="0"/>
    <n v="4.3875000000000011"/>
    <n v="4.1399999999999997"/>
    <x v="1"/>
    <x v="3"/>
    <x v="3"/>
    <x v="1"/>
    <x v="0"/>
    <x v="1"/>
    <x v="195"/>
    <s v="2022QF_THERM_ID"/>
  </r>
  <r>
    <x v="3"/>
    <n v="0"/>
    <n v="5.6166666666666663"/>
    <n v="3.6"/>
    <x v="34"/>
    <x v="18"/>
    <x v="13"/>
    <x v="0"/>
    <x v="0"/>
    <x v="1"/>
    <x v="196"/>
    <s v="2022FC1_BPA_S"/>
  </r>
  <r>
    <x v="3"/>
    <n v="0"/>
    <n v="6.8275000000000006"/>
    <n v="0"/>
    <x v="2"/>
    <x v="18"/>
    <x v="13"/>
    <x v="0"/>
    <x v="0"/>
    <x v="1"/>
    <x v="197"/>
    <s v="2022WD_SCL_New_OUT_S"/>
  </r>
  <r>
    <x v="3"/>
    <n v="0"/>
    <n v="24.021666666666665"/>
    <n v="25.19"/>
    <x v="2"/>
    <x v="18"/>
    <x v="13"/>
    <x v="0"/>
    <x v="0"/>
    <x v="1"/>
    <x v="198"/>
    <s v="2022BlackHills_MdC_S"/>
  </r>
  <r>
    <x v="3"/>
    <n v="0"/>
    <n v="103.03416666666665"/>
    <n v="100.02"/>
    <x v="23"/>
    <x v="6"/>
    <x v="5"/>
    <x v="1"/>
    <x v="0"/>
    <x v="1"/>
    <x v="199"/>
    <s v="2022Deseret_P"/>
  </r>
  <r>
    <x v="3"/>
    <n v="0"/>
    <n v="0.69999999999999984"/>
    <n v="3.9167249724865321"/>
    <x v="3"/>
    <x v="23"/>
    <x v="18"/>
    <x v="1"/>
    <x v="0"/>
    <x v="0"/>
    <x v="200"/>
    <s v="2022D1UT_DLC_1"/>
  </r>
  <r>
    <x v="3"/>
    <n v="0"/>
    <n v="1.2075"/>
    <n v="6.756832932831446"/>
    <x v="3"/>
    <x v="23"/>
    <x v="18"/>
    <x v="1"/>
    <x v="0"/>
    <x v="0"/>
    <x v="289"/>
    <s v="2022D1UT_DLC_2"/>
  </r>
  <r>
    <x v="3"/>
    <n v="0"/>
    <n v="30.552499999999998"/>
    <n v="37.576263607614379"/>
    <x v="3"/>
    <x v="19"/>
    <x v="14"/>
    <x v="1"/>
    <x v="0"/>
    <x v="0"/>
    <x v="252"/>
    <s v="2022D2_UT_a_00"/>
  </r>
  <r>
    <x v="3"/>
    <n v="0"/>
    <n v="13.673333333333332"/>
    <n v="18.543648622049631"/>
    <x v="3"/>
    <x v="19"/>
    <x v="14"/>
    <x v="1"/>
    <x v="0"/>
    <x v="0"/>
    <x v="253"/>
    <s v="2022D2_UT_b_10"/>
  </r>
  <r>
    <x v="3"/>
    <n v="0"/>
    <n v="11.598333333333334"/>
    <n v="12.78178577151786"/>
    <x v="3"/>
    <x v="19"/>
    <x v="14"/>
    <x v="1"/>
    <x v="0"/>
    <x v="0"/>
    <x v="254"/>
    <s v="2022D2_UT_c_20"/>
  </r>
  <r>
    <x v="3"/>
    <n v="0"/>
    <n v="16.240833333333335"/>
    <n v="22.066582758824545"/>
    <x v="3"/>
    <x v="19"/>
    <x v="14"/>
    <x v="1"/>
    <x v="0"/>
    <x v="0"/>
    <x v="255"/>
    <s v="2022D2_UT_d_30"/>
  </r>
  <r>
    <x v="3"/>
    <n v="0"/>
    <n v="8.8849999999999998"/>
    <n v="9.8315474916794674"/>
    <x v="3"/>
    <x v="19"/>
    <x v="14"/>
    <x v="1"/>
    <x v="0"/>
    <x v="0"/>
    <x v="256"/>
    <s v="2022D2_UT_e_40"/>
  </r>
  <r>
    <x v="3"/>
    <n v="0"/>
    <n v="8.24"/>
    <n v="9.3775268622510008"/>
    <x v="3"/>
    <x v="19"/>
    <x v="14"/>
    <x v="1"/>
    <x v="0"/>
    <x v="0"/>
    <x v="257"/>
    <s v="2022D2_UT_f_50"/>
  </r>
  <r>
    <x v="3"/>
    <n v="0"/>
    <n v="33.040833333333332"/>
    <n v="35.572635641817385"/>
    <x v="3"/>
    <x v="19"/>
    <x v="14"/>
    <x v="1"/>
    <x v="0"/>
    <x v="0"/>
    <x v="201"/>
    <s v="2022D2_UT_aa_Pln"/>
  </r>
  <r>
    <x v="3"/>
    <n v="0"/>
    <n v="0.92999999999999983"/>
    <n v="0.93"/>
    <x v="3"/>
    <x v="3"/>
    <x v="3"/>
    <x v="1"/>
    <x v="0"/>
    <x v="1"/>
    <x v="202"/>
    <s v="2022QF_THERM_Tesoro"/>
  </r>
  <r>
    <x v="3"/>
    <n v="0"/>
    <n v="30.475000000000005"/>
    <n v="121.9"/>
    <x v="3"/>
    <x v="20"/>
    <x v="15"/>
    <x v="1"/>
    <x v="0"/>
    <x v="1"/>
    <x v="203"/>
    <s v="2022ED1_C_Keeper"/>
  </r>
  <r>
    <x v="3"/>
    <n v="0"/>
    <n v="5.3"/>
    <n v="21.2"/>
    <x v="3"/>
    <x v="20"/>
    <x v="15"/>
    <x v="1"/>
    <x v="0"/>
    <x v="1"/>
    <x v="204"/>
    <s v="2022ED1_UT_IRR"/>
  </r>
  <r>
    <x v="3"/>
    <n v="0"/>
    <n v="30.810000000000006"/>
    <n v="40.26"/>
    <x v="3"/>
    <x v="21"/>
    <x v="16"/>
    <x v="1"/>
    <x v="0"/>
    <x v="1"/>
    <x v="205"/>
    <s v="2022ED2_UT_UT_Y1"/>
  </r>
  <r>
    <x v="3"/>
    <n v="0"/>
    <n v="1.7800000000000002"/>
    <n v="1.78"/>
    <x v="3"/>
    <x v="18"/>
    <x v="13"/>
    <x v="1"/>
    <x v="0"/>
    <x v="1"/>
    <x v="206"/>
    <s v="2022BlackHillsLoss_S"/>
  </r>
  <r>
    <x v="3"/>
    <n v="0"/>
    <n v="7.0941666666666672"/>
    <n v="7.53"/>
    <x v="5"/>
    <x v="3"/>
    <x v="3"/>
    <x v="1"/>
    <x v="0"/>
    <x v="1"/>
    <x v="209"/>
    <s v="2022QF_THERM_SUNN_Ad"/>
  </r>
  <r>
    <x v="3"/>
    <n v="0"/>
    <n v="39.908333333333339"/>
    <n v="42.35"/>
    <x v="5"/>
    <x v="3"/>
    <x v="3"/>
    <x v="1"/>
    <x v="0"/>
    <x v="1"/>
    <x v="210"/>
    <s v="2022QF_THERM_SUNN_Ba"/>
  </r>
  <r>
    <x v="3"/>
    <n v="0"/>
    <n v="2.0225000000000004"/>
    <n v="1.83"/>
    <x v="5"/>
    <x v="3"/>
    <x v="3"/>
    <x v="1"/>
    <x v="0"/>
    <x v="1"/>
    <x v="211"/>
    <s v="2022QF_BIO_UTS"/>
  </r>
  <r>
    <x v="3"/>
    <n v="0"/>
    <n v="0.8533333333333335"/>
    <n v="0.91"/>
    <x v="5"/>
    <x v="3"/>
    <x v="3"/>
    <x v="1"/>
    <x v="0"/>
    <x v="1"/>
    <x v="212"/>
    <s v="2022QF_HY_UTS"/>
  </r>
  <r>
    <x v="3"/>
    <n v="0"/>
    <n v="9.3783333333333356"/>
    <n v="9.83"/>
    <x v="5"/>
    <x v="18"/>
    <x v="13"/>
    <x v="1"/>
    <x v="0"/>
    <x v="1"/>
    <x v="213"/>
    <s v="2022BlackHills_US_S"/>
  </r>
  <r>
    <x v="3"/>
    <n v="0"/>
    <n v="28"/>
    <n v="28"/>
    <x v="5"/>
    <x v="22"/>
    <x v="17"/>
    <x v="1"/>
    <x v="0"/>
    <x v="1"/>
    <x v="214"/>
    <s v="2022NonOwnRes_US"/>
  </r>
  <r>
    <x v="3"/>
    <n v="0"/>
    <n v="0"/>
    <n v="0"/>
    <x v="5"/>
    <x v="22"/>
    <x v="17"/>
    <x v="1"/>
    <x v="0"/>
    <x v="1"/>
    <x v="215"/>
    <s v="2022NonOR_US_offset"/>
  </r>
  <r>
    <x v="3"/>
    <n v="0"/>
    <n v="3.2524999999999999"/>
    <n v="3.9946822799581407"/>
    <x v="24"/>
    <x v="19"/>
    <x v="14"/>
    <x v="0"/>
    <x v="0"/>
    <x v="0"/>
    <x v="258"/>
    <s v="2022D2_YK_a_00"/>
  </r>
  <r>
    <x v="3"/>
    <n v="0"/>
    <n v="1.0933333333333335"/>
    <n v="1.6052136594876263"/>
    <x v="24"/>
    <x v="19"/>
    <x v="14"/>
    <x v="0"/>
    <x v="0"/>
    <x v="0"/>
    <x v="259"/>
    <s v="2022D2_YK_b_10"/>
  </r>
  <r>
    <x v="3"/>
    <n v="0"/>
    <n v="0.81666666666666654"/>
    <n v="0.9897296527403201"/>
    <x v="24"/>
    <x v="19"/>
    <x v="14"/>
    <x v="0"/>
    <x v="0"/>
    <x v="0"/>
    <x v="260"/>
    <s v="2022D2_YK_c_20"/>
  </r>
  <r>
    <x v="3"/>
    <n v="0"/>
    <n v="2.3574999999999999"/>
    <n v="1.8921196129329283"/>
    <x v="24"/>
    <x v="19"/>
    <x v="14"/>
    <x v="0"/>
    <x v="0"/>
    <x v="0"/>
    <x v="261"/>
    <s v="2022D2_YK_d_30"/>
  </r>
  <r>
    <x v="3"/>
    <n v="0"/>
    <n v="1.0066666666666666"/>
    <n v="1.3274499698266973"/>
    <x v="24"/>
    <x v="19"/>
    <x v="14"/>
    <x v="0"/>
    <x v="0"/>
    <x v="0"/>
    <x v="262"/>
    <s v="2022D2_YK_e_40"/>
  </r>
  <r>
    <x v="3"/>
    <n v="0"/>
    <n v="1.0241666666666667"/>
    <n v="1.1840384563382791"/>
    <x v="24"/>
    <x v="19"/>
    <x v="14"/>
    <x v="0"/>
    <x v="0"/>
    <x v="0"/>
    <x v="263"/>
    <s v="2022D2_YK_f_50"/>
  </r>
  <r>
    <x v="3"/>
    <n v="0"/>
    <n v="1.0166666666666668"/>
    <n v="1.0832999874178633"/>
    <x v="24"/>
    <x v="19"/>
    <x v="14"/>
    <x v="0"/>
    <x v="0"/>
    <x v="0"/>
    <x v="264"/>
    <s v="2022D2_YK_g_60"/>
  </r>
  <r>
    <x v="3"/>
    <n v="0"/>
    <n v="0.2175"/>
    <n v="0.23722159031298343"/>
    <x v="24"/>
    <x v="19"/>
    <x v="14"/>
    <x v="0"/>
    <x v="0"/>
    <x v="0"/>
    <x v="290"/>
    <s v="2022D2_YK_h_70"/>
  </r>
  <r>
    <x v="3"/>
    <n v="0"/>
    <n v="3.8566666666666669"/>
    <n v="4.1088026025584492"/>
    <x v="24"/>
    <x v="19"/>
    <x v="14"/>
    <x v="0"/>
    <x v="0"/>
    <x v="0"/>
    <x v="216"/>
    <s v="2022D2_YK_aa_Pln"/>
  </r>
  <r>
    <x v="3"/>
    <n v="0"/>
    <n v="3.1575000000000002"/>
    <n v="4.32"/>
    <x v="24"/>
    <x v="21"/>
    <x v="16"/>
    <x v="0"/>
    <x v="0"/>
    <x v="1"/>
    <x v="217"/>
    <s v="2022ED2_WA_YA_Y1"/>
  </r>
  <r>
    <x v="3"/>
    <n v="0"/>
    <n v="1.3825000000000001"/>
    <n v="1.6986733059635084"/>
    <x v="10"/>
    <x v="19"/>
    <x v="14"/>
    <x v="0"/>
    <x v="0"/>
    <x v="0"/>
    <x v="265"/>
    <s v="2022D2_WW_a_00"/>
  </r>
  <r>
    <x v="3"/>
    <n v="0"/>
    <n v="0.46416666666666667"/>
    <n v="0.6830696423351601"/>
    <x v="10"/>
    <x v="19"/>
    <x v="14"/>
    <x v="0"/>
    <x v="0"/>
    <x v="0"/>
    <x v="266"/>
    <s v="2022D2_WW_b_10"/>
  </r>
  <r>
    <x v="3"/>
    <n v="0"/>
    <n v="0.35083333333333327"/>
    <n v="0.42651333101516553"/>
    <x v="10"/>
    <x v="19"/>
    <x v="14"/>
    <x v="0"/>
    <x v="0"/>
    <x v="0"/>
    <x v="267"/>
    <s v="2022D2_WW_c_20"/>
  </r>
  <r>
    <x v="3"/>
    <n v="0"/>
    <n v="1.0075000000000001"/>
    <n v="0.80661788487843644"/>
    <x v="10"/>
    <x v="19"/>
    <x v="14"/>
    <x v="0"/>
    <x v="0"/>
    <x v="0"/>
    <x v="268"/>
    <s v="2022D2_WW_d_30"/>
  </r>
  <r>
    <x v="3"/>
    <n v="0"/>
    <n v="0.43416666666666676"/>
    <n v="0.57335867241340921"/>
    <x v="10"/>
    <x v="19"/>
    <x v="14"/>
    <x v="0"/>
    <x v="0"/>
    <x v="0"/>
    <x v="269"/>
    <s v="2022D2_WW_e_40"/>
  </r>
  <r>
    <x v="3"/>
    <n v="0"/>
    <n v="0.4433333333333333"/>
    <n v="0.511876887237946"/>
    <x v="10"/>
    <x v="19"/>
    <x v="14"/>
    <x v="0"/>
    <x v="0"/>
    <x v="0"/>
    <x v="270"/>
    <s v="2022D2_WW_f_50"/>
  </r>
  <r>
    <x v="3"/>
    <n v="0"/>
    <n v="0.14833333333333332"/>
    <n v="0.15766337845048714"/>
    <x v="10"/>
    <x v="19"/>
    <x v="14"/>
    <x v="0"/>
    <x v="0"/>
    <x v="0"/>
    <x v="291"/>
    <s v="2022D2_WW_g_60"/>
  </r>
  <r>
    <x v="3"/>
    <n v="0"/>
    <n v="1.4816666666666667"/>
    <n v="1.7067373180414633"/>
    <x v="10"/>
    <x v="19"/>
    <x v="14"/>
    <x v="0"/>
    <x v="0"/>
    <x v="0"/>
    <x v="219"/>
    <s v="2022D2_WW_aa_Pln"/>
  </r>
  <r>
    <x v="3"/>
    <n v="0"/>
    <n v="1.0474999999999999"/>
    <n v="1.43"/>
    <x v="10"/>
    <x v="21"/>
    <x v="16"/>
    <x v="0"/>
    <x v="0"/>
    <x v="1"/>
    <x v="220"/>
    <s v="2022ED2_WA_WA_Y1"/>
  </r>
  <r>
    <x v="3"/>
    <n v="0"/>
    <n v="2.6000000000000005"/>
    <n v="2.6"/>
    <x v="10"/>
    <x v="22"/>
    <x v="17"/>
    <x v="0"/>
    <x v="0"/>
    <x v="1"/>
    <x v="221"/>
    <s v="2022NonOwnRes_WW"/>
  </r>
  <r>
    <x v="3"/>
    <n v="0"/>
    <n v="0"/>
    <n v="0"/>
    <x v="10"/>
    <x v="22"/>
    <x v="17"/>
    <x v="0"/>
    <x v="0"/>
    <x v="1"/>
    <x v="222"/>
    <s v="2022NonOR_WW_offset"/>
  </r>
  <r>
    <x v="3"/>
    <n v="0"/>
    <n v="14.53"/>
    <n v="15.24"/>
    <x v="11"/>
    <x v="18"/>
    <x v="13"/>
    <x v="1"/>
    <x v="0"/>
    <x v="1"/>
    <x v="223"/>
    <s v="2022BlackHills_WNE_S"/>
  </r>
  <r>
    <x v="3"/>
    <n v="0"/>
    <n v="6.689166666666666"/>
    <n v="7.6618846199958597"/>
    <x v="12"/>
    <x v="19"/>
    <x v="14"/>
    <x v="1"/>
    <x v="0"/>
    <x v="0"/>
    <x v="271"/>
    <s v="2022D2_WY_a_00"/>
  </r>
  <r>
    <x v="3"/>
    <n v="0"/>
    <n v="1.7833333333333332"/>
    <n v="2.5547610378666774"/>
    <x v="12"/>
    <x v="19"/>
    <x v="14"/>
    <x v="1"/>
    <x v="0"/>
    <x v="0"/>
    <x v="272"/>
    <s v="2022D2_WY_b_10"/>
  </r>
  <r>
    <x v="3"/>
    <n v="0"/>
    <n v="1.1466666666666667"/>
    <n v="1.4367222103935016"/>
    <x v="12"/>
    <x v="19"/>
    <x v="14"/>
    <x v="1"/>
    <x v="0"/>
    <x v="0"/>
    <x v="273"/>
    <s v="2022D2_WY_c_20"/>
  </r>
  <r>
    <x v="3"/>
    <n v="0"/>
    <n v="4.6366666666666667"/>
    <n v="4.7127994315573929"/>
    <x v="12"/>
    <x v="19"/>
    <x v="14"/>
    <x v="1"/>
    <x v="0"/>
    <x v="0"/>
    <x v="274"/>
    <s v="2022D2_WY_d_30"/>
  </r>
  <r>
    <x v="3"/>
    <n v="0"/>
    <n v="4.2916666666666661"/>
    <n v="5.027074380169271"/>
    <x v="12"/>
    <x v="19"/>
    <x v="14"/>
    <x v="1"/>
    <x v="0"/>
    <x v="0"/>
    <x v="275"/>
    <s v="2022D2_WY_e_40"/>
  </r>
  <r>
    <x v="3"/>
    <n v="0"/>
    <n v="1.2516666666666667"/>
    <n v="1.4030187138745556"/>
    <x v="12"/>
    <x v="19"/>
    <x v="14"/>
    <x v="1"/>
    <x v="0"/>
    <x v="0"/>
    <x v="292"/>
    <s v="2022D2_WY_f_50"/>
  </r>
  <r>
    <x v="3"/>
    <n v="0"/>
    <n v="6.2550000000000017"/>
    <n v="7.4577723864137644"/>
    <x v="12"/>
    <x v="19"/>
    <x v="14"/>
    <x v="1"/>
    <x v="0"/>
    <x v="0"/>
    <x v="225"/>
    <s v="2022D2_WY_aa_Pln"/>
  </r>
  <r>
    <x v="3"/>
    <n v="0"/>
    <n v="6.2858333333333336"/>
    <n v="7.35"/>
    <x v="12"/>
    <x v="21"/>
    <x v="16"/>
    <x v="1"/>
    <x v="0"/>
    <x v="1"/>
    <x v="226"/>
    <s v="2022ED2_WY_WY_Y1"/>
  </r>
  <r>
    <x v="3"/>
    <n v="0"/>
    <n v="10.75"/>
    <n v="12.650356905433483"/>
    <x v="14"/>
    <x v="19"/>
    <x v="14"/>
    <x v="0"/>
    <x v="0"/>
    <x v="0"/>
    <x v="276"/>
    <s v="2022D2_OR_a_00"/>
  </r>
  <r>
    <x v="3"/>
    <n v="0"/>
    <n v="10.750833333333334"/>
    <n v="12.739380607154507"/>
    <x v="14"/>
    <x v="19"/>
    <x v="14"/>
    <x v="0"/>
    <x v="0"/>
    <x v="0"/>
    <x v="277"/>
    <s v="2022D2_OR_d_30"/>
  </r>
  <r>
    <x v="3"/>
    <n v="0"/>
    <n v="1.4383333333333332"/>
    <n v="1.8072023239353618"/>
    <x v="14"/>
    <x v="19"/>
    <x v="14"/>
    <x v="0"/>
    <x v="0"/>
    <x v="0"/>
    <x v="293"/>
    <s v="2022D2_OR_g_60"/>
  </r>
  <r>
    <x v="3"/>
    <n v="0"/>
    <n v="1.1866666666666665"/>
    <n v="1.6219036715286883"/>
    <x v="14"/>
    <x v="19"/>
    <x v="14"/>
    <x v="0"/>
    <x v="0"/>
    <x v="0"/>
    <x v="278"/>
    <s v="2022D2_CA_a_00"/>
  </r>
  <r>
    <x v="3"/>
    <n v="0"/>
    <n v="0.16083333333333336"/>
    <n v="0.29560119711252036"/>
    <x v="14"/>
    <x v="19"/>
    <x v="14"/>
    <x v="0"/>
    <x v="0"/>
    <x v="0"/>
    <x v="279"/>
    <s v="2022D2_CA_b_10"/>
  </r>
  <r>
    <x v="3"/>
    <n v="0"/>
    <n v="0.13666666666666666"/>
    <n v="0.18153600538057851"/>
    <x v="14"/>
    <x v="19"/>
    <x v="14"/>
    <x v="0"/>
    <x v="0"/>
    <x v="0"/>
    <x v="280"/>
    <s v="2022D2_CA_c_20"/>
  </r>
  <r>
    <x v="3"/>
    <n v="0"/>
    <n v="0.36500000000000005"/>
    <n v="0.23863849620802455"/>
    <x v="14"/>
    <x v="19"/>
    <x v="14"/>
    <x v="0"/>
    <x v="0"/>
    <x v="0"/>
    <x v="281"/>
    <s v="2022D2_CA_d_30"/>
  </r>
  <r>
    <x v="3"/>
    <n v="0"/>
    <n v="0.2508333333333333"/>
    <n v="0.32642277674380099"/>
    <x v="14"/>
    <x v="19"/>
    <x v="14"/>
    <x v="0"/>
    <x v="0"/>
    <x v="0"/>
    <x v="282"/>
    <s v="2022D2_CA_e_40"/>
  </r>
  <r>
    <x v="3"/>
    <n v="0"/>
    <n v="0.21500000000000005"/>
    <n v="0.29101827770881894"/>
    <x v="14"/>
    <x v="19"/>
    <x v="14"/>
    <x v="0"/>
    <x v="0"/>
    <x v="0"/>
    <x v="283"/>
    <s v="2022D2_CA_f_50"/>
  </r>
  <r>
    <x v="3"/>
    <n v="0"/>
    <n v="9.1666666666666684E-3"/>
    <n v="0"/>
    <x v="14"/>
    <x v="19"/>
    <x v="14"/>
    <x v="0"/>
    <x v="0"/>
    <x v="0"/>
    <x v="284"/>
    <s v="2022D2_OR_u_200"/>
  </r>
  <r>
    <x v="3"/>
    <n v="0"/>
    <n v="0.64583333333333337"/>
    <n v="0.86206726951918833"/>
    <x v="14"/>
    <x v="19"/>
    <x v="14"/>
    <x v="0"/>
    <x v="0"/>
    <x v="0"/>
    <x v="228"/>
    <s v="2022D2_CA_aa_Pln"/>
  </r>
  <r>
    <x v="3"/>
    <n v="0"/>
    <n v="16.072500000000002"/>
    <n v="20.54312307013674"/>
    <x v="14"/>
    <x v="19"/>
    <x v="14"/>
    <x v="0"/>
    <x v="0"/>
    <x v="0"/>
    <x v="229"/>
    <s v="2022D2_OR_aa_Pln"/>
  </r>
  <r>
    <x v="3"/>
    <n v="0"/>
    <n v="27.0275"/>
    <n v="27.54"/>
    <x v="14"/>
    <x v="3"/>
    <x v="3"/>
    <x v="0"/>
    <x v="0"/>
    <x v="1"/>
    <x v="230"/>
    <s v="2022QF_BIO_BioOne"/>
  </r>
  <r>
    <x v="3"/>
    <n v="0"/>
    <n v="0.64750000000000008"/>
    <n v="0.9"/>
    <x v="14"/>
    <x v="21"/>
    <x v="16"/>
    <x v="0"/>
    <x v="0"/>
    <x v="1"/>
    <x v="232"/>
    <s v="2022ED2_CA_SO_Y1"/>
  </r>
  <r>
    <x v="3"/>
    <n v="0"/>
    <n v="17.07"/>
    <n v="23.28"/>
    <x v="14"/>
    <x v="21"/>
    <x v="16"/>
    <x v="0"/>
    <x v="0"/>
    <x v="1"/>
    <x v="233"/>
    <s v="2022ED2_OR_SO_Y1"/>
  </r>
  <r>
    <x v="3"/>
    <n v="0"/>
    <n v="1.4499999999999995"/>
    <n v="1.45"/>
    <x v="14"/>
    <x v="6"/>
    <x v="5"/>
    <x v="0"/>
    <x v="0"/>
    <x v="1"/>
    <x v="234"/>
    <s v="2022PGE_Cove_P"/>
  </r>
  <r>
    <x v="3"/>
    <n v="0"/>
    <n v="2.3858333333333333"/>
    <n v="1.53"/>
    <x v="14"/>
    <x v="18"/>
    <x v="13"/>
    <x v="0"/>
    <x v="0"/>
    <x v="1"/>
    <x v="235"/>
    <s v="2022FC1_EWEB_S"/>
  </r>
  <r>
    <x v="3"/>
    <n v="0"/>
    <n v="9.6666666666666679E-2"/>
    <n v="0.1"/>
    <x v="14"/>
    <x v="3"/>
    <x v="3"/>
    <x v="0"/>
    <x v="0"/>
    <x v="1"/>
    <x v="237"/>
    <s v="2022QF_HY_CA"/>
  </r>
  <r>
    <x v="3"/>
    <n v="0"/>
    <n v="4.2516666666666678"/>
    <n v="4.24"/>
    <x v="14"/>
    <x v="3"/>
    <x v="3"/>
    <x v="0"/>
    <x v="0"/>
    <x v="1"/>
    <x v="238"/>
    <s v="2022QF_BIO_OR"/>
  </r>
  <r>
    <x v="3"/>
    <n v="0"/>
    <n v="10.963333333333333"/>
    <n v="11.63"/>
    <x v="14"/>
    <x v="3"/>
    <x v="3"/>
    <x v="0"/>
    <x v="0"/>
    <x v="1"/>
    <x v="239"/>
    <s v="2022QF_HY_OR"/>
  </r>
  <r>
    <x v="3"/>
    <n v="0"/>
    <n v="4.4224999999999994"/>
    <n v="4.7699999999999996"/>
    <x v="14"/>
    <x v="3"/>
    <x v="3"/>
    <x v="0"/>
    <x v="0"/>
    <x v="1"/>
    <x v="240"/>
    <s v="2022QF_THERM_OR"/>
  </r>
  <r>
    <x v="3"/>
    <n v="0"/>
    <n v="0.59999999999999987"/>
    <n v="0.6"/>
    <x v="14"/>
    <x v="22"/>
    <x v="17"/>
    <x v="0"/>
    <x v="0"/>
    <x v="1"/>
    <x v="241"/>
    <s v="2022NonOwnRes_SO"/>
  </r>
  <r>
    <x v="3"/>
    <n v="0"/>
    <n v="0"/>
    <n v="0"/>
    <x v="14"/>
    <x v="22"/>
    <x v="17"/>
    <x v="0"/>
    <x v="0"/>
    <x v="1"/>
    <x v="242"/>
    <s v="2022NonOR_SO_offset"/>
  </r>
  <r>
    <x v="3"/>
    <n v="0"/>
    <n v="2.9400000000000008"/>
    <n v="3.9525619206432889"/>
    <x v="15"/>
    <x v="19"/>
    <x v="14"/>
    <x v="0"/>
    <x v="0"/>
    <x v="0"/>
    <x v="285"/>
    <s v="2022D2_OR_b_10"/>
  </r>
  <r>
    <x v="3"/>
    <n v="0"/>
    <n v="10.134166666666667"/>
    <n v="11.428192620679674"/>
    <x v="15"/>
    <x v="19"/>
    <x v="14"/>
    <x v="0"/>
    <x v="0"/>
    <x v="0"/>
    <x v="286"/>
    <s v="2022D2_OR_e_40"/>
  </r>
  <r>
    <x v="3"/>
    <n v="0"/>
    <n v="78.00333333333333"/>
    <n v="78"/>
    <x v="15"/>
    <x v="18"/>
    <x v="13"/>
    <x v="0"/>
    <x v="0"/>
    <x v="1"/>
    <x v="244"/>
    <s v="2022Cowlitz_S"/>
  </r>
  <r>
    <x v="3"/>
    <n v="0"/>
    <n v="3.0775000000000006"/>
    <n v="3.5670786849311447"/>
    <x v="25"/>
    <x v="19"/>
    <x v="14"/>
    <x v="0"/>
    <x v="0"/>
    <x v="0"/>
    <x v="287"/>
    <s v="2022D2_OR_f_50"/>
  </r>
  <r>
    <x v="3"/>
    <n v="0"/>
    <n v="1.6616666666666664"/>
    <n v="1.74"/>
    <x v="17"/>
    <x v="18"/>
    <x v="13"/>
    <x v="0"/>
    <x v="0"/>
    <x v="1"/>
    <x v="245"/>
    <s v="2022BlackHills_JB_S"/>
  </r>
  <r>
    <x v="3"/>
    <n v="0"/>
    <n v="5.93"/>
    <n v="8.057177117386745"/>
    <x v="35"/>
    <x v="19"/>
    <x v="14"/>
    <x v="0"/>
    <x v="0"/>
    <x v="0"/>
    <x v="288"/>
    <s v="2022D2_OR_c_20"/>
  </r>
  <r>
    <x v="4"/>
    <n v="0"/>
    <n v="2.7049999999999996"/>
    <n v="4.8261979683160687"/>
    <x v="1"/>
    <x v="19"/>
    <x v="14"/>
    <x v="1"/>
    <x v="0"/>
    <x v="0"/>
    <x v="246"/>
    <s v="2023D2_ID_a_00"/>
  </r>
  <r>
    <x v="4"/>
    <n v="0"/>
    <n v="1.3708333333333333"/>
    <n v="2.3841770648725884"/>
    <x v="1"/>
    <x v="19"/>
    <x v="14"/>
    <x v="1"/>
    <x v="0"/>
    <x v="0"/>
    <x v="247"/>
    <s v="2023D2_ID_b_10"/>
  </r>
  <r>
    <x v="4"/>
    <n v="0"/>
    <n v="1.3891666666666669"/>
    <n v="1.1587400631842228"/>
    <x v="1"/>
    <x v="19"/>
    <x v="14"/>
    <x v="1"/>
    <x v="0"/>
    <x v="0"/>
    <x v="248"/>
    <s v="2023D2_ID_c_20"/>
  </r>
  <r>
    <x v="4"/>
    <n v="0"/>
    <n v="1.325"/>
    <n v="2.738414776874337"/>
    <x v="1"/>
    <x v="19"/>
    <x v="14"/>
    <x v="1"/>
    <x v="0"/>
    <x v="0"/>
    <x v="249"/>
    <s v="2023D2_ID_d_30"/>
  </r>
  <r>
    <x v="4"/>
    <n v="0"/>
    <n v="0.63083333333333325"/>
    <n v="0.81958547188025954"/>
    <x v="1"/>
    <x v="19"/>
    <x v="14"/>
    <x v="1"/>
    <x v="0"/>
    <x v="0"/>
    <x v="250"/>
    <s v="2023D2_ID_e_40"/>
  </r>
  <r>
    <x v="4"/>
    <n v="0"/>
    <n v="1.5541666666666665"/>
    <n v="2.6659484147759982"/>
    <x v="1"/>
    <x v="19"/>
    <x v="14"/>
    <x v="1"/>
    <x v="0"/>
    <x v="0"/>
    <x v="251"/>
    <s v="2023D2_ID_f_50"/>
  </r>
  <r>
    <x v="4"/>
    <n v="0"/>
    <n v="0.14833333333333334"/>
    <n v="9.585606643620477E-2"/>
    <x v="1"/>
    <x v="19"/>
    <x v="14"/>
    <x v="1"/>
    <x v="0"/>
    <x v="0"/>
    <x v="294"/>
    <s v="2023D2_ID_g_60"/>
  </r>
  <r>
    <x v="4"/>
    <n v="0"/>
    <n v="2.2575000000000003"/>
    <n v="3.3283797970886617"/>
    <x v="1"/>
    <x v="19"/>
    <x v="14"/>
    <x v="1"/>
    <x v="0"/>
    <x v="0"/>
    <x v="189"/>
    <s v="2023D2_ID_aa_Pln"/>
  </r>
  <r>
    <x v="4"/>
    <n v="0"/>
    <n v="45.04999999999999"/>
    <n v="180.2"/>
    <x v="1"/>
    <x v="20"/>
    <x v="15"/>
    <x v="1"/>
    <x v="0"/>
    <x v="1"/>
    <x v="190"/>
    <s v="2023ED1_ID_IRR"/>
  </r>
  <r>
    <x v="4"/>
    <n v="0"/>
    <n v="2.2441666666666671"/>
    <n v="3.66"/>
    <x v="1"/>
    <x v="21"/>
    <x v="16"/>
    <x v="1"/>
    <x v="0"/>
    <x v="1"/>
    <x v="191"/>
    <s v="2023ED2_ID_GO_Y1"/>
  </r>
  <r>
    <x v="4"/>
    <n v="0"/>
    <n v="1.6625000000000005"/>
    <n v="1.22"/>
    <x v="1"/>
    <x v="3"/>
    <x v="3"/>
    <x v="1"/>
    <x v="0"/>
    <x v="1"/>
    <x v="192"/>
    <s v="2023QF_HY_ID"/>
  </r>
  <r>
    <x v="4"/>
    <n v="0"/>
    <n v="6.5999999999999988"/>
    <n v="6.6"/>
    <x v="1"/>
    <x v="22"/>
    <x v="17"/>
    <x v="1"/>
    <x v="0"/>
    <x v="1"/>
    <x v="193"/>
    <s v="2023NonOwnRes_GO"/>
  </r>
  <r>
    <x v="4"/>
    <n v="0"/>
    <n v="0"/>
    <n v="0"/>
    <x v="1"/>
    <x v="22"/>
    <x v="17"/>
    <x v="1"/>
    <x v="0"/>
    <x v="1"/>
    <x v="194"/>
    <s v="2023NonOR_GO_offset"/>
  </r>
  <r>
    <x v="4"/>
    <n v="0"/>
    <n v="4.3875000000000011"/>
    <n v="4.1399999999999997"/>
    <x v="1"/>
    <x v="3"/>
    <x v="3"/>
    <x v="1"/>
    <x v="0"/>
    <x v="1"/>
    <x v="195"/>
    <s v="2023QF_THERM_ID"/>
  </r>
  <r>
    <x v="4"/>
    <n v="0"/>
    <n v="5.6166666666666663"/>
    <n v="3.6"/>
    <x v="34"/>
    <x v="18"/>
    <x v="13"/>
    <x v="0"/>
    <x v="0"/>
    <x v="1"/>
    <x v="196"/>
    <s v="2023FC1_BPA_S"/>
  </r>
  <r>
    <x v="4"/>
    <n v="0"/>
    <n v="24.021666666666665"/>
    <n v="25.19"/>
    <x v="2"/>
    <x v="18"/>
    <x v="13"/>
    <x v="0"/>
    <x v="0"/>
    <x v="1"/>
    <x v="198"/>
    <s v="2023BlackHills_MdC_S"/>
  </r>
  <r>
    <x v="4"/>
    <n v="0"/>
    <n v="103.03416666666665"/>
    <n v="100.02"/>
    <x v="23"/>
    <x v="6"/>
    <x v="5"/>
    <x v="1"/>
    <x v="0"/>
    <x v="1"/>
    <x v="199"/>
    <s v="2023Deseret_P"/>
  </r>
  <r>
    <x v="4"/>
    <n v="0"/>
    <n v="0.69999999999999984"/>
    <n v="3.9167249724865321"/>
    <x v="3"/>
    <x v="23"/>
    <x v="18"/>
    <x v="1"/>
    <x v="0"/>
    <x v="0"/>
    <x v="200"/>
    <s v="2023D1UT_DLC_1"/>
  </r>
  <r>
    <x v="4"/>
    <n v="0"/>
    <n v="1.2075"/>
    <n v="6.756832932831446"/>
    <x v="3"/>
    <x v="23"/>
    <x v="18"/>
    <x v="1"/>
    <x v="0"/>
    <x v="0"/>
    <x v="289"/>
    <s v="2023D1UT_DLC_2"/>
  </r>
  <r>
    <x v="4"/>
    <n v="0"/>
    <n v="1.7"/>
    <n v="9.5101169405842949"/>
    <x v="3"/>
    <x v="23"/>
    <x v="18"/>
    <x v="1"/>
    <x v="0"/>
    <x v="0"/>
    <x v="295"/>
    <s v="2023D1UT_DLC_3"/>
  </r>
  <r>
    <x v="4"/>
    <n v="0"/>
    <n v="2.0049999999999999"/>
    <n v="7.9607917421080954"/>
    <x v="3"/>
    <x v="23"/>
    <x v="18"/>
    <x v="1"/>
    <x v="0"/>
    <x v="0"/>
    <x v="296"/>
    <s v="2023D1UT_AS_1"/>
  </r>
  <r>
    <x v="4"/>
    <n v="0"/>
    <n v="40.647500000000001"/>
    <n v="49.988332582075245"/>
    <x v="3"/>
    <x v="19"/>
    <x v="14"/>
    <x v="1"/>
    <x v="0"/>
    <x v="0"/>
    <x v="252"/>
    <s v="2023D2_UT_a_00"/>
  </r>
  <r>
    <x v="4"/>
    <n v="0"/>
    <n v="18.2925"/>
    <n v="24.808394778147477"/>
    <x v="3"/>
    <x v="19"/>
    <x v="14"/>
    <x v="1"/>
    <x v="0"/>
    <x v="0"/>
    <x v="253"/>
    <s v="2023D2_UT_b_10"/>
  </r>
  <r>
    <x v="4"/>
    <n v="0"/>
    <n v="15.947500000000003"/>
    <n v="17.574955435837058"/>
    <x v="3"/>
    <x v="19"/>
    <x v="14"/>
    <x v="1"/>
    <x v="0"/>
    <x v="0"/>
    <x v="254"/>
    <s v="2023D2_UT_c_20"/>
  </r>
  <r>
    <x v="4"/>
    <n v="0"/>
    <n v="21.615000000000006"/>
    <n v="29.367218348186892"/>
    <x v="3"/>
    <x v="19"/>
    <x v="14"/>
    <x v="1"/>
    <x v="0"/>
    <x v="0"/>
    <x v="255"/>
    <s v="2023D2_UT_d_30"/>
  </r>
  <r>
    <x v="4"/>
    <n v="0"/>
    <n v="12.085000000000001"/>
    <n v="13.372768389156432"/>
    <x v="3"/>
    <x v="19"/>
    <x v="14"/>
    <x v="1"/>
    <x v="0"/>
    <x v="0"/>
    <x v="256"/>
    <s v="2023D2_UT_e_40"/>
  </r>
  <r>
    <x v="4"/>
    <n v="0"/>
    <n v="11.040000000000001"/>
    <n v="12.564065116413962"/>
    <x v="3"/>
    <x v="19"/>
    <x v="14"/>
    <x v="1"/>
    <x v="0"/>
    <x v="0"/>
    <x v="257"/>
    <s v="2023D2_UT_f_50"/>
  </r>
  <r>
    <x v="4"/>
    <n v="0"/>
    <n v="33.040833333333332"/>
    <n v="35.572635641817385"/>
    <x v="3"/>
    <x v="19"/>
    <x v="14"/>
    <x v="1"/>
    <x v="0"/>
    <x v="0"/>
    <x v="201"/>
    <s v="2023D2_UT_aa_Pln"/>
  </r>
  <r>
    <x v="4"/>
    <n v="0"/>
    <n v="0.92999999999999983"/>
    <n v="0.93"/>
    <x v="3"/>
    <x v="3"/>
    <x v="3"/>
    <x v="1"/>
    <x v="0"/>
    <x v="1"/>
    <x v="202"/>
    <s v="2023QF_THERM_Tesoro"/>
  </r>
  <r>
    <x v="4"/>
    <n v="0"/>
    <n v="30.475000000000005"/>
    <n v="121.9"/>
    <x v="3"/>
    <x v="20"/>
    <x v="15"/>
    <x v="1"/>
    <x v="0"/>
    <x v="1"/>
    <x v="203"/>
    <s v="2023ED1_C_Keeper"/>
  </r>
  <r>
    <x v="4"/>
    <n v="0"/>
    <n v="5.3"/>
    <n v="21.2"/>
    <x v="3"/>
    <x v="20"/>
    <x v="15"/>
    <x v="1"/>
    <x v="0"/>
    <x v="1"/>
    <x v="204"/>
    <s v="2023ED1_UT_IRR"/>
  </r>
  <r>
    <x v="4"/>
    <n v="0"/>
    <n v="30.810000000000006"/>
    <n v="40.26"/>
    <x v="3"/>
    <x v="21"/>
    <x v="16"/>
    <x v="1"/>
    <x v="0"/>
    <x v="1"/>
    <x v="205"/>
    <s v="2023ED2_UT_UT_Y1"/>
  </r>
  <r>
    <x v="4"/>
    <n v="0"/>
    <n v="1.7800000000000002"/>
    <n v="1.78"/>
    <x v="3"/>
    <x v="18"/>
    <x v="13"/>
    <x v="1"/>
    <x v="0"/>
    <x v="1"/>
    <x v="206"/>
    <s v="2023BlackHillsLoss_S"/>
  </r>
  <r>
    <x v="4"/>
    <n v="0"/>
    <n v="4.6883333333333335"/>
    <n v="7.53"/>
    <x v="5"/>
    <x v="3"/>
    <x v="3"/>
    <x v="1"/>
    <x v="0"/>
    <x v="1"/>
    <x v="209"/>
    <s v="2023QF_THERM_SUNN_Ad"/>
  </r>
  <r>
    <x v="4"/>
    <n v="0"/>
    <n v="26.373333333333335"/>
    <n v="42.35"/>
    <x v="5"/>
    <x v="3"/>
    <x v="3"/>
    <x v="1"/>
    <x v="0"/>
    <x v="1"/>
    <x v="210"/>
    <s v="2023QF_THERM_SUNN_Ba"/>
  </r>
  <r>
    <x v="4"/>
    <n v="0"/>
    <n v="2.0108333333333337"/>
    <n v="1.83"/>
    <x v="5"/>
    <x v="3"/>
    <x v="3"/>
    <x v="1"/>
    <x v="0"/>
    <x v="1"/>
    <x v="211"/>
    <s v="2023QF_BIO_UTS"/>
  </r>
  <r>
    <x v="4"/>
    <n v="0"/>
    <n v="0.8533333333333335"/>
    <n v="0.91"/>
    <x v="5"/>
    <x v="3"/>
    <x v="3"/>
    <x v="1"/>
    <x v="0"/>
    <x v="1"/>
    <x v="212"/>
    <s v="2023QF_HY_UTS"/>
  </r>
  <r>
    <x v="4"/>
    <n v="0"/>
    <n v="9.3783333333333356"/>
    <n v="9.83"/>
    <x v="5"/>
    <x v="18"/>
    <x v="13"/>
    <x v="1"/>
    <x v="0"/>
    <x v="1"/>
    <x v="213"/>
    <s v="2023BlackHills_US_S"/>
  </r>
  <r>
    <x v="4"/>
    <n v="0"/>
    <n v="28"/>
    <n v="28"/>
    <x v="5"/>
    <x v="22"/>
    <x v="17"/>
    <x v="1"/>
    <x v="0"/>
    <x v="1"/>
    <x v="214"/>
    <s v="2023NonOwnRes_US"/>
  </r>
  <r>
    <x v="4"/>
    <n v="0"/>
    <n v="0"/>
    <n v="0"/>
    <x v="5"/>
    <x v="22"/>
    <x v="17"/>
    <x v="1"/>
    <x v="0"/>
    <x v="1"/>
    <x v="215"/>
    <s v="2023NonOR_US_offset"/>
  </r>
  <r>
    <x v="4"/>
    <n v="0"/>
    <n v="4.3149999999999995"/>
    <n v="5.3013540537762243"/>
    <x v="24"/>
    <x v="19"/>
    <x v="14"/>
    <x v="0"/>
    <x v="0"/>
    <x v="0"/>
    <x v="258"/>
    <s v="2023D2_YK_a_00"/>
  </r>
  <r>
    <x v="4"/>
    <n v="0"/>
    <n v="1.5241666666666667"/>
    <n v="2.2370530786476497"/>
    <x v="24"/>
    <x v="19"/>
    <x v="14"/>
    <x v="0"/>
    <x v="0"/>
    <x v="0"/>
    <x v="259"/>
    <s v="2023D2_YK_b_10"/>
  </r>
  <r>
    <x v="4"/>
    <n v="0"/>
    <n v="1.1216666666666668"/>
    <n v="1.36156178747149"/>
    <x v="24"/>
    <x v="19"/>
    <x v="14"/>
    <x v="0"/>
    <x v="0"/>
    <x v="0"/>
    <x v="260"/>
    <s v="2023D2_YK_c_20"/>
  </r>
  <r>
    <x v="4"/>
    <n v="0"/>
    <n v="3.2675000000000001"/>
    <n v="2.6215081258549189"/>
    <x v="24"/>
    <x v="19"/>
    <x v="14"/>
    <x v="0"/>
    <x v="0"/>
    <x v="0"/>
    <x v="261"/>
    <s v="2023D2_YK_d_30"/>
  </r>
  <r>
    <x v="4"/>
    <n v="0"/>
    <n v="1.3574999999999999"/>
    <n v="1.794861931033281"/>
    <x v="24"/>
    <x v="19"/>
    <x v="14"/>
    <x v="0"/>
    <x v="0"/>
    <x v="0"/>
    <x v="262"/>
    <s v="2023D2_YK_e_40"/>
  </r>
  <r>
    <x v="4"/>
    <n v="0"/>
    <n v="1.3866666666666667"/>
    <n v="1.6028468186238713"/>
    <x v="24"/>
    <x v="19"/>
    <x v="14"/>
    <x v="0"/>
    <x v="0"/>
    <x v="0"/>
    <x v="263"/>
    <s v="2023D2_YK_f_50"/>
  </r>
  <r>
    <x v="4"/>
    <n v="0"/>
    <n v="1.3591666666666666"/>
    <n v="1.4494858986577042"/>
    <x v="24"/>
    <x v="19"/>
    <x v="14"/>
    <x v="0"/>
    <x v="0"/>
    <x v="0"/>
    <x v="264"/>
    <s v="2023D2_YK_g_60"/>
  </r>
  <r>
    <x v="4"/>
    <n v="0"/>
    <n v="0.44750000000000001"/>
    <n v="0.486713262883535"/>
    <x v="24"/>
    <x v="19"/>
    <x v="14"/>
    <x v="0"/>
    <x v="0"/>
    <x v="0"/>
    <x v="290"/>
    <s v="2023D2_YK_h_70"/>
  </r>
  <r>
    <x v="4"/>
    <n v="0"/>
    <n v="3.8566666666666669"/>
    <n v="4.1088026025584492"/>
    <x v="24"/>
    <x v="19"/>
    <x v="14"/>
    <x v="0"/>
    <x v="0"/>
    <x v="0"/>
    <x v="216"/>
    <s v="2023D2_YK_aa_Pln"/>
  </r>
  <r>
    <x v="4"/>
    <n v="0"/>
    <n v="3.1575000000000002"/>
    <n v="4.32"/>
    <x v="24"/>
    <x v="21"/>
    <x v="16"/>
    <x v="0"/>
    <x v="0"/>
    <x v="1"/>
    <x v="217"/>
    <s v="2023ED2_WA_YA_Y1"/>
  </r>
  <r>
    <x v="4"/>
    <n v="0"/>
    <n v="1.8341666666666665"/>
    <n v="2.2524532482006965"/>
    <x v="10"/>
    <x v="19"/>
    <x v="14"/>
    <x v="0"/>
    <x v="0"/>
    <x v="0"/>
    <x v="265"/>
    <s v="2023D2_WW_a_00"/>
  </r>
  <r>
    <x v="4"/>
    <n v="0"/>
    <n v="0.64583333333333337"/>
    <n v="0.95060525224976444"/>
    <x v="10"/>
    <x v="19"/>
    <x v="14"/>
    <x v="0"/>
    <x v="0"/>
    <x v="0"/>
    <x v="266"/>
    <s v="2023D2_WW_b_10"/>
  </r>
  <r>
    <x v="4"/>
    <n v="0"/>
    <n v="0.48166666666666669"/>
    <n v="0.58508880023875276"/>
    <x v="10"/>
    <x v="19"/>
    <x v="14"/>
    <x v="0"/>
    <x v="0"/>
    <x v="0"/>
    <x v="267"/>
    <s v="2023D2_WW_c_20"/>
  </r>
  <r>
    <x v="4"/>
    <n v="0"/>
    <n v="1.3891666666666664"/>
    <n v="1.1155353727042205"/>
    <x v="10"/>
    <x v="19"/>
    <x v="14"/>
    <x v="0"/>
    <x v="0"/>
    <x v="0"/>
    <x v="268"/>
    <s v="2023D2_WW_d_30"/>
  </r>
  <r>
    <x v="4"/>
    <n v="0"/>
    <n v="0.58583333333333332"/>
    <n v="0.77278777586155156"/>
    <x v="10"/>
    <x v="19"/>
    <x v="14"/>
    <x v="0"/>
    <x v="0"/>
    <x v="0"/>
    <x v="269"/>
    <s v="2023D2_WW_e_40"/>
  </r>
  <r>
    <x v="4"/>
    <n v="0"/>
    <n v="0.59833333333333327"/>
    <n v="0.69284346353418946"/>
    <x v="10"/>
    <x v="19"/>
    <x v="14"/>
    <x v="0"/>
    <x v="0"/>
    <x v="0"/>
    <x v="270"/>
    <s v="2023D2_WW_f_50"/>
  </r>
  <r>
    <x v="4"/>
    <n v="0"/>
    <n v="0.29666666666666663"/>
    <n v="0.31532675690097428"/>
    <x v="10"/>
    <x v="19"/>
    <x v="14"/>
    <x v="0"/>
    <x v="0"/>
    <x v="0"/>
    <x v="291"/>
    <s v="2023D2_WW_g_60"/>
  </r>
  <r>
    <x v="4"/>
    <n v="0"/>
    <n v="1.4816666666666667"/>
    <n v="1.7067373180414633"/>
    <x v="10"/>
    <x v="19"/>
    <x v="14"/>
    <x v="0"/>
    <x v="0"/>
    <x v="0"/>
    <x v="219"/>
    <s v="2023D2_WW_aa_Pln"/>
  </r>
  <r>
    <x v="4"/>
    <n v="0"/>
    <n v="1.0474999999999999"/>
    <n v="1.43"/>
    <x v="10"/>
    <x v="21"/>
    <x v="16"/>
    <x v="0"/>
    <x v="0"/>
    <x v="1"/>
    <x v="220"/>
    <s v="2023ED2_WA_WA_Y1"/>
  </r>
  <r>
    <x v="4"/>
    <n v="0"/>
    <n v="2.6000000000000005"/>
    <n v="2.6"/>
    <x v="10"/>
    <x v="22"/>
    <x v="17"/>
    <x v="0"/>
    <x v="0"/>
    <x v="1"/>
    <x v="221"/>
    <s v="2023NonOwnRes_WW"/>
  </r>
  <r>
    <x v="4"/>
    <n v="0"/>
    <n v="0"/>
    <n v="0"/>
    <x v="10"/>
    <x v="22"/>
    <x v="17"/>
    <x v="0"/>
    <x v="0"/>
    <x v="1"/>
    <x v="222"/>
    <s v="2023NonOR_WW_offset"/>
  </r>
  <r>
    <x v="4"/>
    <n v="0"/>
    <n v="14.53"/>
    <n v="15.24"/>
    <x v="11"/>
    <x v="18"/>
    <x v="13"/>
    <x v="1"/>
    <x v="0"/>
    <x v="1"/>
    <x v="223"/>
    <s v="2023BlackHills_WNE_S"/>
  </r>
  <r>
    <x v="4"/>
    <n v="0"/>
    <n v="9.2516666666666652"/>
    <n v="10.596679194849818"/>
    <x v="12"/>
    <x v="19"/>
    <x v="14"/>
    <x v="1"/>
    <x v="0"/>
    <x v="0"/>
    <x v="271"/>
    <s v="2023D2_WY_a_00"/>
  </r>
  <r>
    <x v="4"/>
    <n v="0"/>
    <n v="2.5058333333333334"/>
    <n v="3.5866841237500808"/>
    <x v="12"/>
    <x v="19"/>
    <x v="14"/>
    <x v="1"/>
    <x v="0"/>
    <x v="0"/>
    <x v="272"/>
    <s v="2023D2_WY_b_10"/>
  </r>
  <r>
    <x v="4"/>
    <n v="0"/>
    <n v="1.5733333333333333"/>
    <n v="1.9714246511548372"/>
    <x v="12"/>
    <x v="19"/>
    <x v="14"/>
    <x v="1"/>
    <x v="0"/>
    <x v="0"/>
    <x v="273"/>
    <s v="2023D2_WY_c_20"/>
  </r>
  <r>
    <x v="4"/>
    <n v="0"/>
    <n v="6.621666666666667"/>
    <n v="6.7316156419550266"/>
    <x v="12"/>
    <x v="19"/>
    <x v="14"/>
    <x v="1"/>
    <x v="0"/>
    <x v="0"/>
    <x v="274"/>
    <s v="2023D2_WY_d_30"/>
  </r>
  <r>
    <x v="4"/>
    <n v="0"/>
    <n v="6.0741666666666667"/>
    <n v="7.1147066574895668"/>
    <x v="12"/>
    <x v="19"/>
    <x v="14"/>
    <x v="1"/>
    <x v="0"/>
    <x v="0"/>
    <x v="275"/>
    <s v="2023D2_WY_e_40"/>
  </r>
  <r>
    <x v="4"/>
    <n v="0"/>
    <n v="2.6383333333333332"/>
    <n v="2.9577151265463599"/>
    <x v="12"/>
    <x v="19"/>
    <x v="14"/>
    <x v="1"/>
    <x v="0"/>
    <x v="0"/>
    <x v="292"/>
    <s v="2023D2_WY_f_50"/>
  </r>
  <r>
    <x v="4"/>
    <n v="0"/>
    <n v="6.2550000000000017"/>
    <n v="7.4577723864137644"/>
    <x v="12"/>
    <x v="19"/>
    <x v="14"/>
    <x v="1"/>
    <x v="0"/>
    <x v="0"/>
    <x v="225"/>
    <s v="2023D2_WY_aa_Pln"/>
  </r>
  <r>
    <x v="4"/>
    <n v="0"/>
    <n v="6.2858333333333336"/>
    <n v="7.35"/>
    <x v="12"/>
    <x v="21"/>
    <x v="16"/>
    <x v="1"/>
    <x v="0"/>
    <x v="1"/>
    <x v="226"/>
    <s v="2023ED2_WY_WY_Y1"/>
  </r>
  <r>
    <x v="4"/>
    <n v="0"/>
    <n v="14.160833333333334"/>
    <n v="16.664412461965263"/>
    <x v="14"/>
    <x v="19"/>
    <x v="14"/>
    <x v="0"/>
    <x v="0"/>
    <x v="0"/>
    <x v="276"/>
    <s v="2023D2_OR_a_00"/>
  </r>
  <r>
    <x v="4"/>
    <n v="0"/>
    <n v="14.189166666666665"/>
    <n v="16.815982401443947"/>
    <x v="14"/>
    <x v="19"/>
    <x v="14"/>
    <x v="0"/>
    <x v="0"/>
    <x v="0"/>
    <x v="277"/>
    <s v="2023D2_OR_d_30"/>
  </r>
  <r>
    <x v="4"/>
    <n v="0"/>
    <n v="2.7066666666666666"/>
    <n v="3.403564376744932"/>
    <x v="14"/>
    <x v="19"/>
    <x v="14"/>
    <x v="0"/>
    <x v="0"/>
    <x v="0"/>
    <x v="293"/>
    <s v="2023D2_OR_g_60"/>
  </r>
  <r>
    <x v="4"/>
    <n v="0"/>
    <n v="1.5575000000000001"/>
    <n v="2.1291951282623311"/>
    <x v="14"/>
    <x v="19"/>
    <x v="14"/>
    <x v="0"/>
    <x v="0"/>
    <x v="0"/>
    <x v="278"/>
    <s v="2023D2_CA_a_00"/>
  </r>
  <r>
    <x v="4"/>
    <n v="0"/>
    <n v="0.22250000000000003"/>
    <n v="0.40559234022415586"/>
    <x v="14"/>
    <x v="19"/>
    <x v="14"/>
    <x v="0"/>
    <x v="0"/>
    <x v="0"/>
    <x v="279"/>
    <s v="2023D2_CA_b_10"/>
  </r>
  <r>
    <x v="4"/>
    <n v="0"/>
    <n v="0.1825"/>
    <n v="0.24377692151106259"/>
    <x v="14"/>
    <x v="19"/>
    <x v="14"/>
    <x v="0"/>
    <x v="0"/>
    <x v="0"/>
    <x v="280"/>
    <s v="2023D2_CA_c_20"/>
  </r>
  <r>
    <x v="4"/>
    <n v="0"/>
    <n v="0.54249999999999998"/>
    <n v="0.35384328748086397"/>
    <x v="14"/>
    <x v="19"/>
    <x v="14"/>
    <x v="0"/>
    <x v="0"/>
    <x v="0"/>
    <x v="281"/>
    <s v="2023D2_CA_d_30"/>
  </r>
  <r>
    <x v="4"/>
    <n v="0"/>
    <n v="0.35500000000000004"/>
    <n v="0.46424572692451699"/>
    <x v="14"/>
    <x v="19"/>
    <x v="14"/>
    <x v="0"/>
    <x v="0"/>
    <x v="0"/>
    <x v="282"/>
    <s v="2023D2_CA_e_40"/>
  </r>
  <r>
    <x v="4"/>
    <n v="0"/>
    <n v="0.28750000000000003"/>
    <n v="0.38802437027842529"/>
    <x v="14"/>
    <x v="19"/>
    <x v="14"/>
    <x v="0"/>
    <x v="0"/>
    <x v="0"/>
    <x v="283"/>
    <s v="2023D2_CA_f_50"/>
  </r>
  <r>
    <x v="4"/>
    <n v="0"/>
    <n v="4.9999999999999996E-2"/>
    <n v="4.1654718807321044E-2"/>
    <x v="14"/>
    <x v="19"/>
    <x v="14"/>
    <x v="0"/>
    <x v="0"/>
    <x v="0"/>
    <x v="297"/>
    <s v="2023D2_CA_g_60"/>
  </r>
  <r>
    <x v="4"/>
    <n v="0"/>
    <n v="9.1666666666666684E-3"/>
    <n v="0"/>
    <x v="14"/>
    <x v="19"/>
    <x v="14"/>
    <x v="0"/>
    <x v="0"/>
    <x v="0"/>
    <x v="284"/>
    <s v="2023D2_OR_u_200"/>
  </r>
  <r>
    <x v="4"/>
    <n v="0"/>
    <n v="0.64583333333333337"/>
    <n v="0.86206726951918833"/>
    <x v="14"/>
    <x v="19"/>
    <x v="14"/>
    <x v="0"/>
    <x v="0"/>
    <x v="0"/>
    <x v="228"/>
    <s v="2023D2_CA_aa_Pln"/>
  </r>
  <r>
    <x v="4"/>
    <n v="0"/>
    <n v="16.072500000000002"/>
    <n v="20.54312307013674"/>
    <x v="14"/>
    <x v="19"/>
    <x v="14"/>
    <x v="0"/>
    <x v="0"/>
    <x v="0"/>
    <x v="229"/>
    <s v="2023D2_OR_aa_Pln"/>
  </r>
  <r>
    <x v="4"/>
    <n v="0"/>
    <n v="27.0275"/>
    <n v="27.54"/>
    <x v="14"/>
    <x v="3"/>
    <x v="3"/>
    <x v="0"/>
    <x v="0"/>
    <x v="1"/>
    <x v="230"/>
    <s v="2023QF_BIO_BioOne"/>
  </r>
  <r>
    <x v="4"/>
    <n v="0"/>
    <n v="0.64750000000000008"/>
    <n v="0.9"/>
    <x v="14"/>
    <x v="21"/>
    <x v="16"/>
    <x v="0"/>
    <x v="0"/>
    <x v="1"/>
    <x v="232"/>
    <s v="2023ED2_CA_SO_Y1"/>
  </r>
  <r>
    <x v="4"/>
    <n v="0"/>
    <n v="17.07"/>
    <n v="23.28"/>
    <x v="14"/>
    <x v="21"/>
    <x v="16"/>
    <x v="0"/>
    <x v="0"/>
    <x v="1"/>
    <x v="233"/>
    <s v="2023ED2_OR_SO_Y1"/>
  </r>
  <r>
    <x v="4"/>
    <n v="0"/>
    <n v="1.4499999999999995"/>
    <n v="1.45"/>
    <x v="14"/>
    <x v="6"/>
    <x v="5"/>
    <x v="0"/>
    <x v="0"/>
    <x v="1"/>
    <x v="234"/>
    <s v="2023PGE_Cove_P"/>
  </r>
  <r>
    <x v="4"/>
    <n v="0"/>
    <n v="2.3858333333333333"/>
    <n v="1.53"/>
    <x v="14"/>
    <x v="18"/>
    <x v="13"/>
    <x v="0"/>
    <x v="0"/>
    <x v="1"/>
    <x v="235"/>
    <s v="2023FC1_EWEB_S"/>
  </r>
  <r>
    <x v="4"/>
    <n v="0"/>
    <n v="9.6666666666666679E-2"/>
    <n v="0.1"/>
    <x v="14"/>
    <x v="3"/>
    <x v="3"/>
    <x v="0"/>
    <x v="0"/>
    <x v="1"/>
    <x v="237"/>
    <s v="2023QF_HY_CA"/>
  </r>
  <r>
    <x v="4"/>
    <n v="0"/>
    <n v="1.425"/>
    <n v="0"/>
    <x v="14"/>
    <x v="3"/>
    <x v="3"/>
    <x v="0"/>
    <x v="0"/>
    <x v="1"/>
    <x v="238"/>
    <s v="2023QF_BIO_OR"/>
  </r>
  <r>
    <x v="4"/>
    <n v="0"/>
    <n v="9.4841666666666651"/>
    <n v="11.63"/>
    <x v="14"/>
    <x v="3"/>
    <x v="3"/>
    <x v="0"/>
    <x v="0"/>
    <x v="1"/>
    <x v="239"/>
    <s v="2023QF_HY_OR"/>
  </r>
  <r>
    <x v="4"/>
    <n v="0"/>
    <n v="1.9625000000000004"/>
    <n v="1.96"/>
    <x v="14"/>
    <x v="3"/>
    <x v="3"/>
    <x v="0"/>
    <x v="0"/>
    <x v="1"/>
    <x v="240"/>
    <s v="2023QF_THERM_OR"/>
  </r>
  <r>
    <x v="4"/>
    <n v="0"/>
    <n v="0.59999999999999987"/>
    <n v="0.6"/>
    <x v="14"/>
    <x v="22"/>
    <x v="17"/>
    <x v="0"/>
    <x v="0"/>
    <x v="1"/>
    <x v="241"/>
    <s v="2023NonOwnRes_SO"/>
  </r>
  <r>
    <x v="4"/>
    <n v="0"/>
    <n v="0"/>
    <n v="0"/>
    <x v="14"/>
    <x v="22"/>
    <x v="17"/>
    <x v="0"/>
    <x v="0"/>
    <x v="1"/>
    <x v="242"/>
    <s v="2023NonOR_SO_offset"/>
  </r>
  <r>
    <x v="4"/>
    <n v="0"/>
    <n v="3.8066666666666666"/>
    <n v="5.115080132597198"/>
    <x v="15"/>
    <x v="19"/>
    <x v="14"/>
    <x v="0"/>
    <x v="0"/>
    <x v="0"/>
    <x v="285"/>
    <s v="2023D2_OR_b_10"/>
  </r>
  <r>
    <x v="4"/>
    <n v="0"/>
    <n v="13.047499999999999"/>
    <n v="14.709554858300569"/>
    <x v="15"/>
    <x v="19"/>
    <x v="14"/>
    <x v="0"/>
    <x v="0"/>
    <x v="0"/>
    <x v="286"/>
    <s v="2023D2_OR_e_40"/>
  </r>
  <r>
    <x v="4"/>
    <n v="0"/>
    <n v="77.99666666666667"/>
    <n v="78.010000000000005"/>
    <x v="15"/>
    <x v="18"/>
    <x v="13"/>
    <x v="0"/>
    <x v="0"/>
    <x v="1"/>
    <x v="244"/>
    <s v="2023Cowlitz_S"/>
  </r>
  <r>
    <x v="4"/>
    <n v="0"/>
    <n v="4.1224999999999996"/>
    <n v="4.7789708022474953"/>
    <x v="25"/>
    <x v="19"/>
    <x v="14"/>
    <x v="0"/>
    <x v="0"/>
    <x v="0"/>
    <x v="287"/>
    <s v="2023D2_OR_f_50"/>
  </r>
  <r>
    <x v="4"/>
    <n v="0"/>
    <n v="0.25083333333333341"/>
    <n v="0.35099132370998587"/>
    <x v="25"/>
    <x v="19"/>
    <x v="14"/>
    <x v="0"/>
    <x v="0"/>
    <x v="0"/>
    <x v="298"/>
    <s v="2023D2_OR_h_70"/>
  </r>
  <r>
    <x v="4"/>
    <n v="0"/>
    <n v="1.6616666666666664"/>
    <n v="1.74"/>
    <x v="17"/>
    <x v="18"/>
    <x v="13"/>
    <x v="0"/>
    <x v="0"/>
    <x v="1"/>
    <x v="245"/>
    <s v="2023BlackHills_JB_S"/>
  </r>
  <r>
    <x v="4"/>
    <n v="0"/>
    <n v="7.7175000000000011"/>
    <n v="10.486476750769684"/>
    <x v="35"/>
    <x v="19"/>
    <x v="14"/>
    <x v="0"/>
    <x v="0"/>
    <x v="0"/>
    <x v="288"/>
    <s v="2023D2_OR_c_20"/>
  </r>
  <r>
    <x v="5"/>
    <n v="0"/>
    <n v="3.3925000000000001"/>
    <n v="6.0495688094608271"/>
    <x v="1"/>
    <x v="19"/>
    <x v="14"/>
    <x v="1"/>
    <x v="0"/>
    <x v="0"/>
    <x v="246"/>
    <s v="2024D2_ID_a_00"/>
  </r>
  <r>
    <x v="5"/>
    <n v="0"/>
    <n v="1.6966666666666665"/>
    <n v="2.9533724902700982"/>
    <x v="1"/>
    <x v="19"/>
    <x v="14"/>
    <x v="1"/>
    <x v="0"/>
    <x v="0"/>
    <x v="247"/>
    <s v="2024D2_ID_b_10"/>
  </r>
  <r>
    <x v="5"/>
    <n v="0"/>
    <n v="1.8183333333333334"/>
    <n v="1.5171992194210688"/>
    <x v="1"/>
    <x v="19"/>
    <x v="14"/>
    <x v="1"/>
    <x v="0"/>
    <x v="0"/>
    <x v="248"/>
    <s v="2024D2_ID_c_20"/>
  </r>
  <r>
    <x v="5"/>
    <n v="0"/>
    <n v="1.719166666666667"/>
    <n v="3.5553642926483042"/>
    <x v="1"/>
    <x v="19"/>
    <x v="14"/>
    <x v="1"/>
    <x v="0"/>
    <x v="0"/>
    <x v="249"/>
    <s v="2024D2_ID_d_30"/>
  </r>
  <r>
    <x v="5"/>
    <n v="0"/>
    <n v="0.79416666666666658"/>
    <n v="1.0317476685017453"/>
    <x v="1"/>
    <x v="19"/>
    <x v="14"/>
    <x v="1"/>
    <x v="0"/>
    <x v="0"/>
    <x v="250"/>
    <s v="2024D2_ID_e_40"/>
  </r>
  <r>
    <x v="5"/>
    <n v="0"/>
    <n v="1.9483333333333333"/>
    <n v="3.3407045892354326"/>
    <x v="1"/>
    <x v="19"/>
    <x v="14"/>
    <x v="1"/>
    <x v="0"/>
    <x v="0"/>
    <x v="251"/>
    <s v="2024D2_ID_f_50"/>
  </r>
  <r>
    <x v="5"/>
    <n v="0"/>
    <n v="0.29499999999999998"/>
    <n v="0.18958199806271608"/>
    <x v="1"/>
    <x v="19"/>
    <x v="14"/>
    <x v="1"/>
    <x v="0"/>
    <x v="0"/>
    <x v="294"/>
    <s v="2024D2_ID_g_60"/>
  </r>
  <r>
    <x v="5"/>
    <n v="0"/>
    <n v="2.2575000000000003"/>
    <n v="3.3283797970886617"/>
    <x v="1"/>
    <x v="19"/>
    <x v="14"/>
    <x v="1"/>
    <x v="0"/>
    <x v="0"/>
    <x v="189"/>
    <s v="2024D2_ID_aa_Pln"/>
  </r>
  <r>
    <x v="5"/>
    <n v="0"/>
    <n v="45.04999999999999"/>
    <n v="180.2"/>
    <x v="1"/>
    <x v="20"/>
    <x v="15"/>
    <x v="1"/>
    <x v="0"/>
    <x v="1"/>
    <x v="190"/>
    <s v="2024ED1_ID_IRR"/>
  </r>
  <r>
    <x v="5"/>
    <n v="0"/>
    <n v="2.2441666666666671"/>
    <n v="3.66"/>
    <x v="1"/>
    <x v="21"/>
    <x v="16"/>
    <x v="1"/>
    <x v="0"/>
    <x v="1"/>
    <x v="191"/>
    <s v="2024ED2_ID_GO_Y1"/>
  </r>
  <r>
    <x v="5"/>
    <n v="0"/>
    <n v="1.6625000000000005"/>
    <n v="1.22"/>
    <x v="1"/>
    <x v="3"/>
    <x v="3"/>
    <x v="1"/>
    <x v="0"/>
    <x v="1"/>
    <x v="192"/>
    <s v="2024QF_HY_ID"/>
  </r>
  <r>
    <x v="5"/>
    <n v="0"/>
    <n v="6.5999999999999988"/>
    <n v="6.6"/>
    <x v="1"/>
    <x v="22"/>
    <x v="17"/>
    <x v="1"/>
    <x v="0"/>
    <x v="1"/>
    <x v="193"/>
    <s v="2024NonOwnRes_GO"/>
  </r>
  <r>
    <x v="5"/>
    <n v="0"/>
    <n v="0"/>
    <n v="0"/>
    <x v="1"/>
    <x v="22"/>
    <x v="17"/>
    <x v="1"/>
    <x v="0"/>
    <x v="1"/>
    <x v="194"/>
    <s v="2024NonOR_GO_offset"/>
  </r>
  <r>
    <x v="5"/>
    <n v="0"/>
    <n v="4.3875000000000011"/>
    <n v="4.1399999999999997"/>
    <x v="1"/>
    <x v="3"/>
    <x v="3"/>
    <x v="1"/>
    <x v="0"/>
    <x v="1"/>
    <x v="195"/>
    <s v="2024QF_THERM_ID"/>
  </r>
  <r>
    <x v="5"/>
    <n v="0"/>
    <n v="2.3516666666666666"/>
    <n v="0"/>
    <x v="34"/>
    <x v="18"/>
    <x v="13"/>
    <x v="0"/>
    <x v="0"/>
    <x v="1"/>
    <x v="196"/>
    <s v="2024FC1_BPA_S"/>
  </r>
  <r>
    <x v="5"/>
    <n v="0"/>
    <n v="75.684999999999988"/>
    <n v="100.02"/>
    <x v="23"/>
    <x v="6"/>
    <x v="5"/>
    <x v="1"/>
    <x v="0"/>
    <x v="1"/>
    <x v="199"/>
    <s v="2024Deseret_P"/>
  </r>
  <r>
    <x v="5"/>
    <n v="0"/>
    <n v="0.69999999999999984"/>
    <n v="3.9167249724865321"/>
    <x v="3"/>
    <x v="23"/>
    <x v="18"/>
    <x v="1"/>
    <x v="0"/>
    <x v="0"/>
    <x v="200"/>
    <s v="2024D1UT_DLC_1"/>
  </r>
  <r>
    <x v="5"/>
    <n v="0"/>
    <n v="1.2075"/>
    <n v="6.756832932831446"/>
    <x v="3"/>
    <x v="23"/>
    <x v="18"/>
    <x v="1"/>
    <x v="0"/>
    <x v="0"/>
    <x v="289"/>
    <s v="2024D1UT_DLC_2"/>
  </r>
  <r>
    <x v="5"/>
    <n v="0"/>
    <n v="1.7"/>
    <n v="9.5101169405842949"/>
    <x v="3"/>
    <x v="23"/>
    <x v="18"/>
    <x v="1"/>
    <x v="0"/>
    <x v="0"/>
    <x v="295"/>
    <s v="2024D1UT_DLC_3"/>
  </r>
  <r>
    <x v="5"/>
    <n v="0"/>
    <n v="2.0049999999999999"/>
    <n v="7.9607917421080954"/>
    <x v="3"/>
    <x v="23"/>
    <x v="18"/>
    <x v="1"/>
    <x v="0"/>
    <x v="0"/>
    <x v="296"/>
    <s v="2024D1UT_AS_1"/>
  </r>
  <r>
    <x v="5"/>
    <n v="0"/>
    <n v="50.002499999999998"/>
    <n v="61.493583731917951"/>
    <x v="3"/>
    <x v="19"/>
    <x v="14"/>
    <x v="1"/>
    <x v="0"/>
    <x v="0"/>
    <x v="252"/>
    <s v="2024D2_UT_a_00"/>
  </r>
  <r>
    <x v="5"/>
    <n v="0"/>
    <n v="22.865000000000006"/>
    <n v="31.010493472684349"/>
    <x v="3"/>
    <x v="19"/>
    <x v="14"/>
    <x v="1"/>
    <x v="0"/>
    <x v="0"/>
    <x v="253"/>
    <s v="2024D2_UT_b_10"/>
  </r>
  <r>
    <x v="5"/>
    <n v="0"/>
    <n v="20.201666666666664"/>
    <n v="22.26161021872694"/>
    <x v="3"/>
    <x v="19"/>
    <x v="14"/>
    <x v="1"/>
    <x v="0"/>
    <x v="0"/>
    <x v="254"/>
    <s v="2024D2_UT_c_20"/>
  </r>
  <r>
    <x v="5"/>
    <n v="0"/>
    <n v="26.906666666666666"/>
    <n v="36.558069943724242"/>
    <x v="3"/>
    <x v="19"/>
    <x v="14"/>
    <x v="1"/>
    <x v="0"/>
    <x v="0"/>
    <x v="255"/>
    <s v="2024D2_UT_d_30"/>
  </r>
  <r>
    <x v="5"/>
    <n v="0"/>
    <n v="15.284999999999997"/>
    <n v="16.913989286633399"/>
    <x v="3"/>
    <x v="19"/>
    <x v="14"/>
    <x v="1"/>
    <x v="0"/>
    <x v="0"/>
    <x v="256"/>
    <s v="2024D2_UT_e_40"/>
  </r>
  <r>
    <x v="5"/>
    <n v="0"/>
    <n v="13.68"/>
    <n v="15.56851547033904"/>
    <x v="3"/>
    <x v="19"/>
    <x v="14"/>
    <x v="1"/>
    <x v="0"/>
    <x v="0"/>
    <x v="257"/>
    <s v="2024D2_UT_f_50"/>
  </r>
  <r>
    <x v="5"/>
    <n v="0"/>
    <n v="0.75083333333333335"/>
    <n v="0.79081120250015324"/>
    <x v="3"/>
    <x v="19"/>
    <x v="14"/>
    <x v="1"/>
    <x v="0"/>
    <x v="0"/>
    <x v="299"/>
    <s v="2024D2_UT_g_60"/>
  </r>
  <r>
    <x v="5"/>
    <n v="0"/>
    <n v="33.040833333333332"/>
    <n v="35.572635641817385"/>
    <x v="3"/>
    <x v="19"/>
    <x v="14"/>
    <x v="1"/>
    <x v="0"/>
    <x v="0"/>
    <x v="201"/>
    <s v="2024D2_UT_aa_Pln"/>
  </r>
  <r>
    <x v="5"/>
    <n v="0"/>
    <n v="0.92999999999999983"/>
    <n v="0.93"/>
    <x v="3"/>
    <x v="3"/>
    <x v="3"/>
    <x v="1"/>
    <x v="0"/>
    <x v="1"/>
    <x v="202"/>
    <s v="2024QF_THERM_Tesoro"/>
  </r>
  <r>
    <x v="5"/>
    <n v="0"/>
    <n v="30.475000000000005"/>
    <n v="121.9"/>
    <x v="3"/>
    <x v="20"/>
    <x v="15"/>
    <x v="1"/>
    <x v="0"/>
    <x v="1"/>
    <x v="203"/>
    <s v="2024ED1_C_Keeper"/>
  </r>
  <r>
    <x v="5"/>
    <n v="0"/>
    <n v="5.3"/>
    <n v="21.2"/>
    <x v="3"/>
    <x v="20"/>
    <x v="15"/>
    <x v="1"/>
    <x v="0"/>
    <x v="1"/>
    <x v="204"/>
    <s v="2024ED1_UT_IRR"/>
  </r>
  <r>
    <x v="5"/>
    <n v="0"/>
    <n v="30.810000000000006"/>
    <n v="40.26"/>
    <x v="3"/>
    <x v="21"/>
    <x v="16"/>
    <x v="1"/>
    <x v="0"/>
    <x v="1"/>
    <x v="205"/>
    <s v="2024ED2_UT_UT_Y1"/>
  </r>
  <r>
    <x v="5"/>
    <n v="0"/>
    <n v="1.6166666666666663"/>
    <n v="1.34"/>
    <x v="5"/>
    <x v="3"/>
    <x v="3"/>
    <x v="1"/>
    <x v="0"/>
    <x v="1"/>
    <x v="211"/>
    <s v="2024QF_BIO_UTS"/>
  </r>
  <r>
    <x v="5"/>
    <n v="0"/>
    <n v="0.8533333333333335"/>
    <n v="0.91"/>
    <x v="5"/>
    <x v="3"/>
    <x v="3"/>
    <x v="1"/>
    <x v="0"/>
    <x v="1"/>
    <x v="212"/>
    <s v="2024QF_HY_UTS"/>
  </r>
  <r>
    <x v="5"/>
    <n v="0"/>
    <n v="28"/>
    <n v="28"/>
    <x v="5"/>
    <x v="22"/>
    <x v="17"/>
    <x v="1"/>
    <x v="0"/>
    <x v="1"/>
    <x v="214"/>
    <s v="2024NonOwnRes_US"/>
  </r>
  <r>
    <x v="5"/>
    <n v="0"/>
    <n v="0"/>
    <n v="0"/>
    <x v="5"/>
    <x v="22"/>
    <x v="17"/>
    <x v="1"/>
    <x v="0"/>
    <x v="1"/>
    <x v="215"/>
    <s v="2024NonOR_US_offset"/>
  </r>
  <r>
    <x v="5"/>
    <n v="0"/>
    <n v="5.3199999999999994"/>
    <n v="6.5333588690904172"/>
    <x v="24"/>
    <x v="19"/>
    <x v="14"/>
    <x v="0"/>
    <x v="0"/>
    <x v="0"/>
    <x v="258"/>
    <s v="2024D2_YK_a_00"/>
  </r>
  <r>
    <x v="5"/>
    <n v="0"/>
    <n v="1.9733333333333329"/>
    <n v="2.8973537329049712"/>
    <x v="24"/>
    <x v="19"/>
    <x v="14"/>
    <x v="0"/>
    <x v="0"/>
    <x v="0"/>
    <x v="259"/>
    <s v="2024D2_YK_b_10"/>
  </r>
  <r>
    <x v="5"/>
    <n v="0"/>
    <n v="1.4083333333333332"/>
    <n v="1.7115214436890618"/>
    <x v="24"/>
    <x v="19"/>
    <x v="14"/>
    <x v="0"/>
    <x v="0"/>
    <x v="0"/>
    <x v="260"/>
    <s v="2024D2_YK_c_20"/>
  </r>
  <r>
    <x v="5"/>
    <n v="0"/>
    <n v="4.1924999999999999"/>
    <n v="3.3637682007696501"/>
    <x v="24"/>
    <x v="19"/>
    <x v="14"/>
    <x v="0"/>
    <x v="0"/>
    <x v="0"/>
    <x v="261"/>
    <s v="2024D2_YK_d_30"/>
  </r>
  <r>
    <x v="5"/>
    <n v="0"/>
    <n v="1.7175"/>
    <n v="2.268506051722619"/>
    <x v="24"/>
    <x v="19"/>
    <x v="14"/>
    <x v="0"/>
    <x v="0"/>
    <x v="0"/>
    <x v="262"/>
    <s v="2024D2_YK_e_40"/>
  </r>
  <r>
    <x v="5"/>
    <n v="0"/>
    <n v="1.7441666666666669"/>
    <n v="2.0164847073009997"/>
    <x v="24"/>
    <x v="19"/>
    <x v="14"/>
    <x v="0"/>
    <x v="0"/>
    <x v="0"/>
    <x v="263"/>
    <s v="2024D2_YK_f_50"/>
  </r>
  <r>
    <x v="5"/>
    <n v="0"/>
    <n v="1.6783333333333335"/>
    <n v="1.7902422327281118"/>
    <x v="24"/>
    <x v="19"/>
    <x v="14"/>
    <x v="0"/>
    <x v="0"/>
    <x v="0"/>
    <x v="264"/>
    <s v="2024D2_YK_g_60"/>
  </r>
  <r>
    <x v="5"/>
    <n v="0"/>
    <n v="0.67416666666666669"/>
    <n v="0.7321149080348972"/>
    <x v="24"/>
    <x v="19"/>
    <x v="14"/>
    <x v="0"/>
    <x v="0"/>
    <x v="0"/>
    <x v="290"/>
    <s v="2024D2_YK_h_70"/>
  </r>
  <r>
    <x v="5"/>
    <n v="0"/>
    <n v="3.8566666666666669"/>
    <n v="4.1088026025584492"/>
    <x v="24"/>
    <x v="19"/>
    <x v="14"/>
    <x v="0"/>
    <x v="0"/>
    <x v="0"/>
    <x v="216"/>
    <s v="2024D2_YK_aa_Pln"/>
  </r>
  <r>
    <x v="5"/>
    <n v="0"/>
    <n v="3.1575000000000002"/>
    <n v="4.32"/>
    <x v="24"/>
    <x v="21"/>
    <x v="16"/>
    <x v="0"/>
    <x v="0"/>
    <x v="1"/>
    <x v="217"/>
    <s v="2024ED2_WA_YA_Y1"/>
  </r>
  <r>
    <x v="5"/>
    <n v="0"/>
    <n v="2.2583333333333333"/>
    <n v="2.7751219577279294"/>
    <x v="10"/>
    <x v="19"/>
    <x v="14"/>
    <x v="0"/>
    <x v="0"/>
    <x v="0"/>
    <x v="265"/>
    <s v="2024D2_WW_a_00"/>
  </r>
  <r>
    <x v="5"/>
    <n v="0"/>
    <n v="0.84250000000000014"/>
    <n v="1.2352176032227478"/>
    <x v="10"/>
    <x v="19"/>
    <x v="14"/>
    <x v="0"/>
    <x v="0"/>
    <x v="0"/>
    <x v="266"/>
    <s v="2024D2_WW_b_10"/>
  </r>
  <r>
    <x v="5"/>
    <n v="0"/>
    <n v="0.60333333333333328"/>
    <n v="0.73272803020554078"/>
    <x v="10"/>
    <x v="19"/>
    <x v="14"/>
    <x v="0"/>
    <x v="0"/>
    <x v="0"/>
    <x v="267"/>
    <s v="2024D2_WW_c_20"/>
  </r>
  <r>
    <x v="5"/>
    <n v="0"/>
    <n v="1.7866666666666664"/>
    <n v="1.433033901858499"/>
    <x v="10"/>
    <x v="19"/>
    <x v="14"/>
    <x v="0"/>
    <x v="0"/>
    <x v="0"/>
    <x v="268"/>
    <s v="2024D2_WW_d_30"/>
  </r>
  <r>
    <x v="5"/>
    <n v="0"/>
    <n v="0.74083333333333323"/>
    <n v="0.97844903879244838"/>
    <x v="10"/>
    <x v="19"/>
    <x v="14"/>
    <x v="0"/>
    <x v="0"/>
    <x v="0"/>
    <x v="269"/>
    <s v="2024D2_WW_e_40"/>
  </r>
  <r>
    <x v="5"/>
    <n v="0"/>
    <n v="0.75"/>
    <n v="0.86863956622196892"/>
    <x v="10"/>
    <x v="19"/>
    <x v="14"/>
    <x v="0"/>
    <x v="0"/>
    <x v="0"/>
    <x v="270"/>
    <s v="2024D2_WW_f_50"/>
  </r>
  <r>
    <x v="5"/>
    <n v="0"/>
    <n v="0.43416666666666665"/>
    <n v="0.46281830448368799"/>
    <x v="10"/>
    <x v="19"/>
    <x v="14"/>
    <x v="0"/>
    <x v="0"/>
    <x v="0"/>
    <x v="291"/>
    <s v="2024D2_WW_g_60"/>
  </r>
  <r>
    <x v="5"/>
    <n v="0"/>
    <n v="9.6666666666666679E-2"/>
    <n v="0.10634071289892362"/>
    <x v="10"/>
    <x v="19"/>
    <x v="14"/>
    <x v="0"/>
    <x v="0"/>
    <x v="0"/>
    <x v="300"/>
    <s v="2024D2_WW_h_70"/>
  </r>
  <r>
    <x v="5"/>
    <n v="0"/>
    <n v="1.4816666666666667"/>
    <n v="1.7067373180414633"/>
    <x v="10"/>
    <x v="19"/>
    <x v="14"/>
    <x v="0"/>
    <x v="0"/>
    <x v="0"/>
    <x v="219"/>
    <s v="2024D2_WW_aa_Pln"/>
  </r>
  <r>
    <x v="5"/>
    <n v="0"/>
    <n v="1.0474999999999999"/>
    <n v="1.43"/>
    <x v="10"/>
    <x v="21"/>
    <x v="16"/>
    <x v="0"/>
    <x v="0"/>
    <x v="1"/>
    <x v="220"/>
    <s v="2024ED2_WA_WA_Y1"/>
  </r>
  <r>
    <x v="5"/>
    <n v="0"/>
    <n v="2.6000000000000005"/>
    <n v="2.6"/>
    <x v="10"/>
    <x v="22"/>
    <x v="17"/>
    <x v="0"/>
    <x v="0"/>
    <x v="1"/>
    <x v="221"/>
    <s v="2024NonOwnRes_WW"/>
  </r>
  <r>
    <x v="5"/>
    <n v="0"/>
    <n v="0"/>
    <n v="0"/>
    <x v="10"/>
    <x v="22"/>
    <x v="17"/>
    <x v="0"/>
    <x v="0"/>
    <x v="1"/>
    <x v="222"/>
    <s v="2024NonOR_WW_offset"/>
  </r>
  <r>
    <x v="5"/>
    <n v="0"/>
    <n v="11.900833333333331"/>
    <n v="13.631442441353304"/>
    <x v="12"/>
    <x v="19"/>
    <x v="14"/>
    <x v="1"/>
    <x v="0"/>
    <x v="0"/>
    <x v="271"/>
    <s v="2024D2_WY_a_00"/>
  </r>
  <r>
    <x v="5"/>
    <n v="0"/>
    <n v="3.2858333333333332"/>
    <n v="4.7037659108957071"/>
    <x v="12"/>
    <x v="19"/>
    <x v="14"/>
    <x v="1"/>
    <x v="0"/>
    <x v="0"/>
    <x v="272"/>
    <s v="2024D2_WY_b_10"/>
  </r>
  <r>
    <x v="5"/>
    <n v="0"/>
    <n v="1.970833333333333"/>
    <n v="2.4689304003849495"/>
    <x v="12"/>
    <x v="19"/>
    <x v="14"/>
    <x v="1"/>
    <x v="0"/>
    <x v="0"/>
    <x v="273"/>
    <s v="2024D2_WY_c_20"/>
  </r>
  <r>
    <x v="5"/>
    <n v="0"/>
    <n v="8.7791666666666668"/>
    <n v="8.9242372214597427"/>
    <x v="12"/>
    <x v="19"/>
    <x v="14"/>
    <x v="1"/>
    <x v="0"/>
    <x v="0"/>
    <x v="274"/>
    <s v="2024D2_WY_d_30"/>
  </r>
  <r>
    <x v="5"/>
    <n v="0"/>
    <n v="7.9874999999999998"/>
    <n v="9.355943985315033"/>
    <x v="12"/>
    <x v="19"/>
    <x v="14"/>
    <x v="1"/>
    <x v="0"/>
    <x v="0"/>
    <x v="275"/>
    <s v="2024D2_WY_e_40"/>
  </r>
  <r>
    <x v="5"/>
    <n v="0"/>
    <n v="4.0725000000000007"/>
    <n v="4.5654987337972015"/>
    <x v="12"/>
    <x v="19"/>
    <x v="14"/>
    <x v="1"/>
    <x v="0"/>
    <x v="0"/>
    <x v="292"/>
    <s v="2024D2_WY_f_50"/>
  </r>
  <r>
    <x v="5"/>
    <n v="0"/>
    <n v="6.2550000000000017"/>
    <n v="7.4577723864137644"/>
    <x v="12"/>
    <x v="19"/>
    <x v="14"/>
    <x v="1"/>
    <x v="0"/>
    <x v="0"/>
    <x v="225"/>
    <s v="2024D2_WY_aa_Pln"/>
  </r>
  <r>
    <x v="5"/>
    <n v="0"/>
    <n v="6.2858333333333336"/>
    <n v="7.35"/>
    <x v="12"/>
    <x v="21"/>
    <x v="16"/>
    <x v="1"/>
    <x v="0"/>
    <x v="1"/>
    <x v="226"/>
    <s v="2024ED2_WY_WY_Y1"/>
  </r>
  <r>
    <x v="5"/>
    <n v="0"/>
    <n v="17.470000000000002"/>
    <n v="20.556829971329414"/>
    <x v="14"/>
    <x v="19"/>
    <x v="14"/>
    <x v="0"/>
    <x v="0"/>
    <x v="0"/>
    <x v="276"/>
    <s v="2024D2_OR_a_00"/>
  </r>
  <r>
    <x v="5"/>
    <n v="0"/>
    <n v="17.512499999999999"/>
    <n v="20.753609134564432"/>
    <x v="14"/>
    <x v="19"/>
    <x v="14"/>
    <x v="0"/>
    <x v="0"/>
    <x v="0"/>
    <x v="277"/>
    <s v="2024D2_OR_d_30"/>
  </r>
  <r>
    <x v="5"/>
    <n v="0"/>
    <n v="3.9516666666666667"/>
    <n v="4.969806390822245"/>
    <x v="14"/>
    <x v="19"/>
    <x v="14"/>
    <x v="0"/>
    <x v="0"/>
    <x v="0"/>
    <x v="293"/>
    <s v="2024D2_OR_g_60"/>
  </r>
  <r>
    <x v="5"/>
    <n v="0"/>
    <n v="1.8966666666666667"/>
    <n v="2.5936168844269334"/>
    <x v="14"/>
    <x v="19"/>
    <x v="14"/>
    <x v="0"/>
    <x v="0"/>
    <x v="0"/>
    <x v="278"/>
    <s v="2024D2_CA_a_00"/>
  </r>
  <r>
    <x v="5"/>
    <n v="0"/>
    <n v="0.28250000000000003"/>
    <n v="0.51558348333579129"/>
    <x v="14"/>
    <x v="19"/>
    <x v="14"/>
    <x v="0"/>
    <x v="0"/>
    <x v="0"/>
    <x v="279"/>
    <s v="2024D2_CA_b_10"/>
  </r>
  <r>
    <x v="5"/>
    <n v="0"/>
    <n v="0.21833333333333335"/>
    <n v="0.24377692151106259"/>
    <x v="14"/>
    <x v="19"/>
    <x v="14"/>
    <x v="0"/>
    <x v="0"/>
    <x v="0"/>
    <x v="280"/>
    <s v="2024D2_CA_c_20"/>
  </r>
  <r>
    <x v="5"/>
    <n v="0"/>
    <n v="0.74333333333333329"/>
    <n v="0.48550590607839478"/>
    <x v="14"/>
    <x v="19"/>
    <x v="14"/>
    <x v="0"/>
    <x v="0"/>
    <x v="0"/>
    <x v="281"/>
    <s v="2024D2_CA_d_30"/>
  </r>
  <r>
    <x v="5"/>
    <n v="0"/>
    <n v="0.47083333333333338"/>
    <n v="0.61657635607162409"/>
    <x v="14"/>
    <x v="19"/>
    <x v="14"/>
    <x v="0"/>
    <x v="0"/>
    <x v="0"/>
    <x v="282"/>
    <s v="2024D2_CA_e_40"/>
  </r>
  <r>
    <x v="5"/>
    <n v="0"/>
    <n v="0.35916666666666663"/>
    <n v="0.48503046284803158"/>
    <x v="14"/>
    <x v="19"/>
    <x v="14"/>
    <x v="0"/>
    <x v="0"/>
    <x v="0"/>
    <x v="283"/>
    <s v="2024D2_CA_f_50"/>
  </r>
  <r>
    <x v="5"/>
    <n v="0"/>
    <n v="9.3333333333333338E-2"/>
    <n v="4.1654718807321044E-2"/>
    <x v="14"/>
    <x v="19"/>
    <x v="14"/>
    <x v="0"/>
    <x v="0"/>
    <x v="0"/>
    <x v="297"/>
    <s v="2024D2_CA_g_60"/>
  </r>
  <r>
    <x v="5"/>
    <n v="0"/>
    <n v="9.1666666666666684E-3"/>
    <n v="0"/>
    <x v="14"/>
    <x v="19"/>
    <x v="14"/>
    <x v="0"/>
    <x v="0"/>
    <x v="0"/>
    <x v="284"/>
    <s v="2024D2_OR_u_200"/>
  </r>
  <r>
    <x v="5"/>
    <n v="0"/>
    <n v="0.64583333333333337"/>
    <n v="0.86206726951918833"/>
    <x v="14"/>
    <x v="19"/>
    <x v="14"/>
    <x v="0"/>
    <x v="0"/>
    <x v="0"/>
    <x v="228"/>
    <s v="2024D2_CA_aa_Pln"/>
  </r>
  <r>
    <x v="5"/>
    <n v="0"/>
    <n v="16.072500000000002"/>
    <n v="20.54312307013674"/>
    <x v="14"/>
    <x v="19"/>
    <x v="14"/>
    <x v="0"/>
    <x v="0"/>
    <x v="0"/>
    <x v="229"/>
    <s v="2024D2_OR_aa_Pln"/>
  </r>
  <r>
    <x v="5"/>
    <n v="0"/>
    <n v="27.0275"/>
    <n v="27.54"/>
    <x v="14"/>
    <x v="3"/>
    <x v="3"/>
    <x v="0"/>
    <x v="0"/>
    <x v="1"/>
    <x v="230"/>
    <s v="2024QF_BIO_BioOne"/>
  </r>
  <r>
    <x v="5"/>
    <n v="0"/>
    <n v="0.64750000000000008"/>
    <n v="0.9"/>
    <x v="14"/>
    <x v="21"/>
    <x v="16"/>
    <x v="0"/>
    <x v="0"/>
    <x v="1"/>
    <x v="232"/>
    <s v="2024ED2_CA_SO_Y1"/>
  </r>
  <r>
    <x v="5"/>
    <n v="0"/>
    <n v="17.07"/>
    <n v="23.28"/>
    <x v="14"/>
    <x v="21"/>
    <x v="16"/>
    <x v="0"/>
    <x v="0"/>
    <x v="1"/>
    <x v="233"/>
    <s v="2024ED2_OR_SO_Y1"/>
  </r>
  <r>
    <x v="5"/>
    <n v="0"/>
    <n v="1.4499999999999995"/>
    <n v="1.45"/>
    <x v="14"/>
    <x v="6"/>
    <x v="5"/>
    <x v="0"/>
    <x v="0"/>
    <x v="1"/>
    <x v="234"/>
    <s v="2024PGE_Cove_P"/>
  </r>
  <r>
    <x v="5"/>
    <n v="0"/>
    <n v="2.3858333333333333"/>
    <n v="1.53"/>
    <x v="14"/>
    <x v="18"/>
    <x v="13"/>
    <x v="0"/>
    <x v="0"/>
    <x v="1"/>
    <x v="235"/>
    <s v="2024FC1_EWEB_S"/>
  </r>
  <r>
    <x v="5"/>
    <n v="0"/>
    <n v="9.6666666666666679E-2"/>
    <n v="0.1"/>
    <x v="14"/>
    <x v="3"/>
    <x v="3"/>
    <x v="0"/>
    <x v="0"/>
    <x v="1"/>
    <x v="237"/>
    <s v="2024QF_HY_CA"/>
  </r>
  <r>
    <x v="5"/>
    <n v="0"/>
    <n v="8.2733333333333352"/>
    <n v="10.61"/>
    <x v="14"/>
    <x v="3"/>
    <x v="3"/>
    <x v="0"/>
    <x v="0"/>
    <x v="1"/>
    <x v="239"/>
    <s v="2024QF_HY_OR"/>
  </r>
  <r>
    <x v="5"/>
    <n v="0"/>
    <n v="1.9625000000000004"/>
    <n v="1.96"/>
    <x v="14"/>
    <x v="3"/>
    <x v="3"/>
    <x v="0"/>
    <x v="0"/>
    <x v="1"/>
    <x v="240"/>
    <s v="2024QF_THERM_OR"/>
  </r>
  <r>
    <x v="5"/>
    <n v="0"/>
    <n v="0.59999999999999987"/>
    <n v="0.6"/>
    <x v="14"/>
    <x v="22"/>
    <x v="17"/>
    <x v="0"/>
    <x v="0"/>
    <x v="1"/>
    <x v="241"/>
    <s v="2024NonOwnRes_SO"/>
  </r>
  <r>
    <x v="5"/>
    <n v="0"/>
    <n v="0"/>
    <n v="0"/>
    <x v="14"/>
    <x v="22"/>
    <x v="17"/>
    <x v="0"/>
    <x v="0"/>
    <x v="1"/>
    <x v="242"/>
    <s v="2024NonOR_SO_offset"/>
  </r>
  <r>
    <x v="5"/>
    <n v="0"/>
    <n v="4.6716666666666669"/>
    <n v="6.2775983445511061"/>
    <x v="15"/>
    <x v="19"/>
    <x v="14"/>
    <x v="0"/>
    <x v="0"/>
    <x v="0"/>
    <x v="285"/>
    <s v="2024D2_OR_b_10"/>
  </r>
  <r>
    <x v="5"/>
    <n v="0"/>
    <n v="16.105833333333333"/>
    <n v="18.160642728901855"/>
    <x v="15"/>
    <x v="19"/>
    <x v="14"/>
    <x v="0"/>
    <x v="0"/>
    <x v="0"/>
    <x v="286"/>
    <s v="2024D2_OR_e_40"/>
  </r>
  <r>
    <x v="5"/>
    <n v="0"/>
    <n v="78.00333333333333"/>
    <n v="78.010000000000005"/>
    <x v="15"/>
    <x v="18"/>
    <x v="13"/>
    <x v="0"/>
    <x v="0"/>
    <x v="1"/>
    <x v="244"/>
    <s v="2024Cowlitz_S"/>
  </r>
  <r>
    <x v="5"/>
    <n v="0"/>
    <n v="5.1883333333333335"/>
    <n v="6.0137288085698142"/>
    <x v="25"/>
    <x v="19"/>
    <x v="14"/>
    <x v="0"/>
    <x v="0"/>
    <x v="0"/>
    <x v="287"/>
    <s v="2024D2_OR_f_50"/>
  </r>
  <r>
    <x v="5"/>
    <n v="0"/>
    <n v="1.0824999999999998"/>
    <n v="1.5042485301856536"/>
    <x v="25"/>
    <x v="19"/>
    <x v="14"/>
    <x v="0"/>
    <x v="0"/>
    <x v="0"/>
    <x v="298"/>
    <s v="2024D2_OR_h_70"/>
  </r>
  <r>
    <x v="5"/>
    <n v="0"/>
    <n v="9.3849999999999998"/>
    <n v="12.753823075260428"/>
    <x v="35"/>
    <x v="19"/>
    <x v="14"/>
    <x v="0"/>
    <x v="0"/>
    <x v="0"/>
    <x v="288"/>
    <s v="2024D2_OR_c_20"/>
  </r>
  <r>
    <x v="6"/>
    <n v="0"/>
    <n v="4.1241666666666665"/>
    <n v="7.3524587552799936"/>
    <x v="1"/>
    <x v="19"/>
    <x v="14"/>
    <x v="1"/>
    <x v="0"/>
    <x v="0"/>
    <x v="246"/>
    <s v="2025D2_ID_a_00"/>
  </r>
  <r>
    <x v="6"/>
    <n v="0"/>
    <n v="1.950833333333333"/>
    <n v="3.3936934797285492"/>
    <x v="1"/>
    <x v="19"/>
    <x v="14"/>
    <x v="1"/>
    <x v="0"/>
    <x v="0"/>
    <x v="247"/>
    <s v="2025D2_ID_b_10"/>
  </r>
  <r>
    <x v="6"/>
    <n v="0"/>
    <n v="2.2908333333333335"/>
    <n v="1.9090034134473886"/>
    <x v="1"/>
    <x v="19"/>
    <x v="14"/>
    <x v="1"/>
    <x v="0"/>
    <x v="0"/>
    <x v="248"/>
    <s v="2025D2_ID_c_20"/>
  </r>
  <r>
    <x v="6"/>
    <n v="0"/>
    <n v="2.1641666666666661"/>
    <n v="4.4768833464413387"/>
    <x v="1"/>
    <x v="19"/>
    <x v="14"/>
    <x v="1"/>
    <x v="0"/>
    <x v="0"/>
    <x v="249"/>
    <s v="2025D2_ID_d_30"/>
  </r>
  <r>
    <x v="6"/>
    <n v="0"/>
    <n v="0.94916666666666671"/>
    <n v="1.2351908707415258"/>
    <x v="1"/>
    <x v="19"/>
    <x v="14"/>
    <x v="1"/>
    <x v="0"/>
    <x v="0"/>
    <x v="250"/>
    <s v="2025D2_ID_e_40"/>
  </r>
  <r>
    <x v="6"/>
    <n v="0"/>
    <n v="2.2908333333333331"/>
    <n v="3.9294624277343497"/>
    <x v="1"/>
    <x v="19"/>
    <x v="14"/>
    <x v="1"/>
    <x v="0"/>
    <x v="0"/>
    <x v="251"/>
    <s v="2025D2_ID_f_50"/>
  </r>
  <r>
    <x v="6"/>
    <n v="0"/>
    <n v="0.4316666666666667"/>
    <n v="0.27691752526014712"/>
    <x v="1"/>
    <x v="19"/>
    <x v="14"/>
    <x v="1"/>
    <x v="0"/>
    <x v="0"/>
    <x v="294"/>
    <s v="2025D2_ID_g_60"/>
  </r>
  <r>
    <x v="6"/>
    <n v="0"/>
    <n v="2.2575000000000003"/>
    <n v="3.3283797970886617"/>
    <x v="1"/>
    <x v="19"/>
    <x v="14"/>
    <x v="1"/>
    <x v="0"/>
    <x v="0"/>
    <x v="189"/>
    <s v="2025D2_ID_aa_Pln"/>
  </r>
  <r>
    <x v="6"/>
    <n v="0"/>
    <n v="45.04999999999999"/>
    <n v="180.2"/>
    <x v="1"/>
    <x v="20"/>
    <x v="15"/>
    <x v="1"/>
    <x v="0"/>
    <x v="1"/>
    <x v="190"/>
    <s v="2025ED1_ID_IRR"/>
  </r>
  <r>
    <x v="6"/>
    <n v="0"/>
    <n v="2.2441666666666671"/>
    <n v="3.66"/>
    <x v="1"/>
    <x v="21"/>
    <x v="16"/>
    <x v="1"/>
    <x v="0"/>
    <x v="1"/>
    <x v="191"/>
    <s v="2025ED2_ID_GO_Y1"/>
  </r>
  <r>
    <x v="6"/>
    <n v="0"/>
    <n v="1.6616666666666671"/>
    <n v="1.22"/>
    <x v="1"/>
    <x v="3"/>
    <x v="3"/>
    <x v="1"/>
    <x v="0"/>
    <x v="1"/>
    <x v="192"/>
    <s v="2025QF_HY_ID"/>
  </r>
  <r>
    <x v="6"/>
    <n v="0"/>
    <n v="6.5999999999999988"/>
    <n v="6.6"/>
    <x v="1"/>
    <x v="22"/>
    <x v="17"/>
    <x v="1"/>
    <x v="0"/>
    <x v="1"/>
    <x v="193"/>
    <s v="2025NonOwnRes_GO"/>
  </r>
  <r>
    <x v="6"/>
    <n v="0"/>
    <n v="0"/>
    <n v="0"/>
    <x v="1"/>
    <x v="22"/>
    <x v="17"/>
    <x v="1"/>
    <x v="0"/>
    <x v="1"/>
    <x v="194"/>
    <s v="2025NonOR_GO_offset"/>
  </r>
  <r>
    <x v="6"/>
    <n v="0"/>
    <n v="4.3875000000000011"/>
    <n v="4.1399999999999997"/>
    <x v="1"/>
    <x v="3"/>
    <x v="3"/>
    <x v="1"/>
    <x v="0"/>
    <x v="1"/>
    <x v="195"/>
    <s v="2025QF_THERM_ID"/>
  </r>
  <r>
    <x v="6"/>
    <n v="0"/>
    <n v="0.69999999999999984"/>
    <n v="3.9167249724865321"/>
    <x v="3"/>
    <x v="23"/>
    <x v="18"/>
    <x v="1"/>
    <x v="0"/>
    <x v="0"/>
    <x v="200"/>
    <s v="2025D1UT_DLC_1"/>
  </r>
  <r>
    <x v="6"/>
    <n v="0"/>
    <n v="1.2075"/>
    <n v="6.756832932831446"/>
    <x v="3"/>
    <x v="23"/>
    <x v="18"/>
    <x v="1"/>
    <x v="0"/>
    <x v="0"/>
    <x v="289"/>
    <s v="2025D1UT_DLC_2"/>
  </r>
  <r>
    <x v="6"/>
    <n v="0"/>
    <n v="1.7"/>
    <n v="9.5101169405842949"/>
    <x v="3"/>
    <x v="23"/>
    <x v="18"/>
    <x v="1"/>
    <x v="0"/>
    <x v="0"/>
    <x v="295"/>
    <s v="2025D1UT_DLC_3"/>
  </r>
  <r>
    <x v="6"/>
    <n v="0"/>
    <n v="2.0049999999999999"/>
    <n v="7.9607917421080954"/>
    <x v="3"/>
    <x v="23"/>
    <x v="18"/>
    <x v="1"/>
    <x v="0"/>
    <x v="0"/>
    <x v="296"/>
    <s v="2025D1UT_AS_1"/>
  </r>
  <r>
    <x v="6"/>
    <n v="0"/>
    <n v="1.2775000000000001"/>
    <n v="5.0676246996235852"/>
    <x v="3"/>
    <x v="23"/>
    <x v="18"/>
    <x v="1"/>
    <x v="0"/>
    <x v="0"/>
    <x v="301"/>
    <s v="2025D1UT_AS_2"/>
  </r>
  <r>
    <x v="6"/>
    <n v="0"/>
    <n v="59.585000000000001"/>
    <n v="73.282215451953832"/>
    <x v="3"/>
    <x v="19"/>
    <x v="14"/>
    <x v="1"/>
    <x v="0"/>
    <x v="0"/>
    <x v="252"/>
    <s v="2025D2_UT_a_00"/>
  </r>
  <r>
    <x v="6"/>
    <n v="0"/>
    <n v="26.84"/>
    <n v="36.398175166928496"/>
    <x v="3"/>
    <x v="19"/>
    <x v="14"/>
    <x v="1"/>
    <x v="0"/>
    <x v="0"/>
    <x v="253"/>
    <s v="2025D2_UT_b_10"/>
  </r>
  <r>
    <x v="6"/>
    <n v="0"/>
    <n v="24.840833333333332"/>
    <n v="27.374324527334085"/>
    <x v="3"/>
    <x v="19"/>
    <x v="14"/>
    <x v="1"/>
    <x v="0"/>
    <x v="0"/>
    <x v="254"/>
    <s v="2025D2_UT_c_20"/>
  </r>
  <r>
    <x v="6"/>
    <n v="0"/>
    <n v="32.079166666666666"/>
    <n v="43.584245548524095"/>
    <x v="3"/>
    <x v="19"/>
    <x v="14"/>
    <x v="1"/>
    <x v="0"/>
    <x v="0"/>
    <x v="255"/>
    <s v="2025D2_UT_d_30"/>
  </r>
  <r>
    <x v="6"/>
    <n v="0"/>
    <n v="18.36"/>
    <n v="20.315425148683637"/>
    <x v="3"/>
    <x v="19"/>
    <x v="14"/>
    <x v="1"/>
    <x v="0"/>
    <x v="0"/>
    <x v="256"/>
    <s v="2025D2_UT_e_40"/>
  </r>
  <r>
    <x v="6"/>
    <n v="0"/>
    <n v="16.040833333333335"/>
    <n v="18.254311998847822"/>
    <x v="3"/>
    <x v="19"/>
    <x v="14"/>
    <x v="1"/>
    <x v="0"/>
    <x v="0"/>
    <x v="257"/>
    <s v="2025D2_UT_f_50"/>
  </r>
  <r>
    <x v="6"/>
    <n v="0"/>
    <n v="1.5774999999999999"/>
    <n v="1.6648656894740068"/>
    <x v="3"/>
    <x v="19"/>
    <x v="14"/>
    <x v="1"/>
    <x v="0"/>
    <x v="0"/>
    <x v="299"/>
    <s v="2025D2_UT_g_60"/>
  </r>
  <r>
    <x v="6"/>
    <n v="0"/>
    <n v="33.040833333333332"/>
    <n v="35.572635641817385"/>
    <x v="3"/>
    <x v="19"/>
    <x v="14"/>
    <x v="1"/>
    <x v="0"/>
    <x v="0"/>
    <x v="201"/>
    <s v="2025D2_UT_aa_Pln"/>
  </r>
  <r>
    <x v="6"/>
    <n v="0"/>
    <n v="0.92999999999999983"/>
    <n v="0.93"/>
    <x v="3"/>
    <x v="3"/>
    <x v="3"/>
    <x v="1"/>
    <x v="0"/>
    <x v="1"/>
    <x v="202"/>
    <s v="2025QF_THERM_Tesoro"/>
  </r>
  <r>
    <x v="6"/>
    <n v="0"/>
    <n v="30.475000000000005"/>
    <n v="121.9"/>
    <x v="3"/>
    <x v="20"/>
    <x v="15"/>
    <x v="1"/>
    <x v="0"/>
    <x v="1"/>
    <x v="203"/>
    <s v="2025ED1_C_Keeper"/>
  </r>
  <r>
    <x v="6"/>
    <n v="0"/>
    <n v="5.3"/>
    <n v="21.2"/>
    <x v="3"/>
    <x v="20"/>
    <x v="15"/>
    <x v="1"/>
    <x v="0"/>
    <x v="1"/>
    <x v="204"/>
    <s v="2025ED1_UT_IRR"/>
  </r>
  <r>
    <x v="6"/>
    <n v="0"/>
    <n v="30.810000000000006"/>
    <n v="40.26"/>
    <x v="3"/>
    <x v="21"/>
    <x v="16"/>
    <x v="1"/>
    <x v="0"/>
    <x v="1"/>
    <x v="205"/>
    <s v="2025ED2_UT_UT_Y1"/>
  </r>
  <r>
    <x v="6"/>
    <n v="0"/>
    <n v="4.1666666666666664E-2"/>
    <n v="0"/>
    <x v="5"/>
    <x v="3"/>
    <x v="3"/>
    <x v="1"/>
    <x v="0"/>
    <x v="1"/>
    <x v="211"/>
    <s v="2025QF_BIO_UTS"/>
  </r>
  <r>
    <x v="6"/>
    <n v="0"/>
    <n v="0.8533333333333335"/>
    <n v="0.91"/>
    <x v="5"/>
    <x v="3"/>
    <x v="3"/>
    <x v="1"/>
    <x v="0"/>
    <x v="1"/>
    <x v="212"/>
    <s v="2025QF_HY_UTS"/>
  </r>
  <r>
    <x v="6"/>
    <n v="0"/>
    <n v="28"/>
    <n v="28"/>
    <x v="5"/>
    <x v="22"/>
    <x v="17"/>
    <x v="1"/>
    <x v="0"/>
    <x v="1"/>
    <x v="214"/>
    <s v="2025NonOwnRes_US"/>
  </r>
  <r>
    <x v="6"/>
    <n v="0"/>
    <n v="0"/>
    <n v="0"/>
    <x v="5"/>
    <x v="22"/>
    <x v="17"/>
    <x v="1"/>
    <x v="0"/>
    <x v="1"/>
    <x v="215"/>
    <s v="2025NonOR_US_offset"/>
  </r>
  <r>
    <x v="6"/>
    <n v="0"/>
    <n v="6.3266666666666671"/>
    <n v="7.7715859309466007"/>
    <x v="24"/>
    <x v="19"/>
    <x v="14"/>
    <x v="0"/>
    <x v="0"/>
    <x v="0"/>
    <x v="258"/>
    <s v="2025D2_YK_a_00"/>
  </r>
  <r>
    <x v="6"/>
    <n v="0"/>
    <n v="2.4308333333333336"/>
    <n v="3.5690388812012119"/>
    <x v="24"/>
    <x v="19"/>
    <x v="14"/>
    <x v="0"/>
    <x v="0"/>
    <x v="0"/>
    <x v="259"/>
    <s v="2025D2_YK_b_10"/>
  </r>
  <r>
    <x v="6"/>
    <n v="0"/>
    <n v="1.7158333333333331"/>
    <n v="2.0833535784202319"/>
    <x v="24"/>
    <x v="19"/>
    <x v="14"/>
    <x v="0"/>
    <x v="0"/>
    <x v="0"/>
    <x v="260"/>
    <s v="2025D2_YK_c_20"/>
  </r>
  <r>
    <x v="6"/>
    <n v="0"/>
    <n v="5.1016666666666666"/>
    <n v="4.0931567136916405"/>
    <x v="24"/>
    <x v="19"/>
    <x v="14"/>
    <x v="0"/>
    <x v="0"/>
    <x v="0"/>
    <x v="261"/>
    <s v="2025D2_YK_d_30"/>
  </r>
  <r>
    <x v="6"/>
    <n v="0"/>
    <n v="2.0533333333333332"/>
    <n v="2.7109893749981846"/>
    <x v="24"/>
    <x v="19"/>
    <x v="14"/>
    <x v="0"/>
    <x v="0"/>
    <x v="0"/>
    <x v="262"/>
    <s v="2025D2_YK_e_40"/>
  </r>
  <r>
    <x v="6"/>
    <n v="0"/>
    <n v="2.0666666666666664"/>
    <n v="2.3887588071104147"/>
    <x v="24"/>
    <x v="19"/>
    <x v="14"/>
    <x v="0"/>
    <x v="0"/>
    <x v="0"/>
    <x v="263"/>
    <s v="2025D2_YK_f_50"/>
  </r>
  <r>
    <x v="6"/>
    <n v="0"/>
    <n v="1.9600000000000002"/>
    <n v="2.090311243327426"/>
    <x v="24"/>
    <x v="19"/>
    <x v="14"/>
    <x v="0"/>
    <x v="0"/>
    <x v="0"/>
    <x v="264"/>
    <s v="2025D2_YK_g_60"/>
  </r>
  <r>
    <x v="6"/>
    <n v="0"/>
    <n v="0.87916666666666676"/>
    <n v="0.95706641609031251"/>
    <x v="24"/>
    <x v="19"/>
    <x v="14"/>
    <x v="0"/>
    <x v="0"/>
    <x v="0"/>
    <x v="290"/>
    <s v="2025D2_YK_h_70"/>
  </r>
  <r>
    <x v="6"/>
    <n v="0"/>
    <n v="1.6666666666666668E-3"/>
    <n v="0"/>
    <x v="24"/>
    <x v="19"/>
    <x v="14"/>
    <x v="0"/>
    <x v="0"/>
    <x v="0"/>
    <x v="302"/>
    <s v="2025D2_YK_i_80"/>
  </r>
  <r>
    <x v="6"/>
    <n v="0"/>
    <n v="3.8566666666666669"/>
    <n v="4.1088026025584492"/>
    <x v="24"/>
    <x v="19"/>
    <x v="14"/>
    <x v="0"/>
    <x v="0"/>
    <x v="0"/>
    <x v="216"/>
    <s v="2025D2_YK_aa_Pln"/>
  </r>
  <r>
    <x v="6"/>
    <n v="0"/>
    <n v="3.1575000000000002"/>
    <n v="4.32"/>
    <x v="24"/>
    <x v="21"/>
    <x v="16"/>
    <x v="0"/>
    <x v="0"/>
    <x v="1"/>
    <x v="217"/>
    <s v="2025ED2_WA_YA_Y1"/>
  </r>
  <r>
    <x v="6"/>
    <n v="0"/>
    <n v="2.688333333333333"/>
    <n v="3.3040129137971537"/>
    <x v="10"/>
    <x v="19"/>
    <x v="14"/>
    <x v="0"/>
    <x v="0"/>
    <x v="0"/>
    <x v="265"/>
    <s v="2025D2_WW_a_00"/>
  </r>
  <r>
    <x v="6"/>
    <n v="0"/>
    <n v="1.0350000000000001"/>
    <n v="1.5198299541957312"/>
    <x v="10"/>
    <x v="19"/>
    <x v="14"/>
    <x v="0"/>
    <x v="0"/>
    <x v="0"/>
    <x v="266"/>
    <s v="2025D2_WW_b_10"/>
  </r>
  <r>
    <x v="6"/>
    <n v="0"/>
    <n v="0.73416666666666652"/>
    <n v="0.89130349942912801"/>
    <x v="10"/>
    <x v="19"/>
    <x v="14"/>
    <x v="0"/>
    <x v="0"/>
    <x v="0"/>
    <x v="267"/>
    <s v="2025D2_WW_c_20"/>
  </r>
  <r>
    <x v="6"/>
    <n v="0"/>
    <n v="2.1724999999999999"/>
    <n v="1.7419513896842831"/>
    <x v="10"/>
    <x v="19"/>
    <x v="14"/>
    <x v="0"/>
    <x v="0"/>
    <x v="0"/>
    <x v="268"/>
    <s v="2025D2_WW_d_30"/>
  </r>
  <r>
    <x v="6"/>
    <n v="0"/>
    <n v="0.88750000000000007"/>
    <n v="1.1716459827578363"/>
    <x v="10"/>
    <x v="19"/>
    <x v="14"/>
    <x v="0"/>
    <x v="0"/>
    <x v="0"/>
    <x v="269"/>
    <s v="2025D2_WW_e_40"/>
  </r>
  <r>
    <x v="6"/>
    <n v="0"/>
    <n v="0.89083333333333325"/>
    <n v="1.0289242480843561"/>
    <x v="10"/>
    <x v="19"/>
    <x v="14"/>
    <x v="0"/>
    <x v="0"/>
    <x v="0"/>
    <x v="270"/>
    <s v="2025D2_WW_f_50"/>
  </r>
  <r>
    <x v="6"/>
    <n v="0"/>
    <n v="0.55333333333333334"/>
    <n v="0.58996619033085507"/>
    <x v="10"/>
    <x v="19"/>
    <x v="14"/>
    <x v="0"/>
    <x v="0"/>
    <x v="0"/>
    <x v="291"/>
    <s v="2025D2_WW_g_60"/>
  </r>
  <r>
    <x v="6"/>
    <n v="0"/>
    <n v="0.18833333333333332"/>
    <n v="0.20450137095946849"/>
    <x v="10"/>
    <x v="19"/>
    <x v="14"/>
    <x v="0"/>
    <x v="0"/>
    <x v="0"/>
    <x v="300"/>
    <s v="2025D2_WW_h_70"/>
  </r>
  <r>
    <x v="6"/>
    <n v="0"/>
    <n v="1.4816666666666667"/>
    <n v="1.7067373180414633"/>
    <x v="10"/>
    <x v="19"/>
    <x v="14"/>
    <x v="0"/>
    <x v="0"/>
    <x v="0"/>
    <x v="219"/>
    <s v="2025D2_WW_aa_Pln"/>
  </r>
  <r>
    <x v="6"/>
    <n v="0"/>
    <n v="1.0474999999999999"/>
    <n v="1.43"/>
    <x v="10"/>
    <x v="21"/>
    <x v="16"/>
    <x v="0"/>
    <x v="0"/>
    <x v="1"/>
    <x v="220"/>
    <s v="2025ED2_WA_WA_Y1"/>
  </r>
  <r>
    <x v="6"/>
    <n v="0"/>
    <n v="2.6000000000000005"/>
    <n v="2.6"/>
    <x v="10"/>
    <x v="22"/>
    <x v="17"/>
    <x v="0"/>
    <x v="0"/>
    <x v="1"/>
    <x v="221"/>
    <s v="2025NonOwnRes_WW"/>
  </r>
  <r>
    <x v="6"/>
    <n v="0"/>
    <n v="0"/>
    <n v="0"/>
    <x v="10"/>
    <x v="22"/>
    <x v="17"/>
    <x v="0"/>
    <x v="0"/>
    <x v="1"/>
    <x v="222"/>
    <s v="2025NonOR_WW_offset"/>
  </r>
  <r>
    <x v="6"/>
    <n v="0"/>
    <n v="0.72000000000000008"/>
    <n v="2.8536139085259022"/>
    <x v="11"/>
    <x v="23"/>
    <x v="18"/>
    <x v="1"/>
    <x v="0"/>
    <x v="0"/>
    <x v="303"/>
    <s v="2025D1WY_AS_1"/>
  </r>
  <r>
    <x v="6"/>
    <n v="0"/>
    <n v="14.643333333333333"/>
    <n v="16.773314978909855"/>
    <x v="12"/>
    <x v="19"/>
    <x v="14"/>
    <x v="1"/>
    <x v="0"/>
    <x v="0"/>
    <x v="271"/>
    <s v="2025D2_WY_a_00"/>
  </r>
  <r>
    <x v="6"/>
    <n v="0"/>
    <n v="4.13"/>
    <n v="5.9110157346719214"/>
    <x v="12"/>
    <x v="19"/>
    <x v="14"/>
    <x v="1"/>
    <x v="0"/>
    <x v="0"/>
    <x v="272"/>
    <s v="2025D2_WY_b_10"/>
  </r>
  <r>
    <x v="6"/>
    <n v="0"/>
    <n v="2.3866666666666663"/>
    <n v="2.9896840818220762"/>
    <x v="12"/>
    <x v="19"/>
    <x v="14"/>
    <x v="1"/>
    <x v="0"/>
    <x v="0"/>
    <x v="273"/>
    <s v="2025D2_WY_c_20"/>
  </r>
  <r>
    <x v="6"/>
    <n v="0"/>
    <n v="10.9825"/>
    <n v="11.163652554185594"/>
    <x v="12"/>
    <x v="19"/>
    <x v="14"/>
    <x v="1"/>
    <x v="0"/>
    <x v="0"/>
    <x v="274"/>
    <s v="2025D2_WY_d_30"/>
  </r>
  <r>
    <x v="6"/>
    <n v="0"/>
    <n v="9.8941666666666688"/>
    <n v="11.590199265390265"/>
    <x v="12"/>
    <x v="19"/>
    <x v="14"/>
    <x v="1"/>
    <x v="0"/>
    <x v="0"/>
    <x v="275"/>
    <s v="2025D2_WY_e_40"/>
  </r>
  <r>
    <x v="6"/>
    <n v="0"/>
    <n v="5.4191666666666665"/>
    <n v="6.0746918368298317"/>
    <x v="12"/>
    <x v="19"/>
    <x v="14"/>
    <x v="1"/>
    <x v="0"/>
    <x v="0"/>
    <x v="292"/>
    <s v="2025D2_WY_f_50"/>
  </r>
  <r>
    <x v="6"/>
    <n v="0"/>
    <n v="6.2550000000000017"/>
    <n v="7.4577723864137644"/>
    <x v="12"/>
    <x v="19"/>
    <x v="14"/>
    <x v="1"/>
    <x v="0"/>
    <x v="0"/>
    <x v="225"/>
    <s v="2025D2_WY_aa_Pln"/>
  </r>
  <r>
    <x v="6"/>
    <n v="0"/>
    <n v="6.2858333333333336"/>
    <n v="7.35"/>
    <x v="12"/>
    <x v="21"/>
    <x v="16"/>
    <x v="1"/>
    <x v="0"/>
    <x v="1"/>
    <x v="226"/>
    <s v="2025ED2_WY_WY_Y1"/>
  </r>
  <r>
    <x v="6"/>
    <n v="0"/>
    <n v="20.572499999999994"/>
    <n v="24.205971386358303"/>
    <x v="14"/>
    <x v="19"/>
    <x v="14"/>
    <x v="0"/>
    <x v="0"/>
    <x v="0"/>
    <x v="276"/>
    <s v="2025D2_OR_a_00"/>
  </r>
  <r>
    <x v="6"/>
    <n v="0"/>
    <n v="20.639999999999997"/>
    <n v="24.459610765736649"/>
    <x v="14"/>
    <x v="19"/>
    <x v="14"/>
    <x v="0"/>
    <x v="0"/>
    <x v="0"/>
    <x v="277"/>
    <s v="2025D2_OR_d_30"/>
  </r>
  <r>
    <x v="6"/>
    <n v="0"/>
    <n v="5.0999999999999996"/>
    <n v="6.4155682499705353"/>
    <x v="14"/>
    <x v="19"/>
    <x v="14"/>
    <x v="0"/>
    <x v="0"/>
    <x v="0"/>
    <x v="293"/>
    <s v="2025D2_OR_g_60"/>
  </r>
  <r>
    <x v="6"/>
    <n v="0"/>
    <n v="2.2316666666666669"/>
    <n v="3.0508936904966952"/>
    <x v="14"/>
    <x v="19"/>
    <x v="14"/>
    <x v="0"/>
    <x v="0"/>
    <x v="0"/>
    <x v="278"/>
    <s v="2025D2_CA_a_00"/>
  </r>
  <r>
    <x v="6"/>
    <n v="0"/>
    <n v="0.34416666666666668"/>
    <n v="0.62557462644742678"/>
    <x v="14"/>
    <x v="19"/>
    <x v="14"/>
    <x v="0"/>
    <x v="0"/>
    <x v="0"/>
    <x v="279"/>
    <s v="2025D2_CA_b_10"/>
  </r>
  <r>
    <x v="6"/>
    <n v="0"/>
    <n v="0.2525"/>
    <n v="0.24377692151106259"/>
    <x v="14"/>
    <x v="19"/>
    <x v="14"/>
    <x v="0"/>
    <x v="0"/>
    <x v="0"/>
    <x v="280"/>
    <s v="2025D2_CA_c_20"/>
  </r>
  <r>
    <x v="6"/>
    <n v="0"/>
    <n v="0.96750000000000014"/>
    <n v="0.63088338077983497"/>
    <x v="14"/>
    <x v="19"/>
    <x v="14"/>
    <x v="0"/>
    <x v="0"/>
    <x v="0"/>
    <x v="281"/>
    <s v="2025D2_CA_d_30"/>
  </r>
  <r>
    <x v="6"/>
    <n v="0"/>
    <n v="0.59416666666666673"/>
    <n v="0.77616082470192671"/>
    <x v="14"/>
    <x v="19"/>
    <x v="14"/>
    <x v="0"/>
    <x v="0"/>
    <x v="0"/>
    <x v="282"/>
    <s v="2025D2_CA_e_40"/>
  </r>
  <r>
    <x v="6"/>
    <n v="0"/>
    <n v="0.42083333333333323"/>
    <n v="0.56817854219340846"/>
    <x v="14"/>
    <x v="19"/>
    <x v="14"/>
    <x v="0"/>
    <x v="0"/>
    <x v="0"/>
    <x v="283"/>
    <s v="2025D2_CA_f_50"/>
  </r>
  <r>
    <x v="6"/>
    <n v="0"/>
    <n v="0.12749999999999997"/>
    <n v="4.1654718807321044E-2"/>
    <x v="14"/>
    <x v="19"/>
    <x v="14"/>
    <x v="0"/>
    <x v="0"/>
    <x v="0"/>
    <x v="297"/>
    <s v="2025D2_CA_g_60"/>
  </r>
  <r>
    <x v="6"/>
    <n v="0"/>
    <n v="9.3333333333333338E-2"/>
    <n v="0.11074951444984237"/>
    <x v="14"/>
    <x v="19"/>
    <x v="14"/>
    <x v="0"/>
    <x v="0"/>
    <x v="0"/>
    <x v="304"/>
    <s v="2025D2_CA_h_70"/>
  </r>
  <r>
    <x v="6"/>
    <n v="0"/>
    <n v="9.1666666666666684E-3"/>
    <n v="0"/>
    <x v="14"/>
    <x v="19"/>
    <x v="14"/>
    <x v="0"/>
    <x v="0"/>
    <x v="0"/>
    <x v="284"/>
    <s v="2025D2_OR_u_200"/>
  </r>
  <r>
    <x v="6"/>
    <n v="0"/>
    <n v="0.64583333333333337"/>
    <n v="0.86206726951918833"/>
    <x v="14"/>
    <x v="19"/>
    <x v="14"/>
    <x v="0"/>
    <x v="0"/>
    <x v="0"/>
    <x v="228"/>
    <s v="2025D2_CA_aa_Pln"/>
  </r>
  <r>
    <x v="6"/>
    <n v="0"/>
    <n v="16.072500000000002"/>
    <n v="20.54312307013674"/>
    <x v="14"/>
    <x v="19"/>
    <x v="14"/>
    <x v="0"/>
    <x v="0"/>
    <x v="0"/>
    <x v="229"/>
    <s v="2025D2_OR_aa_Pln"/>
  </r>
  <r>
    <x v="6"/>
    <n v="0"/>
    <n v="27.0275"/>
    <n v="27.54"/>
    <x v="14"/>
    <x v="3"/>
    <x v="3"/>
    <x v="0"/>
    <x v="0"/>
    <x v="1"/>
    <x v="230"/>
    <s v="2025QF_BIO_BioOne"/>
  </r>
  <r>
    <x v="6"/>
    <n v="0"/>
    <n v="0.64750000000000008"/>
    <n v="0.9"/>
    <x v="14"/>
    <x v="21"/>
    <x v="16"/>
    <x v="0"/>
    <x v="0"/>
    <x v="1"/>
    <x v="232"/>
    <s v="2025ED2_CA_SO_Y1"/>
  </r>
  <r>
    <x v="6"/>
    <n v="0"/>
    <n v="17.07"/>
    <n v="23.28"/>
    <x v="14"/>
    <x v="21"/>
    <x v="16"/>
    <x v="0"/>
    <x v="0"/>
    <x v="1"/>
    <x v="233"/>
    <s v="2025ED2_OR_SO_Y1"/>
  </r>
  <r>
    <x v="6"/>
    <n v="0"/>
    <n v="1.4499999999999995"/>
    <n v="1.45"/>
    <x v="14"/>
    <x v="6"/>
    <x v="5"/>
    <x v="0"/>
    <x v="0"/>
    <x v="1"/>
    <x v="234"/>
    <s v="2025PGE_Cove_P"/>
  </r>
  <r>
    <x v="6"/>
    <n v="0"/>
    <n v="2.3858333333333333"/>
    <n v="1.53"/>
    <x v="14"/>
    <x v="18"/>
    <x v="13"/>
    <x v="0"/>
    <x v="0"/>
    <x v="1"/>
    <x v="235"/>
    <s v="2025FC1_EWEB_S"/>
  </r>
  <r>
    <x v="6"/>
    <n v="0"/>
    <n v="9.6666666666666679E-2"/>
    <n v="0.1"/>
    <x v="14"/>
    <x v="3"/>
    <x v="3"/>
    <x v="0"/>
    <x v="0"/>
    <x v="1"/>
    <x v="237"/>
    <s v="2025QF_HY_CA"/>
  </r>
  <r>
    <x v="6"/>
    <n v="0"/>
    <n v="8.2891666666666683"/>
    <n v="10.61"/>
    <x v="14"/>
    <x v="3"/>
    <x v="3"/>
    <x v="0"/>
    <x v="0"/>
    <x v="1"/>
    <x v="239"/>
    <s v="2025QF_HY_OR"/>
  </r>
  <r>
    <x v="6"/>
    <n v="0"/>
    <n v="1.9424999999999999"/>
    <n v="1.94"/>
    <x v="14"/>
    <x v="3"/>
    <x v="3"/>
    <x v="0"/>
    <x v="0"/>
    <x v="1"/>
    <x v="240"/>
    <s v="2025QF_THERM_OR"/>
  </r>
  <r>
    <x v="6"/>
    <n v="0"/>
    <n v="0.59999999999999987"/>
    <n v="0.6"/>
    <x v="14"/>
    <x v="22"/>
    <x v="17"/>
    <x v="0"/>
    <x v="0"/>
    <x v="1"/>
    <x v="241"/>
    <s v="2025NonOwnRes_SO"/>
  </r>
  <r>
    <x v="6"/>
    <n v="0"/>
    <n v="0"/>
    <n v="0"/>
    <x v="14"/>
    <x v="22"/>
    <x v="17"/>
    <x v="0"/>
    <x v="0"/>
    <x v="1"/>
    <x v="242"/>
    <s v="2025NonOR_SO_offset"/>
  </r>
  <r>
    <x v="6"/>
    <n v="0"/>
    <n v="5.479166666666667"/>
    <n v="7.3626153423747551"/>
    <x v="15"/>
    <x v="19"/>
    <x v="14"/>
    <x v="0"/>
    <x v="0"/>
    <x v="0"/>
    <x v="285"/>
    <s v="2025D2_OR_b_10"/>
  </r>
  <r>
    <x v="6"/>
    <n v="0"/>
    <n v="18.914999999999999"/>
    <n v="21.328854544535826"/>
    <x v="15"/>
    <x v="19"/>
    <x v="14"/>
    <x v="0"/>
    <x v="0"/>
    <x v="0"/>
    <x v="286"/>
    <s v="2025D2_OR_e_40"/>
  </r>
  <r>
    <x v="6"/>
    <n v="0"/>
    <n v="77.998333333333335"/>
    <n v="78.010000000000005"/>
    <x v="15"/>
    <x v="18"/>
    <x v="13"/>
    <x v="0"/>
    <x v="0"/>
    <x v="1"/>
    <x v="244"/>
    <s v="2025Cowlitz_S"/>
  </r>
  <r>
    <x v="6"/>
    <n v="0"/>
    <n v="6.2141666666666664"/>
    <n v="7.2027550368801956"/>
    <x v="25"/>
    <x v="19"/>
    <x v="14"/>
    <x v="0"/>
    <x v="0"/>
    <x v="0"/>
    <x v="287"/>
    <s v="2025D2_OR_f_50"/>
  </r>
  <r>
    <x v="6"/>
    <n v="0"/>
    <n v="1.8741666666666668"/>
    <n v="2.6073641189884662"/>
    <x v="25"/>
    <x v="19"/>
    <x v="14"/>
    <x v="0"/>
    <x v="0"/>
    <x v="0"/>
    <x v="298"/>
    <s v="2025D2_OR_h_70"/>
  </r>
  <r>
    <x v="6"/>
    <n v="0"/>
    <n v="10.905833333333334"/>
    <n v="14.818727763635925"/>
    <x v="35"/>
    <x v="19"/>
    <x v="14"/>
    <x v="0"/>
    <x v="0"/>
    <x v="0"/>
    <x v="288"/>
    <s v="2025D2_OR_c_20"/>
  </r>
  <r>
    <x v="7"/>
    <n v="0"/>
    <n v="4.8933333333333335"/>
    <n v="8.7287509515678465"/>
    <x v="1"/>
    <x v="19"/>
    <x v="14"/>
    <x v="1"/>
    <x v="0"/>
    <x v="0"/>
    <x v="246"/>
    <s v="2026D2_ID_a_00"/>
  </r>
  <r>
    <x v="7"/>
    <n v="0"/>
    <n v="2.1724999999999999"/>
    <n v="3.7803167875457255"/>
    <x v="1"/>
    <x v="19"/>
    <x v="14"/>
    <x v="1"/>
    <x v="0"/>
    <x v="0"/>
    <x v="247"/>
    <s v="2026D2_ID_b_10"/>
  </r>
  <r>
    <x v="7"/>
    <n v="0"/>
    <n v="2.7825000000000002"/>
    <n v="2.3216482560921299"/>
    <x v="1"/>
    <x v="19"/>
    <x v="14"/>
    <x v="1"/>
    <x v="0"/>
    <x v="0"/>
    <x v="248"/>
    <s v="2026D2_ID_c_20"/>
  </r>
  <r>
    <x v="7"/>
    <n v="0"/>
    <n v="2.6216666666666666"/>
    <n v="5.4245447847391404"/>
    <x v="1"/>
    <x v="19"/>
    <x v="14"/>
    <x v="1"/>
    <x v="0"/>
    <x v="0"/>
    <x v="249"/>
    <s v="2026D2_ID_d_30"/>
  </r>
  <r>
    <x v="7"/>
    <n v="0"/>
    <n v="1.0966666666666665"/>
    <n v="1.4241024156784652"/>
    <x v="1"/>
    <x v="19"/>
    <x v="14"/>
    <x v="1"/>
    <x v="0"/>
    <x v="0"/>
    <x v="250"/>
    <s v="2026D2_ID_e_40"/>
  </r>
  <r>
    <x v="7"/>
    <n v="0"/>
    <n v="2.5924999999999998"/>
    <n v="4.4454524434974463"/>
    <x v="1"/>
    <x v="19"/>
    <x v="14"/>
    <x v="1"/>
    <x v="0"/>
    <x v="0"/>
    <x v="251"/>
    <s v="2026D2_ID_f_50"/>
  </r>
  <r>
    <x v="7"/>
    <n v="0"/>
    <n v="0.5541666666666667"/>
    <n v="0.35573251321880434"/>
    <x v="1"/>
    <x v="19"/>
    <x v="14"/>
    <x v="1"/>
    <x v="0"/>
    <x v="0"/>
    <x v="294"/>
    <s v="2026D2_ID_g_60"/>
  </r>
  <r>
    <x v="7"/>
    <n v="0"/>
    <n v="6.9999999999999993E-2"/>
    <n v="8.7899830315967181E-2"/>
    <x v="1"/>
    <x v="19"/>
    <x v="14"/>
    <x v="1"/>
    <x v="0"/>
    <x v="0"/>
    <x v="305"/>
    <s v="2026D2_ID_h_70"/>
  </r>
  <r>
    <x v="7"/>
    <n v="0"/>
    <n v="2.2575000000000003"/>
    <n v="3.3283797970886617"/>
    <x v="1"/>
    <x v="19"/>
    <x v="14"/>
    <x v="1"/>
    <x v="0"/>
    <x v="0"/>
    <x v="189"/>
    <s v="2026D2_ID_aa_Pln"/>
  </r>
  <r>
    <x v="7"/>
    <n v="0"/>
    <n v="45.04999999999999"/>
    <n v="180.2"/>
    <x v="1"/>
    <x v="20"/>
    <x v="15"/>
    <x v="1"/>
    <x v="0"/>
    <x v="1"/>
    <x v="190"/>
    <s v="2026ED1_ID_IRR"/>
  </r>
  <r>
    <x v="7"/>
    <n v="0"/>
    <n v="2.2441666666666671"/>
    <n v="3.66"/>
    <x v="1"/>
    <x v="21"/>
    <x v="16"/>
    <x v="1"/>
    <x v="0"/>
    <x v="1"/>
    <x v="191"/>
    <s v="2026ED2_ID_GO_Y1"/>
  </r>
  <r>
    <x v="7"/>
    <n v="0"/>
    <n v="1.6625000000000005"/>
    <n v="1.22"/>
    <x v="1"/>
    <x v="3"/>
    <x v="3"/>
    <x v="1"/>
    <x v="0"/>
    <x v="1"/>
    <x v="192"/>
    <s v="2026QF_HY_ID"/>
  </r>
  <r>
    <x v="7"/>
    <n v="0"/>
    <n v="6.5999999999999988"/>
    <n v="6.6"/>
    <x v="1"/>
    <x v="22"/>
    <x v="17"/>
    <x v="1"/>
    <x v="0"/>
    <x v="1"/>
    <x v="193"/>
    <s v="2026NonOwnRes_GO"/>
  </r>
  <r>
    <x v="7"/>
    <n v="0"/>
    <n v="0"/>
    <n v="0"/>
    <x v="1"/>
    <x v="22"/>
    <x v="17"/>
    <x v="1"/>
    <x v="0"/>
    <x v="1"/>
    <x v="194"/>
    <s v="2026NonOR_GO_offset"/>
  </r>
  <r>
    <x v="7"/>
    <n v="0"/>
    <n v="4.3875000000000011"/>
    <n v="4.1399999999999997"/>
    <x v="1"/>
    <x v="3"/>
    <x v="3"/>
    <x v="1"/>
    <x v="0"/>
    <x v="1"/>
    <x v="195"/>
    <s v="2026QF_THERM_ID"/>
  </r>
  <r>
    <x v="7"/>
    <n v="0"/>
    <n v="1.2350000000000001"/>
    <n v="6.9131160474971658"/>
    <x v="3"/>
    <x v="23"/>
    <x v="18"/>
    <x v="1"/>
    <x v="0"/>
    <x v="0"/>
    <x v="306"/>
    <s v="2026D1UT_DLC_4"/>
  </r>
  <r>
    <x v="7"/>
    <n v="0"/>
    <n v="0.69999999999999984"/>
    <n v="3.9167249724865321"/>
    <x v="3"/>
    <x v="23"/>
    <x v="18"/>
    <x v="1"/>
    <x v="0"/>
    <x v="0"/>
    <x v="200"/>
    <s v="2026D1UT_DLC_1"/>
  </r>
  <r>
    <x v="7"/>
    <n v="0"/>
    <n v="1.2075"/>
    <n v="6.756832932831446"/>
    <x v="3"/>
    <x v="23"/>
    <x v="18"/>
    <x v="1"/>
    <x v="0"/>
    <x v="0"/>
    <x v="289"/>
    <s v="2026D1UT_DLC_2"/>
  </r>
  <r>
    <x v="7"/>
    <n v="0"/>
    <n v="1.7"/>
    <n v="9.5101169405842949"/>
    <x v="3"/>
    <x v="23"/>
    <x v="18"/>
    <x v="1"/>
    <x v="0"/>
    <x v="0"/>
    <x v="295"/>
    <s v="2026D1UT_DLC_3"/>
  </r>
  <r>
    <x v="7"/>
    <n v="0"/>
    <n v="2.0049999999999999"/>
    <n v="7.9607917421080954"/>
    <x v="3"/>
    <x v="23"/>
    <x v="18"/>
    <x v="1"/>
    <x v="0"/>
    <x v="0"/>
    <x v="296"/>
    <s v="2026D1UT_AS_1"/>
  </r>
  <r>
    <x v="7"/>
    <n v="0"/>
    <n v="1.2775000000000001"/>
    <n v="5.0676246996235852"/>
    <x v="3"/>
    <x v="23"/>
    <x v="18"/>
    <x v="1"/>
    <x v="0"/>
    <x v="0"/>
    <x v="301"/>
    <s v="2026D1UT_AS_2"/>
  </r>
  <r>
    <x v="7"/>
    <n v="0"/>
    <n v="69.172499999999999"/>
    <n v="85.070847171989726"/>
    <x v="3"/>
    <x v="19"/>
    <x v="14"/>
    <x v="1"/>
    <x v="0"/>
    <x v="0"/>
    <x v="252"/>
    <s v="2026D2_UT_a_00"/>
  </r>
  <r>
    <x v="7"/>
    <n v="0"/>
    <n v="30.582500000000007"/>
    <n v="41.472619553367757"/>
    <x v="3"/>
    <x v="19"/>
    <x v="14"/>
    <x v="1"/>
    <x v="0"/>
    <x v="0"/>
    <x v="253"/>
    <s v="2026D2_UT_b_10"/>
  </r>
  <r>
    <x v="7"/>
    <n v="0"/>
    <n v="29.529166666666672"/>
    <n v="32.540296276655887"/>
    <x v="3"/>
    <x v="19"/>
    <x v="14"/>
    <x v="1"/>
    <x v="0"/>
    <x v="0"/>
    <x v="254"/>
    <s v="2026D2_UT_c_20"/>
  </r>
  <r>
    <x v="7"/>
    <n v="0"/>
    <n v="36.847500000000004"/>
    <n v="50.06150118419896"/>
    <x v="3"/>
    <x v="19"/>
    <x v="14"/>
    <x v="1"/>
    <x v="0"/>
    <x v="0"/>
    <x v="255"/>
    <s v="2026D2_UT_d_30"/>
  </r>
  <r>
    <x v="7"/>
    <n v="0"/>
    <n v="21.265000000000001"/>
    <n v="23.530480963498249"/>
    <x v="3"/>
    <x v="19"/>
    <x v="14"/>
    <x v="1"/>
    <x v="0"/>
    <x v="0"/>
    <x v="256"/>
    <s v="2026D2_UT_e_40"/>
  </r>
  <r>
    <x v="7"/>
    <n v="0"/>
    <n v="18.12"/>
    <n v="20.621454701940308"/>
    <x v="3"/>
    <x v="19"/>
    <x v="14"/>
    <x v="1"/>
    <x v="0"/>
    <x v="0"/>
    <x v="257"/>
    <s v="2026D2_UT_f_50"/>
  </r>
  <r>
    <x v="7"/>
    <n v="0"/>
    <n v="2.4066666666666667"/>
    <n v="2.5389201764478604"/>
    <x v="3"/>
    <x v="19"/>
    <x v="14"/>
    <x v="1"/>
    <x v="0"/>
    <x v="0"/>
    <x v="299"/>
    <s v="2026D2_UT_g_60"/>
  </r>
  <r>
    <x v="7"/>
    <n v="0"/>
    <n v="33.040833333333332"/>
    <n v="35.572635641817385"/>
    <x v="3"/>
    <x v="19"/>
    <x v="14"/>
    <x v="1"/>
    <x v="0"/>
    <x v="0"/>
    <x v="201"/>
    <s v="2026D2_UT_aa_Pln"/>
  </r>
  <r>
    <x v="7"/>
    <n v="0"/>
    <n v="0.92999999999999983"/>
    <n v="0.93"/>
    <x v="3"/>
    <x v="3"/>
    <x v="3"/>
    <x v="1"/>
    <x v="0"/>
    <x v="1"/>
    <x v="202"/>
    <s v="2026QF_THERM_Tesoro"/>
  </r>
  <r>
    <x v="7"/>
    <n v="0"/>
    <n v="30.475000000000005"/>
    <n v="121.9"/>
    <x v="3"/>
    <x v="20"/>
    <x v="15"/>
    <x v="1"/>
    <x v="0"/>
    <x v="1"/>
    <x v="203"/>
    <s v="2026ED1_C_Keeper"/>
  </r>
  <r>
    <x v="7"/>
    <n v="0"/>
    <n v="5.3"/>
    <n v="21.2"/>
    <x v="3"/>
    <x v="20"/>
    <x v="15"/>
    <x v="1"/>
    <x v="0"/>
    <x v="1"/>
    <x v="204"/>
    <s v="2026ED1_UT_IRR"/>
  </r>
  <r>
    <x v="7"/>
    <n v="0"/>
    <n v="30.810000000000006"/>
    <n v="40.26"/>
    <x v="3"/>
    <x v="21"/>
    <x v="16"/>
    <x v="1"/>
    <x v="0"/>
    <x v="1"/>
    <x v="205"/>
    <s v="2026ED2_UT_UT_Y1"/>
  </r>
  <r>
    <x v="7"/>
    <n v="0"/>
    <n v="0.44833333333333342"/>
    <n v="0.37"/>
    <x v="5"/>
    <x v="3"/>
    <x v="3"/>
    <x v="1"/>
    <x v="0"/>
    <x v="1"/>
    <x v="212"/>
    <s v="2026QF_HY_UTS"/>
  </r>
  <r>
    <x v="7"/>
    <n v="0"/>
    <n v="28"/>
    <n v="28"/>
    <x v="5"/>
    <x v="22"/>
    <x v="17"/>
    <x v="1"/>
    <x v="0"/>
    <x v="1"/>
    <x v="214"/>
    <s v="2026NonOwnRes_US"/>
  </r>
  <r>
    <x v="7"/>
    <n v="0"/>
    <n v="0"/>
    <n v="0"/>
    <x v="5"/>
    <x v="22"/>
    <x v="17"/>
    <x v="1"/>
    <x v="0"/>
    <x v="1"/>
    <x v="215"/>
    <s v="2026NonOR_US_offset"/>
  </r>
  <r>
    <x v="7"/>
    <n v="0"/>
    <n v="7.3550000000000004"/>
    <n v="9.0347019789707481"/>
    <x v="24"/>
    <x v="19"/>
    <x v="14"/>
    <x v="0"/>
    <x v="0"/>
    <x v="0"/>
    <x v="258"/>
    <s v="2026D2_YK_a_00"/>
  </r>
  <r>
    <x v="7"/>
    <n v="0"/>
    <n v="2.8825000000000003"/>
    <n v="4.229339535458533"/>
    <x v="24"/>
    <x v="19"/>
    <x v="14"/>
    <x v="0"/>
    <x v="0"/>
    <x v="0"/>
    <x v="259"/>
    <s v="2026D2_YK_b_10"/>
  </r>
  <r>
    <x v="7"/>
    <n v="0"/>
    <n v="2.0158333333333336"/>
    <n v="2.4497175935230024"/>
    <x v="24"/>
    <x v="19"/>
    <x v="14"/>
    <x v="0"/>
    <x v="0"/>
    <x v="0"/>
    <x v="260"/>
    <s v="2026D2_YK_c_20"/>
  </r>
  <r>
    <x v="7"/>
    <n v="0"/>
    <n v="5.9908333333333337"/>
    <n v="4.805383143956643"/>
    <x v="24"/>
    <x v="19"/>
    <x v="14"/>
    <x v="0"/>
    <x v="0"/>
    <x v="0"/>
    <x v="261"/>
    <s v="2026D2_YK_d_30"/>
  </r>
  <r>
    <x v="7"/>
    <n v="0"/>
    <n v="2.36"/>
    <n v="3.1160797413772241"/>
    <x v="24"/>
    <x v="19"/>
    <x v="14"/>
    <x v="0"/>
    <x v="0"/>
    <x v="0"/>
    <x v="262"/>
    <s v="2026D2_YK_e_40"/>
  </r>
  <r>
    <x v="7"/>
    <n v="0"/>
    <n v="2.3616666666666668"/>
    <n v="2.7300100652690458"/>
    <x v="24"/>
    <x v="19"/>
    <x v="14"/>
    <x v="0"/>
    <x v="0"/>
    <x v="0"/>
    <x v="263"/>
    <s v="2026D2_YK_f_50"/>
  </r>
  <r>
    <x v="7"/>
    <n v="0"/>
    <n v="2.2083333333333335"/>
    <n v="2.3547788458895331"/>
    <x v="24"/>
    <x v="19"/>
    <x v="14"/>
    <x v="0"/>
    <x v="0"/>
    <x v="0"/>
    <x v="264"/>
    <s v="2026D2_YK_g_60"/>
  </r>
  <r>
    <x v="7"/>
    <n v="0"/>
    <n v="1.0683333333333336"/>
    <n v="1.1615677870497809"/>
    <x v="24"/>
    <x v="19"/>
    <x v="14"/>
    <x v="0"/>
    <x v="0"/>
    <x v="0"/>
    <x v="290"/>
    <s v="2026D2_YK_h_70"/>
  </r>
  <r>
    <x v="7"/>
    <n v="0"/>
    <n v="1.6666666666666668E-3"/>
    <n v="0"/>
    <x v="24"/>
    <x v="19"/>
    <x v="14"/>
    <x v="0"/>
    <x v="0"/>
    <x v="0"/>
    <x v="302"/>
    <s v="2026D2_YK_i_80"/>
  </r>
  <r>
    <x v="7"/>
    <n v="0"/>
    <n v="3.8566666666666669"/>
    <n v="4.1088026025584492"/>
    <x v="24"/>
    <x v="19"/>
    <x v="14"/>
    <x v="0"/>
    <x v="0"/>
    <x v="0"/>
    <x v="216"/>
    <s v="2026D2_YK_aa_Pln"/>
  </r>
  <r>
    <x v="7"/>
    <n v="0"/>
    <n v="3.1575000000000002"/>
    <n v="4.32"/>
    <x v="24"/>
    <x v="21"/>
    <x v="16"/>
    <x v="0"/>
    <x v="0"/>
    <x v="1"/>
    <x v="217"/>
    <s v="2026ED2_WA_YA_Y1"/>
  </r>
  <r>
    <x v="7"/>
    <n v="0"/>
    <n v="3.1258333333333339"/>
    <n v="3.839126116408369"/>
    <x v="10"/>
    <x v="19"/>
    <x v="14"/>
    <x v="0"/>
    <x v="0"/>
    <x v="0"/>
    <x v="265"/>
    <s v="2026D2_WW_a_00"/>
  </r>
  <r>
    <x v="7"/>
    <n v="0"/>
    <n v="1.2241666666666666"/>
    <n v="1.798750058149255"/>
    <x v="10"/>
    <x v="19"/>
    <x v="14"/>
    <x v="0"/>
    <x v="0"/>
    <x v="0"/>
    <x v="266"/>
    <s v="2026D2_WW_b_10"/>
  </r>
  <r>
    <x v="7"/>
    <n v="0"/>
    <n v="0.86333333333333329"/>
    <n v="1.0498789686527152"/>
    <x v="10"/>
    <x v="19"/>
    <x v="14"/>
    <x v="0"/>
    <x v="0"/>
    <x v="0"/>
    <x v="267"/>
    <s v="2026D2_WW_c_20"/>
  </r>
  <r>
    <x v="7"/>
    <n v="0"/>
    <n v="2.5449999999999999"/>
    <n v="2.0422878361815733"/>
    <x v="10"/>
    <x v="19"/>
    <x v="14"/>
    <x v="0"/>
    <x v="0"/>
    <x v="0"/>
    <x v="268"/>
    <s v="2026D2_WW_d_30"/>
  </r>
  <r>
    <x v="7"/>
    <n v="0"/>
    <n v="1.0191666666666668"/>
    <n v="1.3461464482749608"/>
    <x v="10"/>
    <x v="19"/>
    <x v="14"/>
    <x v="0"/>
    <x v="0"/>
    <x v="0"/>
    <x v="269"/>
    <s v="2026D2_WW_e_40"/>
  </r>
  <r>
    <x v="7"/>
    <n v="0"/>
    <n v="1.0149999999999999"/>
    <n v="1.1736975091213511"/>
    <x v="10"/>
    <x v="19"/>
    <x v="14"/>
    <x v="0"/>
    <x v="0"/>
    <x v="0"/>
    <x v="270"/>
    <s v="2026D2_WW_f_50"/>
  </r>
  <r>
    <x v="7"/>
    <n v="0"/>
    <n v="0.65833333333333333"/>
    <n v="0.70185632987636204"/>
    <x v="10"/>
    <x v="19"/>
    <x v="14"/>
    <x v="0"/>
    <x v="0"/>
    <x v="0"/>
    <x v="291"/>
    <s v="2026D2_WW_g_60"/>
  </r>
  <r>
    <x v="7"/>
    <n v="0"/>
    <n v="0.27"/>
    <n v="0.29448197418163463"/>
    <x v="10"/>
    <x v="19"/>
    <x v="14"/>
    <x v="0"/>
    <x v="0"/>
    <x v="0"/>
    <x v="300"/>
    <s v="2026D2_WW_h_70"/>
  </r>
  <r>
    <x v="7"/>
    <n v="0"/>
    <n v="1.4816666666666667"/>
    <n v="1.7067373180414633"/>
    <x v="10"/>
    <x v="19"/>
    <x v="14"/>
    <x v="0"/>
    <x v="0"/>
    <x v="0"/>
    <x v="219"/>
    <s v="2026D2_WW_aa_Pln"/>
  </r>
  <r>
    <x v="7"/>
    <n v="0"/>
    <n v="1.0474999999999999"/>
    <n v="1.43"/>
    <x v="10"/>
    <x v="21"/>
    <x v="16"/>
    <x v="0"/>
    <x v="0"/>
    <x v="1"/>
    <x v="220"/>
    <s v="2026ED2_WA_WA_Y1"/>
  </r>
  <r>
    <x v="7"/>
    <n v="0"/>
    <n v="2.6000000000000005"/>
    <n v="2.6"/>
    <x v="10"/>
    <x v="22"/>
    <x v="17"/>
    <x v="0"/>
    <x v="0"/>
    <x v="1"/>
    <x v="221"/>
    <s v="2026NonOwnRes_WW"/>
  </r>
  <r>
    <x v="7"/>
    <n v="0"/>
    <n v="0"/>
    <n v="0"/>
    <x v="10"/>
    <x v="22"/>
    <x v="17"/>
    <x v="0"/>
    <x v="0"/>
    <x v="1"/>
    <x v="222"/>
    <s v="2026NonOR_WW_offset"/>
  </r>
  <r>
    <x v="7"/>
    <n v="0"/>
    <n v="0.72000000000000008"/>
    <n v="2.8536139085259022"/>
    <x v="11"/>
    <x v="23"/>
    <x v="18"/>
    <x v="1"/>
    <x v="0"/>
    <x v="0"/>
    <x v="303"/>
    <s v="2026D1WY_AS_1"/>
  </r>
  <r>
    <x v="7"/>
    <n v="0"/>
    <n v="17.525000000000002"/>
    <n v="20.072281143344235"/>
    <x v="12"/>
    <x v="19"/>
    <x v="14"/>
    <x v="1"/>
    <x v="0"/>
    <x v="0"/>
    <x v="271"/>
    <s v="2026D2_WY_a_00"/>
  </r>
  <r>
    <x v="7"/>
    <n v="0"/>
    <n v="4.9933333333333332"/>
    <n v="7.1483215706583323"/>
    <x v="12"/>
    <x v="19"/>
    <x v="14"/>
    <x v="1"/>
    <x v="0"/>
    <x v="0"/>
    <x v="272"/>
    <s v="2026D2_WY_b_10"/>
  </r>
  <r>
    <x v="7"/>
    <n v="0"/>
    <n v="2.7908333333333335"/>
    <n v="3.4964890039349941"/>
    <x v="12"/>
    <x v="19"/>
    <x v="14"/>
    <x v="1"/>
    <x v="0"/>
    <x v="0"/>
    <x v="273"/>
    <s v="2026D2_WY_c_20"/>
  </r>
  <r>
    <x v="7"/>
    <n v="0"/>
    <n v="13.200833333333335"/>
    <n v="13.416437530688917"/>
    <x v="12"/>
    <x v="19"/>
    <x v="14"/>
    <x v="1"/>
    <x v="0"/>
    <x v="0"/>
    <x v="274"/>
    <s v="2026D2_WY_d_30"/>
  </r>
  <r>
    <x v="7"/>
    <n v="0"/>
    <n v="11.804166666666665"/>
    <n v="13.824454545465496"/>
    <x v="12"/>
    <x v="19"/>
    <x v="14"/>
    <x v="1"/>
    <x v="0"/>
    <x v="0"/>
    <x v="275"/>
    <s v="2026D2_WY_e_40"/>
  </r>
  <r>
    <x v="7"/>
    <n v="0"/>
    <n v="6.7174999999999985"/>
    <n v="7.530797745283424"/>
    <x v="12"/>
    <x v="19"/>
    <x v="14"/>
    <x v="1"/>
    <x v="0"/>
    <x v="0"/>
    <x v="292"/>
    <s v="2026D2_WY_f_50"/>
  </r>
  <r>
    <x v="7"/>
    <n v="0"/>
    <n v="0.69499999999999995"/>
    <n v="0.78634369006912075"/>
    <x v="12"/>
    <x v="19"/>
    <x v="14"/>
    <x v="1"/>
    <x v="0"/>
    <x v="0"/>
    <x v="307"/>
    <s v="2026D2_WY_g_60"/>
  </r>
  <r>
    <x v="7"/>
    <n v="0"/>
    <n v="6.2550000000000017"/>
    <n v="7.4577723864137644"/>
    <x v="12"/>
    <x v="19"/>
    <x v="14"/>
    <x v="1"/>
    <x v="0"/>
    <x v="0"/>
    <x v="225"/>
    <s v="2026D2_WY_aa_Pln"/>
  </r>
  <r>
    <x v="7"/>
    <n v="0"/>
    <n v="6.2858333333333336"/>
    <n v="7.35"/>
    <x v="12"/>
    <x v="21"/>
    <x v="16"/>
    <x v="1"/>
    <x v="0"/>
    <x v="1"/>
    <x v="226"/>
    <s v="2026ED2_WY_WY_Y1"/>
  </r>
  <r>
    <x v="7"/>
    <n v="0"/>
    <n v="23.518333333333331"/>
    <n v="27.67265573063575"/>
    <x v="14"/>
    <x v="19"/>
    <x v="14"/>
    <x v="0"/>
    <x v="0"/>
    <x v="0"/>
    <x v="276"/>
    <s v="2026D2_OR_a_00"/>
  </r>
  <r>
    <x v="7"/>
    <n v="0"/>
    <n v="23.609166666666667"/>
    <n v="27.980312315350261"/>
    <x v="14"/>
    <x v="19"/>
    <x v="14"/>
    <x v="0"/>
    <x v="0"/>
    <x v="0"/>
    <x v="277"/>
    <s v="2026D2_OR_d_30"/>
  </r>
  <r>
    <x v="7"/>
    <n v="0"/>
    <n v="6.1766666666666659"/>
    <n v="7.7709699929220566"/>
    <x v="14"/>
    <x v="19"/>
    <x v="14"/>
    <x v="0"/>
    <x v="0"/>
    <x v="0"/>
    <x v="293"/>
    <s v="2026D2_OR_g_60"/>
  </r>
  <r>
    <x v="7"/>
    <n v="0"/>
    <n v="2.5716666666666663"/>
    <n v="3.5153154466612979"/>
    <x v="14"/>
    <x v="19"/>
    <x v="14"/>
    <x v="0"/>
    <x v="0"/>
    <x v="0"/>
    <x v="278"/>
    <s v="2026D2_CA_a_00"/>
  </r>
  <r>
    <x v="7"/>
    <n v="0"/>
    <n v="0.40166666666666667"/>
    <n v="0.72869132311458507"/>
    <x v="14"/>
    <x v="19"/>
    <x v="14"/>
    <x v="0"/>
    <x v="0"/>
    <x v="0"/>
    <x v="279"/>
    <s v="2026D2_CA_b_10"/>
  </r>
  <r>
    <x v="7"/>
    <n v="0"/>
    <n v="0.28750000000000003"/>
    <n v="0.24377692151106259"/>
    <x v="14"/>
    <x v="19"/>
    <x v="14"/>
    <x v="0"/>
    <x v="0"/>
    <x v="0"/>
    <x v="280"/>
    <s v="2026D2_CA_c_20"/>
  </r>
  <r>
    <x v="7"/>
    <n v="0"/>
    <n v="1.2124999999999999"/>
    <n v="0.78997571158518465"/>
    <x v="14"/>
    <x v="19"/>
    <x v="14"/>
    <x v="0"/>
    <x v="0"/>
    <x v="0"/>
    <x v="281"/>
    <s v="2026D2_CA_d_30"/>
  </r>
  <r>
    <x v="7"/>
    <n v="0"/>
    <n v="0.72166666666666668"/>
    <n v="0.94299913281542502"/>
    <x v="14"/>
    <x v="19"/>
    <x v="14"/>
    <x v="0"/>
    <x v="0"/>
    <x v="0"/>
    <x v="282"/>
    <s v="2026D2_CA_e_40"/>
  </r>
  <r>
    <x v="7"/>
    <n v="0"/>
    <n v="0.47750000000000004"/>
    <n v="0.64439761492667047"/>
    <x v="14"/>
    <x v="19"/>
    <x v="14"/>
    <x v="0"/>
    <x v="0"/>
    <x v="0"/>
    <x v="283"/>
    <s v="2026D2_CA_f_50"/>
  </r>
  <r>
    <x v="7"/>
    <n v="0"/>
    <n v="0.15999999999999998"/>
    <n v="4.1654718807321044E-2"/>
    <x v="14"/>
    <x v="19"/>
    <x v="14"/>
    <x v="0"/>
    <x v="0"/>
    <x v="0"/>
    <x v="297"/>
    <s v="2026D2_CA_g_60"/>
  </r>
  <r>
    <x v="7"/>
    <n v="0"/>
    <n v="0.17166666666666666"/>
    <n v="0.20304077649137764"/>
    <x v="14"/>
    <x v="19"/>
    <x v="14"/>
    <x v="0"/>
    <x v="0"/>
    <x v="0"/>
    <x v="304"/>
    <s v="2026D2_CA_h_70"/>
  </r>
  <r>
    <x v="7"/>
    <n v="0"/>
    <n v="9.1666666666666684E-3"/>
    <n v="0"/>
    <x v="14"/>
    <x v="19"/>
    <x v="14"/>
    <x v="0"/>
    <x v="0"/>
    <x v="0"/>
    <x v="284"/>
    <s v="2026D2_OR_u_200"/>
  </r>
  <r>
    <x v="7"/>
    <n v="0"/>
    <n v="0.64583333333333337"/>
    <n v="0.86206726951918833"/>
    <x v="14"/>
    <x v="19"/>
    <x v="14"/>
    <x v="0"/>
    <x v="0"/>
    <x v="0"/>
    <x v="228"/>
    <s v="2026D2_CA_aa_Pln"/>
  </r>
  <r>
    <x v="7"/>
    <n v="0"/>
    <n v="16.072500000000002"/>
    <n v="20.54312307013674"/>
    <x v="14"/>
    <x v="19"/>
    <x v="14"/>
    <x v="0"/>
    <x v="0"/>
    <x v="0"/>
    <x v="229"/>
    <s v="2026D2_OR_aa_Pln"/>
  </r>
  <r>
    <x v="7"/>
    <n v="0"/>
    <n v="27.0275"/>
    <n v="27.54"/>
    <x v="14"/>
    <x v="3"/>
    <x v="3"/>
    <x v="0"/>
    <x v="0"/>
    <x v="1"/>
    <x v="230"/>
    <s v="2026QF_BIO_BioOne"/>
  </r>
  <r>
    <x v="7"/>
    <n v="0"/>
    <n v="0.64750000000000008"/>
    <n v="0.9"/>
    <x v="14"/>
    <x v="21"/>
    <x v="16"/>
    <x v="0"/>
    <x v="0"/>
    <x v="1"/>
    <x v="232"/>
    <s v="2026ED2_CA_SO_Y1"/>
  </r>
  <r>
    <x v="7"/>
    <n v="0"/>
    <n v="17.07"/>
    <n v="23.28"/>
    <x v="14"/>
    <x v="21"/>
    <x v="16"/>
    <x v="0"/>
    <x v="0"/>
    <x v="1"/>
    <x v="233"/>
    <s v="2026ED2_OR_SO_Y1"/>
  </r>
  <r>
    <x v="7"/>
    <n v="0"/>
    <n v="1.4499999999999995"/>
    <n v="1.45"/>
    <x v="14"/>
    <x v="6"/>
    <x v="5"/>
    <x v="0"/>
    <x v="0"/>
    <x v="1"/>
    <x v="234"/>
    <s v="2026PGE_Cove_P"/>
  </r>
  <r>
    <x v="7"/>
    <n v="0"/>
    <n v="2.3858333333333333"/>
    <n v="1.53"/>
    <x v="14"/>
    <x v="18"/>
    <x v="13"/>
    <x v="0"/>
    <x v="0"/>
    <x v="1"/>
    <x v="235"/>
    <s v="2026FC1_EWEB_S"/>
  </r>
  <r>
    <x v="7"/>
    <n v="0"/>
    <n v="9.6666666666666679E-2"/>
    <n v="0.1"/>
    <x v="14"/>
    <x v="3"/>
    <x v="3"/>
    <x v="0"/>
    <x v="0"/>
    <x v="1"/>
    <x v="237"/>
    <s v="2026QF_HY_CA"/>
  </r>
  <r>
    <x v="7"/>
    <n v="0"/>
    <n v="5.6849999999999996"/>
    <n v="9.4499999999999993"/>
    <x v="14"/>
    <x v="3"/>
    <x v="3"/>
    <x v="0"/>
    <x v="0"/>
    <x v="1"/>
    <x v="239"/>
    <s v="2026QF_HY_OR"/>
  </r>
  <r>
    <x v="7"/>
    <n v="0"/>
    <n v="1.9324999999999999"/>
    <n v="1.94"/>
    <x v="14"/>
    <x v="3"/>
    <x v="3"/>
    <x v="0"/>
    <x v="0"/>
    <x v="1"/>
    <x v="240"/>
    <s v="2026QF_THERM_OR"/>
  </r>
  <r>
    <x v="7"/>
    <n v="0"/>
    <n v="0.59999999999999987"/>
    <n v="0.6"/>
    <x v="14"/>
    <x v="22"/>
    <x v="17"/>
    <x v="0"/>
    <x v="0"/>
    <x v="1"/>
    <x v="241"/>
    <s v="2026NonOwnRes_SO"/>
  </r>
  <r>
    <x v="7"/>
    <n v="0"/>
    <n v="0"/>
    <n v="0"/>
    <x v="14"/>
    <x v="22"/>
    <x v="17"/>
    <x v="0"/>
    <x v="0"/>
    <x v="1"/>
    <x v="242"/>
    <s v="2026NonOR_SO_offset"/>
  </r>
  <r>
    <x v="7"/>
    <n v="0"/>
    <n v="6.2266666666666666"/>
    <n v="8.3701311260681432"/>
    <x v="15"/>
    <x v="19"/>
    <x v="14"/>
    <x v="0"/>
    <x v="0"/>
    <x v="0"/>
    <x v="285"/>
    <s v="2026D2_OR_b_10"/>
  </r>
  <r>
    <x v="7"/>
    <n v="0"/>
    <n v="21.875833333333333"/>
    <n v="24.666791993150184"/>
    <x v="15"/>
    <x v="19"/>
    <x v="14"/>
    <x v="0"/>
    <x v="0"/>
    <x v="0"/>
    <x v="286"/>
    <s v="2026D2_OR_e_40"/>
  </r>
  <r>
    <x v="7"/>
    <n v="0"/>
    <n v="78.001666666666665"/>
    <n v="78"/>
    <x v="15"/>
    <x v="18"/>
    <x v="13"/>
    <x v="0"/>
    <x v="0"/>
    <x v="1"/>
    <x v="244"/>
    <s v="2026Cowlitz_S"/>
  </r>
  <r>
    <x v="7"/>
    <n v="0"/>
    <n v="7.2191666666666663"/>
    <n v="8.3689153761846082"/>
    <x v="25"/>
    <x v="19"/>
    <x v="14"/>
    <x v="0"/>
    <x v="0"/>
    <x v="0"/>
    <x v="287"/>
    <s v="2026D2_OR_f_50"/>
  </r>
  <r>
    <x v="7"/>
    <n v="0"/>
    <n v="2.6316666666666664"/>
    <n v="3.6603380901184233"/>
    <x v="25"/>
    <x v="19"/>
    <x v="14"/>
    <x v="0"/>
    <x v="0"/>
    <x v="0"/>
    <x v="298"/>
    <s v="2026D2_OR_h_70"/>
  </r>
  <r>
    <x v="7"/>
    <n v="0"/>
    <n v="12.305833333333334"/>
    <n v="16.721679143119228"/>
    <x v="35"/>
    <x v="19"/>
    <x v="14"/>
    <x v="0"/>
    <x v="0"/>
    <x v="0"/>
    <x v="288"/>
    <s v="2026D2_OR_c_20"/>
  </r>
  <r>
    <x v="8"/>
    <n v="0"/>
    <n v="5.6808333333333332"/>
    <n v="10.129510564678593"/>
    <x v="1"/>
    <x v="19"/>
    <x v="14"/>
    <x v="1"/>
    <x v="0"/>
    <x v="0"/>
    <x v="246"/>
    <s v="2027D2_ID_a_00"/>
  </r>
  <r>
    <x v="8"/>
    <n v="0"/>
    <n v="2.39"/>
    <n v="4.1562005590346471"/>
    <x v="1"/>
    <x v="19"/>
    <x v="14"/>
    <x v="1"/>
    <x v="0"/>
    <x v="0"/>
    <x v="247"/>
    <s v="2027D2_ID_b_10"/>
  </r>
  <r>
    <x v="8"/>
    <n v="0"/>
    <n v="3.2983333333333333"/>
    <n v="2.7509656176316084"/>
    <x v="1"/>
    <x v="19"/>
    <x v="14"/>
    <x v="1"/>
    <x v="0"/>
    <x v="0"/>
    <x v="248"/>
    <s v="2027D2_ID_c_20"/>
  </r>
  <r>
    <x v="8"/>
    <n v="0"/>
    <n v="3.0741666666666672"/>
    <n v="6.3591350307845582"/>
    <x v="1"/>
    <x v="19"/>
    <x v="14"/>
    <x v="1"/>
    <x v="0"/>
    <x v="0"/>
    <x v="249"/>
    <s v="2027D2_ID_d_30"/>
  </r>
  <r>
    <x v="8"/>
    <n v="0"/>
    <n v="1.2266666666666666"/>
    <n v="1.5955759718519946"/>
    <x v="1"/>
    <x v="19"/>
    <x v="14"/>
    <x v="1"/>
    <x v="0"/>
    <x v="0"/>
    <x v="250"/>
    <s v="2027D2_ID_e_40"/>
  </r>
  <r>
    <x v="8"/>
    <n v="0"/>
    <n v="2.8583333333333338"/>
    <n v="4.9019051497494157"/>
    <x v="1"/>
    <x v="19"/>
    <x v="14"/>
    <x v="1"/>
    <x v="0"/>
    <x v="0"/>
    <x v="251"/>
    <s v="2027D2_ID_f_50"/>
  </r>
  <r>
    <x v="8"/>
    <n v="0"/>
    <n v="0.66833333333333333"/>
    <n v="0.42815709674838121"/>
    <x v="1"/>
    <x v="19"/>
    <x v="14"/>
    <x v="1"/>
    <x v="0"/>
    <x v="0"/>
    <x v="294"/>
    <s v="2027D2_ID_g_60"/>
  </r>
  <r>
    <x v="8"/>
    <n v="0"/>
    <n v="0.13999999999999999"/>
    <n v="0.17579966063193436"/>
    <x v="1"/>
    <x v="19"/>
    <x v="14"/>
    <x v="1"/>
    <x v="0"/>
    <x v="0"/>
    <x v="305"/>
    <s v="2027D2_ID_h_70"/>
  </r>
  <r>
    <x v="8"/>
    <n v="0"/>
    <n v="2.2575000000000003"/>
    <n v="3.3283797970886617"/>
    <x v="1"/>
    <x v="19"/>
    <x v="14"/>
    <x v="1"/>
    <x v="0"/>
    <x v="0"/>
    <x v="189"/>
    <s v="2027D2_ID_aa_Pln"/>
  </r>
  <r>
    <x v="8"/>
    <n v="0"/>
    <n v="45.04999999999999"/>
    <n v="180.2"/>
    <x v="1"/>
    <x v="20"/>
    <x v="15"/>
    <x v="1"/>
    <x v="0"/>
    <x v="1"/>
    <x v="190"/>
    <s v="2027ED1_ID_IRR"/>
  </r>
  <r>
    <x v="8"/>
    <n v="0"/>
    <n v="2.2441666666666671"/>
    <n v="3.66"/>
    <x v="1"/>
    <x v="21"/>
    <x v="16"/>
    <x v="1"/>
    <x v="0"/>
    <x v="1"/>
    <x v="191"/>
    <s v="2027ED2_ID_GO_Y1"/>
  </r>
  <r>
    <x v="8"/>
    <n v="0"/>
    <n v="1.6633333333333338"/>
    <n v="1.22"/>
    <x v="1"/>
    <x v="3"/>
    <x v="3"/>
    <x v="1"/>
    <x v="0"/>
    <x v="1"/>
    <x v="192"/>
    <s v="2027QF_HY_ID"/>
  </r>
  <r>
    <x v="8"/>
    <n v="0"/>
    <n v="6.5999999999999988"/>
    <n v="6.6"/>
    <x v="1"/>
    <x v="22"/>
    <x v="17"/>
    <x v="1"/>
    <x v="0"/>
    <x v="1"/>
    <x v="193"/>
    <s v="2027NonOwnRes_GO"/>
  </r>
  <r>
    <x v="8"/>
    <n v="0"/>
    <n v="0"/>
    <n v="0"/>
    <x v="1"/>
    <x v="22"/>
    <x v="17"/>
    <x v="1"/>
    <x v="0"/>
    <x v="1"/>
    <x v="194"/>
    <s v="2027NonOR_GO_offset"/>
  </r>
  <r>
    <x v="8"/>
    <n v="0"/>
    <n v="4.3875000000000011"/>
    <n v="4.1399999999999997"/>
    <x v="1"/>
    <x v="3"/>
    <x v="3"/>
    <x v="1"/>
    <x v="0"/>
    <x v="1"/>
    <x v="195"/>
    <s v="2027QF_THERM_ID"/>
  </r>
  <r>
    <x v="8"/>
    <n v="0"/>
    <n v="1.2350000000000001"/>
    <n v="6.9131160474971658"/>
    <x v="3"/>
    <x v="23"/>
    <x v="18"/>
    <x v="1"/>
    <x v="0"/>
    <x v="0"/>
    <x v="306"/>
    <s v="2027D1UT_DLC_4"/>
  </r>
  <r>
    <x v="8"/>
    <n v="0"/>
    <n v="0.69999999999999984"/>
    <n v="3.9167249724865321"/>
    <x v="3"/>
    <x v="23"/>
    <x v="18"/>
    <x v="1"/>
    <x v="0"/>
    <x v="0"/>
    <x v="200"/>
    <s v="2027D1UT_DLC_1"/>
  </r>
  <r>
    <x v="8"/>
    <n v="0"/>
    <n v="1.2075"/>
    <n v="6.756832932831446"/>
    <x v="3"/>
    <x v="23"/>
    <x v="18"/>
    <x v="1"/>
    <x v="0"/>
    <x v="0"/>
    <x v="289"/>
    <s v="2027D1UT_DLC_2"/>
  </r>
  <r>
    <x v="8"/>
    <n v="0"/>
    <n v="1.7"/>
    <n v="9.5101169405842949"/>
    <x v="3"/>
    <x v="23"/>
    <x v="18"/>
    <x v="1"/>
    <x v="0"/>
    <x v="0"/>
    <x v="295"/>
    <s v="2027D1UT_DLC_3"/>
  </r>
  <r>
    <x v="8"/>
    <n v="0"/>
    <n v="2.0049999999999999"/>
    <n v="7.9607917421080954"/>
    <x v="3"/>
    <x v="23"/>
    <x v="18"/>
    <x v="1"/>
    <x v="0"/>
    <x v="0"/>
    <x v="296"/>
    <s v="2027D1UT_AS_1"/>
  </r>
  <r>
    <x v="8"/>
    <n v="0"/>
    <n v="1.2775000000000001"/>
    <n v="5.0676246996235852"/>
    <x v="3"/>
    <x v="23"/>
    <x v="18"/>
    <x v="1"/>
    <x v="0"/>
    <x v="0"/>
    <x v="301"/>
    <s v="2027D1UT_AS_2"/>
  </r>
  <r>
    <x v="8"/>
    <n v="0"/>
    <n v="78.436666666666653"/>
    <n v="96.462746093755172"/>
    <x v="3"/>
    <x v="19"/>
    <x v="14"/>
    <x v="1"/>
    <x v="0"/>
    <x v="0"/>
    <x v="252"/>
    <s v="2027D2_UT_a_00"/>
  </r>
  <r>
    <x v="8"/>
    <n v="0"/>
    <n v="34.231666666666662"/>
    <n v="46.421769016685055"/>
    <x v="3"/>
    <x v="19"/>
    <x v="14"/>
    <x v="1"/>
    <x v="0"/>
    <x v="0"/>
    <x v="253"/>
    <s v="2027D2_UT_b_10"/>
  </r>
  <r>
    <x v="8"/>
    <n v="0"/>
    <n v="34.168333333333337"/>
    <n v="37.653010585263026"/>
    <x v="3"/>
    <x v="19"/>
    <x v="14"/>
    <x v="1"/>
    <x v="0"/>
    <x v="0"/>
    <x v="254"/>
    <s v="2027D2_UT_c_20"/>
  </r>
  <r>
    <x v="8"/>
    <n v="0"/>
    <n v="41.168333333333329"/>
    <n v="55.934944853836335"/>
    <x v="3"/>
    <x v="19"/>
    <x v="14"/>
    <x v="1"/>
    <x v="0"/>
    <x v="0"/>
    <x v="255"/>
    <s v="2027D2_UT_d_30"/>
  </r>
  <r>
    <x v="8"/>
    <n v="0"/>
    <n v="24.001666666666669"/>
    <n v="26.559156731077234"/>
    <x v="3"/>
    <x v="19"/>
    <x v="14"/>
    <x v="1"/>
    <x v="0"/>
    <x v="0"/>
    <x v="256"/>
    <s v="2027D2_UT_e_40"/>
  </r>
  <r>
    <x v="8"/>
    <n v="0"/>
    <n v="19.96"/>
    <n v="22.715465554675969"/>
    <x v="3"/>
    <x v="19"/>
    <x v="14"/>
    <x v="1"/>
    <x v="0"/>
    <x v="0"/>
    <x v="257"/>
    <s v="2027D2_UT_f_50"/>
  </r>
  <r>
    <x v="8"/>
    <n v="0"/>
    <n v="3.2333333333333329"/>
    <n v="3.4129746634217137"/>
    <x v="3"/>
    <x v="19"/>
    <x v="14"/>
    <x v="1"/>
    <x v="0"/>
    <x v="0"/>
    <x v="299"/>
    <s v="2027D2_UT_g_60"/>
  </r>
  <r>
    <x v="8"/>
    <n v="0"/>
    <n v="1.3191666666666666"/>
    <n v="1.6753148609186794"/>
    <x v="3"/>
    <x v="19"/>
    <x v="14"/>
    <x v="1"/>
    <x v="0"/>
    <x v="0"/>
    <x v="308"/>
    <s v="2027D2_UT_h_70"/>
  </r>
  <r>
    <x v="8"/>
    <n v="0"/>
    <n v="33.040833333333332"/>
    <n v="35.572635641817385"/>
    <x v="3"/>
    <x v="19"/>
    <x v="14"/>
    <x v="1"/>
    <x v="0"/>
    <x v="0"/>
    <x v="201"/>
    <s v="2027D2_UT_aa_Pln"/>
  </r>
  <r>
    <x v="8"/>
    <n v="0"/>
    <n v="0.92999999999999983"/>
    <n v="0.93"/>
    <x v="3"/>
    <x v="3"/>
    <x v="3"/>
    <x v="1"/>
    <x v="0"/>
    <x v="1"/>
    <x v="202"/>
    <s v="2027QF_THERM_Tesoro"/>
  </r>
  <r>
    <x v="8"/>
    <n v="0"/>
    <n v="30.475000000000005"/>
    <n v="121.9"/>
    <x v="3"/>
    <x v="20"/>
    <x v="15"/>
    <x v="1"/>
    <x v="0"/>
    <x v="1"/>
    <x v="203"/>
    <s v="2027ED1_C_Keeper"/>
  </r>
  <r>
    <x v="8"/>
    <n v="0"/>
    <n v="5.3"/>
    <n v="21.2"/>
    <x v="3"/>
    <x v="20"/>
    <x v="15"/>
    <x v="1"/>
    <x v="0"/>
    <x v="1"/>
    <x v="204"/>
    <s v="2027ED1_UT_IRR"/>
  </r>
  <r>
    <x v="8"/>
    <n v="0"/>
    <n v="30.810000000000006"/>
    <n v="40.26"/>
    <x v="3"/>
    <x v="21"/>
    <x v="16"/>
    <x v="1"/>
    <x v="0"/>
    <x v="1"/>
    <x v="205"/>
    <s v="2027ED2_UT_UT_Y1"/>
  </r>
  <r>
    <x v="8"/>
    <n v="0"/>
    <n v="0.44833333333333342"/>
    <n v="0.37"/>
    <x v="5"/>
    <x v="3"/>
    <x v="3"/>
    <x v="1"/>
    <x v="0"/>
    <x v="1"/>
    <x v="212"/>
    <s v="2027QF_HY_UTS"/>
  </r>
  <r>
    <x v="8"/>
    <n v="0"/>
    <n v="28"/>
    <n v="28"/>
    <x v="5"/>
    <x v="22"/>
    <x v="17"/>
    <x v="1"/>
    <x v="0"/>
    <x v="1"/>
    <x v="214"/>
    <s v="2027NonOwnRes_US"/>
  </r>
  <r>
    <x v="8"/>
    <n v="0"/>
    <n v="0"/>
    <n v="0"/>
    <x v="5"/>
    <x v="22"/>
    <x v="17"/>
    <x v="1"/>
    <x v="0"/>
    <x v="1"/>
    <x v="215"/>
    <s v="2027NonOR_US_offset"/>
  </r>
  <r>
    <x v="8"/>
    <n v="0"/>
    <n v="8.3741666666666656"/>
    <n v="10.285373533910915"/>
    <x v="24"/>
    <x v="19"/>
    <x v="14"/>
    <x v="0"/>
    <x v="0"/>
    <x v="0"/>
    <x v="258"/>
    <s v="2027D2_YK_a_00"/>
  </r>
  <r>
    <x v="8"/>
    <n v="0"/>
    <n v="3.311666666666667"/>
    <n v="4.8611789546185564"/>
    <x v="24"/>
    <x v="19"/>
    <x v="14"/>
    <x v="0"/>
    <x v="0"/>
    <x v="0"/>
    <x v="259"/>
    <s v="2027D2_YK_b_10"/>
  </r>
  <r>
    <x v="8"/>
    <n v="0"/>
    <n v="2.3183333333333334"/>
    <n v="2.8160816086257725"/>
    <x v="24"/>
    <x v="19"/>
    <x v="14"/>
    <x v="0"/>
    <x v="0"/>
    <x v="0"/>
    <x v="260"/>
    <s v="2027D2_YK_c_20"/>
  </r>
  <r>
    <x v="8"/>
    <n v="0"/>
    <n v="6.8566666666666665"/>
    <n v="5.5004474915646577"/>
    <x v="24"/>
    <x v="19"/>
    <x v="14"/>
    <x v="0"/>
    <x v="0"/>
    <x v="0"/>
    <x v="261"/>
    <s v="2027D2_YK_d_30"/>
  </r>
  <r>
    <x v="8"/>
    <n v="0"/>
    <n v="2.6391666666666667"/>
    <n v="3.4837771508597362"/>
    <x v="24"/>
    <x v="19"/>
    <x v="14"/>
    <x v="0"/>
    <x v="0"/>
    <x v="0"/>
    <x v="262"/>
    <s v="2027D2_YK_e_40"/>
  </r>
  <r>
    <x v="8"/>
    <n v="0"/>
    <n v="2.625833333333333"/>
    <n v="3.0350680081684276"/>
    <x v="24"/>
    <x v="19"/>
    <x v="14"/>
    <x v="0"/>
    <x v="0"/>
    <x v="0"/>
    <x v="263"/>
    <s v="2027D2_YK_f_50"/>
  </r>
  <r>
    <x v="8"/>
    <n v="0"/>
    <n v="2.4283333333333332"/>
    <n v="2.5887309558483205"/>
    <x v="24"/>
    <x v="19"/>
    <x v="14"/>
    <x v="0"/>
    <x v="0"/>
    <x v="0"/>
    <x v="264"/>
    <s v="2027D2_YK_g_60"/>
  </r>
  <r>
    <x v="8"/>
    <n v="0"/>
    <n v="1.2408333333333335"/>
    <n v="1.3497090483324921"/>
    <x v="24"/>
    <x v="19"/>
    <x v="14"/>
    <x v="0"/>
    <x v="0"/>
    <x v="0"/>
    <x v="290"/>
    <s v="2027D2_YK_h_70"/>
  </r>
  <r>
    <x v="8"/>
    <n v="0"/>
    <n v="0.13666666666666666"/>
    <n v="6.3662765577039815E-2"/>
    <x v="24"/>
    <x v="19"/>
    <x v="14"/>
    <x v="0"/>
    <x v="0"/>
    <x v="0"/>
    <x v="302"/>
    <s v="2027D2_YK_i_80"/>
  </r>
  <r>
    <x v="8"/>
    <n v="0"/>
    <n v="3.8566666666666669"/>
    <n v="4.1088026025584492"/>
    <x v="24"/>
    <x v="19"/>
    <x v="14"/>
    <x v="0"/>
    <x v="0"/>
    <x v="0"/>
    <x v="216"/>
    <s v="2027D2_YK_aa_Pln"/>
  </r>
  <r>
    <x v="8"/>
    <n v="0"/>
    <n v="3.1575000000000002"/>
    <n v="4.32"/>
    <x v="24"/>
    <x v="21"/>
    <x v="16"/>
    <x v="0"/>
    <x v="0"/>
    <x v="1"/>
    <x v="217"/>
    <s v="2027ED2_WA_YA_Y1"/>
  </r>
  <r>
    <x v="8"/>
    <n v="0"/>
    <n v="3.5566666666666666"/>
    <n v="4.3680170724775929"/>
    <x v="10"/>
    <x v="19"/>
    <x v="14"/>
    <x v="0"/>
    <x v="0"/>
    <x v="0"/>
    <x v="265"/>
    <s v="2027D2_WW_a_00"/>
  </r>
  <r>
    <x v="8"/>
    <n v="0"/>
    <n v="1.4075"/>
    <n v="2.066285668063859"/>
    <x v="10"/>
    <x v="19"/>
    <x v="14"/>
    <x v="0"/>
    <x v="0"/>
    <x v="0"/>
    <x v="266"/>
    <s v="2027D2_WW_b_10"/>
  </r>
  <r>
    <x v="8"/>
    <n v="0"/>
    <n v="0.99416666666666664"/>
    <n v="1.2084544378763022"/>
    <x v="10"/>
    <x v="19"/>
    <x v="14"/>
    <x v="0"/>
    <x v="0"/>
    <x v="0"/>
    <x v="267"/>
    <s v="2027D2_WW_c_20"/>
  </r>
  <r>
    <x v="8"/>
    <n v="0"/>
    <n v="2.9149999999999996"/>
    <n v="2.3383337620146163"/>
    <x v="10"/>
    <x v="19"/>
    <x v="14"/>
    <x v="0"/>
    <x v="0"/>
    <x v="0"/>
    <x v="268"/>
    <s v="2027D2_WW_d_30"/>
  </r>
  <r>
    <x v="8"/>
    <n v="0"/>
    <n v="1.1366666666666667"/>
    <n v="1.501950435343822"/>
    <x v="10"/>
    <x v="19"/>
    <x v="14"/>
    <x v="0"/>
    <x v="0"/>
    <x v="0"/>
    <x v="269"/>
    <s v="2027D2_WW_e_40"/>
  </r>
  <r>
    <x v="8"/>
    <n v="0"/>
    <n v="1.1274999999999999"/>
    <n v="1.3029593493329534"/>
    <x v="10"/>
    <x v="19"/>
    <x v="14"/>
    <x v="0"/>
    <x v="0"/>
    <x v="0"/>
    <x v="270"/>
    <s v="2027D2_WW_f_50"/>
  </r>
  <r>
    <x v="8"/>
    <n v="0"/>
    <n v="0.7533333333333333"/>
    <n v="0.80357463855409561"/>
    <x v="10"/>
    <x v="19"/>
    <x v="14"/>
    <x v="0"/>
    <x v="0"/>
    <x v="0"/>
    <x v="291"/>
    <s v="2027D2_WW_g_60"/>
  </r>
  <r>
    <x v="8"/>
    <n v="0"/>
    <n v="0.34666666666666668"/>
    <n v="0.376282522565422"/>
    <x v="10"/>
    <x v="19"/>
    <x v="14"/>
    <x v="0"/>
    <x v="0"/>
    <x v="0"/>
    <x v="300"/>
    <s v="2027D2_WW_h_70"/>
  </r>
  <r>
    <x v="8"/>
    <n v="0"/>
    <n v="1.4816666666666667"/>
    <n v="1.7067373180414633"/>
    <x v="10"/>
    <x v="19"/>
    <x v="14"/>
    <x v="0"/>
    <x v="0"/>
    <x v="0"/>
    <x v="219"/>
    <s v="2027D2_WW_aa_Pln"/>
  </r>
  <r>
    <x v="8"/>
    <n v="0"/>
    <n v="1.0474999999999999"/>
    <n v="1.43"/>
    <x v="10"/>
    <x v="21"/>
    <x v="16"/>
    <x v="0"/>
    <x v="0"/>
    <x v="1"/>
    <x v="220"/>
    <s v="2027ED2_WA_WA_Y1"/>
  </r>
  <r>
    <x v="8"/>
    <n v="0"/>
    <n v="2.6000000000000005"/>
    <n v="2.6"/>
    <x v="10"/>
    <x v="22"/>
    <x v="17"/>
    <x v="0"/>
    <x v="0"/>
    <x v="1"/>
    <x v="221"/>
    <s v="2027NonOwnRes_WW"/>
  </r>
  <r>
    <x v="8"/>
    <n v="0"/>
    <n v="0"/>
    <n v="0"/>
    <x v="10"/>
    <x v="22"/>
    <x v="17"/>
    <x v="0"/>
    <x v="0"/>
    <x v="1"/>
    <x v="222"/>
    <s v="2027NonOR_WW_offset"/>
  </r>
  <r>
    <x v="8"/>
    <n v="0"/>
    <n v="0.72000000000000008"/>
    <n v="2.8536139085259022"/>
    <x v="11"/>
    <x v="23"/>
    <x v="18"/>
    <x v="1"/>
    <x v="0"/>
    <x v="0"/>
    <x v="303"/>
    <s v="2027D1WY_AS_1"/>
  </r>
  <r>
    <x v="8"/>
    <n v="0"/>
    <n v="20.479166666666668"/>
    <n v="23.456934740621062"/>
    <x v="12"/>
    <x v="19"/>
    <x v="14"/>
    <x v="1"/>
    <x v="0"/>
    <x v="0"/>
    <x v="271"/>
    <s v="2027D2_WY_a_00"/>
  </r>
  <r>
    <x v="8"/>
    <n v="0"/>
    <n v="5.854166666666667"/>
    <n v="8.3806180712763769"/>
    <x v="12"/>
    <x v="19"/>
    <x v="14"/>
    <x v="1"/>
    <x v="0"/>
    <x v="0"/>
    <x v="272"/>
    <s v="2027D2_WY_b_10"/>
  </r>
  <r>
    <x v="8"/>
    <n v="0"/>
    <n v="3.1875"/>
    <n v="3.9939947531651061"/>
    <x v="12"/>
    <x v="19"/>
    <x v="14"/>
    <x v="1"/>
    <x v="0"/>
    <x v="0"/>
    <x v="273"/>
    <s v="2027D2_WY_c_20"/>
  </r>
  <r>
    <x v="8"/>
    <n v="0"/>
    <n v="15.389166666666666"/>
    <n v="15.642483219637301"/>
    <x v="12"/>
    <x v="19"/>
    <x v="14"/>
    <x v="1"/>
    <x v="0"/>
    <x v="0"/>
    <x v="274"/>
    <s v="2027D2_WY_d_30"/>
  </r>
  <r>
    <x v="8"/>
    <n v="0"/>
    <n v="13.6625"/>
    <n v="16.002853443538847"/>
    <x v="12"/>
    <x v="19"/>
    <x v="14"/>
    <x v="1"/>
    <x v="0"/>
    <x v="0"/>
    <x v="275"/>
    <s v="2027D2_WY_e_40"/>
  </r>
  <r>
    <x v="8"/>
    <n v="0"/>
    <n v="7.9699999999999989"/>
    <n v="8.9338164591579794"/>
    <x v="12"/>
    <x v="19"/>
    <x v="14"/>
    <x v="1"/>
    <x v="0"/>
    <x v="0"/>
    <x v="292"/>
    <s v="2027D2_WY_f_50"/>
  </r>
  <r>
    <x v="8"/>
    <n v="0"/>
    <n v="1.3966666666666665"/>
    <n v="1.5803217848961943"/>
    <x v="12"/>
    <x v="19"/>
    <x v="14"/>
    <x v="1"/>
    <x v="0"/>
    <x v="0"/>
    <x v="307"/>
    <s v="2027D2_WY_g_60"/>
  </r>
  <r>
    <x v="8"/>
    <n v="0"/>
    <n v="6.2550000000000017"/>
    <n v="7.4577723864137644"/>
    <x v="12"/>
    <x v="19"/>
    <x v="14"/>
    <x v="1"/>
    <x v="0"/>
    <x v="0"/>
    <x v="225"/>
    <s v="2027D2_WY_aa_Pln"/>
  </r>
  <r>
    <x v="8"/>
    <n v="0"/>
    <n v="6.2858333333333336"/>
    <n v="7.35"/>
    <x v="12"/>
    <x v="21"/>
    <x v="16"/>
    <x v="1"/>
    <x v="0"/>
    <x v="1"/>
    <x v="226"/>
    <s v="2027ED2_WY_WY_Y1"/>
  </r>
  <r>
    <x v="8"/>
    <n v="0"/>
    <n v="26.256666666666664"/>
    <n v="30.896063980577935"/>
    <x v="14"/>
    <x v="19"/>
    <x v="14"/>
    <x v="0"/>
    <x v="0"/>
    <x v="0"/>
    <x v="276"/>
    <s v="2027D2_OR_a_00"/>
  </r>
  <r>
    <x v="8"/>
    <n v="0"/>
    <n v="26.386666666666667"/>
    <n v="31.269388763015606"/>
    <x v="14"/>
    <x v="19"/>
    <x v="14"/>
    <x v="0"/>
    <x v="0"/>
    <x v="0"/>
    <x v="277"/>
    <s v="2027D2_OR_d_30"/>
  </r>
  <r>
    <x v="8"/>
    <n v="0"/>
    <n v="7.1583333333333341"/>
    <n v="9.005891580944553"/>
    <x v="14"/>
    <x v="19"/>
    <x v="14"/>
    <x v="0"/>
    <x v="0"/>
    <x v="0"/>
    <x v="293"/>
    <s v="2027D2_OR_g_60"/>
  </r>
  <r>
    <x v="8"/>
    <n v="0"/>
    <n v="0.215"/>
    <n v="0.27062495364985123"/>
    <x v="14"/>
    <x v="19"/>
    <x v="14"/>
    <x v="0"/>
    <x v="0"/>
    <x v="0"/>
    <x v="309"/>
    <s v="2027D2_OR_i_80"/>
  </r>
  <r>
    <x v="8"/>
    <n v="0"/>
    <n v="2.9116666666666666"/>
    <n v="3.9797372028259006"/>
    <x v="14"/>
    <x v="19"/>
    <x v="14"/>
    <x v="0"/>
    <x v="0"/>
    <x v="0"/>
    <x v="278"/>
    <s v="2027D2_CA_a_00"/>
  </r>
  <r>
    <x v="8"/>
    <n v="0"/>
    <n v="0.45749999999999996"/>
    <n v="0.83180801978174324"/>
    <x v="14"/>
    <x v="19"/>
    <x v="14"/>
    <x v="0"/>
    <x v="0"/>
    <x v="0"/>
    <x v="279"/>
    <s v="2027D2_CA_b_10"/>
  </r>
  <r>
    <x v="8"/>
    <n v="0"/>
    <n v="0.31916666666666665"/>
    <n v="0.24377692151106259"/>
    <x v="14"/>
    <x v="19"/>
    <x v="14"/>
    <x v="0"/>
    <x v="0"/>
    <x v="0"/>
    <x v="280"/>
    <s v="2027D2_CA_c_20"/>
  </r>
  <r>
    <x v="8"/>
    <n v="0"/>
    <n v="1.4725000000000001"/>
    <n v="0.96003992727366194"/>
    <x v="14"/>
    <x v="19"/>
    <x v="14"/>
    <x v="0"/>
    <x v="0"/>
    <x v="0"/>
    <x v="281"/>
    <s v="2027D2_CA_d_30"/>
  </r>
  <r>
    <x v="8"/>
    <n v="0"/>
    <n v="0.84916666666666674"/>
    <n v="1.1098374409289233"/>
    <x v="14"/>
    <x v="19"/>
    <x v="14"/>
    <x v="0"/>
    <x v="0"/>
    <x v="0"/>
    <x v="282"/>
    <s v="2027D2_CA_e_40"/>
  </r>
  <r>
    <x v="8"/>
    <n v="0"/>
    <n v="0.52416666666666667"/>
    <n v="0.64439761492667047"/>
    <x v="14"/>
    <x v="19"/>
    <x v="14"/>
    <x v="0"/>
    <x v="0"/>
    <x v="0"/>
    <x v="283"/>
    <s v="2027D2_CA_f_50"/>
  </r>
  <r>
    <x v="8"/>
    <n v="0"/>
    <n v="0.18749999999999997"/>
    <n v="4.1654718807321044E-2"/>
    <x v="14"/>
    <x v="19"/>
    <x v="14"/>
    <x v="0"/>
    <x v="0"/>
    <x v="0"/>
    <x v="297"/>
    <s v="2027D2_CA_g_60"/>
  </r>
  <r>
    <x v="8"/>
    <n v="0"/>
    <n v="0.23916666666666667"/>
    <n v="0.28302653692737489"/>
    <x v="14"/>
    <x v="19"/>
    <x v="14"/>
    <x v="0"/>
    <x v="0"/>
    <x v="0"/>
    <x v="304"/>
    <s v="2027D2_CA_h_70"/>
  </r>
  <r>
    <x v="8"/>
    <n v="0"/>
    <n v="9.1666666666666684E-3"/>
    <n v="0"/>
    <x v="14"/>
    <x v="19"/>
    <x v="14"/>
    <x v="0"/>
    <x v="0"/>
    <x v="0"/>
    <x v="284"/>
    <s v="2027D2_OR_u_200"/>
  </r>
  <r>
    <x v="8"/>
    <n v="0"/>
    <n v="0.64583333333333337"/>
    <n v="0.86206726951918833"/>
    <x v="14"/>
    <x v="19"/>
    <x v="14"/>
    <x v="0"/>
    <x v="0"/>
    <x v="0"/>
    <x v="228"/>
    <s v="2027D2_CA_aa_Pln"/>
  </r>
  <r>
    <x v="8"/>
    <n v="0"/>
    <n v="16.072500000000002"/>
    <n v="20.54312307013674"/>
    <x v="14"/>
    <x v="19"/>
    <x v="14"/>
    <x v="0"/>
    <x v="0"/>
    <x v="0"/>
    <x v="229"/>
    <s v="2027D2_OR_aa_Pln"/>
  </r>
  <r>
    <x v="8"/>
    <n v="0"/>
    <n v="0.64750000000000008"/>
    <n v="0.9"/>
    <x v="14"/>
    <x v="21"/>
    <x v="16"/>
    <x v="0"/>
    <x v="0"/>
    <x v="1"/>
    <x v="232"/>
    <s v="2027ED2_CA_SO_Y1"/>
  </r>
  <r>
    <x v="8"/>
    <n v="0"/>
    <n v="17.07"/>
    <n v="23.28"/>
    <x v="14"/>
    <x v="21"/>
    <x v="16"/>
    <x v="0"/>
    <x v="0"/>
    <x v="1"/>
    <x v="233"/>
    <s v="2027ED2_OR_SO_Y1"/>
  </r>
  <r>
    <x v="8"/>
    <n v="0"/>
    <n v="1.4499999999999995"/>
    <n v="1.45"/>
    <x v="14"/>
    <x v="6"/>
    <x v="5"/>
    <x v="0"/>
    <x v="0"/>
    <x v="1"/>
    <x v="234"/>
    <s v="2027PGE_Cove_P"/>
  </r>
  <r>
    <x v="8"/>
    <n v="0"/>
    <n v="2.3858333333333333"/>
    <n v="1.53"/>
    <x v="14"/>
    <x v="18"/>
    <x v="13"/>
    <x v="0"/>
    <x v="0"/>
    <x v="1"/>
    <x v="235"/>
    <s v="2027FC1_EWEB_S"/>
  </r>
  <r>
    <x v="8"/>
    <n v="0"/>
    <n v="9.6666666666666679E-2"/>
    <n v="0.1"/>
    <x v="14"/>
    <x v="3"/>
    <x v="3"/>
    <x v="0"/>
    <x v="0"/>
    <x v="1"/>
    <x v="237"/>
    <s v="2027QF_HY_CA"/>
  </r>
  <r>
    <x v="8"/>
    <n v="0"/>
    <n v="3.9666666666666668"/>
    <n v="5.68"/>
    <x v="14"/>
    <x v="3"/>
    <x v="3"/>
    <x v="0"/>
    <x v="0"/>
    <x v="1"/>
    <x v="239"/>
    <s v="2027QF_HY_OR"/>
  </r>
  <r>
    <x v="8"/>
    <n v="0"/>
    <n v="1.6641666666666666"/>
    <n v="1.82"/>
    <x v="14"/>
    <x v="3"/>
    <x v="3"/>
    <x v="0"/>
    <x v="0"/>
    <x v="1"/>
    <x v="240"/>
    <s v="2027QF_THERM_OR"/>
  </r>
  <r>
    <x v="8"/>
    <n v="0"/>
    <n v="0.59999999999999987"/>
    <n v="0.6"/>
    <x v="14"/>
    <x v="22"/>
    <x v="17"/>
    <x v="0"/>
    <x v="0"/>
    <x v="1"/>
    <x v="241"/>
    <s v="2027NonOwnRes_SO"/>
  </r>
  <r>
    <x v="8"/>
    <n v="0"/>
    <n v="0"/>
    <n v="0"/>
    <x v="14"/>
    <x v="22"/>
    <x v="17"/>
    <x v="0"/>
    <x v="0"/>
    <x v="1"/>
    <x v="242"/>
    <s v="2027NonOR_SO_offset"/>
  </r>
  <r>
    <x v="8"/>
    <n v="0"/>
    <n v="6.9200000000000008"/>
    <n v="9.3001456956312687"/>
    <x v="15"/>
    <x v="19"/>
    <x v="14"/>
    <x v="0"/>
    <x v="0"/>
    <x v="0"/>
    <x v="285"/>
    <s v="2027D2_OR_b_10"/>
  </r>
  <r>
    <x v="8"/>
    <n v="0"/>
    <n v="24.83583333333333"/>
    <n v="28.004729441764542"/>
    <x v="15"/>
    <x v="19"/>
    <x v="14"/>
    <x v="0"/>
    <x v="0"/>
    <x v="0"/>
    <x v="286"/>
    <s v="2027D2_OR_e_40"/>
  </r>
  <r>
    <x v="8"/>
    <n v="0"/>
    <n v="77.99666666666667"/>
    <n v="78.010000000000005"/>
    <x v="15"/>
    <x v="18"/>
    <x v="13"/>
    <x v="0"/>
    <x v="0"/>
    <x v="1"/>
    <x v="244"/>
    <s v="2027Cowlitz_S"/>
  </r>
  <r>
    <x v="8"/>
    <n v="0"/>
    <n v="8.2074999999999978"/>
    <n v="9.5122098264830512"/>
    <x v="25"/>
    <x v="19"/>
    <x v="14"/>
    <x v="0"/>
    <x v="0"/>
    <x v="0"/>
    <x v="287"/>
    <s v="2027D2_OR_f_50"/>
  </r>
  <r>
    <x v="8"/>
    <n v="0"/>
    <n v="3.3550000000000004"/>
    <n v="4.6631704435755257"/>
    <x v="25"/>
    <x v="19"/>
    <x v="14"/>
    <x v="0"/>
    <x v="0"/>
    <x v="0"/>
    <x v="298"/>
    <s v="2027D2_OR_h_70"/>
  </r>
  <r>
    <x v="8"/>
    <n v="0"/>
    <n v="13.558333333333332"/>
    <n v="18.422188886487287"/>
    <x v="35"/>
    <x v="19"/>
    <x v="14"/>
    <x v="0"/>
    <x v="0"/>
    <x v="0"/>
    <x v="288"/>
    <s v="2027D2_OR_c_20"/>
  </r>
  <r>
    <x v="9"/>
    <n v="0"/>
    <n v="6.4875000000000016"/>
    <n v="11.566971303023685"/>
    <x v="1"/>
    <x v="19"/>
    <x v="14"/>
    <x v="1"/>
    <x v="0"/>
    <x v="0"/>
    <x v="246"/>
    <s v="2028D2_ID_a_00"/>
  </r>
  <r>
    <x v="9"/>
    <n v="0"/>
    <n v="2.5866666666666664"/>
    <n v="4.4998657215388045"/>
    <x v="1"/>
    <x v="19"/>
    <x v="14"/>
    <x v="1"/>
    <x v="0"/>
    <x v="0"/>
    <x v="247"/>
    <s v="2028D2_ID_b_10"/>
  </r>
  <r>
    <x v="9"/>
    <n v="0"/>
    <n v="3.8474999999999997"/>
    <n v="3.2094598872368767"/>
    <x v="1"/>
    <x v="19"/>
    <x v="14"/>
    <x v="1"/>
    <x v="0"/>
    <x v="0"/>
    <x v="248"/>
    <s v="2028D2_ID_c_20"/>
  </r>
  <r>
    <x v="9"/>
    <n v="0"/>
    <n v="3.5066666666666664"/>
    <n v="7.2545117000728254"/>
    <x v="1"/>
    <x v="19"/>
    <x v="14"/>
    <x v="1"/>
    <x v="0"/>
    <x v="0"/>
    <x v="249"/>
    <s v="2028D2_ID_d_30"/>
  </r>
  <r>
    <x v="9"/>
    <n v="0"/>
    <n v="1.3449999999999998"/>
    <n v="1.7496115392621143"/>
    <x v="1"/>
    <x v="19"/>
    <x v="14"/>
    <x v="1"/>
    <x v="0"/>
    <x v="0"/>
    <x v="250"/>
    <s v="2028D2_ID_e_40"/>
  </r>
  <r>
    <x v="9"/>
    <n v="0"/>
    <n v="3.0974999999999997"/>
    <n v="5.3120510597149533"/>
    <x v="1"/>
    <x v="19"/>
    <x v="14"/>
    <x v="1"/>
    <x v="0"/>
    <x v="0"/>
    <x v="251"/>
    <s v="2028D2_ID_f_50"/>
  </r>
  <r>
    <x v="9"/>
    <n v="0"/>
    <n v="0.76916666666666667"/>
    <n v="0.49419127584887784"/>
    <x v="1"/>
    <x v="19"/>
    <x v="14"/>
    <x v="1"/>
    <x v="0"/>
    <x v="0"/>
    <x v="294"/>
    <s v="2028D2_ID_g_60"/>
  </r>
  <r>
    <x v="9"/>
    <n v="0"/>
    <n v="0.20666666666666667"/>
    <n v="0.25881616704145893"/>
    <x v="1"/>
    <x v="19"/>
    <x v="14"/>
    <x v="1"/>
    <x v="0"/>
    <x v="0"/>
    <x v="305"/>
    <s v="2028D2_ID_h_70"/>
  </r>
  <r>
    <x v="9"/>
    <n v="0"/>
    <n v="2.2575000000000003"/>
    <n v="3.3283797970886617"/>
    <x v="1"/>
    <x v="19"/>
    <x v="14"/>
    <x v="1"/>
    <x v="0"/>
    <x v="0"/>
    <x v="189"/>
    <s v="2028D2_ID_aa_Pln"/>
  </r>
  <r>
    <x v="9"/>
    <n v="0"/>
    <n v="45.04999999999999"/>
    <n v="180.2"/>
    <x v="1"/>
    <x v="20"/>
    <x v="15"/>
    <x v="1"/>
    <x v="0"/>
    <x v="1"/>
    <x v="190"/>
    <s v="2028ED1_ID_IRR"/>
  </r>
  <r>
    <x v="9"/>
    <n v="0"/>
    <n v="2.2441666666666671"/>
    <n v="3.66"/>
    <x v="1"/>
    <x v="21"/>
    <x v="16"/>
    <x v="1"/>
    <x v="0"/>
    <x v="1"/>
    <x v="191"/>
    <s v="2028ED2_ID_GO_Y1"/>
  </r>
  <r>
    <x v="9"/>
    <n v="0"/>
    <n v="1.2358333333333336"/>
    <n v="1.22"/>
    <x v="1"/>
    <x v="3"/>
    <x v="3"/>
    <x v="1"/>
    <x v="0"/>
    <x v="1"/>
    <x v="192"/>
    <s v="2028QF_HY_ID"/>
  </r>
  <r>
    <x v="9"/>
    <n v="0"/>
    <n v="6.5999999999999988"/>
    <n v="6.6"/>
    <x v="1"/>
    <x v="22"/>
    <x v="17"/>
    <x v="1"/>
    <x v="0"/>
    <x v="1"/>
    <x v="193"/>
    <s v="2028NonOwnRes_GO"/>
  </r>
  <r>
    <x v="9"/>
    <n v="0"/>
    <n v="0"/>
    <n v="0"/>
    <x v="1"/>
    <x v="22"/>
    <x v="17"/>
    <x v="1"/>
    <x v="0"/>
    <x v="1"/>
    <x v="194"/>
    <s v="2028NonOR_GO_offset"/>
  </r>
  <r>
    <x v="9"/>
    <n v="0"/>
    <n v="4.3875000000000011"/>
    <n v="4.1399999999999997"/>
    <x v="1"/>
    <x v="3"/>
    <x v="3"/>
    <x v="1"/>
    <x v="0"/>
    <x v="1"/>
    <x v="195"/>
    <s v="2028QF_THERM_ID"/>
  </r>
  <r>
    <x v="9"/>
    <n v="0"/>
    <n v="1.2350000000000001"/>
    <n v="6.9131160474971658"/>
    <x v="3"/>
    <x v="23"/>
    <x v="18"/>
    <x v="1"/>
    <x v="0"/>
    <x v="0"/>
    <x v="306"/>
    <s v="2028D1UT_DLC_4"/>
  </r>
  <r>
    <x v="9"/>
    <n v="0"/>
    <n v="0.69999999999999984"/>
    <n v="3.9167249724865321"/>
    <x v="3"/>
    <x v="23"/>
    <x v="18"/>
    <x v="1"/>
    <x v="0"/>
    <x v="0"/>
    <x v="200"/>
    <s v="2028D1UT_DLC_1"/>
  </r>
  <r>
    <x v="9"/>
    <n v="0"/>
    <n v="1.2075"/>
    <n v="6.756832932831446"/>
    <x v="3"/>
    <x v="23"/>
    <x v="18"/>
    <x v="1"/>
    <x v="0"/>
    <x v="0"/>
    <x v="289"/>
    <s v="2028D1UT_DLC_2"/>
  </r>
  <r>
    <x v="9"/>
    <n v="0"/>
    <n v="1.7"/>
    <n v="9.5101169405842949"/>
    <x v="3"/>
    <x v="23"/>
    <x v="18"/>
    <x v="1"/>
    <x v="0"/>
    <x v="0"/>
    <x v="295"/>
    <s v="2028D1UT_DLC_3"/>
  </r>
  <r>
    <x v="9"/>
    <n v="0"/>
    <n v="2.0049999999999999"/>
    <n v="7.9607917421080954"/>
    <x v="3"/>
    <x v="23"/>
    <x v="18"/>
    <x v="1"/>
    <x v="0"/>
    <x v="0"/>
    <x v="296"/>
    <s v="2028D1UT_AS_1"/>
  </r>
  <r>
    <x v="9"/>
    <n v="0"/>
    <n v="1.2775000000000001"/>
    <n v="5.0676246996235852"/>
    <x v="3"/>
    <x v="23"/>
    <x v="18"/>
    <x v="1"/>
    <x v="0"/>
    <x v="0"/>
    <x v="301"/>
    <s v="2028D1UT_AS_2"/>
  </r>
  <r>
    <x v="9"/>
    <n v="0"/>
    <n v="87.745833333333337"/>
    <n v="107.91132112955924"/>
    <x v="3"/>
    <x v="19"/>
    <x v="14"/>
    <x v="1"/>
    <x v="0"/>
    <x v="0"/>
    <x v="252"/>
    <s v="2028D2_UT_a_00"/>
  </r>
  <r>
    <x v="9"/>
    <n v="0"/>
    <n v="37.649166666666666"/>
    <n v="51.057681172197469"/>
    <x v="3"/>
    <x v="19"/>
    <x v="14"/>
    <x v="1"/>
    <x v="0"/>
    <x v="0"/>
    <x v="253"/>
    <s v="2028D2_UT_b_10"/>
  </r>
  <r>
    <x v="9"/>
    <n v="0"/>
    <n v="38.809166666666677"/>
    <n v="42.765724893870171"/>
    <x v="3"/>
    <x v="19"/>
    <x v="14"/>
    <x v="1"/>
    <x v="0"/>
    <x v="0"/>
    <x v="254"/>
    <s v="2028D2_UT_c_20"/>
  </r>
  <r>
    <x v="9"/>
    <n v="0"/>
    <n v="45.089166666666664"/>
    <n v="61.259468554348729"/>
    <x v="3"/>
    <x v="19"/>
    <x v="14"/>
    <x v="1"/>
    <x v="0"/>
    <x v="0"/>
    <x v="255"/>
    <s v="2028D2_UT_d_30"/>
  </r>
  <r>
    <x v="9"/>
    <n v="0"/>
    <n v="26.611666666666665"/>
    <n v="29.448047463229496"/>
    <x v="3"/>
    <x v="19"/>
    <x v="14"/>
    <x v="1"/>
    <x v="0"/>
    <x v="0"/>
    <x v="256"/>
    <s v="2028D2_UT_e_40"/>
  </r>
  <r>
    <x v="9"/>
    <n v="0"/>
    <n v="21.5625"/>
    <n v="24.536344557054804"/>
    <x v="3"/>
    <x v="19"/>
    <x v="14"/>
    <x v="1"/>
    <x v="0"/>
    <x v="0"/>
    <x v="257"/>
    <s v="2028D2_UT_f_50"/>
  </r>
  <r>
    <x v="9"/>
    <n v="0"/>
    <n v="4.0641666666666669"/>
    <n v="4.2870291503955675"/>
    <x v="3"/>
    <x v="19"/>
    <x v="14"/>
    <x v="1"/>
    <x v="0"/>
    <x v="0"/>
    <x v="299"/>
    <s v="2028D2_UT_g_60"/>
  </r>
  <r>
    <x v="9"/>
    <n v="0"/>
    <n v="2.5574999999999997"/>
    <n v="3.249095487842288"/>
    <x v="3"/>
    <x v="19"/>
    <x v="14"/>
    <x v="1"/>
    <x v="0"/>
    <x v="0"/>
    <x v="308"/>
    <s v="2028D2_UT_h_70"/>
  </r>
  <r>
    <x v="9"/>
    <n v="0"/>
    <n v="33.040833333333332"/>
    <n v="35.572635641817385"/>
    <x v="3"/>
    <x v="19"/>
    <x v="14"/>
    <x v="1"/>
    <x v="0"/>
    <x v="0"/>
    <x v="201"/>
    <s v="2028D2_UT_aa_Pln"/>
  </r>
  <r>
    <x v="9"/>
    <n v="0"/>
    <n v="0.92999999999999983"/>
    <n v="0.93"/>
    <x v="3"/>
    <x v="3"/>
    <x v="3"/>
    <x v="1"/>
    <x v="0"/>
    <x v="1"/>
    <x v="202"/>
    <s v="2028QF_THERM_Tesoro"/>
  </r>
  <r>
    <x v="9"/>
    <n v="0"/>
    <n v="30.475000000000005"/>
    <n v="121.9"/>
    <x v="3"/>
    <x v="20"/>
    <x v="15"/>
    <x v="1"/>
    <x v="0"/>
    <x v="1"/>
    <x v="203"/>
    <s v="2028ED1_C_Keeper"/>
  </r>
  <r>
    <x v="9"/>
    <n v="0"/>
    <n v="5.3"/>
    <n v="21.2"/>
    <x v="3"/>
    <x v="20"/>
    <x v="15"/>
    <x v="1"/>
    <x v="0"/>
    <x v="1"/>
    <x v="204"/>
    <s v="2028ED1_UT_IRR"/>
  </r>
  <r>
    <x v="9"/>
    <n v="0"/>
    <n v="30.810000000000006"/>
    <n v="40.26"/>
    <x v="3"/>
    <x v="21"/>
    <x v="16"/>
    <x v="1"/>
    <x v="0"/>
    <x v="1"/>
    <x v="205"/>
    <s v="2028ED2_UT_UT_Y1"/>
  </r>
  <r>
    <x v="9"/>
    <n v="0"/>
    <n v="0.44833333333333342"/>
    <n v="0.37"/>
    <x v="5"/>
    <x v="3"/>
    <x v="3"/>
    <x v="1"/>
    <x v="0"/>
    <x v="1"/>
    <x v="212"/>
    <s v="2028QF_HY_UTS"/>
  </r>
  <r>
    <x v="9"/>
    <n v="0"/>
    <n v="28"/>
    <n v="28"/>
    <x v="5"/>
    <x v="22"/>
    <x v="17"/>
    <x v="1"/>
    <x v="0"/>
    <x v="1"/>
    <x v="214"/>
    <s v="2028NonOwnRes_US"/>
  </r>
  <r>
    <x v="9"/>
    <n v="0"/>
    <n v="0"/>
    <n v="0"/>
    <x v="5"/>
    <x v="22"/>
    <x v="17"/>
    <x v="1"/>
    <x v="0"/>
    <x v="1"/>
    <x v="215"/>
    <s v="2028NonOR_US_offset"/>
  </r>
  <r>
    <x v="9"/>
    <n v="0"/>
    <n v="9.3874999999999993"/>
    <n v="11.529822842309089"/>
    <x v="24"/>
    <x v="19"/>
    <x v="14"/>
    <x v="0"/>
    <x v="0"/>
    <x v="0"/>
    <x v="258"/>
    <s v="2028D2_YK_a_00"/>
  </r>
  <r>
    <x v="9"/>
    <n v="0"/>
    <n v="3.714166666666666"/>
    <n v="5.4531726446423621"/>
    <x v="24"/>
    <x v="19"/>
    <x v="14"/>
    <x v="0"/>
    <x v="0"/>
    <x v="0"/>
    <x v="259"/>
    <s v="2028D2_YK_b_10"/>
  </r>
  <r>
    <x v="9"/>
    <n v="0"/>
    <n v="2.6233333333333335"/>
    <n v="3.1879137433569422"/>
    <x v="24"/>
    <x v="19"/>
    <x v="14"/>
    <x v="0"/>
    <x v="0"/>
    <x v="0"/>
    <x v="260"/>
    <s v="2028D2_YK_c_20"/>
  </r>
  <r>
    <x v="9"/>
    <n v="0"/>
    <n v="7.7316666666666665"/>
    <n v="6.2040928805011664"/>
    <x v="24"/>
    <x v="19"/>
    <x v="14"/>
    <x v="0"/>
    <x v="0"/>
    <x v="0"/>
    <x v="261"/>
    <s v="2028D2_YK_d_30"/>
  </r>
  <r>
    <x v="9"/>
    <n v="0"/>
    <n v="2.8866666666666667"/>
    <n v="3.8140816034457221"/>
    <x v="24"/>
    <x v="19"/>
    <x v="14"/>
    <x v="0"/>
    <x v="0"/>
    <x v="0"/>
    <x v="262"/>
    <s v="2028D2_YK_e_40"/>
  </r>
  <r>
    <x v="9"/>
    <n v="0"/>
    <n v="2.86"/>
    <n v="3.303932635808561"/>
    <x v="24"/>
    <x v="19"/>
    <x v="14"/>
    <x v="0"/>
    <x v="0"/>
    <x v="0"/>
    <x v="263"/>
    <s v="2028D2_YK_f_50"/>
  </r>
  <r>
    <x v="9"/>
    <n v="0"/>
    <n v="2.6191666666666671"/>
    <n v="2.7921675732037881"/>
    <x v="24"/>
    <x v="19"/>
    <x v="14"/>
    <x v="0"/>
    <x v="0"/>
    <x v="0"/>
    <x v="264"/>
    <s v="2028D2_YK_g_60"/>
  </r>
  <r>
    <x v="9"/>
    <n v="0"/>
    <n v="1.3916666666666666"/>
    <n v="1.5133101451000668"/>
    <x v="24"/>
    <x v="19"/>
    <x v="14"/>
    <x v="0"/>
    <x v="0"/>
    <x v="0"/>
    <x v="290"/>
    <s v="2028D2_YK_h_70"/>
  </r>
  <r>
    <x v="9"/>
    <n v="0"/>
    <n v="0.25166666666666671"/>
    <n v="0.11894885147289018"/>
    <x v="24"/>
    <x v="19"/>
    <x v="14"/>
    <x v="0"/>
    <x v="0"/>
    <x v="0"/>
    <x v="302"/>
    <s v="2028D2_YK_i_80"/>
  </r>
  <r>
    <x v="9"/>
    <n v="0"/>
    <n v="3.8566666666666669"/>
    <n v="4.1088026025584492"/>
    <x v="24"/>
    <x v="19"/>
    <x v="14"/>
    <x v="0"/>
    <x v="0"/>
    <x v="0"/>
    <x v="216"/>
    <s v="2028D2_YK_aa_Pln"/>
  </r>
  <r>
    <x v="9"/>
    <n v="0"/>
    <n v="3.1575000000000002"/>
    <n v="4.32"/>
    <x v="24"/>
    <x v="21"/>
    <x v="16"/>
    <x v="0"/>
    <x v="0"/>
    <x v="1"/>
    <x v="217"/>
    <s v="2028ED2_WA_YA_Y1"/>
  </r>
  <r>
    <x v="9"/>
    <n v="0"/>
    <n v="3.9875000000000003"/>
    <n v="4.8969080285468172"/>
    <x v="10"/>
    <x v="19"/>
    <x v="14"/>
    <x v="0"/>
    <x v="0"/>
    <x v="0"/>
    <x v="265"/>
    <s v="2028D2_WW_a_00"/>
  </r>
  <r>
    <x v="9"/>
    <n v="0"/>
    <n v="1.5783333333333338"/>
    <n v="2.3167445369200848"/>
    <x v="10"/>
    <x v="19"/>
    <x v="14"/>
    <x v="0"/>
    <x v="0"/>
    <x v="0"/>
    <x v="266"/>
    <s v="2028D2_WW_b_10"/>
  </r>
  <r>
    <x v="9"/>
    <n v="0"/>
    <n v="1.1258333333333332"/>
    <n v="1.3670299070998895"/>
    <x v="10"/>
    <x v="19"/>
    <x v="14"/>
    <x v="0"/>
    <x v="0"/>
    <x v="0"/>
    <x v="267"/>
    <s v="2028D2_WW_c_20"/>
  </r>
  <r>
    <x v="9"/>
    <n v="0"/>
    <n v="3.2875000000000001"/>
    <n v="2.6386702085119067"/>
    <x v="10"/>
    <x v="19"/>
    <x v="14"/>
    <x v="0"/>
    <x v="0"/>
    <x v="0"/>
    <x v="268"/>
    <s v="2028D2_WW_d_30"/>
  </r>
  <r>
    <x v="9"/>
    <n v="0"/>
    <n v="1.2458333333333333"/>
    <n v="1.6452901034471743"/>
    <x v="10"/>
    <x v="19"/>
    <x v="14"/>
    <x v="0"/>
    <x v="0"/>
    <x v="0"/>
    <x v="269"/>
    <s v="2028D2_WW_e_40"/>
  </r>
  <r>
    <x v="9"/>
    <n v="0"/>
    <n v="1.2274999999999998"/>
    <n v="1.4167097687191639"/>
    <x v="10"/>
    <x v="19"/>
    <x v="14"/>
    <x v="0"/>
    <x v="0"/>
    <x v="0"/>
    <x v="270"/>
    <s v="2028D2_WW_f_50"/>
  </r>
  <r>
    <x v="9"/>
    <n v="0"/>
    <n v="0.83583333333333343"/>
    <n v="0.89003520093016919"/>
    <x v="10"/>
    <x v="19"/>
    <x v="14"/>
    <x v="0"/>
    <x v="0"/>
    <x v="0"/>
    <x v="291"/>
    <s v="2028D2_WW_g_60"/>
  </r>
  <r>
    <x v="9"/>
    <n v="0"/>
    <n v="0.40750000000000003"/>
    <n v="0.44581298869164127"/>
    <x v="10"/>
    <x v="19"/>
    <x v="14"/>
    <x v="0"/>
    <x v="0"/>
    <x v="0"/>
    <x v="300"/>
    <s v="2028D2_WW_h_70"/>
  </r>
  <r>
    <x v="9"/>
    <n v="0"/>
    <n v="4.9166666666666664E-2"/>
    <n v="2.3454703107330461E-2"/>
    <x v="10"/>
    <x v="19"/>
    <x v="14"/>
    <x v="0"/>
    <x v="0"/>
    <x v="0"/>
    <x v="310"/>
    <s v="2028D2_WW_i_80"/>
  </r>
  <r>
    <x v="9"/>
    <n v="0"/>
    <n v="1.4816666666666667"/>
    <n v="1.7067373180414633"/>
    <x v="10"/>
    <x v="19"/>
    <x v="14"/>
    <x v="0"/>
    <x v="0"/>
    <x v="0"/>
    <x v="219"/>
    <s v="2028D2_WW_aa_Pln"/>
  </r>
  <r>
    <x v="9"/>
    <n v="0"/>
    <n v="1.0474999999999999"/>
    <n v="1.43"/>
    <x v="10"/>
    <x v="21"/>
    <x v="16"/>
    <x v="0"/>
    <x v="0"/>
    <x v="1"/>
    <x v="220"/>
    <s v="2028ED2_WA_WA_Y1"/>
  </r>
  <r>
    <x v="9"/>
    <n v="0"/>
    <n v="2.6000000000000005"/>
    <n v="2.6"/>
    <x v="10"/>
    <x v="22"/>
    <x v="17"/>
    <x v="0"/>
    <x v="0"/>
    <x v="1"/>
    <x v="221"/>
    <s v="2028NonOwnRes_WW"/>
  </r>
  <r>
    <x v="9"/>
    <n v="0"/>
    <n v="0"/>
    <n v="0"/>
    <x v="10"/>
    <x v="22"/>
    <x v="17"/>
    <x v="0"/>
    <x v="0"/>
    <x v="1"/>
    <x v="222"/>
    <s v="2028NonOR_WW_offset"/>
  </r>
  <r>
    <x v="9"/>
    <n v="0"/>
    <n v="0.72000000000000008"/>
    <n v="2.8536139085259022"/>
    <x v="11"/>
    <x v="23"/>
    <x v="18"/>
    <x v="1"/>
    <x v="0"/>
    <x v="0"/>
    <x v="303"/>
    <s v="2028D1WY_AS_1"/>
  </r>
  <r>
    <x v="9"/>
    <n v="0"/>
    <n v="23.34"/>
    <n v="26.734479046844825"/>
    <x v="12"/>
    <x v="19"/>
    <x v="14"/>
    <x v="1"/>
    <x v="0"/>
    <x v="0"/>
    <x v="271"/>
    <s v="2028D2_WY_a_00"/>
  </r>
  <r>
    <x v="9"/>
    <n v="0"/>
    <n v="6.6766666666666667"/>
    <n v="9.5578118828423957"/>
    <x v="12"/>
    <x v="19"/>
    <x v="14"/>
    <x v="1"/>
    <x v="0"/>
    <x v="0"/>
    <x v="272"/>
    <s v="2028D2_WY_b_10"/>
  </r>
  <r>
    <x v="9"/>
    <n v="0"/>
    <n v="3.57"/>
    <n v="4.4729021566296066"/>
    <x v="12"/>
    <x v="19"/>
    <x v="14"/>
    <x v="1"/>
    <x v="0"/>
    <x v="0"/>
    <x v="273"/>
    <s v="2028D2_WY_c_20"/>
  </r>
  <r>
    <x v="9"/>
    <n v="0"/>
    <n v="17.499999999999996"/>
    <n v="17.788311045920878"/>
    <x v="12"/>
    <x v="19"/>
    <x v="14"/>
    <x v="1"/>
    <x v="0"/>
    <x v="0"/>
    <x v="274"/>
    <s v="2028D2_WY_d_30"/>
  </r>
  <r>
    <x v="9"/>
    <n v="0"/>
    <n v="15.422499999999999"/>
    <n v="18.0625575298582"/>
    <x v="12"/>
    <x v="19"/>
    <x v="14"/>
    <x v="1"/>
    <x v="0"/>
    <x v="0"/>
    <x v="275"/>
    <s v="2028D2_WY_e_40"/>
  </r>
  <r>
    <x v="9"/>
    <n v="0"/>
    <n v="9.1333333333333346"/>
    <n v="10.238244668814323"/>
    <x v="12"/>
    <x v="19"/>
    <x v="14"/>
    <x v="1"/>
    <x v="0"/>
    <x v="0"/>
    <x v="292"/>
    <s v="2028D2_WY_f_50"/>
  </r>
  <r>
    <x v="9"/>
    <n v="0"/>
    <n v="2.0658333333333334"/>
    <n v="2.3361278559335048"/>
    <x v="12"/>
    <x v="19"/>
    <x v="14"/>
    <x v="1"/>
    <x v="0"/>
    <x v="0"/>
    <x v="307"/>
    <s v="2028D2_WY_g_60"/>
  </r>
  <r>
    <x v="9"/>
    <n v="0"/>
    <n v="0.15583333333333335"/>
    <n v="0.21944561194782153"/>
    <x v="12"/>
    <x v="19"/>
    <x v="14"/>
    <x v="1"/>
    <x v="0"/>
    <x v="0"/>
    <x v="311"/>
    <s v="2028D2_WY_h_70"/>
  </r>
  <r>
    <x v="9"/>
    <n v="0"/>
    <n v="6.2550000000000017"/>
    <n v="7.4577723864137644"/>
    <x v="12"/>
    <x v="19"/>
    <x v="14"/>
    <x v="1"/>
    <x v="0"/>
    <x v="0"/>
    <x v="225"/>
    <s v="2028D2_WY_aa_Pln"/>
  </r>
  <r>
    <x v="9"/>
    <n v="0"/>
    <n v="6.2858333333333336"/>
    <n v="7.35"/>
    <x v="12"/>
    <x v="21"/>
    <x v="16"/>
    <x v="1"/>
    <x v="0"/>
    <x v="1"/>
    <x v="226"/>
    <s v="2028ED2_WY_WY_Y1"/>
  </r>
  <r>
    <x v="9"/>
    <n v="0"/>
    <n v="28.78916666666667"/>
    <n v="33.876196136184859"/>
    <x v="14"/>
    <x v="19"/>
    <x v="14"/>
    <x v="0"/>
    <x v="0"/>
    <x v="0"/>
    <x v="276"/>
    <s v="2028D2_OR_a_00"/>
  </r>
  <r>
    <x v="9"/>
    <n v="0"/>
    <n v="28.965000000000003"/>
    <n v="34.326840108732682"/>
    <x v="14"/>
    <x v="19"/>
    <x v="14"/>
    <x v="0"/>
    <x v="0"/>
    <x v="0"/>
    <x v="277"/>
    <s v="2028D2_OR_d_30"/>
  </r>
  <r>
    <x v="9"/>
    <n v="0"/>
    <n v="8.0666666666666647"/>
    <n v="10.150453052770281"/>
    <x v="14"/>
    <x v="19"/>
    <x v="14"/>
    <x v="0"/>
    <x v="0"/>
    <x v="0"/>
    <x v="293"/>
    <s v="2028D2_OR_g_60"/>
  </r>
  <r>
    <x v="9"/>
    <n v="0"/>
    <n v="0.43083333333333335"/>
    <n v="0.54124990729970246"/>
    <x v="14"/>
    <x v="19"/>
    <x v="14"/>
    <x v="0"/>
    <x v="0"/>
    <x v="0"/>
    <x v="309"/>
    <s v="2028D2_OR_i_80"/>
  </r>
  <r>
    <x v="9"/>
    <n v="0"/>
    <n v="3.2475000000000005"/>
    <n v="4.4370140088956624"/>
    <x v="14"/>
    <x v="19"/>
    <x v="14"/>
    <x v="0"/>
    <x v="0"/>
    <x v="0"/>
    <x v="278"/>
    <s v="2028D2_CA_a_00"/>
  </r>
  <r>
    <x v="9"/>
    <n v="0"/>
    <n v="0.51333333333333342"/>
    <n v="0.93492471644890141"/>
    <x v="14"/>
    <x v="19"/>
    <x v="14"/>
    <x v="0"/>
    <x v="0"/>
    <x v="0"/>
    <x v="279"/>
    <s v="2028D2_CA_b_10"/>
  </r>
  <r>
    <x v="9"/>
    <n v="0"/>
    <n v="0.35000000000000003"/>
    <n v="0.24377692151106259"/>
    <x v="14"/>
    <x v="19"/>
    <x v="14"/>
    <x v="0"/>
    <x v="0"/>
    <x v="0"/>
    <x v="280"/>
    <s v="2028D2_CA_c_20"/>
  </r>
  <r>
    <x v="9"/>
    <n v="0"/>
    <n v="1.7625"/>
    <n v="1.1493049415076122"/>
    <x v="14"/>
    <x v="19"/>
    <x v="14"/>
    <x v="0"/>
    <x v="0"/>
    <x v="0"/>
    <x v="281"/>
    <s v="2028D2_CA_d_30"/>
  </r>
  <r>
    <x v="9"/>
    <n v="0"/>
    <n v="0.97083333333333355"/>
    <n v="1.2694219095592258"/>
    <x v="14"/>
    <x v="19"/>
    <x v="14"/>
    <x v="0"/>
    <x v="0"/>
    <x v="0"/>
    <x v="282"/>
    <s v="2028D2_CA_e_40"/>
  </r>
  <r>
    <x v="9"/>
    <n v="0"/>
    <n v="0.56416666666666659"/>
    <n v="0.64439761492667047"/>
    <x v="14"/>
    <x v="19"/>
    <x v="14"/>
    <x v="0"/>
    <x v="0"/>
    <x v="0"/>
    <x v="283"/>
    <s v="2028D2_CA_f_50"/>
  </r>
  <r>
    <x v="9"/>
    <n v="0"/>
    <n v="0.21333333333333335"/>
    <n v="4.1654718807321044E-2"/>
    <x v="14"/>
    <x v="19"/>
    <x v="14"/>
    <x v="0"/>
    <x v="0"/>
    <x v="0"/>
    <x v="297"/>
    <s v="2028D2_CA_g_60"/>
  </r>
  <r>
    <x v="9"/>
    <n v="0"/>
    <n v="2.0833333333333329E-2"/>
    <n v="0"/>
    <x v="14"/>
    <x v="19"/>
    <x v="14"/>
    <x v="0"/>
    <x v="0"/>
    <x v="0"/>
    <x v="312"/>
    <s v="2028D2_CA_i_80"/>
  </r>
  <r>
    <x v="9"/>
    <n v="0"/>
    <n v="0.29583333333333328"/>
    <n v="0.35070679575783414"/>
    <x v="14"/>
    <x v="19"/>
    <x v="14"/>
    <x v="0"/>
    <x v="0"/>
    <x v="0"/>
    <x v="304"/>
    <s v="2028D2_CA_h_70"/>
  </r>
  <r>
    <x v="9"/>
    <n v="0"/>
    <n v="9.1666666666666684E-3"/>
    <n v="0"/>
    <x v="14"/>
    <x v="19"/>
    <x v="14"/>
    <x v="0"/>
    <x v="0"/>
    <x v="0"/>
    <x v="284"/>
    <s v="2028D2_OR_u_200"/>
  </r>
  <r>
    <x v="9"/>
    <n v="0"/>
    <n v="0.64583333333333337"/>
    <n v="0.86206726951918833"/>
    <x v="14"/>
    <x v="19"/>
    <x v="14"/>
    <x v="0"/>
    <x v="0"/>
    <x v="0"/>
    <x v="228"/>
    <s v="2028D2_CA_aa_Pln"/>
  </r>
  <r>
    <x v="9"/>
    <n v="0"/>
    <n v="16.072500000000002"/>
    <n v="20.54312307013674"/>
    <x v="14"/>
    <x v="19"/>
    <x v="14"/>
    <x v="0"/>
    <x v="0"/>
    <x v="0"/>
    <x v="229"/>
    <s v="2028D2_OR_aa_Pln"/>
  </r>
  <r>
    <x v="9"/>
    <n v="0"/>
    <n v="0.64750000000000008"/>
    <n v="0.9"/>
    <x v="14"/>
    <x v="21"/>
    <x v="16"/>
    <x v="0"/>
    <x v="0"/>
    <x v="1"/>
    <x v="232"/>
    <s v="2028ED2_CA_SO_Y1"/>
  </r>
  <r>
    <x v="9"/>
    <n v="0"/>
    <n v="17.07"/>
    <n v="23.28"/>
    <x v="14"/>
    <x v="21"/>
    <x v="16"/>
    <x v="0"/>
    <x v="0"/>
    <x v="1"/>
    <x v="233"/>
    <s v="2028ED2_OR_SO_Y1"/>
  </r>
  <r>
    <x v="9"/>
    <n v="0"/>
    <n v="1.4499999999999995"/>
    <n v="1.45"/>
    <x v="14"/>
    <x v="6"/>
    <x v="5"/>
    <x v="0"/>
    <x v="0"/>
    <x v="1"/>
    <x v="234"/>
    <s v="2028PGE_Cove_P"/>
  </r>
  <r>
    <x v="9"/>
    <n v="0"/>
    <n v="2.3858333333333333"/>
    <n v="1.53"/>
    <x v="14"/>
    <x v="18"/>
    <x v="13"/>
    <x v="0"/>
    <x v="0"/>
    <x v="1"/>
    <x v="235"/>
    <s v="2028FC1_EWEB_S"/>
  </r>
  <r>
    <x v="9"/>
    <n v="0"/>
    <n v="9.6666666666666679E-2"/>
    <n v="0.1"/>
    <x v="14"/>
    <x v="3"/>
    <x v="3"/>
    <x v="0"/>
    <x v="0"/>
    <x v="1"/>
    <x v="237"/>
    <s v="2028QF_HY_CA"/>
  </r>
  <r>
    <x v="9"/>
    <n v="0"/>
    <n v="3.9925000000000002"/>
    <n v="5.91"/>
    <x v="14"/>
    <x v="3"/>
    <x v="3"/>
    <x v="0"/>
    <x v="0"/>
    <x v="1"/>
    <x v="239"/>
    <s v="2028QF_HY_OR"/>
  </r>
  <r>
    <x v="9"/>
    <n v="0"/>
    <n v="1.1966666666666663"/>
    <n v="1.2"/>
    <x v="14"/>
    <x v="3"/>
    <x v="3"/>
    <x v="0"/>
    <x v="0"/>
    <x v="1"/>
    <x v="240"/>
    <s v="2028QF_THERM_OR"/>
  </r>
  <r>
    <x v="9"/>
    <n v="0"/>
    <n v="0.59999999999999987"/>
    <n v="0.6"/>
    <x v="14"/>
    <x v="22"/>
    <x v="17"/>
    <x v="0"/>
    <x v="0"/>
    <x v="1"/>
    <x v="241"/>
    <s v="2028NonOwnRes_SO"/>
  </r>
  <r>
    <x v="9"/>
    <n v="0"/>
    <n v="0"/>
    <n v="0"/>
    <x v="14"/>
    <x v="22"/>
    <x v="17"/>
    <x v="0"/>
    <x v="0"/>
    <x v="1"/>
    <x v="242"/>
    <s v="2028NonOR_SO_offset"/>
  </r>
  <r>
    <x v="9"/>
    <n v="0"/>
    <n v="7.6116666666666681"/>
    <n v="10.230160265194396"/>
    <x v="15"/>
    <x v="19"/>
    <x v="14"/>
    <x v="0"/>
    <x v="0"/>
    <x v="0"/>
    <x v="285"/>
    <s v="2028D2_OR_b_10"/>
  </r>
  <r>
    <x v="9"/>
    <n v="0"/>
    <n v="27.945833333333329"/>
    <n v="31.512392523359296"/>
    <x v="15"/>
    <x v="19"/>
    <x v="14"/>
    <x v="0"/>
    <x v="0"/>
    <x v="0"/>
    <x v="286"/>
    <s v="2028D2_OR_e_40"/>
  </r>
  <r>
    <x v="9"/>
    <n v="0"/>
    <n v="78.002499999999998"/>
    <n v="77.989999999999995"/>
    <x v="15"/>
    <x v="18"/>
    <x v="13"/>
    <x v="0"/>
    <x v="0"/>
    <x v="1"/>
    <x v="244"/>
    <s v="2028Cowlitz_S"/>
  </r>
  <r>
    <x v="9"/>
    <n v="0"/>
    <n v="9.1341666666666672"/>
    <n v="10.58690660976359"/>
    <x v="25"/>
    <x v="19"/>
    <x v="14"/>
    <x v="0"/>
    <x v="0"/>
    <x v="0"/>
    <x v="287"/>
    <s v="2028D2_OR_f_50"/>
  </r>
  <r>
    <x v="9"/>
    <n v="0"/>
    <n v="4.0041666666666664"/>
    <n v="5.5657195616869179"/>
    <x v="25"/>
    <x v="19"/>
    <x v="14"/>
    <x v="0"/>
    <x v="0"/>
    <x v="0"/>
    <x v="298"/>
    <s v="2028D2_OR_h_70"/>
  </r>
  <r>
    <x v="9"/>
    <n v="0"/>
    <n v="14.659999999999998"/>
    <n v="19.9202569937401"/>
    <x v="35"/>
    <x v="19"/>
    <x v="14"/>
    <x v="0"/>
    <x v="0"/>
    <x v="0"/>
    <x v="288"/>
    <s v="2028D2_OR_c_20"/>
  </r>
  <r>
    <x v="10"/>
    <n v="0"/>
    <n v="7.2666666666666657"/>
    <n v="12.961614061928708"/>
    <x v="1"/>
    <x v="19"/>
    <x v="14"/>
    <x v="1"/>
    <x v="0"/>
    <x v="0"/>
    <x v="246"/>
    <s v="2029D2_ID_a_00"/>
  </r>
  <r>
    <x v="10"/>
    <n v="0"/>
    <n v="2.7475000000000001"/>
    <n v="4.7790936660734316"/>
    <x v="1"/>
    <x v="19"/>
    <x v="14"/>
    <x v="1"/>
    <x v="0"/>
    <x v="0"/>
    <x v="247"/>
    <s v="2029D2_ID_b_10"/>
  </r>
  <r>
    <x v="10"/>
    <n v="0"/>
    <n v="4.4208333333333334"/>
    <n v="3.6887948054605659"/>
    <x v="1"/>
    <x v="19"/>
    <x v="14"/>
    <x v="1"/>
    <x v="0"/>
    <x v="0"/>
    <x v="248"/>
    <s v="2029D2_ID_c_20"/>
  </r>
  <r>
    <x v="10"/>
    <n v="0"/>
    <n v="3.8941666666666666"/>
    <n v="8.0583900235944093"/>
    <x v="1"/>
    <x v="19"/>
    <x v="14"/>
    <x v="1"/>
    <x v="0"/>
    <x v="0"/>
    <x v="249"/>
    <s v="2029D2_ID_d_30"/>
  </r>
  <r>
    <x v="10"/>
    <n v="0"/>
    <n v="1.4491666666666667"/>
    <n v="1.8833027864482559"/>
    <x v="1"/>
    <x v="19"/>
    <x v="14"/>
    <x v="1"/>
    <x v="0"/>
    <x v="0"/>
    <x v="250"/>
    <s v="2029D2_ID_e_40"/>
  </r>
  <r>
    <x v="10"/>
    <n v="0"/>
    <n v="3.3091666666666666"/>
    <n v="5.6758901733940608"/>
    <x v="1"/>
    <x v="19"/>
    <x v="14"/>
    <x v="1"/>
    <x v="0"/>
    <x v="0"/>
    <x v="251"/>
    <s v="2029D2_ID_f_50"/>
  </r>
  <r>
    <x v="10"/>
    <n v="0"/>
    <n v="0.8566666666666668"/>
    <n v="0.54957478090090728"/>
    <x v="1"/>
    <x v="19"/>
    <x v="14"/>
    <x v="1"/>
    <x v="0"/>
    <x v="0"/>
    <x v="294"/>
    <s v="2029D2_ID_g_60"/>
  </r>
  <r>
    <x v="10"/>
    <n v="0"/>
    <n v="0.27416666666666661"/>
    <n v="0.34183267345098356"/>
    <x v="1"/>
    <x v="19"/>
    <x v="14"/>
    <x v="1"/>
    <x v="0"/>
    <x v="0"/>
    <x v="305"/>
    <s v="2029D2_ID_h_70"/>
  </r>
  <r>
    <x v="10"/>
    <n v="0"/>
    <n v="6.1666666666666675E-2"/>
    <n v="7.6906125797095201E-2"/>
    <x v="1"/>
    <x v="19"/>
    <x v="14"/>
    <x v="1"/>
    <x v="0"/>
    <x v="0"/>
    <x v="313"/>
    <s v="2029D2_ID_i_80"/>
  </r>
  <r>
    <x v="10"/>
    <n v="0"/>
    <n v="2.2575000000000003"/>
    <n v="3.3283797970886617"/>
    <x v="1"/>
    <x v="19"/>
    <x v="14"/>
    <x v="1"/>
    <x v="0"/>
    <x v="0"/>
    <x v="189"/>
    <s v="2029D2_ID_aa_Pln"/>
  </r>
  <r>
    <x v="10"/>
    <n v="0"/>
    <n v="45.04999999999999"/>
    <n v="180.2"/>
    <x v="1"/>
    <x v="20"/>
    <x v="15"/>
    <x v="1"/>
    <x v="0"/>
    <x v="1"/>
    <x v="190"/>
    <s v="2029ED1_ID_IRR"/>
  </r>
  <r>
    <x v="10"/>
    <n v="0"/>
    <n v="2.2441666666666671"/>
    <n v="3.66"/>
    <x v="1"/>
    <x v="21"/>
    <x v="16"/>
    <x v="1"/>
    <x v="0"/>
    <x v="1"/>
    <x v="191"/>
    <s v="2029ED2_ID_GO_Y1"/>
  </r>
  <r>
    <x v="10"/>
    <n v="0"/>
    <n v="1.0283333333333335"/>
    <n v="1.29"/>
    <x v="1"/>
    <x v="3"/>
    <x v="3"/>
    <x v="1"/>
    <x v="0"/>
    <x v="1"/>
    <x v="192"/>
    <s v="2029QF_HY_ID"/>
  </r>
  <r>
    <x v="10"/>
    <n v="0"/>
    <n v="6.5999999999999988"/>
    <n v="6.6"/>
    <x v="1"/>
    <x v="22"/>
    <x v="17"/>
    <x v="1"/>
    <x v="0"/>
    <x v="1"/>
    <x v="193"/>
    <s v="2029NonOwnRes_GO"/>
  </r>
  <r>
    <x v="10"/>
    <n v="0"/>
    <n v="0"/>
    <n v="0"/>
    <x v="1"/>
    <x v="22"/>
    <x v="17"/>
    <x v="1"/>
    <x v="0"/>
    <x v="1"/>
    <x v="194"/>
    <s v="2029NonOR_GO_offset"/>
  </r>
  <r>
    <x v="10"/>
    <n v="0"/>
    <n v="4.3875000000000011"/>
    <n v="4.1399999999999997"/>
    <x v="1"/>
    <x v="3"/>
    <x v="3"/>
    <x v="1"/>
    <x v="0"/>
    <x v="1"/>
    <x v="195"/>
    <s v="2029QF_THERM_ID"/>
  </r>
  <r>
    <x v="10"/>
    <n v="0"/>
    <n v="1.2350000000000001"/>
    <n v="6.9131160474971658"/>
    <x v="3"/>
    <x v="23"/>
    <x v="18"/>
    <x v="1"/>
    <x v="0"/>
    <x v="0"/>
    <x v="306"/>
    <s v="2029D1UT_DLC_4"/>
  </r>
  <r>
    <x v="10"/>
    <n v="0"/>
    <n v="1.155"/>
    <n v="6.4568079410966401"/>
    <x v="3"/>
    <x v="23"/>
    <x v="18"/>
    <x v="1"/>
    <x v="0"/>
    <x v="0"/>
    <x v="314"/>
    <s v="2029D1UT_DLC_5"/>
  </r>
  <r>
    <x v="10"/>
    <n v="0"/>
    <n v="0.69999999999999984"/>
    <n v="3.9167249724865321"/>
    <x v="3"/>
    <x v="23"/>
    <x v="18"/>
    <x v="1"/>
    <x v="0"/>
    <x v="0"/>
    <x v="200"/>
    <s v="2029D1UT_DLC_1"/>
  </r>
  <r>
    <x v="10"/>
    <n v="0"/>
    <n v="1.2075"/>
    <n v="6.756832932831446"/>
    <x v="3"/>
    <x v="23"/>
    <x v="18"/>
    <x v="1"/>
    <x v="0"/>
    <x v="0"/>
    <x v="289"/>
    <s v="2029D1UT_DLC_2"/>
  </r>
  <r>
    <x v="10"/>
    <n v="0"/>
    <n v="1.7"/>
    <n v="9.5101169405842949"/>
    <x v="3"/>
    <x v="23"/>
    <x v="18"/>
    <x v="1"/>
    <x v="0"/>
    <x v="0"/>
    <x v="295"/>
    <s v="2029D1UT_DLC_3"/>
  </r>
  <r>
    <x v="10"/>
    <n v="0"/>
    <n v="1.8999999999999997"/>
    <n v="10.631110639606302"/>
    <x v="3"/>
    <x v="23"/>
    <x v="18"/>
    <x v="1"/>
    <x v="0"/>
    <x v="0"/>
    <x v="315"/>
    <s v="2029D1UT_THM_1"/>
  </r>
  <r>
    <x v="10"/>
    <n v="0"/>
    <n v="3.8849999999999998"/>
    <n v="21.726247070287979"/>
    <x v="3"/>
    <x v="23"/>
    <x v="18"/>
    <x v="1"/>
    <x v="0"/>
    <x v="0"/>
    <x v="316"/>
    <s v="2029D1UT_THM_2"/>
  </r>
  <r>
    <x v="10"/>
    <n v="0"/>
    <n v="7.91"/>
    <n v="44.231015582151478"/>
    <x v="3"/>
    <x v="23"/>
    <x v="18"/>
    <x v="1"/>
    <x v="0"/>
    <x v="0"/>
    <x v="317"/>
    <s v="2029D1UT_THM_3"/>
  </r>
  <r>
    <x v="10"/>
    <n v="0"/>
    <n v="4.165"/>
    <n v="23.286184085192101"/>
    <x v="3"/>
    <x v="23"/>
    <x v="18"/>
    <x v="1"/>
    <x v="0"/>
    <x v="0"/>
    <x v="318"/>
    <s v="2029D1UT_THM_4"/>
  </r>
  <r>
    <x v="10"/>
    <n v="0"/>
    <n v="2.2650000000000001"/>
    <n v="12.663755840845003"/>
    <x v="3"/>
    <x v="23"/>
    <x v="18"/>
    <x v="1"/>
    <x v="0"/>
    <x v="0"/>
    <x v="319"/>
    <s v="2029D1UT_THM_5"/>
  </r>
  <r>
    <x v="10"/>
    <n v="0"/>
    <n v="2.0049999999999999"/>
    <n v="7.9607917421080954"/>
    <x v="3"/>
    <x v="23"/>
    <x v="18"/>
    <x v="1"/>
    <x v="0"/>
    <x v="0"/>
    <x v="296"/>
    <s v="2029D1UT_AS_1"/>
  </r>
  <r>
    <x v="10"/>
    <n v="0"/>
    <n v="1.2775000000000001"/>
    <n v="5.0676246996235852"/>
    <x v="3"/>
    <x v="23"/>
    <x v="18"/>
    <x v="1"/>
    <x v="0"/>
    <x v="0"/>
    <x v="301"/>
    <s v="2029D1UT_AS_2"/>
  </r>
  <r>
    <x v="10"/>
    <n v="0"/>
    <n v="96.64"/>
    <n v="118.84981113901561"/>
    <x v="3"/>
    <x v="19"/>
    <x v="14"/>
    <x v="1"/>
    <x v="0"/>
    <x v="0"/>
    <x v="252"/>
    <s v="2029D2_UT_a_00"/>
  </r>
  <r>
    <x v="10"/>
    <n v="0"/>
    <n v="40.606666666666662"/>
    <n v="55.067118712100097"/>
    <x v="3"/>
    <x v="19"/>
    <x v="14"/>
    <x v="1"/>
    <x v="0"/>
    <x v="0"/>
    <x v="253"/>
    <s v="2029D2_UT_b_10"/>
  </r>
  <r>
    <x v="10"/>
    <n v="0"/>
    <n v="43.25416666666667"/>
    <n v="47.665409439618685"/>
    <x v="3"/>
    <x v="19"/>
    <x v="14"/>
    <x v="1"/>
    <x v="0"/>
    <x v="0"/>
    <x v="254"/>
    <s v="2029D2_UT_c_20"/>
  </r>
  <r>
    <x v="10"/>
    <n v="0"/>
    <n v="48.400833333333338"/>
    <n v="65.760612301173637"/>
    <x v="3"/>
    <x v="19"/>
    <x v="14"/>
    <x v="1"/>
    <x v="0"/>
    <x v="0"/>
    <x v="255"/>
    <s v="2029D2_UT_d_30"/>
  </r>
  <r>
    <x v="10"/>
    <n v="0"/>
    <n v="29.012500000000003"/>
    <n v="32.103963136337221"/>
    <x v="3"/>
    <x v="19"/>
    <x v="14"/>
    <x v="1"/>
    <x v="0"/>
    <x v="0"/>
    <x v="256"/>
    <s v="2029D2_UT_e_40"/>
  </r>
  <r>
    <x v="10"/>
    <n v="0"/>
    <n v="22.881666666666671"/>
    <n v="26.038569734017344"/>
    <x v="3"/>
    <x v="19"/>
    <x v="14"/>
    <x v="1"/>
    <x v="0"/>
    <x v="0"/>
    <x v="257"/>
    <s v="2029D2_UT_f_50"/>
  </r>
  <r>
    <x v="10"/>
    <n v="0"/>
    <n v="4.892500000000001"/>
    <n v="5.1610836373694209"/>
    <x v="3"/>
    <x v="19"/>
    <x v="14"/>
    <x v="1"/>
    <x v="0"/>
    <x v="0"/>
    <x v="299"/>
    <s v="2029D2_UT_g_60"/>
  </r>
  <r>
    <x v="10"/>
    <n v="0"/>
    <n v="3.6774999999999998"/>
    <n v="4.6705747637732884"/>
    <x v="3"/>
    <x v="19"/>
    <x v="14"/>
    <x v="1"/>
    <x v="0"/>
    <x v="0"/>
    <x v="308"/>
    <s v="2029D2_UT_h_70"/>
  </r>
  <r>
    <x v="10"/>
    <n v="0"/>
    <n v="33.040833333333332"/>
    <n v="35.572635641817385"/>
    <x v="3"/>
    <x v="19"/>
    <x v="14"/>
    <x v="1"/>
    <x v="0"/>
    <x v="0"/>
    <x v="201"/>
    <s v="2029D2_UT_aa_Pln"/>
  </r>
  <r>
    <x v="10"/>
    <n v="0"/>
    <n v="30.475000000000005"/>
    <n v="121.9"/>
    <x v="3"/>
    <x v="20"/>
    <x v="15"/>
    <x v="1"/>
    <x v="0"/>
    <x v="1"/>
    <x v="203"/>
    <s v="2029ED1_C_Keeper"/>
  </r>
  <r>
    <x v="10"/>
    <n v="0"/>
    <n v="5.3"/>
    <n v="21.2"/>
    <x v="3"/>
    <x v="20"/>
    <x v="15"/>
    <x v="1"/>
    <x v="0"/>
    <x v="1"/>
    <x v="204"/>
    <s v="2029ED1_UT_IRR"/>
  </r>
  <r>
    <x v="10"/>
    <n v="0"/>
    <n v="30.810000000000006"/>
    <n v="40.26"/>
    <x v="3"/>
    <x v="21"/>
    <x v="16"/>
    <x v="1"/>
    <x v="0"/>
    <x v="1"/>
    <x v="205"/>
    <s v="2029ED2_UT_UT_Y1"/>
  </r>
  <r>
    <x v="10"/>
    <n v="0"/>
    <n v="0.44833333333333342"/>
    <n v="0.37"/>
    <x v="5"/>
    <x v="3"/>
    <x v="3"/>
    <x v="1"/>
    <x v="0"/>
    <x v="1"/>
    <x v="212"/>
    <s v="2029QF_HY_UTS"/>
  </r>
  <r>
    <x v="10"/>
    <n v="0"/>
    <n v="28"/>
    <n v="28"/>
    <x v="5"/>
    <x v="22"/>
    <x v="17"/>
    <x v="1"/>
    <x v="0"/>
    <x v="1"/>
    <x v="214"/>
    <s v="2029NonOwnRes_US"/>
  </r>
  <r>
    <x v="10"/>
    <n v="0"/>
    <n v="0"/>
    <n v="0"/>
    <x v="5"/>
    <x v="22"/>
    <x v="17"/>
    <x v="1"/>
    <x v="0"/>
    <x v="1"/>
    <x v="215"/>
    <s v="2029NonOR_US_offset"/>
  </r>
  <r>
    <x v="10"/>
    <n v="0"/>
    <n v="0.45"/>
    <n v="1.7856792916434905"/>
    <x v="24"/>
    <x v="23"/>
    <x v="18"/>
    <x v="0"/>
    <x v="0"/>
    <x v="0"/>
    <x v="320"/>
    <s v="2029D1WA_AS_1"/>
  </r>
  <r>
    <x v="10"/>
    <n v="0"/>
    <n v="10.338333333333333"/>
    <n v="12.699605192203373"/>
    <x v="24"/>
    <x v="19"/>
    <x v="14"/>
    <x v="0"/>
    <x v="0"/>
    <x v="0"/>
    <x v="258"/>
    <s v="2029D2_YK_a_00"/>
  </r>
  <r>
    <x v="10"/>
    <n v="0"/>
    <n v="4.0366666666666662"/>
    <n v="5.9256291472575153"/>
    <x v="24"/>
    <x v="19"/>
    <x v="14"/>
    <x v="0"/>
    <x v="0"/>
    <x v="0"/>
    <x v="259"/>
    <s v="2029D2_YK_b_10"/>
  </r>
  <r>
    <x v="10"/>
    <n v="0"/>
    <n v="2.9341666666666666"/>
    <n v="3.5652139977165116"/>
    <x v="24"/>
    <x v="19"/>
    <x v="14"/>
    <x v="0"/>
    <x v="0"/>
    <x v="0"/>
    <x v="260"/>
    <s v="2029D2_YK_c_20"/>
  </r>
  <r>
    <x v="10"/>
    <n v="0"/>
    <n v="8.6041666666666661"/>
    <n v="6.9034477487734272"/>
    <x v="24"/>
    <x v="19"/>
    <x v="14"/>
    <x v="0"/>
    <x v="0"/>
    <x v="0"/>
    <x v="261"/>
    <s v="2029D2_YK_d_30"/>
  </r>
  <r>
    <x v="10"/>
    <n v="0"/>
    <n v="3.0958333333333332"/>
    <n v="4.0882966206869185"/>
    <x v="24"/>
    <x v="19"/>
    <x v="14"/>
    <x v="0"/>
    <x v="0"/>
    <x v="0"/>
    <x v="262"/>
    <s v="2029D2_YK_e_40"/>
  </r>
  <r>
    <x v="10"/>
    <n v="0"/>
    <n v="3.0450000000000004"/>
    <n v="3.5210925273640532"/>
    <x v="24"/>
    <x v="19"/>
    <x v="14"/>
    <x v="0"/>
    <x v="0"/>
    <x v="0"/>
    <x v="263"/>
    <s v="2029D2_YK_f_50"/>
  </r>
  <r>
    <x v="10"/>
    <n v="0"/>
    <n v="2.7808333333333333"/>
    <n v="2.965088697955935"/>
    <x v="24"/>
    <x v="19"/>
    <x v="14"/>
    <x v="0"/>
    <x v="0"/>
    <x v="0"/>
    <x v="264"/>
    <s v="2029D2_YK_g_60"/>
  </r>
  <r>
    <x v="10"/>
    <n v="0"/>
    <n v="1.5166666666666666"/>
    <n v="1.6482810499333158"/>
    <x v="24"/>
    <x v="19"/>
    <x v="14"/>
    <x v="0"/>
    <x v="0"/>
    <x v="0"/>
    <x v="290"/>
    <s v="2029D2_YK_h_70"/>
  </r>
  <r>
    <x v="10"/>
    <n v="0"/>
    <n v="0.35583333333333339"/>
    <n v="0.16920892956002689"/>
    <x v="24"/>
    <x v="19"/>
    <x v="14"/>
    <x v="0"/>
    <x v="0"/>
    <x v="0"/>
    <x v="302"/>
    <s v="2029D2_YK_i_80"/>
  </r>
  <r>
    <x v="10"/>
    <n v="0"/>
    <n v="3.8566666666666669"/>
    <n v="4.1088026025584492"/>
    <x v="24"/>
    <x v="19"/>
    <x v="14"/>
    <x v="0"/>
    <x v="0"/>
    <x v="0"/>
    <x v="216"/>
    <s v="2029D2_YK_aa_Pln"/>
  </r>
  <r>
    <x v="10"/>
    <n v="0"/>
    <n v="3.1575000000000002"/>
    <n v="4.32"/>
    <x v="24"/>
    <x v="21"/>
    <x v="16"/>
    <x v="0"/>
    <x v="0"/>
    <x v="1"/>
    <x v="217"/>
    <s v="2029ED2_WA_YA_Y1"/>
  </r>
  <r>
    <x v="10"/>
    <n v="0"/>
    <n v="4.3908333333333323"/>
    <n v="5.394687751906087"/>
    <x v="10"/>
    <x v="19"/>
    <x v="14"/>
    <x v="0"/>
    <x v="0"/>
    <x v="0"/>
    <x v="265"/>
    <s v="2029D2_WW_a_00"/>
  </r>
  <r>
    <x v="10"/>
    <n v="0"/>
    <n v="1.7141666666666662"/>
    <n v="2.5159731826011731"/>
    <x v="10"/>
    <x v="19"/>
    <x v="14"/>
    <x v="0"/>
    <x v="0"/>
    <x v="0"/>
    <x v="266"/>
    <s v="2029D2_WW_b_10"/>
  </r>
  <r>
    <x v="10"/>
    <n v="0"/>
    <n v="1.2541666666666669"/>
    <n v="1.5256053763234767"/>
    <x v="10"/>
    <x v="19"/>
    <x v="14"/>
    <x v="0"/>
    <x v="0"/>
    <x v="0"/>
    <x v="267"/>
    <s v="2029D2_WW_c_20"/>
  </r>
  <r>
    <x v="10"/>
    <n v="0"/>
    <n v="3.6583333333333332"/>
    <n v="2.9347161343449497"/>
    <x v="10"/>
    <x v="19"/>
    <x v="14"/>
    <x v="0"/>
    <x v="0"/>
    <x v="0"/>
    <x v="268"/>
    <s v="2029D2_WW_d_30"/>
  </r>
  <r>
    <x v="10"/>
    <n v="0"/>
    <n v="1.335"/>
    <n v="1.7637011336195088"/>
    <x v="10"/>
    <x v="19"/>
    <x v="14"/>
    <x v="0"/>
    <x v="0"/>
    <x v="0"/>
    <x v="269"/>
    <s v="2029D2_WW_e_40"/>
  </r>
  <r>
    <x v="10"/>
    <n v="0"/>
    <n v="1.3066666666666669"/>
    <n v="1.5097782936715178"/>
    <x v="10"/>
    <x v="19"/>
    <x v="14"/>
    <x v="0"/>
    <x v="0"/>
    <x v="0"/>
    <x v="270"/>
    <s v="2029D2_WW_f_50"/>
  </r>
  <r>
    <x v="10"/>
    <n v="0"/>
    <n v="0.90500000000000014"/>
    <n v="0.96632393243846937"/>
    <x v="10"/>
    <x v="19"/>
    <x v="14"/>
    <x v="0"/>
    <x v="0"/>
    <x v="0"/>
    <x v="291"/>
    <s v="2029D2_WW_g_60"/>
  </r>
  <r>
    <x v="10"/>
    <n v="0"/>
    <n v="0.46416666666666662"/>
    <n v="0.5030733725602925"/>
    <x v="10"/>
    <x v="19"/>
    <x v="14"/>
    <x v="0"/>
    <x v="0"/>
    <x v="0"/>
    <x v="300"/>
    <s v="2029D2_WW_h_70"/>
  </r>
  <r>
    <x v="10"/>
    <n v="0"/>
    <n v="9.4166666666666676E-2"/>
    <n v="4.5234070278423036E-2"/>
    <x v="10"/>
    <x v="19"/>
    <x v="14"/>
    <x v="0"/>
    <x v="0"/>
    <x v="0"/>
    <x v="310"/>
    <s v="2029D2_WW_i_80"/>
  </r>
  <r>
    <x v="10"/>
    <n v="0"/>
    <n v="1.4816666666666667"/>
    <n v="1.7067373180414633"/>
    <x v="10"/>
    <x v="19"/>
    <x v="14"/>
    <x v="0"/>
    <x v="0"/>
    <x v="0"/>
    <x v="219"/>
    <s v="2029D2_WW_aa_Pln"/>
  </r>
  <r>
    <x v="10"/>
    <n v="0"/>
    <n v="1.0474999999999999"/>
    <n v="1.43"/>
    <x v="10"/>
    <x v="21"/>
    <x v="16"/>
    <x v="0"/>
    <x v="0"/>
    <x v="1"/>
    <x v="220"/>
    <s v="2029ED2_WA_WA_Y1"/>
  </r>
  <r>
    <x v="10"/>
    <n v="0"/>
    <n v="2.6000000000000005"/>
    <n v="2.6"/>
    <x v="10"/>
    <x v="22"/>
    <x v="17"/>
    <x v="0"/>
    <x v="0"/>
    <x v="1"/>
    <x v="221"/>
    <s v="2029NonOwnRes_WW"/>
  </r>
  <r>
    <x v="10"/>
    <n v="0"/>
    <n v="0"/>
    <n v="0"/>
    <x v="10"/>
    <x v="22"/>
    <x v="17"/>
    <x v="0"/>
    <x v="0"/>
    <x v="1"/>
    <x v="222"/>
    <s v="2029NonOR_WW_offset"/>
  </r>
  <r>
    <x v="10"/>
    <n v="0"/>
    <n v="0.72000000000000008"/>
    <n v="2.8536139085259022"/>
    <x v="11"/>
    <x v="23"/>
    <x v="18"/>
    <x v="1"/>
    <x v="0"/>
    <x v="0"/>
    <x v="303"/>
    <s v="2029D1WY_AS_1"/>
  </r>
  <r>
    <x v="10"/>
    <n v="0"/>
    <n v="26.064999999999998"/>
    <n v="29.854929726190758"/>
    <x v="12"/>
    <x v="19"/>
    <x v="14"/>
    <x v="1"/>
    <x v="0"/>
    <x v="0"/>
    <x v="271"/>
    <s v="2029D2_WY_a_00"/>
  </r>
  <r>
    <x v="10"/>
    <n v="0"/>
    <n v="7.432500000000001"/>
    <n v="10.639828322409459"/>
    <x v="12"/>
    <x v="19"/>
    <x v="14"/>
    <x v="1"/>
    <x v="0"/>
    <x v="0"/>
    <x v="272"/>
    <s v="2029D2_WY_b_10"/>
  </r>
  <r>
    <x v="10"/>
    <n v="0"/>
    <n v="3.9408333333333339"/>
    <n v="4.9378608007698981"/>
    <x v="12"/>
    <x v="19"/>
    <x v="14"/>
    <x v="1"/>
    <x v="0"/>
    <x v="0"/>
    <x v="273"/>
    <s v="2029D2_WY_c_20"/>
  </r>
  <r>
    <x v="10"/>
    <n v="0"/>
    <n v="19.389166666666664"/>
    <n v="19.706854927987507"/>
    <x v="12"/>
    <x v="19"/>
    <x v="14"/>
    <x v="1"/>
    <x v="0"/>
    <x v="0"/>
    <x v="274"/>
    <s v="2029D2_WY_d_30"/>
  </r>
  <r>
    <x v="10"/>
    <n v="0"/>
    <n v="16.947500000000002"/>
    <n v="19.849961753918386"/>
    <x v="12"/>
    <x v="19"/>
    <x v="14"/>
    <x v="1"/>
    <x v="0"/>
    <x v="0"/>
    <x v="275"/>
    <s v="2029D2_WY_e_40"/>
  </r>
  <r>
    <x v="10"/>
    <n v="0"/>
    <n v="10.163333333333332"/>
    <n v="11.390995179673418"/>
    <x v="12"/>
    <x v="19"/>
    <x v="14"/>
    <x v="1"/>
    <x v="0"/>
    <x v="0"/>
    <x v="292"/>
    <s v="2029D2_WY_f_50"/>
  </r>
  <r>
    <x v="10"/>
    <n v="0"/>
    <n v="2.6524999999999999"/>
    <n v="3.0003210698753837"/>
    <x v="12"/>
    <x v="19"/>
    <x v="14"/>
    <x v="1"/>
    <x v="0"/>
    <x v="0"/>
    <x v="307"/>
    <s v="2029D2_WY_g_60"/>
  </r>
  <r>
    <x v="10"/>
    <n v="0"/>
    <n v="0.28833333333333327"/>
    <n v="0.40298194194054493"/>
    <x v="12"/>
    <x v="19"/>
    <x v="14"/>
    <x v="1"/>
    <x v="0"/>
    <x v="0"/>
    <x v="311"/>
    <s v="2029D2_WY_h_70"/>
  </r>
  <r>
    <x v="10"/>
    <n v="0"/>
    <n v="0.1041666666666667"/>
    <n v="0.16077764068405886"/>
    <x v="12"/>
    <x v="19"/>
    <x v="14"/>
    <x v="1"/>
    <x v="0"/>
    <x v="0"/>
    <x v="321"/>
    <s v="2029D2_WY_i_80"/>
  </r>
  <r>
    <x v="10"/>
    <n v="0"/>
    <n v="6.2550000000000017"/>
    <n v="7.4577723864137644"/>
    <x v="12"/>
    <x v="19"/>
    <x v="14"/>
    <x v="1"/>
    <x v="0"/>
    <x v="0"/>
    <x v="225"/>
    <s v="2029D2_WY_aa_Pln"/>
  </r>
  <r>
    <x v="10"/>
    <n v="0"/>
    <n v="6.2858333333333336"/>
    <n v="7.35"/>
    <x v="12"/>
    <x v="21"/>
    <x v="16"/>
    <x v="1"/>
    <x v="0"/>
    <x v="1"/>
    <x v="226"/>
    <s v="2029ED2_WY_WY_Y1"/>
  </r>
  <r>
    <x v="10"/>
    <n v="0"/>
    <n v="31.065000000000001"/>
    <n v="36.552233173872715"/>
    <x v="14"/>
    <x v="19"/>
    <x v="14"/>
    <x v="0"/>
    <x v="0"/>
    <x v="0"/>
    <x v="276"/>
    <s v="2029D2_OR_a_00"/>
  </r>
  <r>
    <x v="10"/>
    <n v="0"/>
    <n v="31.389999999999997"/>
    <n v="37.198991372891157"/>
    <x v="14"/>
    <x v="19"/>
    <x v="14"/>
    <x v="0"/>
    <x v="0"/>
    <x v="0"/>
    <x v="277"/>
    <s v="2029D2_OR_d_30"/>
  </r>
  <r>
    <x v="10"/>
    <n v="0"/>
    <n v="8.8583333333333343"/>
    <n v="11.14441433093473"/>
    <x v="14"/>
    <x v="19"/>
    <x v="14"/>
    <x v="0"/>
    <x v="0"/>
    <x v="0"/>
    <x v="293"/>
    <s v="2029D2_OR_g_60"/>
  </r>
  <r>
    <x v="10"/>
    <n v="0"/>
    <n v="0.62000000000000011"/>
    <n v="0.78003663110839483"/>
    <x v="14"/>
    <x v="19"/>
    <x v="14"/>
    <x v="0"/>
    <x v="0"/>
    <x v="0"/>
    <x v="309"/>
    <s v="2029D2_OR_i_80"/>
  </r>
  <r>
    <x v="10"/>
    <n v="0"/>
    <n v="3.5533333333333328"/>
    <n v="4.8585660644912245"/>
    <x v="14"/>
    <x v="19"/>
    <x v="14"/>
    <x v="0"/>
    <x v="0"/>
    <x v="0"/>
    <x v="278"/>
    <s v="2029D2_CA_a_00"/>
  </r>
  <r>
    <x v="10"/>
    <n v="0"/>
    <n v="0.57000000000000006"/>
    <n v="1.0380414131160596"/>
    <x v="14"/>
    <x v="19"/>
    <x v="14"/>
    <x v="0"/>
    <x v="0"/>
    <x v="0"/>
    <x v="279"/>
    <s v="2029D2_CA_b_10"/>
  </r>
  <r>
    <x v="10"/>
    <n v="0"/>
    <n v="1.9166666666666669E-2"/>
    <n v="0"/>
    <x v="14"/>
    <x v="19"/>
    <x v="14"/>
    <x v="0"/>
    <x v="0"/>
    <x v="0"/>
    <x v="322"/>
    <s v="2029D2_CA_j_90"/>
  </r>
  <r>
    <x v="10"/>
    <n v="0"/>
    <n v="0.37999999999999995"/>
    <n v="0.24377692151106259"/>
    <x v="14"/>
    <x v="19"/>
    <x v="14"/>
    <x v="0"/>
    <x v="0"/>
    <x v="0"/>
    <x v="280"/>
    <s v="2029D2_CA_c_20"/>
  </r>
  <r>
    <x v="10"/>
    <n v="0"/>
    <n v="2.0749999999999997"/>
    <n v="1.3522848118454722"/>
    <x v="14"/>
    <x v="19"/>
    <x v="14"/>
    <x v="0"/>
    <x v="0"/>
    <x v="0"/>
    <x v="281"/>
    <s v="2029D2_CA_d_30"/>
  </r>
  <r>
    <x v="10"/>
    <n v="0"/>
    <n v="1.0875000000000001"/>
    <n v="1.421752538706333"/>
    <x v="14"/>
    <x v="19"/>
    <x v="14"/>
    <x v="0"/>
    <x v="0"/>
    <x v="0"/>
    <x v="282"/>
    <s v="2029D2_CA_e_40"/>
  </r>
  <r>
    <x v="10"/>
    <n v="0"/>
    <n v="0.6"/>
    <n v="0.64439761492667047"/>
    <x v="14"/>
    <x v="19"/>
    <x v="14"/>
    <x v="0"/>
    <x v="0"/>
    <x v="0"/>
    <x v="283"/>
    <s v="2029D2_CA_f_50"/>
  </r>
  <r>
    <x v="10"/>
    <n v="0"/>
    <n v="0.23583333333333331"/>
    <n v="4.1654718807321044E-2"/>
    <x v="14"/>
    <x v="19"/>
    <x v="14"/>
    <x v="0"/>
    <x v="0"/>
    <x v="0"/>
    <x v="297"/>
    <s v="2029D2_CA_g_60"/>
  </r>
  <r>
    <x v="10"/>
    <n v="0"/>
    <n v="3.666666666666666E-2"/>
    <n v="0"/>
    <x v="14"/>
    <x v="19"/>
    <x v="14"/>
    <x v="0"/>
    <x v="0"/>
    <x v="0"/>
    <x v="312"/>
    <s v="2029D2_CA_i_80"/>
  </r>
  <r>
    <x v="10"/>
    <n v="0"/>
    <n v="0.34083333333333332"/>
    <n v="0.35070679575783414"/>
    <x v="14"/>
    <x v="19"/>
    <x v="14"/>
    <x v="0"/>
    <x v="0"/>
    <x v="0"/>
    <x v="304"/>
    <s v="2029D2_CA_h_70"/>
  </r>
  <r>
    <x v="10"/>
    <n v="0"/>
    <n v="9.1666666666666684E-3"/>
    <n v="0"/>
    <x v="14"/>
    <x v="19"/>
    <x v="14"/>
    <x v="0"/>
    <x v="0"/>
    <x v="0"/>
    <x v="284"/>
    <s v="2029D2_OR_u_200"/>
  </r>
  <r>
    <x v="10"/>
    <n v="0"/>
    <n v="3.3333333333333333E-2"/>
    <n v="3.8868789848617885E-2"/>
    <x v="14"/>
    <x v="19"/>
    <x v="14"/>
    <x v="0"/>
    <x v="0"/>
    <x v="0"/>
    <x v="323"/>
    <s v="2029D2_OR_j_90"/>
  </r>
  <r>
    <x v="10"/>
    <n v="0"/>
    <n v="0.64583333333333337"/>
    <n v="0.86206726951918833"/>
    <x v="14"/>
    <x v="19"/>
    <x v="14"/>
    <x v="0"/>
    <x v="0"/>
    <x v="0"/>
    <x v="228"/>
    <s v="2029D2_CA_aa_Pln"/>
  </r>
  <r>
    <x v="10"/>
    <n v="0"/>
    <n v="16.072500000000002"/>
    <n v="20.54312307013674"/>
    <x v="14"/>
    <x v="19"/>
    <x v="14"/>
    <x v="0"/>
    <x v="0"/>
    <x v="0"/>
    <x v="229"/>
    <s v="2029D2_OR_aa_Pln"/>
  </r>
  <r>
    <x v="10"/>
    <n v="0"/>
    <n v="0.64750000000000008"/>
    <n v="0.9"/>
    <x v="14"/>
    <x v="21"/>
    <x v="16"/>
    <x v="0"/>
    <x v="0"/>
    <x v="1"/>
    <x v="232"/>
    <s v="2029ED2_CA_SO_Y1"/>
  </r>
  <r>
    <x v="10"/>
    <n v="0"/>
    <n v="17.07"/>
    <n v="23.28"/>
    <x v="14"/>
    <x v="21"/>
    <x v="16"/>
    <x v="0"/>
    <x v="0"/>
    <x v="1"/>
    <x v="233"/>
    <s v="2029ED2_OR_SO_Y1"/>
  </r>
  <r>
    <x v="10"/>
    <n v="0"/>
    <n v="1.4499999999999995"/>
    <n v="1.45"/>
    <x v="14"/>
    <x v="6"/>
    <x v="5"/>
    <x v="0"/>
    <x v="0"/>
    <x v="1"/>
    <x v="234"/>
    <s v="2029PGE_Cove_P"/>
  </r>
  <r>
    <x v="10"/>
    <n v="0"/>
    <n v="0.99833333333333341"/>
    <n v="0"/>
    <x v="14"/>
    <x v="18"/>
    <x v="13"/>
    <x v="0"/>
    <x v="0"/>
    <x v="1"/>
    <x v="235"/>
    <s v="2029FC1_EWEB_S"/>
  </r>
  <r>
    <x v="10"/>
    <n v="0"/>
    <n v="9.6666666666666679E-2"/>
    <n v="0.1"/>
    <x v="14"/>
    <x v="3"/>
    <x v="3"/>
    <x v="0"/>
    <x v="0"/>
    <x v="1"/>
    <x v="237"/>
    <s v="2029QF_HY_CA"/>
  </r>
  <r>
    <x v="10"/>
    <n v="0"/>
    <n v="3.3275000000000001"/>
    <n v="4.97"/>
    <x v="14"/>
    <x v="3"/>
    <x v="3"/>
    <x v="0"/>
    <x v="0"/>
    <x v="1"/>
    <x v="239"/>
    <s v="2029QF_HY_OR"/>
  </r>
  <r>
    <x v="10"/>
    <n v="0"/>
    <n v="1.1999999999999997"/>
    <n v="1.2"/>
    <x v="14"/>
    <x v="3"/>
    <x v="3"/>
    <x v="0"/>
    <x v="0"/>
    <x v="1"/>
    <x v="240"/>
    <s v="2029QF_THERM_OR"/>
  </r>
  <r>
    <x v="10"/>
    <n v="0"/>
    <n v="0.59999999999999987"/>
    <n v="0.6"/>
    <x v="14"/>
    <x v="22"/>
    <x v="17"/>
    <x v="0"/>
    <x v="0"/>
    <x v="1"/>
    <x v="241"/>
    <s v="2029NonOwnRes_SO"/>
  </r>
  <r>
    <x v="10"/>
    <n v="0"/>
    <n v="0"/>
    <n v="0"/>
    <x v="14"/>
    <x v="22"/>
    <x v="17"/>
    <x v="0"/>
    <x v="0"/>
    <x v="1"/>
    <x v="242"/>
    <s v="2029NonOR_SO_offset"/>
  </r>
  <r>
    <x v="10"/>
    <n v="0"/>
    <n v="8.1875"/>
    <n v="11.005172406497001"/>
    <x v="15"/>
    <x v="19"/>
    <x v="14"/>
    <x v="0"/>
    <x v="0"/>
    <x v="0"/>
    <x v="285"/>
    <s v="2029D2_OR_b_10"/>
  </r>
  <r>
    <x v="10"/>
    <n v="0"/>
    <n v="30.706666666666667"/>
    <n v="34.624029127999798"/>
    <x v="15"/>
    <x v="19"/>
    <x v="14"/>
    <x v="0"/>
    <x v="0"/>
    <x v="0"/>
    <x v="286"/>
    <s v="2029D2_OR_e_40"/>
  </r>
  <r>
    <x v="10"/>
    <n v="0"/>
    <n v="77.998333333333335"/>
    <n v="78.010000000000005"/>
    <x v="15"/>
    <x v="18"/>
    <x v="13"/>
    <x v="0"/>
    <x v="0"/>
    <x v="1"/>
    <x v="244"/>
    <s v="2029Cowlitz_S"/>
  </r>
  <r>
    <x v="10"/>
    <n v="0"/>
    <n v="1.8274999999999999"/>
    <n v="7.2469059096844406"/>
    <x v="25"/>
    <x v="23"/>
    <x v="18"/>
    <x v="0"/>
    <x v="0"/>
    <x v="0"/>
    <x v="324"/>
    <s v="2029D1OR_AS_1"/>
  </r>
  <r>
    <x v="10"/>
    <n v="0"/>
    <n v="10.0025"/>
    <n v="11.593005726026218"/>
    <x v="25"/>
    <x v="19"/>
    <x v="14"/>
    <x v="0"/>
    <x v="0"/>
    <x v="0"/>
    <x v="287"/>
    <s v="2029D2_OR_f_50"/>
  </r>
  <r>
    <x v="10"/>
    <n v="0"/>
    <n v="4.59"/>
    <n v="6.3846993170102175"/>
    <x v="25"/>
    <x v="19"/>
    <x v="14"/>
    <x v="0"/>
    <x v="0"/>
    <x v="0"/>
    <x v="298"/>
    <s v="2029D2_OR_h_70"/>
  </r>
  <r>
    <x v="10"/>
    <n v="0"/>
    <n v="15.612500000000002"/>
    <n v="21.215883464877667"/>
    <x v="35"/>
    <x v="19"/>
    <x v="14"/>
    <x v="0"/>
    <x v="0"/>
    <x v="0"/>
    <x v="288"/>
    <s v="2029D2_OR_c_20"/>
  </r>
  <r>
    <x v="11"/>
    <n v="0"/>
    <n v="8.0708333333333329"/>
    <n v="14.392957946068075"/>
    <x v="1"/>
    <x v="19"/>
    <x v="14"/>
    <x v="1"/>
    <x v="0"/>
    <x v="0"/>
    <x v="246"/>
    <s v="2030D2_ID_a_00"/>
  </r>
  <r>
    <x v="11"/>
    <n v="0"/>
    <n v="2.8824999999999998"/>
    <n v="5.0099936971309118"/>
    <x v="1"/>
    <x v="19"/>
    <x v="14"/>
    <x v="1"/>
    <x v="0"/>
    <x v="0"/>
    <x v="247"/>
    <s v="2030D2_ID_b_10"/>
  </r>
  <r>
    <x v="11"/>
    <n v="0"/>
    <n v="5.0175000000000001"/>
    <n v="4.1848022425789919"/>
    <x v="1"/>
    <x v="19"/>
    <x v="14"/>
    <x v="1"/>
    <x v="0"/>
    <x v="0"/>
    <x v="248"/>
    <s v="2030D2_ID_c_20"/>
  </r>
  <r>
    <x v="11"/>
    <n v="0"/>
    <n v="4.2491666666666665"/>
    <n v="8.7903767897278851"/>
    <x v="1"/>
    <x v="19"/>
    <x v="14"/>
    <x v="1"/>
    <x v="0"/>
    <x v="0"/>
    <x v="249"/>
    <s v="2030D2_ID_d_30"/>
  </r>
  <r>
    <x v="11"/>
    <n v="0"/>
    <n v="1.5416666666666667"/>
    <n v="2.0024623763315561"/>
    <x v="1"/>
    <x v="19"/>
    <x v="14"/>
    <x v="1"/>
    <x v="0"/>
    <x v="0"/>
    <x v="250"/>
    <s v="2030D2_ID_e_40"/>
  </r>
  <r>
    <x v="11"/>
    <n v="0"/>
    <n v="3.5083333333333333"/>
    <n v="6.0132682606237777"/>
    <x v="1"/>
    <x v="19"/>
    <x v="14"/>
    <x v="1"/>
    <x v="0"/>
    <x v="0"/>
    <x v="251"/>
    <s v="2030D2_ID_f_50"/>
  </r>
  <r>
    <x v="11"/>
    <n v="0"/>
    <n v="0.93166666666666675"/>
    <n v="0.59856788152385643"/>
    <x v="1"/>
    <x v="19"/>
    <x v="14"/>
    <x v="1"/>
    <x v="0"/>
    <x v="0"/>
    <x v="294"/>
    <s v="2030D2_ID_g_60"/>
  </r>
  <r>
    <x v="11"/>
    <n v="0"/>
    <n v="0.33416666666666672"/>
    <n v="0.41996585595406549"/>
    <x v="1"/>
    <x v="19"/>
    <x v="14"/>
    <x v="1"/>
    <x v="0"/>
    <x v="0"/>
    <x v="305"/>
    <s v="2030D2_ID_h_70"/>
  </r>
  <r>
    <x v="11"/>
    <n v="0"/>
    <n v="6.1666666666666675E-2"/>
    <n v="7.6906125797095201E-2"/>
    <x v="1"/>
    <x v="19"/>
    <x v="14"/>
    <x v="1"/>
    <x v="0"/>
    <x v="0"/>
    <x v="313"/>
    <s v="2030D2_ID_i_80"/>
  </r>
  <r>
    <x v="11"/>
    <n v="0"/>
    <n v="2.2575000000000003"/>
    <n v="3.3283797970886617"/>
    <x v="1"/>
    <x v="19"/>
    <x v="14"/>
    <x v="1"/>
    <x v="0"/>
    <x v="0"/>
    <x v="189"/>
    <s v="2030D2_ID_aa_Pln"/>
  </r>
  <r>
    <x v="11"/>
    <n v="0"/>
    <n v="45.04999999999999"/>
    <n v="180.2"/>
    <x v="1"/>
    <x v="20"/>
    <x v="15"/>
    <x v="1"/>
    <x v="0"/>
    <x v="1"/>
    <x v="190"/>
    <s v="2030ED1_ID_IRR"/>
  </r>
  <r>
    <x v="11"/>
    <n v="0"/>
    <n v="2.2441666666666671"/>
    <n v="3.66"/>
    <x v="1"/>
    <x v="21"/>
    <x v="16"/>
    <x v="1"/>
    <x v="0"/>
    <x v="1"/>
    <x v="191"/>
    <s v="2030ED2_ID_GO_Y1"/>
  </r>
  <r>
    <x v="11"/>
    <n v="0"/>
    <n v="0.93833333333333335"/>
    <n v="1.18"/>
    <x v="1"/>
    <x v="3"/>
    <x v="3"/>
    <x v="1"/>
    <x v="0"/>
    <x v="1"/>
    <x v="192"/>
    <s v="2030QF_HY_ID"/>
  </r>
  <r>
    <x v="11"/>
    <n v="0"/>
    <n v="6.5999999999999988"/>
    <n v="6.6"/>
    <x v="1"/>
    <x v="22"/>
    <x v="17"/>
    <x v="1"/>
    <x v="0"/>
    <x v="1"/>
    <x v="193"/>
    <s v="2030NonOwnRes_GO"/>
  </r>
  <r>
    <x v="11"/>
    <n v="0"/>
    <n v="0"/>
    <n v="0"/>
    <x v="1"/>
    <x v="22"/>
    <x v="17"/>
    <x v="1"/>
    <x v="0"/>
    <x v="1"/>
    <x v="194"/>
    <s v="2030NonOR_GO_offset"/>
  </r>
  <r>
    <x v="11"/>
    <n v="0"/>
    <n v="4.3875000000000011"/>
    <n v="4.1399999999999997"/>
    <x v="1"/>
    <x v="3"/>
    <x v="3"/>
    <x v="1"/>
    <x v="0"/>
    <x v="1"/>
    <x v="195"/>
    <s v="2030QF_THERM_ID"/>
  </r>
  <r>
    <x v="11"/>
    <n v="0"/>
    <n v="1.2350000000000001"/>
    <n v="6.9131160474971658"/>
    <x v="3"/>
    <x v="23"/>
    <x v="18"/>
    <x v="1"/>
    <x v="0"/>
    <x v="0"/>
    <x v="306"/>
    <s v="2030D1UT_DLC_4"/>
  </r>
  <r>
    <x v="11"/>
    <n v="0"/>
    <n v="1.155"/>
    <n v="6.4568079410966401"/>
    <x v="3"/>
    <x v="23"/>
    <x v="18"/>
    <x v="1"/>
    <x v="0"/>
    <x v="0"/>
    <x v="314"/>
    <s v="2030D1UT_DLC_5"/>
  </r>
  <r>
    <x v="11"/>
    <n v="0"/>
    <n v="0.69999999999999984"/>
    <n v="3.9167249724865321"/>
    <x v="3"/>
    <x v="23"/>
    <x v="18"/>
    <x v="1"/>
    <x v="0"/>
    <x v="0"/>
    <x v="200"/>
    <s v="2030D1UT_DLC_1"/>
  </r>
  <r>
    <x v="11"/>
    <n v="0"/>
    <n v="1.2075"/>
    <n v="6.756832932831446"/>
    <x v="3"/>
    <x v="23"/>
    <x v="18"/>
    <x v="1"/>
    <x v="0"/>
    <x v="0"/>
    <x v="289"/>
    <s v="2030D1UT_DLC_2"/>
  </r>
  <r>
    <x v="11"/>
    <n v="0"/>
    <n v="1.7"/>
    <n v="9.5101169405842949"/>
    <x v="3"/>
    <x v="23"/>
    <x v="18"/>
    <x v="1"/>
    <x v="0"/>
    <x v="0"/>
    <x v="295"/>
    <s v="2030D1UT_DLC_3"/>
  </r>
  <r>
    <x v="11"/>
    <n v="0"/>
    <n v="1.8999999999999997"/>
    <n v="10.631110639606302"/>
    <x v="3"/>
    <x v="23"/>
    <x v="18"/>
    <x v="1"/>
    <x v="0"/>
    <x v="0"/>
    <x v="315"/>
    <s v="2030D1UT_THM_1"/>
  </r>
  <r>
    <x v="11"/>
    <n v="0"/>
    <n v="3.8849999999999998"/>
    <n v="21.726247070287979"/>
    <x v="3"/>
    <x v="23"/>
    <x v="18"/>
    <x v="1"/>
    <x v="0"/>
    <x v="0"/>
    <x v="316"/>
    <s v="2030D1UT_THM_2"/>
  </r>
  <r>
    <x v="11"/>
    <n v="0"/>
    <n v="7.91"/>
    <n v="44.231015582151478"/>
    <x v="3"/>
    <x v="23"/>
    <x v="18"/>
    <x v="1"/>
    <x v="0"/>
    <x v="0"/>
    <x v="317"/>
    <s v="2030D1UT_THM_3"/>
  </r>
  <r>
    <x v="11"/>
    <n v="0"/>
    <n v="4.165"/>
    <n v="23.286184085192101"/>
    <x v="3"/>
    <x v="23"/>
    <x v="18"/>
    <x v="1"/>
    <x v="0"/>
    <x v="0"/>
    <x v="318"/>
    <s v="2030D1UT_THM_4"/>
  </r>
  <r>
    <x v="11"/>
    <n v="0"/>
    <n v="2.2650000000000001"/>
    <n v="12.663755840845003"/>
    <x v="3"/>
    <x v="23"/>
    <x v="18"/>
    <x v="1"/>
    <x v="0"/>
    <x v="0"/>
    <x v="319"/>
    <s v="2030D1UT_THM_5"/>
  </r>
  <r>
    <x v="11"/>
    <n v="0"/>
    <n v="1.4174999999999998"/>
    <n v="7.9241327399025563"/>
    <x v="3"/>
    <x v="23"/>
    <x v="18"/>
    <x v="1"/>
    <x v="0"/>
    <x v="0"/>
    <x v="325"/>
    <s v="2030D1UT_THM_6"/>
  </r>
  <r>
    <x v="11"/>
    <n v="0"/>
    <n v="2.0049999999999999"/>
    <n v="7.9607917421080954"/>
    <x v="3"/>
    <x v="23"/>
    <x v="18"/>
    <x v="1"/>
    <x v="0"/>
    <x v="0"/>
    <x v="296"/>
    <s v="2030D1UT_AS_1"/>
  </r>
  <r>
    <x v="11"/>
    <n v="0"/>
    <n v="1.2775000000000001"/>
    <n v="5.0676246996235852"/>
    <x v="3"/>
    <x v="23"/>
    <x v="18"/>
    <x v="1"/>
    <x v="0"/>
    <x v="0"/>
    <x v="301"/>
    <s v="2030D1UT_AS_2"/>
  </r>
  <r>
    <x v="11"/>
    <n v="0"/>
    <n v="105.90249999999999"/>
    <n v="130.24171006078106"/>
    <x v="3"/>
    <x v="19"/>
    <x v="14"/>
    <x v="1"/>
    <x v="0"/>
    <x v="0"/>
    <x v="252"/>
    <s v="2030D2_UT_a_00"/>
  </r>
  <r>
    <x v="11"/>
    <n v="0"/>
    <n v="43.239166666666669"/>
    <n v="58.638024021075871"/>
    <x v="3"/>
    <x v="19"/>
    <x v="14"/>
    <x v="1"/>
    <x v="0"/>
    <x v="0"/>
    <x v="253"/>
    <s v="2030D2_UT_b_10"/>
  </r>
  <r>
    <x v="11"/>
    <n v="0"/>
    <n v="47.845833333333331"/>
    <n v="52.724866307511171"/>
    <x v="3"/>
    <x v="19"/>
    <x v="14"/>
    <x v="1"/>
    <x v="0"/>
    <x v="0"/>
    <x v="254"/>
    <s v="2030D2_UT_c_20"/>
  </r>
  <r>
    <x v="11"/>
    <n v="0"/>
    <n v="51.392499999999991"/>
    <n v="69.822620072698555"/>
    <x v="3"/>
    <x v="19"/>
    <x v="14"/>
    <x v="1"/>
    <x v="0"/>
    <x v="0"/>
    <x v="255"/>
    <s v="2030D2_UT_d_30"/>
  </r>
  <r>
    <x v="11"/>
    <n v="0"/>
    <n v="31.327500000000001"/>
    <n v="34.666688785827127"/>
    <x v="3"/>
    <x v="19"/>
    <x v="14"/>
    <x v="1"/>
    <x v="0"/>
    <x v="0"/>
    <x v="256"/>
    <s v="2030D2_UT_e_40"/>
  </r>
  <r>
    <x v="11"/>
    <n v="0"/>
    <n v="24.000833333333333"/>
    <n v="27.313185035682526"/>
    <x v="3"/>
    <x v="19"/>
    <x v="14"/>
    <x v="1"/>
    <x v="0"/>
    <x v="0"/>
    <x v="257"/>
    <s v="2030D2_UT_f_50"/>
  </r>
  <r>
    <x v="11"/>
    <n v="0"/>
    <n v="5.7591666666666681"/>
    <n v="6.0767597665801238"/>
    <x v="3"/>
    <x v="19"/>
    <x v="14"/>
    <x v="1"/>
    <x v="0"/>
    <x v="0"/>
    <x v="299"/>
    <s v="2030D2_UT_g_60"/>
  </r>
  <r>
    <x v="11"/>
    <n v="0"/>
    <n v="4.7183333333333337"/>
    <n v="5.9905198057092175"/>
    <x v="3"/>
    <x v="19"/>
    <x v="14"/>
    <x v="1"/>
    <x v="0"/>
    <x v="0"/>
    <x v="308"/>
    <s v="2030D2_UT_h_70"/>
  </r>
  <r>
    <x v="11"/>
    <n v="0"/>
    <n v="33.040833333333332"/>
    <n v="35.572635641817385"/>
    <x v="3"/>
    <x v="19"/>
    <x v="14"/>
    <x v="1"/>
    <x v="0"/>
    <x v="0"/>
    <x v="201"/>
    <s v="2030D2_UT_aa_Pln"/>
  </r>
  <r>
    <x v="11"/>
    <n v="0"/>
    <n v="30.475000000000005"/>
    <n v="121.9"/>
    <x v="3"/>
    <x v="20"/>
    <x v="15"/>
    <x v="1"/>
    <x v="0"/>
    <x v="1"/>
    <x v="203"/>
    <s v="2030ED1_C_Keeper"/>
  </r>
  <r>
    <x v="11"/>
    <n v="0"/>
    <n v="5.3"/>
    <n v="21.2"/>
    <x v="3"/>
    <x v="20"/>
    <x v="15"/>
    <x v="1"/>
    <x v="0"/>
    <x v="1"/>
    <x v="204"/>
    <s v="2030ED1_UT_IRR"/>
  </r>
  <r>
    <x v="11"/>
    <n v="0"/>
    <n v="30.810000000000006"/>
    <n v="40.26"/>
    <x v="3"/>
    <x v="21"/>
    <x v="16"/>
    <x v="1"/>
    <x v="0"/>
    <x v="1"/>
    <x v="205"/>
    <s v="2030ED2_UT_UT_Y1"/>
  </r>
  <r>
    <x v="11"/>
    <n v="0"/>
    <n v="0.44833333333333342"/>
    <n v="0.37"/>
    <x v="5"/>
    <x v="3"/>
    <x v="3"/>
    <x v="1"/>
    <x v="0"/>
    <x v="1"/>
    <x v="212"/>
    <s v="2030QF_HY_UTS"/>
  </r>
  <r>
    <x v="11"/>
    <n v="0"/>
    <n v="28"/>
    <n v="28"/>
    <x v="5"/>
    <x v="22"/>
    <x v="17"/>
    <x v="1"/>
    <x v="0"/>
    <x v="1"/>
    <x v="214"/>
    <s v="2030NonOwnRes_US"/>
  </r>
  <r>
    <x v="11"/>
    <n v="0"/>
    <n v="0"/>
    <n v="0"/>
    <x v="5"/>
    <x v="22"/>
    <x v="17"/>
    <x v="1"/>
    <x v="0"/>
    <x v="1"/>
    <x v="215"/>
    <s v="2030NonOR_US_offset"/>
  </r>
  <r>
    <x v="11"/>
    <n v="0"/>
    <n v="0.45"/>
    <n v="1.7856792916434905"/>
    <x v="24"/>
    <x v="23"/>
    <x v="18"/>
    <x v="0"/>
    <x v="0"/>
    <x v="0"/>
    <x v="320"/>
    <s v="2030D1WA_AS_1"/>
  </r>
  <r>
    <x v="11"/>
    <n v="0"/>
    <n v="11.295833333333334"/>
    <n v="13.875609788639649"/>
    <x v="24"/>
    <x v="19"/>
    <x v="14"/>
    <x v="0"/>
    <x v="0"/>
    <x v="0"/>
    <x v="258"/>
    <s v="2030D2_YK_a_00"/>
  </r>
  <r>
    <x v="11"/>
    <n v="0"/>
    <n v="4.3358333333333343"/>
    <n v="6.3639321677559089"/>
    <x v="24"/>
    <x v="19"/>
    <x v="14"/>
    <x v="0"/>
    <x v="0"/>
    <x v="0"/>
    <x v="259"/>
    <s v="2030D2_YK_b_10"/>
  </r>
  <r>
    <x v="11"/>
    <n v="0"/>
    <n v="3.2591666666666668"/>
    <n v="3.9589186109612795"/>
    <x v="24"/>
    <x v="19"/>
    <x v="14"/>
    <x v="0"/>
    <x v="0"/>
    <x v="0"/>
    <x v="260"/>
    <s v="2030D2_YK_c_20"/>
  </r>
  <r>
    <x v="11"/>
    <n v="0"/>
    <n v="9.4758333333333322"/>
    <n v="7.6028026170456888"/>
    <x v="24"/>
    <x v="19"/>
    <x v="14"/>
    <x v="0"/>
    <x v="0"/>
    <x v="0"/>
    <x v="261"/>
    <s v="2030D2_YK_d_30"/>
  </r>
  <r>
    <x v="11"/>
    <n v="0"/>
    <n v="3.2766666666666668"/>
    <n v="4.3251186810315874"/>
    <x v="24"/>
    <x v="19"/>
    <x v="14"/>
    <x v="0"/>
    <x v="0"/>
    <x v="0"/>
    <x v="262"/>
    <s v="2030D2_YK_e_40"/>
  </r>
  <r>
    <x v="11"/>
    <n v="0"/>
    <n v="3.2025000000000001"/>
    <n v="3.7020591036602966"/>
    <x v="24"/>
    <x v="19"/>
    <x v="14"/>
    <x v="0"/>
    <x v="0"/>
    <x v="0"/>
    <x v="263"/>
    <s v="2030D2_YK_f_50"/>
  </r>
  <r>
    <x v="11"/>
    <n v="0"/>
    <n v="2.9191666666666669"/>
    <n v="3.1125802455386489"/>
    <x v="24"/>
    <x v="19"/>
    <x v="14"/>
    <x v="0"/>
    <x v="0"/>
    <x v="0"/>
    <x v="264"/>
    <s v="2030D2_YK_g_60"/>
  </r>
  <r>
    <x v="11"/>
    <n v="0"/>
    <n v="1.6174999999999999"/>
    <n v="1.7587117902514287"/>
    <x v="24"/>
    <x v="19"/>
    <x v="14"/>
    <x v="0"/>
    <x v="0"/>
    <x v="0"/>
    <x v="290"/>
    <s v="2030D2_YK_h_70"/>
  </r>
  <r>
    <x v="11"/>
    <n v="0"/>
    <n v="0.4458333333333333"/>
    <n v="0.21276766390221202"/>
    <x v="24"/>
    <x v="19"/>
    <x v="14"/>
    <x v="0"/>
    <x v="0"/>
    <x v="0"/>
    <x v="302"/>
    <s v="2030D2_YK_i_80"/>
  </r>
  <r>
    <x v="11"/>
    <n v="0"/>
    <n v="3.8566666666666669"/>
    <n v="4.1088026025584492"/>
    <x v="24"/>
    <x v="19"/>
    <x v="14"/>
    <x v="0"/>
    <x v="0"/>
    <x v="0"/>
    <x v="216"/>
    <s v="2030D2_YK_aa_Pln"/>
  </r>
  <r>
    <x v="11"/>
    <n v="0"/>
    <n v="3.1575000000000002"/>
    <n v="4.32"/>
    <x v="24"/>
    <x v="21"/>
    <x v="16"/>
    <x v="0"/>
    <x v="0"/>
    <x v="1"/>
    <x v="217"/>
    <s v="2030ED2_WA_YA_Y1"/>
  </r>
  <r>
    <x v="11"/>
    <n v="0"/>
    <n v="4.7983333333333329"/>
    <n v="5.8924674752653576"/>
    <x v="10"/>
    <x v="19"/>
    <x v="14"/>
    <x v="0"/>
    <x v="0"/>
    <x v="0"/>
    <x v="265"/>
    <s v="2030D2_WW_a_00"/>
  </r>
  <r>
    <x v="11"/>
    <n v="0"/>
    <n v="1.8416666666666668"/>
    <n v="2.7038173342433423"/>
    <x v="10"/>
    <x v="19"/>
    <x v="14"/>
    <x v="0"/>
    <x v="0"/>
    <x v="0"/>
    <x v="266"/>
    <s v="2030D2_WW_b_10"/>
  </r>
  <r>
    <x v="11"/>
    <n v="0"/>
    <n v="1.3958333333333333"/>
    <n v="1.695117084803863"/>
    <x v="10"/>
    <x v="19"/>
    <x v="14"/>
    <x v="0"/>
    <x v="0"/>
    <x v="0"/>
    <x v="267"/>
    <s v="2030D2_WW_c_20"/>
  </r>
  <r>
    <x v="11"/>
    <n v="0"/>
    <n v="4.0266666666666673"/>
    <n v="3.2307620601779927"/>
    <x v="10"/>
    <x v="19"/>
    <x v="14"/>
    <x v="0"/>
    <x v="0"/>
    <x v="0"/>
    <x v="268"/>
    <s v="2030D2_WW_d_30"/>
  </r>
  <r>
    <x v="11"/>
    <n v="0"/>
    <n v="1.4166666666666667"/>
    <n v="1.8696478448263343"/>
    <x v="10"/>
    <x v="19"/>
    <x v="14"/>
    <x v="0"/>
    <x v="0"/>
    <x v="0"/>
    <x v="269"/>
    <s v="2030D2_WW_e_40"/>
  </r>
  <r>
    <x v="11"/>
    <n v="0"/>
    <n v="1.3733333333333333"/>
    <n v="1.5873353977984792"/>
    <x v="10"/>
    <x v="19"/>
    <x v="14"/>
    <x v="0"/>
    <x v="0"/>
    <x v="0"/>
    <x v="270"/>
    <s v="2030D2_WW_f_50"/>
  </r>
  <r>
    <x v="11"/>
    <n v="0"/>
    <n v="0.96833333333333327"/>
    <n v="1.0324408330789963"/>
    <x v="10"/>
    <x v="19"/>
    <x v="14"/>
    <x v="0"/>
    <x v="0"/>
    <x v="0"/>
    <x v="291"/>
    <s v="2030D2_WW_g_60"/>
  </r>
  <r>
    <x v="11"/>
    <n v="0"/>
    <n v="0.50750000000000006"/>
    <n v="0.55215370159056498"/>
    <x v="10"/>
    <x v="19"/>
    <x v="14"/>
    <x v="0"/>
    <x v="0"/>
    <x v="0"/>
    <x v="300"/>
    <s v="2030D2_WW_h_70"/>
  </r>
  <r>
    <x v="11"/>
    <n v="0"/>
    <n v="0.13666666666666666"/>
    <n v="6.5338101513277708E-2"/>
    <x v="10"/>
    <x v="19"/>
    <x v="14"/>
    <x v="0"/>
    <x v="0"/>
    <x v="0"/>
    <x v="310"/>
    <s v="2030D2_WW_i_80"/>
  </r>
  <r>
    <x v="11"/>
    <n v="0"/>
    <n v="1.4816666666666667"/>
    <n v="1.7067373180414633"/>
    <x v="10"/>
    <x v="19"/>
    <x v="14"/>
    <x v="0"/>
    <x v="0"/>
    <x v="0"/>
    <x v="219"/>
    <s v="2030D2_WW_aa_Pln"/>
  </r>
  <r>
    <x v="11"/>
    <n v="0"/>
    <n v="1.0474999999999999"/>
    <n v="1.43"/>
    <x v="10"/>
    <x v="21"/>
    <x v="16"/>
    <x v="0"/>
    <x v="0"/>
    <x v="1"/>
    <x v="220"/>
    <s v="2030ED2_WA_WA_Y1"/>
  </r>
  <r>
    <x v="11"/>
    <n v="0"/>
    <n v="2.6000000000000005"/>
    <n v="2.6"/>
    <x v="10"/>
    <x v="22"/>
    <x v="17"/>
    <x v="0"/>
    <x v="0"/>
    <x v="1"/>
    <x v="221"/>
    <s v="2030NonOwnRes_WW"/>
  </r>
  <r>
    <x v="11"/>
    <n v="0"/>
    <n v="0"/>
    <n v="0"/>
    <x v="10"/>
    <x v="22"/>
    <x v="17"/>
    <x v="0"/>
    <x v="0"/>
    <x v="1"/>
    <x v="222"/>
    <s v="2030NonOR_WW_offset"/>
  </r>
  <r>
    <x v="11"/>
    <n v="0"/>
    <n v="0.72000000000000008"/>
    <n v="2.8536139085259022"/>
    <x v="11"/>
    <x v="23"/>
    <x v="18"/>
    <x v="1"/>
    <x v="0"/>
    <x v="0"/>
    <x v="303"/>
    <s v="2030D1WY_AS_1"/>
  </r>
  <r>
    <x v="11"/>
    <n v="0"/>
    <n v="28.806666666666661"/>
    <n v="32.996802263747306"/>
    <x v="12"/>
    <x v="19"/>
    <x v="14"/>
    <x v="1"/>
    <x v="0"/>
    <x v="0"/>
    <x v="271"/>
    <s v="2030D2_WY_a_00"/>
  </r>
  <r>
    <x v="11"/>
    <n v="0"/>
    <n v="8.1391666666666662"/>
    <n v="11.651714066819398"/>
    <x v="12"/>
    <x v="19"/>
    <x v="14"/>
    <x v="1"/>
    <x v="0"/>
    <x v="0"/>
    <x v="272"/>
    <s v="2030D2_WY_b_10"/>
  </r>
  <r>
    <x v="11"/>
    <n v="0"/>
    <n v="4.3266666666666671"/>
    <n v="5.4214177906758021"/>
    <x v="12"/>
    <x v="19"/>
    <x v="14"/>
    <x v="1"/>
    <x v="0"/>
    <x v="0"/>
    <x v="273"/>
    <s v="2030D2_WY_c_20"/>
  </r>
  <r>
    <x v="11"/>
    <n v="0"/>
    <n v="21.084999999999997"/>
    <n v="21.431538975280851"/>
    <x v="12"/>
    <x v="19"/>
    <x v="14"/>
    <x v="1"/>
    <x v="0"/>
    <x v="0"/>
    <x v="274"/>
    <s v="2030D2_WY_d_30"/>
  </r>
  <r>
    <x v="11"/>
    <n v="0"/>
    <n v="18.28916666666667"/>
    <n v="21.420922497721282"/>
    <x v="12"/>
    <x v="19"/>
    <x v="14"/>
    <x v="1"/>
    <x v="0"/>
    <x v="0"/>
    <x v="275"/>
    <s v="2030D2_WY_e_40"/>
  </r>
  <r>
    <x v="11"/>
    <n v="0"/>
    <n v="11.114166666666668"/>
    <n v="12.460322956194025"/>
    <x v="12"/>
    <x v="19"/>
    <x v="14"/>
    <x v="1"/>
    <x v="0"/>
    <x v="0"/>
    <x v="292"/>
    <s v="2030D2_WY_f_50"/>
  </r>
  <r>
    <x v="11"/>
    <n v="0"/>
    <n v="3.1516666666666668"/>
    <n v="3.5652670219638782"/>
    <x v="12"/>
    <x v="19"/>
    <x v="14"/>
    <x v="1"/>
    <x v="0"/>
    <x v="0"/>
    <x v="307"/>
    <s v="2030D2_WY_g_60"/>
  </r>
  <r>
    <x v="11"/>
    <n v="0"/>
    <n v="0.39583333333333331"/>
    <n v="0.55459891019540353"/>
    <x v="12"/>
    <x v="19"/>
    <x v="14"/>
    <x v="1"/>
    <x v="0"/>
    <x v="0"/>
    <x v="311"/>
    <s v="2030D2_WY_h_70"/>
  </r>
  <r>
    <x v="11"/>
    <n v="0"/>
    <n v="0.1041666666666667"/>
    <n v="0.16077764068405886"/>
    <x v="12"/>
    <x v="19"/>
    <x v="14"/>
    <x v="1"/>
    <x v="0"/>
    <x v="0"/>
    <x v="321"/>
    <s v="2030D2_WY_i_80"/>
  </r>
  <r>
    <x v="11"/>
    <n v="0"/>
    <n v="6.2550000000000017"/>
    <n v="7.4577723864137644"/>
    <x v="12"/>
    <x v="19"/>
    <x v="14"/>
    <x v="1"/>
    <x v="0"/>
    <x v="0"/>
    <x v="225"/>
    <s v="2030D2_WY_aa_Pln"/>
  </r>
  <r>
    <x v="11"/>
    <n v="0"/>
    <n v="6.2858333333333336"/>
    <n v="7.35"/>
    <x v="12"/>
    <x v="21"/>
    <x v="16"/>
    <x v="1"/>
    <x v="0"/>
    <x v="1"/>
    <x v="226"/>
    <s v="2030ED2_WY_WY_Y1"/>
  </r>
  <r>
    <x v="11"/>
    <n v="0"/>
    <n v="33.18333333333333"/>
    <n v="39.045813140809116"/>
    <x v="14"/>
    <x v="19"/>
    <x v="14"/>
    <x v="0"/>
    <x v="0"/>
    <x v="0"/>
    <x v="276"/>
    <s v="2030D2_OR_a_00"/>
  </r>
  <r>
    <x v="11"/>
    <n v="0"/>
    <n v="33.618333333333332"/>
    <n v="39.839517535101365"/>
    <x v="14"/>
    <x v="19"/>
    <x v="14"/>
    <x v="0"/>
    <x v="0"/>
    <x v="0"/>
    <x v="277"/>
    <s v="2030D2_OR_d_30"/>
  </r>
  <r>
    <x v="11"/>
    <n v="0"/>
    <n v="9.5758333333333336"/>
    <n v="12.048015492902412"/>
    <x v="14"/>
    <x v="19"/>
    <x v="14"/>
    <x v="0"/>
    <x v="0"/>
    <x v="0"/>
    <x v="293"/>
    <s v="2030D2_OR_g_60"/>
  </r>
  <r>
    <x v="11"/>
    <n v="0"/>
    <n v="0.81166666666666665"/>
    <n v="1.0188233549170871"/>
    <x v="14"/>
    <x v="19"/>
    <x v="14"/>
    <x v="0"/>
    <x v="0"/>
    <x v="0"/>
    <x v="309"/>
    <s v="2030D2_OR_i_80"/>
  </r>
  <r>
    <x v="11"/>
    <n v="0"/>
    <n v="3.85"/>
    <n v="5.2586832698022663"/>
    <x v="14"/>
    <x v="19"/>
    <x v="14"/>
    <x v="0"/>
    <x v="0"/>
    <x v="0"/>
    <x v="278"/>
    <s v="2030D2_CA_a_00"/>
  </r>
  <r>
    <x v="11"/>
    <n v="0"/>
    <n v="0.62416666666666665"/>
    <n v="1.1342836633387408"/>
    <x v="14"/>
    <x v="19"/>
    <x v="14"/>
    <x v="0"/>
    <x v="0"/>
    <x v="0"/>
    <x v="279"/>
    <s v="2030D2_CA_b_10"/>
  </r>
  <r>
    <x v="11"/>
    <n v="0"/>
    <n v="1.9166666666666669E-2"/>
    <n v="0"/>
    <x v="14"/>
    <x v="19"/>
    <x v="14"/>
    <x v="0"/>
    <x v="0"/>
    <x v="0"/>
    <x v="322"/>
    <s v="2030D2_CA_j_90"/>
  </r>
  <r>
    <x v="11"/>
    <n v="0"/>
    <n v="0.41250000000000003"/>
    <n v="0.24377692151106259"/>
    <x v="14"/>
    <x v="19"/>
    <x v="14"/>
    <x v="0"/>
    <x v="0"/>
    <x v="0"/>
    <x v="280"/>
    <s v="2030D2_CA_c_20"/>
  </r>
  <r>
    <x v="11"/>
    <n v="0"/>
    <n v="2.4008333333333334"/>
    <n v="1.56623656706646"/>
    <x v="14"/>
    <x v="19"/>
    <x v="14"/>
    <x v="0"/>
    <x v="0"/>
    <x v="0"/>
    <x v="281"/>
    <s v="2030D2_CA_d_30"/>
  </r>
  <r>
    <x v="11"/>
    <n v="0"/>
    <n v="1.2041666666666668"/>
    <n v="1.5740831678534402"/>
    <x v="14"/>
    <x v="19"/>
    <x v="14"/>
    <x v="0"/>
    <x v="0"/>
    <x v="0"/>
    <x v="282"/>
    <s v="2030D2_CA_e_40"/>
  </r>
  <r>
    <x v="11"/>
    <n v="0"/>
    <n v="0.63083333333333336"/>
    <n v="0.64439761492667047"/>
    <x v="14"/>
    <x v="19"/>
    <x v="14"/>
    <x v="0"/>
    <x v="0"/>
    <x v="0"/>
    <x v="283"/>
    <s v="2030D2_CA_f_50"/>
  </r>
  <r>
    <x v="11"/>
    <n v="0"/>
    <n v="0.26"/>
    <n v="4.1654718807321044E-2"/>
    <x v="14"/>
    <x v="19"/>
    <x v="14"/>
    <x v="0"/>
    <x v="0"/>
    <x v="0"/>
    <x v="297"/>
    <s v="2030D2_CA_g_60"/>
  </r>
  <r>
    <x v="11"/>
    <n v="0"/>
    <n v="3.666666666666666E-2"/>
    <n v="0"/>
    <x v="14"/>
    <x v="19"/>
    <x v="14"/>
    <x v="0"/>
    <x v="0"/>
    <x v="0"/>
    <x v="312"/>
    <s v="2030D2_CA_i_80"/>
  </r>
  <r>
    <x v="11"/>
    <n v="0"/>
    <n v="0.37999999999999995"/>
    <n v="0.35070679575783414"/>
    <x v="14"/>
    <x v="19"/>
    <x v="14"/>
    <x v="0"/>
    <x v="0"/>
    <x v="0"/>
    <x v="304"/>
    <s v="2030D2_CA_h_70"/>
  </r>
  <r>
    <x v="11"/>
    <n v="0"/>
    <n v="9.1666666666666684E-3"/>
    <n v="0"/>
    <x v="14"/>
    <x v="19"/>
    <x v="14"/>
    <x v="0"/>
    <x v="0"/>
    <x v="0"/>
    <x v="284"/>
    <s v="2030D2_OR_u_200"/>
  </r>
  <r>
    <x v="11"/>
    <n v="0"/>
    <n v="3.3333333333333333E-2"/>
    <n v="3.8868789848617885E-2"/>
    <x v="14"/>
    <x v="19"/>
    <x v="14"/>
    <x v="0"/>
    <x v="0"/>
    <x v="0"/>
    <x v="323"/>
    <s v="2030D2_OR_j_90"/>
  </r>
  <r>
    <x v="11"/>
    <n v="0"/>
    <n v="0.64583333333333337"/>
    <n v="0.86206726951918833"/>
    <x v="14"/>
    <x v="19"/>
    <x v="14"/>
    <x v="0"/>
    <x v="0"/>
    <x v="0"/>
    <x v="228"/>
    <s v="2030D2_CA_aa_Pln"/>
  </r>
  <r>
    <x v="11"/>
    <n v="0"/>
    <n v="16.072500000000002"/>
    <n v="20.54312307013674"/>
    <x v="14"/>
    <x v="19"/>
    <x v="14"/>
    <x v="0"/>
    <x v="0"/>
    <x v="0"/>
    <x v="229"/>
    <s v="2030D2_OR_aa_Pln"/>
  </r>
  <r>
    <x v="11"/>
    <n v="0"/>
    <n v="0.64750000000000008"/>
    <n v="0.9"/>
    <x v="14"/>
    <x v="21"/>
    <x v="16"/>
    <x v="0"/>
    <x v="0"/>
    <x v="1"/>
    <x v="232"/>
    <s v="2030ED2_CA_SO_Y1"/>
  </r>
  <r>
    <x v="11"/>
    <n v="0"/>
    <n v="17.07"/>
    <n v="23.28"/>
    <x v="14"/>
    <x v="21"/>
    <x v="16"/>
    <x v="0"/>
    <x v="0"/>
    <x v="1"/>
    <x v="233"/>
    <s v="2030ED2_OR_SO_Y1"/>
  </r>
  <r>
    <x v="11"/>
    <n v="0"/>
    <n v="1.4499999999999995"/>
    <n v="1.45"/>
    <x v="14"/>
    <x v="6"/>
    <x v="5"/>
    <x v="0"/>
    <x v="0"/>
    <x v="1"/>
    <x v="234"/>
    <s v="2030PGE_Cove_P"/>
  </r>
  <r>
    <x v="11"/>
    <n v="0"/>
    <n v="9.6666666666666679E-2"/>
    <n v="0.1"/>
    <x v="14"/>
    <x v="3"/>
    <x v="3"/>
    <x v="0"/>
    <x v="0"/>
    <x v="1"/>
    <x v="237"/>
    <s v="2030QF_HY_CA"/>
  </r>
  <r>
    <x v="11"/>
    <n v="0"/>
    <n v="1.8324999999999998"/>
    <n v="0.95"/>
    <x v="14"/>
    <x v="3"/>
    <x v="3"/>
    <x v="0"/>
    <x v="0"/>
    <x v="1"/>
    <x v="239"/>
    <s v="2030QF_HY_OR"/>
  </r>
  <r>
    <x v="11"/>
    <n v="0"/>
    <n v="1.1999999999999997"/>
    <n v="1.2"/>
    <x v="14"/>
    <x v="3"/>
    <x v="3"/>
    <x v="0"/>
    <x v="0"/>
    <x v="1"/>
    <x v="240"/>
    <s v="2030QF_THERM_OR"/>
  </r>
  <r>
    <x v="11"/>
    <n v="0"/>
    <n v="0.59999999999999987"/>
    <n v="0.6"/>
    <x v="14"/>
    <x v="22"/>
    <x v="17"/>
    <x v="0"/>
    <x v="0"/>
    <x v="1"/>
    <x v="241"/>
    <s v="2030NonOwnRes_SO"/>
  </r>
  <r>
    <x v="11"/>
    <n v="0"/>
    <n v="0"/>
    <n v="0"/>
    <x v="14"/>
    <x v="22"/>
    <x v="17"/>
    <x v="0"/>
    <x v="0"/>
    <x v="1"/>
    <x v="242"/>
    <s v="2030NonOR_SO_offset"/>
  </r>
  <r>
    <x v="11"/>
    <n v="0"/>
    <n v="8.706666666666667"/>
    <n v="11.702683333669347"/>
    <x v="15"/>
    <x v="19"/>
    <x v="14"/>
    <x v="0"/>
    <x v="0"/>
    <x v="0"/>
    <x v="285"/>
    <s v="2030D2_OR_b_10"/>
  </r>
  <r>
    <x v="11"/>
    <n v="0"/>
    <n v="33.565833333333337"/>
    <n v="37.848816154627229"/>
    <x v="15"/>
    <x v="19"/>
    <x v="14"/>
    <x v="0"/>
    <x v="0"/>
    <x v="0"/>
    <x v="286"/>
    <s v="2030D2_OR_e_40"/>
  </r>
  <r>
    <x v="11"/>
    <n v="0"/>
    <n v="78.004166666666663"/>
    <n v="78"/>
    <x v="15"/>
    <x v="18"/>
    <x v="13"/>
    <x v="0"/>
    <x v="0"/>
    <x v="1"/>
    <x v="244"/>
    <s v="2030Cowlitz_S"/>
  </r>
  <r>
    <x v="11"/>
    <n v="0"/>
    <n v="1.8274999999999999"/>
    <n v="7.2469059096844406"/>
    <x v="25"/>
    <x v="23"/>
    <x v="18"/>
    <x v="0"/>
    <x v="0"/>
    <x v="0"/>
    <x v="324"/>
    <s v="2030D1OR_AS_1"/>
  </r>
  <r>
    <x v="11"/>
    <n v="0"/>
    <n v="10.829999999999998"/>
    <n v="12.553373064276913"/>
    <x v="25"/>
    <x v="19"/>
    <x v="14"/>
    <x v="0"/>
    <x v="0"/>
    <x v="0"/>
    <x v="287"/>
    <s v="2030D2_OR_f_50"/>
  </r>
  <r>
    <x v="11"/>
    <n v="0"/>
    <n v="5.107499999999999"/>
    <n v="7.103395836987807"/>
    <x v="25"/>
    <x v="19"/>
    <x v="14"/>
    <x v="0"/>
    <x v="0"/>
    <x v="0"/>
    <x v="298"/>
    <s v="2030D2_OR_h_70"/>
  </r>
  <r>
    <x v="11"/>
    <n v="0"/>
    <n v="16.418333333333333"/>
    <n v="22.309068299899991"/>
    <x v="35"/>
    <x v="19"/>
    <x v="14"/>
    <x v="0"/>
    <x v="0"/>
    <x v="0"/>
    <x v="288"/>
    <s v="2030D2_OR_c_20"/>
  </r>
  <r>
    <x v="12"/>
    <n v="0"/>
    <n v="8.8699999999999992"/>
    <n v="15.818184976001717"/>
    <x v="1"/>
    <x v="19"/>
    <x v="14"/>
    <x v="1"/>
    <x v="0"/>
    <x v="0"/>
    <x v="246"/>
    <s v="2031D2_ID_a_00"/>
  </r>
  <r>
    <x v="12"/>
    <n v="0"/>
    <n v="2.9908333333333332"/>
    <n v="5.2033053510395"/>
    <x v="1"/>
    <x v="19"/>
    <x v="14"/>
    <x v="1"/>
    <x v="0"/>
    <x v="0"/>
    <x v="247"/>
    <s v="2031D2_ID_b_10"/>
  </r>
  <r>
    <x v="12"/>
    <n v="0"/>
    <n v="5.6166666666666671"/>
    <n v="4.6849778094211025"/>
    <x v="1"/>
    <x v="19"/>
    <x v="14"/>
    <x v="1"/>
    <x v="0"/>
    <x v="0"/>
    <x v="248"/>
    <s v="2031D2_ID_c_20"/>
  </r>
  <r>
    <x v="12"/>
    <n v="0"/>
    <n v="4.5508333333333324"/>
    <n v="9.4177940178422919"/>
    <x v="1"/>
    <x v="19"/>
    <x v="14"/>
    <x v="1"/>
    <x v="0"/>
    <x v="0"/>
    <x v="249"/>
    <s v="2031D2_ID_d_30"/>
  </r>
  <r>
    <x v="12"/>
    <n v="0"/>
    <n v="1.6191666666666666"/>
    <n v="2.1041839774514464"/>
    <x v="1"/>
    <x v="19"/>
    <x v="14"/>
    <x v="1"/>
    <x v="0"/>
    <x v="0"/>
    <x v="250"/>
    <s v="2031D2_ID_e_40"/>
  </r>
  <r>
    <x v="12"/>
    <n v="0"/>
    <n v="3.7191666666666663"/>
    <n v="6.3771073743028843"/>
    <x v="1"/>
    <x v="19"/>
    <x v="14"/>
    <x v="1"/>
    <x v="0"/>
    <x v="0"/>
    <x v="251"/>
    <s v="2031D2_ID_f_50"/>
  </r>
  <r>
    <x v="12"/>
    <n v="0"/>
    <n v="0.99916666666666665"/>
    <n v="0.64117057771772523"/>
    <x v="1"/>
    <x v="19"/>
    <x v="14"/>
    <x v="1"/>
    <x v="0"/>
    <x v="0"/>
    <x v="294"/>
    <s v="2031D2_ID_g_60"/>
  </r>
  <r>
    <x v="12"/>
    <n v="0"/>
    <n v="0.39416666666666672"/>
    <n v="0.49321571455070479"/>
    <x v="1"/>
    <x v="19"/>
    <x v="14"/>
    <x v="1"/>
    <x v="0"/>
    <x v="0"/>
    <x v="305"/>
    <s v="2031D2_ID_h_70"/>
  </r>
  <r>
    <x v="12"/>
    <n v="0"/>
    <n v="6.1666666666666675E-2"/>
    <n v="7.6906125797095201E-2"/>
    <x v="1"/>
    <x v="19"/>
    <x v="14"/>
    <x v="1"/>
    <x v="0"/>
    <x v="0"/>
    <x v="313"/>
    <s v="2031D2_ID_i_80"/>
  </r>
  <r>
    <x v="12"/>
    <n v="0"/>
    <n v="2.2575000000000003"/>
    <n v="3.3283797970886617"/>
    <x v="1"/>
    <x v="19"/>
    <x v="14"/>
    <x v="1"/>
    <x v="0"/>
    <x v="0"/>
    <x v="189"/>
    <s v="2031D2_ID_aa_Pln"/>
  </r>
  <r>
    <x v="12"/>
    <n v="0"/>
    <n v="45.04999999999999"/>
    <n v="180.2"/>
    <x v="1"/>
    <x v="20"/>
    <x v="15"/>
    <x v="1"/>
    <x v="0"/>
    <x v="1"/>
    <x v="190"/>
    <s v="2031ED1_ID_IRR"/>
  </r>
  <r>
    <x v="12"/>
    <n v="0"/>
    <n v="2.2441666666666671"/>
    <n v="3.66"/>
    <x v="1"/>
    <x v="21"/>
    <x v="16"/>
    <x v="1"/>
    <x v="0"/>
    <x v="1"/>
    <x v="191"/>
    <s v="2031ED2_ID_GO_Y1"/>
  </r>
  <r>
    <x v="12"/>
    <n v="0"/>
    <n v="0.92166666666666686"/>
    <n v="1.22"/>
    <x v="1"/>
    <x v="3"/>
    <x v="3"/>
    <x v="1"/>
    <x v="0"/>
    <x v="1"/>
    <x v="192"/>
    <s v="2031QF_HY_ID"/>
  </r>
  <r>
    <x v="12"/>
    <n v="0"/>
    <n v="6.5999999999999988"/>
    <n v="6.6"/>
    <x v="1"/>
    <x v="22"/>
    <x v="17"/>
    <x v="1"/>
    <x v="0"/>
    <x v="1"/>
    <x v="193"/>
    <s v="2031NonOwnRes_GO"/>
  </r>
  <r>
    <x v="12"/>
    <n v="0"/>
    <n v="0"/>
    <n v="0"/>
    <x v="1"/>
    <x v="22"/>
    <x v="17"/>
    <x v="1"/>
    <x v="0"/>
    <x v="1"/>
    <x v="194"/>
    <s v="2031NonOR_GO_offset"/>
  </r>
  <r>
    <x v="12"/>
    <n v="0"/>
    <n v="4.3875000000000011"/>
    <n v="4.1399999999999997"/>
    <x v="1"/>
    <x v="3"/>
    <x v="3"/>
    <x v="1"/>
    <x v="0"/>
    <x v="1"/>
    <x v="195"/>
    <s v="2031QF_THERM_ID"/>
  </r>
  <r>
    <x v="12"/>
    <n v="0"/>
    <n v="1.2350000000000001"/>
    <n v="6.9322064305890292"/>
    <x v="3"/>
    <x v="23"/>
    <x v="18"/>
    <x v="1"/>
    <x v="0"/>
    <x v="0"/>
    <x v="306"/>
    <s v="2031D1UT_DLC_4"/>
  </r>
  <r>
    <x v="12"/>
    <n v="0"/>
    <n v="1.155"/>
    <n v="6.4746382416874635"/>
    <x v="3"/>
    <x v="23"/>
    <x v="18"/>
    <x v="1"/>
    <x v="0"/>
    <x v="0"/>
    <x v="314"/>
    <s v="2031D1UT_DLC_5"/>
  </r>
  <r>
    <x v="12"/>
    <n v="0"/>
    <n v="0.69999999999999984"/>
    <n v="3.9275409026223072"/>
    <x v="3"/>
    <x v="23"/>
    <x v="18"/>
    <x v="1"/>
    <x v="0"/>
    <x v="0"/>
    <x v="200"/>
    <s v="2031D1UT_DLC_1"/>
  </r>
  <r>
    <x v="12"/>
    <n v="0"/>
    <n v="1.2075"/>
    <n v="6.775491744326759"/>
    <x v="3"/>
    <x v="23"/>
    <x v="18"/>
    <x v="1"/>
    <x v="0"/>
    <x v="0"/>
    <x v="289"/>
    <s v="2031D1UT_DLC_2"/>
  </r>
  <r>
    <x v="12"/>
    <n v="0"/>
    <n v="1.7"/>
    <n v="9.5363788714410624"/>
    <x v="3"/>
    <x v="23"/>
    <x v="18"/>
    <x v="1"/>
    <x v="0"/>
    <x v="0"/>
    <x v="295"/>
    <s v="2031D1UT_DLC_3"/>
  </r>
  <r>
    <x v="12"/>
    <n v="0"/>
    <n v="1.8999999999999997"/>
    <n v="10.660468164260548"/>
    <x v="3"/>
    <x v="23"/>
    <x v="18"/>
    <x v="1"/>
    <x v="0"/>
    <x v="0"/>
    <x v="315"/>
    <s v="2031D1UT_THM_1"/>
  </r>
  <r>
    <x v="12"/>
    <n v="0"/>
    <n v="3.8849999999999998"/>
    <n v="21.786243514275121"/>
    <x v="3"/>
    <x v="23"/>
    <x v="18"/>
    <x v="1"/>
    <x v="0"/>
    <x v="0"/>
    <x v="316"/>
    <s v="2031D1UT_THM_2"/>
  </r>
  <r>
    <x v="12"/>
    <n v="0"/>
    <n v="7.91"/>
    <n v="44.353158336041915"/>
    <x v="3"/>
    <x v="23"/>
    <x v="18"/>
    <x v="1"/>
    <x v="0"/>
    <x v="0"/>
    <x v="317"/>
    <s v="2031D1UT_THM_3"/>
  </r>
  <r>
    <x v="12"/>
    <n v="0"/>
    <n v="4.165"/>
    <n v="23.350488253078144"/>
    <x v="3"/>
    <x v="23"/>
    <x v="18"/>
    <x v="1"/>
    <x v="0"/>
    <x v="0"/>
    <x v="318"/>
    <s v="2031D1UT_THM_4"/>
  </r>
  <r>
    <x v="12"/>
    <n v="0"/>
    <n v="2.2650000000000001"/>
    <n v="12.69872646027661"/>
    <x v="3"/>
    <x v="23"/>
    <x v="18"/>
    <x v="1"/>
    <x v="0"/>
    <x v="0"/>
    <x v="319"/>
    <s v="2031D1UT_THM_5"/>
  </r>
  <r>
    <x v="12"/>
    <n v="0"/>
    <n v="1.4174999999999998"/>
    <n v="7.9460150182609945"/>
    <x v="3"/>
    <x v="23"/>
    <x v="18"/>
    <x v="1"/>
    <x v="0"/>
    <x v="0"/>
    <x v="325"/>
    <s v="2031D1UT_THM_6"/>
  </r>
  <r>
    <x v="12"/>
    <n v="0"/>
    <n v="2.0049999999999999"/>
    <n v="7.9827752533101686"/>
    <x v="3"/>
    <x v="23"/>
    <x v="18"/>
    <x v="1"/>
    <x v="0"/>
    <x v="0"/>
    <x v="296"/>
    <s v="2031D1UT_AS_1"/>
  </r>
  <r>
    <x v="12"/>
    <n v="0"/>
    <n v="1.2775000000000001"/>
    <n v="5.0816188082450697"/>
    <x v="3"/>
    <x v="23"/>
    <x v="18"/>
    <x v="1"/>
    <x v="0"/>
    <x v="0"/>
    <x v="301"/>
    <s v="2031D1UT_AS_2"/>
  </r>
  <r>
    <x v="12"/>
    <n v="0"/>
    <n v="115.16416666666669"/>
    <n v="141.63360898254649"/>
    <x v="3"/>
    <x v="19"/>
    <x v="14"/>
    <x v="1"/>
    <x v="0"/>
    <x v="0"/>
    <x v="252"/>
    <s v="2031D2_UT_a_00"/>
  </r>
  <r>
    <x v="12"/>
    <n v="0"/>
    <n v="45.549166666666657"/>
    <n v="61.7703970991248"/>
    <x v="3"/>
    <x v="19"/>
    <x v="14"/>
    <x v="1"/>
    <x v="0"/>
    <x v="0"/>
    <x v="253"/>
    <s v="2031D2_UT_b_10"/>
  </r>
  <r>
    <x v="12"/>
    <n v="0"/>
    <n v="52.244166666666672"/>
    <n v="57.571293412545025"/>
    <x v="3"/>
    <x v="19"/>
    <x v="14"/>
    <x v="1"/>
    <x v="0"/>
    <x v="0"/>
    <x v="254"/>
    <s v="2031D2_UT_c_20"/>
  </r>
  <r>
    <x v="12"/>
    <n v="0"/>
    <n v="53.898333333333333"/>
    <n v="73.225923881273488"/>
    <x v="3"/>
    <x v="19"/>
    <x v="14"/>
    <x v="1"/>
    <x v="0"/>
    <x v="0"/>
    <x v="255"/>
    <s v="2031D2_UT_d_30"/>
  </r>
  <r>
    <x v="12"/>
    <n v="0"/>
    <n v="33.474999999999994"/>
    <n v="37.043034388081402"/>
    <x v="3"/>
    <x v="19"/>
    <x v="14"/>
    <x v="1"/>
    <x v="0"/>
    <x v="0"/>
    <x v="256"/>
    <s v="2031D2_UT_e_40"/>
  </r>
  <r>
    <x v="12"/>
    <n v="0"/>
    <n v="24.920833333333331"/>
    <n v="28.360190462050355"/>
    <x v="3"/>
    <x v="19"/>
    <x v="14"/>
    <x v="1"/>
    <x v="0"/>
    <x v="0"/>
    <x v="257"/>
    <s v="2031D2_UT_f_50"/>
  </r>
  <r>
    <x v="12"/>
    <n v="0"/>
    <n v="6.6275000000000013"/>
    <n v="6.9924358957908277"/>
    <x v="3"/>
    <x v="19"/>
    <x v="14"/>
    <x v="1"/>
    <x v="0"/>
    <x v="0"/>
    <x v="299"/>
    <s v="2031D2_UT_g_60"/>
  </r>
  <r>
    <x v="12"/>
    <n v="0"/>
    <n v="5.6366666666666667"/>
    <n v="7.1581634966525387"/>
    <x v="3"/>
    <x v="19"/>
    <x v="14"/>
    <x v="1"/>
    <x v="0"/>
    <x v="0"/>
    <x v="308"/>
    <s v="2031D2_UT_h_70"/>
  </r>
  <r>
    <x v="12"/>
    <n v="0"/>
    <n v="33.040833333333332"/>
    <n v="35.572635641817385"/>
    <x v="3"/>
    <x v="19"/>
    <x v="14"/>
    <x v="1"/>
    <x v="0"/>
    <x v="0"/>
    <x v="201"/>
    <s v="2031D2_UT_aa_Pln"/>
  </r>
  <r>
    <x v="12"/>
    <n v="0"/>
    <n v="30.475000000000005"/>
    <n v="121.9"/>
    <x v="3"/>
    <x v="20"/>
    <x v="15"/>
    <x v="1"/>
    <x v="0"/>
    <x v="1"/>
    <x v="203"/>
    <s v="2031ED1_C_Keeper"/>
  </r>
  <r>
    <x v="12"/>
    <n v="0"/>
    <n v="5.3"/>
    <n v="21.2"/>
    <x v="3"/>
    <x v="20"/>
    <x v="15"/>
    <x v="1"/>
    <x v="0"/>
    <x v="1"/>
    <x v="204"/>
    <s v="2031ED1_UT_IRR"/>
  </r>
  <r>
    <x v="12"/>
    <n v="0"/>
    <n v="30.810000000000006"/>
    <n v="40.26"/>
    <x v="3"/>
    <x v="21"/>
    <x v="16"/>
    <x v="1"/>
    <x v="0"/>
    <x v="1"/>
    <x v="205"/>
    <s v="2031ED2_UT_UT_Y1"/>
  </r>
  <r>
    <x v="12"/>
    <n v="0"/>
    <n v="0.44833333333333342"/>
    <n v="0.37"/>
    <x v="5"/>
    <x v="3"/>
    <x v="3"/>
    <x v="1"/>
    <x v="0"/>
    <x v="1"/>
    <x v="212"/>
    <s v="2031QF_HY_UTS"/>
  </r>
  <r>
    <x v="12"/>
    <n v="0"/>
    <n v="28"/>
    <n v="28"/>
    <x v="5"/>
    <x v="22"/>
    <x v="17"/>
    <x v="1"/>
    <x v="0"/>
    <x v="1"/>
    <x v="214"/>
    <s v="2031NonOwnRes_US"/>
  </r>
  <r>
    <x v="12"/>
    <n v="0"/>
    <n v="0"/>
    <n v="0"/>
    <x v="5"/>
    <x v="22"/>
    <x v="17"/>
    <x v="1"/>
    <x v="0"/>
    <x v="1"/>
    <x v="215"/>
    <s v="2031NonOR_US_offset"/>
  </r>
  <r>
    <x v="12"/>
    <n v="0"/>
    <n v="0.45"/>
    <n v="1.7906103967374116"/>
    <x v="24"/>
    <x v="23"/>
    <x v="18"/>
    <x v="0"/>
    <x v="0"/>
    <x v="0"/>
    <x v="320"/>
    <s v="2031D1WA_AS_1"/>
  </r>
  <r>
    <x v="12"/>
    <n v="0"/>
    <n v="12.2125"/>
    <n v="15.001836412739996"/>
    <x v="24"/>
    <x v="19"/>
    <x v="14"/>
    <x v="0"/>
    <x v="0"/>
    <x v="0"/>
    <x v="258"/>
    <s v="2031D2_YK_a_00"/>
  </r>
  <r>
    <x v="12"/>
    <n v="0"/>
    <n v="4.6066666666666674"/>
    <n v="6.7623894591180855"/>
    <x v="24"/>
    <x v="19"/>
    <x v="14"/>
    <x v="0"/>
    <x v="0"/>
    <x v="0"/>
    <x v="259"/>
    <s v="2031D2_YK_b_10"/>
  </r>
  <r>
    <x v="12"/>
    <n v="0"/>
    <n v="3.5841666666666669"/>
    <n v="4.3526232242060479"/>
    <x v="24"/>
    <x v="19"/>
    <x v="14"/>
    <x v="0"/>
    <x v="0"/>
    <x v="0"/>
    <x v="260"/>
    <s v="2031D2_YK_c_20"/>
  </r>
  <r>
    <x v="12"/>
    <n v="0"/>
    <n v="10.336666666666666"/>
    <n v="8.2935764439894566"/>
    <x v="24"/>
    <x v="19"/>
    <x v="14"/>
    <x v="0"/>
    <x v="0"/>
    <x v="0"/>
    <x v="261"/>
    <s v="2031D2_YK_d_30"/>
  </r>
  <r>
    <x v="12"/>
    <n v="0"/>
    <n v="3.4316666666666666"/>
    <n v="4.5307799439624841"/>
    <x v="24"/>
    <x v="19"/>
    <x v="14"/>
    <x v="0"/>
    <x v="0"/>
    <x v="0"/>
    <x v="262"/>
    <s v="2031D2_YK_e_40"/>
  </r>
  <r>
    <x v="12"/>
    <n v="0"/>
    <n v="3.3275000000000006"/>
    <n v="3.8468323646972915"/>
    <x v="24"/>
    <x v="19"/>
    <x v="14"/>
    <x v="0"/>
    <x v="0"/>
    <x v="0"/>
    <x v="263"/>
    <s v="2031D2_YK_f_50"/>
  </r>
  <r>
    <x v="12"/>
    <n v="0"/>
    <n v="3.0374999999999996"/>
    <n v="3.2397281313858159"/>
    <x v="24"/>
    <x v="19"/>
    <x v="14"/>
    <x v="0"/>
    <x v="0"/>
    <x v="0"/>
    <x v="264"/>
    <s v="2031D2_YK_g_60"/>
  </r>
  <r>
    <x v="12"/>
    <n v="0"/>
    <n v="1.6958333333333335"/>
    <n v="1.8446023660544053"/>
    <x v="24"/>
    <x v="19"/>
    <x v="14"/>
    <x v="0"/>
    <x v="0"/>
    <x v="0"/>
    <x v="290"/>
    <s v="2031D2_YK_h_70"/>
  </r>
  <r>
    <x v="12"/>
    <n v="0"/>
    <n v="0.53249999999999997"/>
    <n v="0.25297572637192139"/>
    <x v="24"/>
    <x v="19"/>
    <x v="14"/>
    <x v="0"/>
    <x v="0"/>
    <x v="0"/>
    <x v="302"/>
    <s v="2031D2_YK_i_80"/>
  </r>
  <r>
    <x v="12"/>
    <n v="0"/>
    <n v="3.8566666666666669"/>
    <n v="4.1088026025584492"/>
    <x v="24"/>
    <x v="19"/>
    <x v="14"/>
    <x v="0"/>
    <x v="0"/>
    <x v="0"/>
    <x v="216"/>
    <s v="2031D2_YK_aa_Pln"/>
  </r>
  <r>
    <x v="12"/>
    <n v="0"/>
    <n v="3.1575000000000002"/>
    <n v="4.32"/>
    <x v="24"/>
    <x v="21"/>
    <x v="16"/>
    <x v="0"/>
    <x v="0"/>
    <x v="1"/>
    <x v="217"/>
    <s v="2031ED2_WA_YA_Y1"/>
  </r>
  <r>
    <x v="12"/>
    <n v="0"/>
    <n v="5.1874999999999991"/>
    <n v="6.3715804589986549"/>
    <x v="10"/>
    <x v="19"/>
    <x v="14"/>
    <x v="0"/>
    <x v="0"/>
    <x v="0"/>
    <x v="265"/>
    <s v="2031D2_WW_a_00"/>
  </r>
  <r>
    <x v="12"/>
    <n v="0"/>
    <n v="1.9575000000000002"/>
    <n v="2.874584744827132"/>
    <x v="10"/>
    <x v="19"/>
    <x v="14"/>
    <x v="0"/>
    <x v="0"/>
    <x v="0"/>
    <x v="266"/>
    <s v="2031D2_WW_b_10"/>
  </r>
  <r>
    <x v="12"/>
    <n v="0"/>
    <n v="1.5341666666666667"/>
    <n v="1.8646287932842494"/>
    <x v="10"/>
    <x v="19"/>
    <x v="14"/>
    <x v="0"/>
    <x v="0"/>
    <x v="0"/>
    <x v="267"/>
    <s v="2031D2_WW_c_20"/>
  </r>
  <r>
    <x v="12"/>
    <n v="0"/>
    <n v="4.395833333333333"/>
    <n v="3.5268079860110357"/>
    <x v="10"/>
    <x v="19"/>
    <x v="14"/>
    <x v="0"/>
    <x v="0"/>
    <x v="0"/>
    <x v="268"/>
    <s v="2031D2_WW_d_30"/>
  </r>
  <r>
    <x v="12"/>
    <n v="0"/>
    <n v="1.4833333333333334"/>
    <n v="1.9568980775848968"/>
    <x v="10"/>
    <x v="19"/>
    <x v="14"/>
    <x v="0"/>
    <x v="0"/>
    <x v="0"/>
    <x v="269"/>
    <s v="2031D2_WW_e_40"/>
  </r>
  <r>
    <x v="12"/>
    <n v="0"/>
    <n v="1.4275"/>
    <n v="1.6493810811000484"/>
    <x v="10"/>
    <x v="19"/>
    <x v="14"/>
    <x v="0"/>
    <x v="0"/>
    <x v="0"/>
    <x v="270"/>
    <s v="2031D2_WW_f_50"/>
  </r>
  <r>
    <x v="12"/>
    <n v="0"/>
    <n v="1.0208333333333333"/>
    <n v="1.0883859028517497"/>
    <x v="10"/>
    <x v="19"/>
    <x v="14"/>
    <x v="0"/>
    <x v="0"/>
    <x v="0"/>
    <x v="291"/>
    <s v="2031D2_WW_g_60"/>
  </r>
  <r>
    <x v="12"/>
    <n v="0"/>
    <n v="0.54166666666666663"/>
    <n v="0.55215370159056498"/>
    <x v="10"/>
    <x v="19"/>
    <x v="14"/>
    <x v="0"/>
    <x v="0"/>
    <x v="0"/>
    <x v="300"/>
    <s v="2031D2_WW_h_70"/>
  </r>
  <r>
    <x v="12"/>
    <n v="0"/>
    <n v="0.17666666666666667"/>
    <n v="8.3766796811894501E-2"/>
    <x v="10"/>
    <x v="19"/>
    <x v="14"/>
    <x v="0"/>
    <x v="0"/>
    <x v="0"/>
    <x v="310"/>
    <s v="2031D2_WW_i_80"/>
  </r>
  <r>
    <x v="12"/>
    <n v="0"/>
    <n v="1.4816666666666667"/>
    <n v="1.7067373180414633"/>
    <x v="10"/>
    <x v="19"/>
    <x v="14"/>
    <x v="0"/>
    <x v="0"/>
    <x v="0"/>
    <x v="219"/>
    <s v="2031D2_WW_aa_Pln"/>
  </r>
  <r>
    <x v="12"/>
    <n v="0"/>
    <n v="1.0474999999999999"/>
    <n v="1.43"/>
    <x v="10"/>
    <x v="21"/>
    <x v="16"/>
    <x v="0"/>
    <x v="0"/>
    <x v="1"/>
    <x v="220"/>
    <s v="2031ED2_WA_WA_Y1"/>
  </r>
  <r>
    <x v="12"/>
    <n v="0"/>
    <n v="2.6000000000000005"/>
    <n v="2.6"/>
    <x v="10"/>
    <x v="22"/>
    <x v="17"/>
    <x v="0"/>
    <x v="0"/>
    <x v="1"/>
    <x v="221"/>
    <s v="2031NonOwnRes_WW"/>
  </r>
  <r>
    <x v="12"/>
    <n v="0"/>
    <n v="0"/>
    <n v="0"/>
    <x v="10"/>
    <x v="22"/>
    <x v="17"/>
    <x v="0"/>
    <x v="0"/>
    <x v="1"/>
    <x v="222"/>
    <s v="2031NonOR_WW_offset"/>
  </r>
  <r>
    <x v="12"/>
    <n v="0"/>
    <n v="0.72000000000000008"/>
    <n v="2.8614940861962528"/>
    <x v="11"/>
    <x v="23"/>
    <x v="18"/>
    <x v="1"/>
    <x v="0"/>
    <x v="0"/>
    <x v="303"/>
    <s v="2031D1WY_AS_1"/>
  </r>
  <r>
    <x v="12"/>
    <n v="0"/>
    <n v="31.257500000000004"/>
    <n v="35.803065689337593"/>
    <x v="12"/>
    <x v="19"/>
    <x v="14"/>
    <x v="1"/>
    <x v="0"/>
    <x v="0"/>
    <x v="271"/>
    <s v="2031D2_WY_a_00"/>
  </r>
  <r>
    <x v="12"/>
    <n v="0"/>
    <n v="8.769166666666667"/>
    <n v="12.553394433125284"/>
    <x v="12"/>
    <x v="19"/>
    <x v="14"/>
    <x v="1"/>
    <x v="0"/>
    <x v="0"/>
    <x v="272"/>
    <s v="2031D2_WY_b_10"/>
  </r>
  <r>
    <x v="12"/>
    <n v="0"/>
    <n v="4.6966666666666672"/>
    <n v="5.8863764348160936"/>
    <x v="12"/>
    <x v="19"/>
    <x v="14"/>
    <x v="1"/>
    <x v="0"/>
    <x v="0"/>
    <x v="273"/>
    <s v="2031D2_WY_c_20"/>
  </r>
  <r>
    <x v="12"/>
    <n v="0"/>
    <n v="22.571666666666662"/>
    <n v="22.942308722134708"/>
    <x v="12"/>
    <x v="19"/>
    <x v="14"/>
    <x v="1"/>
    <x v="0"/>
    <x v="0"/>
    <x v="274"/>
    <s v="2031D2_WY_d_30"/>
  </r>
  <r>
    <x v="12"/>
    <n v="0"/>
    <n v="19.44166666666667"/>
    <n v="22.768457713516657"/>
    <x v="12"/>
    <x v="19"/>
    <x v="14"/>
    <x v="1"/>
    <x v="0"/>
    <x v="0"/>
    <x v="275"/>
    <s v="2031D2_WY_e_40"/>
  </r>
  <r>
    <x v="12"/>
    <n v="0"/>
    <n v="11.954166666666671"/>
    <n v="13.400724688736968"/>
    <x v="12"/>
    <x v="19"/>
    <x v="14"/>
    <x v="1"/>
    <x v="0"/>
    <x v="0"/>
    <x v="292"/>
    <s v="2031D2_WY_f_50"/>
  </r>
  <r>
    <x v="12"/>
    <n v="0"/>
    <n v="3.5574999999999997"/>
    <n v="4.023331307441036"/>
    <x v="12"/>
    <x v="19"/>
    <x v="14"/>
    <x v="1"/>
    <x v="0"/>
    <x v="0"/>
    <x v="307"/>
    <s v="2031D2_WY_g_60"/>
  </r>
  <r>
    <x v="12"/>
    <n v="0"/>
    <n v="0.50083333333333335"/>
    <n v="0.70222595823302891"/>
    <x v="12"/>
    <x v="19"/>
    <x v="14"/>
    <x v="1"/>
    <x v="0"/>
    <x v="0"/>
    <x v="311"/>
    <s v="2031D2_WY_h_70"/>
  </r>
  <r>
    <x v="12"/>
    <n v="0"/>
    <n v="0.1041666666666667"/>
    <n v="0.16077764068405886"/>
    <x v="12"/>
    <x v="19"/>
    <x v="14"/>
    <x v="1"/>
    <x v="0"/>
    <x v="0"/>
    <x v="321"/>
    <s v="2031D2_WY_i_80"/>
  </r>
  <r>
    <x v="12"/>
    <n v="0"/>
    <n v="6.2550000000000017"/>
    <n v="7.4577723864137644"/>
    <x v="12"/>
    <x v="19"/>
    <x v="14"/>
    <x v="1"/>
    <x v="0"/>
    <x v="0"/>
    <x v="225"/>
    <s v="2031D2_WY_aa_Pln"/>
  </r>
  <r>
    <x v="12"/>
    <n v="0"/>
    <n v="6.2858333333333336"/>
    <n v="7.35"/>
    <x v="12"/>
    <x v="21"/>
    <x v="16"/>
    <x v="1"/>
    <x v="0"/>
    <x v="1"/>
    <x v="226"/>
    <s v="2031ED2_WY_WY_Y1"/>
  </r>
  <r>
    <x v="12"/>
    <n v="0"/>
    <n v="35.148333333333341"/>
    <n v="41.356936036994078"/>
    <x v="14"/>
    <x v="19"/>
    <x v="14"/>
    <x v="0"/>
    <x v="0"/>
    <x v="0"/>
    <x v="276"/>
    <s v="2031D2_OR_a_00"/>
  </r>
  <r>
    <x v="12"/>
    <n v="0"/>
    <n v="35.726666666666667"/>
    <n v="42.341068636142616"/>
    <x v="14"/>
    <x v="19"/>
    <x v="14"/>
    <x v="0"/>
    <x v="0"/>
    <x v="0"/>
    <x v="277"/>
    <s v="2031D2_OR_d_30"/>
  </r>
  <r>
    <x v="12"/>
    <n v="0"/>
    <n v="10.294166666666667"/>
    <n v="12.951616654870092"/>
    <x v="14"/>
    <x v="19"/>
    <x v="14"/>
    <x v="0"/>
    <x v="0"/>
    <x v="0"/>
    <x v="293"/>
    <s v="2031D2_OR_g_60"/>
  </r>
  <r>
    <x v="12"/>
    <n v="0"/>
    <n v="1.0016666666666667"/>
    <n v="1.2576100787257793"/>
    <x v="14"/>
    <x v="19"/>
    <x v="14"/>
    <x v="0"/>
    <x v="0"/>
    <x v="0"/>
    <x v="309"/>
    <s v="2031D2_OR_i_80"/>
  </r>
  <r>
    <x v="12"/>
    <n v="0"/>
    <n v="4.123333333333334"/>
    <n v="5.6373656248287887"/>
    <x v="14"/>
    <x v="19"/>
    <x v="14"/>
    <x v="0"/>
    <x v="0"/>
    <x v="0"/>
    <x v="278"/>
    <s v="2031D2_CA_a_00"/>
  </r>
  <r>
    <x v="12"/>
    <n v="0"/>
    <n v="0.67333333333333323"/>
    <n v="1.2236514671169445"/>
    <x v="14"/>
    <x v="19"/>
    <x v="14"/>
    <x v="0"/>
    <x v="0"/>
    <x v="0"/>
    <x v="279"/>
    <s v="2031D2_CA_b_10"/>
  </r>
  <r>
    <x v="12"/>
    <n v="0"/>
    <n v="1.9166666666666669E-2"/>
    <n v="0"/>
    <x v="14"/>
    <x v="19"/>
    <x v="14"/>
    <x v="0"/>
    <x v="0"/>
    <x v="0"/>
    <x v="322"/>
    <s v="2031D2_CA_j_90"/>
  </r>
  <r>
    <x v="12"/>
    <n v="0"/>
    <n v="0.44333333333333336"/>
    <n v="0.24377692151106259"/>
    <x v="14"/>
    <x v="19"/>
    <x v="14"/>
    <x v="0"/>
    <x v="0"/>
    <x v="0"/>
    <x v="280"/>
    <s v="2031D2_CA_c_20"/>
  </r>
  <r>
    <x v="12"/>
    <n v="0"/>
    <n v="2.7375000000000003"/>
    <n v="1.7856742647290111"/>
    <x v="14"/>
    <x v="19"/>
    <x v="14"/>
    <x v="0"/>
    <x v="0"/>
    <x v="0"/>
    <x v="281"/>
    <s v="2031D2_CA_d_30"/>
  </r>
  <r>
    <x v="12"/>
    <n v="0"/>
    <n v="1.3099999999999998"/>
    <n v="1.7119061180341559"/>
    <x v="14"/>
    <x v="19"/>
    <x v="14"/>
    <x v="0"/>
    <x v="0"/>
    <x v="0"/>
    <x v="282"/>
    <s v="2031D2_CA_e_40"/>
  </r>
  <r>
    <x v="12"/>
    <n v="0"/>
    <n v="0.65666666666666684"/>
    <n v="0.64439761492667047"/>
    <x v="14"/>
    <x v="19"/>
    <x v="14"/>
    <x v="0"/>
    <x v="0"/>
    <x v="0"/>
    <x v="283"/>
    <s v="2031D2_CA_f_50"/>
  </r>
  <r>
    <x v="12"/>
    <n v="0"/>
    <n v="0.27666666666666667"/>
    <n v="4.1654718807321044E-2"/>
    <x v="14"/>
    <x v="19"/>
    <x v="14"/>
    <x v="0"/>
    <x v="0"/>
    <x v="0"/>
    <x v="297"/>
    <s v="2031D2_CA_g_60"/>
  </r>
  <r>
    <x v="12"/>
    <n v="0"/>
    <n v="5.3333333333333344E-2"/>
    <n v="0"/>
    <x v="14"/>
    <x v="19"/>
    <x v="14"/>
    <x v="0"/>
    <x v="0"/>
    <x v="0"/>
    <x v="312"/>
    <s v="2031D2_CA_i_80"/>
  </r>
  <r>
    <x v="12"/>
    <n v="0"/>
    <n v="0.41083333333333338"/>
    <n v="0.35070679575783414"/>
    <x v="14"/>
    <x v="19"/>
    <x v="14"/>
    <x v="0"/>
    <x v="0"/>
    <x v="0"/>
    <x v="304"/>
    <s v="2031D2_CA_h_70"/>
  </r>
  <r>
    <x v="12"/>
    <n v="0"/>
    <n v="9.1666666666666684E-3"/>
    <n v="0"/>
    <x v="14"/>
    <x v="19"/>
    <x v="14"/>
    <x v="0"/>
    <x v="0"/>
    <x v="0"/>
    <x v="284"/>
    <s v="2031D2_OR_u_200"/>
  </r>
  <r>
    <x v="12"/>
    <n v="0"/>
    <n v="6.6666666666666666E-2"/>
    <n v="7.773757969723577E-2"/>
    <x v="14"/>
    <x v="19"/>
    <x v="14"/>
    <x v="0"/>
    <x v="0"/>
    <x v="0"/>
    <x v="323"/>
    <s v="2031D2_OR_j_90"/>
  </r>
  <r>
    <x v="12"/>
    <n v="0"/>
    <n v="0.64583333333333337"/>
    <n v="0.86206726951918833"/>
    <x v="14"/>
    <x v="19"/>
    <x v="14"/>
    <x v="0"/>
    <x v="0"/>
    <x v="0"/>
    <x v="228"/>
    <s v="2031D2_CA_aa_Pln"/>
  </r>
  <r>
    <x v="12"/>
    <n v="0"/>
    <n v="16.072500000000002"/>
    <n v="20.54312307013674"/>
    <x v="14"/>
    <x v="19"/>
    <x v="14"/>
    <x v="0"/>
    <x v="0"/>
    <x v="0"/>
    <x v="229"/>
    <s v="2031D2_OR_aa_Pln"/>
  </r>
  <r>
    <x v="12"/>
    <n v="0"/>
    <n v="0.64750000000000008"/>
    <n v="0.9"/>
    <x v="14"/>
    <x v="21"/>
    <x v="16"/>
    <x v="0"/>
    <x v="0"/>
    <x v="1"/>
    <x v="232"/>
    <s v="2031ED2_CA_SO_Y1"/>
  </r>
  <r>
    <x v="12"/>
    <n v="0"/>
    <n v="17.07"/>
    <n v="23.28"/>
    <x v="14"/>
    <x v="21"/>
    <x v="16"/>
    <x v="0"/>
    <x v="0"/>
    <x v="1"/>
    <x v="233"/>
    <s v="2031ED2_OR_SO_Y1"/>
  </r>
  <r>
    <x v="12"/>
    <n v="0"/>
    <n v="1.4499999999999995"/>
    <n v="1.45"/>
    <x v="14"/>
    <x v="6"/>
    <x v="5"/>
    <x v="0"/>
    <x v="0"/>
    <x v="1"/>
    <x v="234"/>
    <s v="2031PGE_Cove_P"/>
  </r>
  <r>
    <x v="12"/>
    <n v="0"/>
    <n v="9.6666666666666679E-2"/>
    <n v="0.1"/>
    <x v="14"/>
    <x v="3"/>
    <x v="3"/>
    <x v="0"/>
    <x v="0"/>
    <x v="1"/>
    <x v="237"/>
    <s v="2031QF_HY_CA"/>
  </r>
  <r>
    <x v="12"/>
    <n v="0"/>
    <n v="1.8324999999999998"/>
    <n v="0.95"/>
    <x v="14"/>
    <x v="3"/>
    <x v="3"/>
    <x v="0"/>
    <x v="0"/>
    <x v="1"/>
    <x v="239"/>
    <s v="2031QF_HY_OR"/>
  </r>
  <r>
    <x v="12"/>
    <n v="0"/>
    <n v="1.1999999999999997"/>
    <n v="1.2"/>
    <x v="14"/>
    <x v="3"/>
    <x v="3"/>
    <x v="0"/>
    <x v="0"/>
    <x v="1"/>
    <x v="240"/>
    <s v="2031QF_THERM_OR"/>
  </r>
  <r>
    <x v="12"/>
    <n v="0"/>
    <n v="0.59999999999999987"/>
    <n v="0.6"/>
    <x v="14"/>
    <x v="22"/>
    <x v="17"/>
    <x v="0"/>
    <x v="0"/>
    <x v="1"/>
    <x v="241"/>
    <s v="2031NonOwnRes_SO"/>
  </r>
  <r>
    <x v="12"/>
    <n v="0"/>
    <n v="0"/>
    <n v="0"/>
    <x v="14"/>
    <x v="22"/>
    <x v="17"/>
    <x v="0"/>
    <x v="0"/>
    <x v="1"/>
    <x v="242"/>
    <s v="2031NonOR_SO_offset"/>
  </r>
  <r>
    <x v="12"/>
    <n v="0"/>
    <n v="9.2249999999999996"/>
    <n v="12.400194260841692"/>
    <x v="15"/>
    <x v="19"/>
    <x v="14"/>
    <x v="0"/>
    <x v="0"/>
    <x v="0"/>
    <x v="285"/>
    <s v="2031D2_OR_b_10"/>
  </r>
  <r>
    <x v="12"/>
    <n v="0"/>
    <n v="36.376666666666665"/>
    <n v="41.017027970261196"/>
    <x v="15"/>
    <x v="19"/>
    <x v="14"/>
    <x v="0"/>
    <x v="0"/>
    <x v="0"/>
    <x v="286"/>
    <s v="2031D2_OR_e_40"/>
  </r>
  <r>
    <x v="12"/>
    <n v="0"/>
    <n v="77.995000000000005"/>
    <n v="77.989999999999995"/>
    <x v="15"/>
    <x v="18"/>
    <x v="13"/>
    <x v="0"/>
    <x v="0"/>
    <x v="1"/>
    <x v="244"/>
    <s v="2031Cowlitz_S"/>
  </r>
  <r>
    <x v="12"/>
    <n v="0"/>
    <n v="1.8274999999999999"/>
    <n v="7.2669180444578263"/>
    <x v="25"/>
    <x v="23"/>
    <x v="18"/>
    <x v="0"/>
    <x v="0"/>
    <x v="0"/>
    <x v="324"/>
    <s v="2031D1OR_AS_1"/>
  </r>
  <r>
    <x v="12"/>
    <n v="0"/>
    <n v="11.599166666666669"/>
    <n v="13.445142735509698"/>
    <x v="25"/>
    <x v="19"/>
    <x v="14"/>
    <x v="0"/>
    <x v="0"/>
    <x v="0"/>
    <x v="287"/>
    <s v="2031D2_OR_f_50"/>
  </r>
  <r>
    <x v="12"/>
    <n v="0"/>
    <n v="5.625"/>
    <n v="7.8220923569653964"/>
    <x v="25"/>
    <x v="19"/>
    <x v="14"/>
    <x v="0"/>
    <x v="0"/>
    <x v="0"/>
    <x v="298"/>
    <s v="2031D2_OR_h_70"/>
  </r>
  <r>
    <x v="12"/>
    <n v="0"/>
    <n v="17.223333333333333"/>
    <n v="23.402253134922315"/>
    <x v="35"/>
    <x v="19"/>
    <x v="14"/>
    <x v="0"/>
    <x v="0"/>
    <x v="0"/>
    <x v="288"/>
    <s v="2031D2_OR_c_20"/>
  </r>
  <r>
    <x v="13"/>
    <n v="0"/>
    <n v="0.99750000000000005"/>
    <n v="4.9976390153619814"/>
    <x v="1"/>
    <x v="23"/>
    <x v="18"/>
    <x v="1"/>
    <x v="0"/>
    <x v="0"/>
    <x v="326"/>
    <s v="2032D1ID_IRR_1"/>
  </r>
  <r>
    <x v="13"/>
    <n v="0"/>
    <n v="9.6449999999999996"/>
    <n v="17.200594026495292"/>
    <x v="1"/>
    <x v="19"/>
    <x v="14"/>
    <x v="1"/>
    <x v="0"/>
    <x v="0"/>
    <x v="246"/>
    <s v="2032D2_ID_a_00"/>
  </r>
  <r>
    <x v="13"/>
    <n v="0"/>
    <n v="3.0924999999999994"/>
    <n v="5.3805077004557056"/>
    <x v="1"/>
    <x v="19"/>
    <x v="14"/>
    <x v="1"/>
    <x v="0"/>
    <x v="0"/>
    <x v="247"/>
    <s v="2032D2_ID_b_10"/>
  </r>
  <r>
    <x v="13"/>
    <n v="0"/>
    <n v="6.185833333333334"/>
    <n v="5.1601445979211071"/>
    <x v="1"/>
    <x v="19"/>
    <x v="14"/>
    <x v="1"/>
    <x v="0"/>
    <x v="0"/>
    <x v="248"/>
    <s v="2032D2_ID_c_20"/>
  </r>
  <r>
    <x v="13"/>
    <n v="0"/>
    <n v="4.8133333333333335"/>
    <n v="9.9602484963162059"/>
    <x v="1"/>
    <x v="19"/>
    <x v="14"/>
    <x v="1"/>
    <x v="0"/>
    <x v="0"/>
    <x v="249"/>
    <s v="2032D2_ID_d_30"/>
  </r>
  <r>
    <x v="13"/>
    <n v="0"/>
    <n v="1.6908333333333332"/>
    <n v="2.1971865841896321"/>
    <x v="1"/>
    <x v="19"/>
    <x v="14"/>
    <x v="1"/>
    <x v="0"/>
    <x v="0"/>
    <x v="250"/>
    <s v="2032D2_ID_e_40"/>
  </r>
  <r>
    <x v="13"/>
    <n v="0"/>
    <n v="3.9191666666666669"/>
    <n v="6.7211007181449487"/>
    <x v="1"/>
    <x v="19"/>
    <x v="14"/>
    <x v="1"/>
    <x v="0"/>
    <x v="0"/>
    <x v="251"/>
    <s v="2032D2_ID_f_50"/>
  </r>
  <r>
    <x v="13"/>
    <n v="0"/>
    <n v="1.1058333333333332"/>
    <n v="0.7093348916279153"/>
    <x v="1"/>
    <x v="19"/>
    <x v="14"/>
    <x v="1"/>
    <x v="0"/>
    <x v="0"/>
    <x v="294"/>
    <s v="2032D2_ID_g_60"/>
  </r>
  <r>
    <x v="13"/>
    <n v="0"/>
    <n v="0.44750000000000001"/>
    <n v="0.56158224924090139"/>
    <x v="1"/>
    <x v="19"/>
    <x v="14"/>
    <x v="1"/>
    <x v="0"/>
    <x v="0"/>
    <x v="305"/>
    <s v="2032D2_ID_h_70"/>
  </r>
  <r>
    <x v="13"/>
    <n v="0"/>
    <n v="0.12166666666666669"/>
    <n v="0.14996694530433563"/>
    <x v="1"/>
    <x v="19"/>
    <x v="14"/>
    <x v="1"/>
    <x v="0"/>
    <x v="0"/>
    <x v="313"/>
    <s v="2032D2_ID_i_80"/>
  </r>
  <r>
    <x v="13"/>
    <n v="0"/>
    <n v="2.2575000000000003"/>
    <n v="3.3283797970886617"/>
    <x v="1"/>
    <x v="19"/>
    <x v="14"/>
    <x v="1"/>
    <x v="0"/>
    <x v="0"/>
    <x v="189"/>
    <s v="2032D2_ID_aa_Pln"/>
  </r>
  <r>
    <x v="13"/>
    <n v="0"/>
    <n v="45.04999999999999"/>
    <n v="180.2"/>
    <x v="1"/>
    <x v="20"/>
    <x v="15"/>
    <x v="1"/>
    <x v="0"/>
    <x v="1"/>
    <x v="190"/>
    <s v="2032ED1_ID_IRR"/>
  </r>
  <r>
    <x v="13"/>
    <n v="0"/>
    <n v="2.2441666666666671"/>
    <n v="3.66"/>
    <x v="1"/>
    <x v="21"/>
    <x v="16"/>
    <x v="1"/>
    <x v="0"/>
    <x v="1"/>
    <x v="191"/>
    <s v="2032ED2_ID_GO_Y1"/>
  </r>
  <r>
    <x v="13"/>
    <n v="0"/>
    <n v="0.96833333333333338"/>
    <n v="1.08"/>
    <x v="1"/>
    <x v="3"/>
    <x v="3"/>
    <x v="1"/>
    <x v="0"/>
    <x v="1"/>
    <x v="192"/>
    <s v="2032QF_HY_ID"/>
  </r>
  <r>
    <x v="13"/>
    <n v="0"/>
    <n v="6.5999999999999988"/>
    <n v="6.6"/>
    <x v="1"/>
    <x v="22"/>
    <x v="17"/>
    <x v="1"/>
    <x v="0"/>
    <x v="1"/>
    <x v="193"/>
    <s v="2032NonOwnRes_GO"/>
  </r>
  <r>
    <x v="13"/>
    <n v="0"/>
    <n v="0"/>
    <n v="0"/>
    <x v="1"/>
    <x v="22"/>
    <x v="17"/>
    <x v="1"/>
    <x v="0"/>
    <x v="1"/>
    <x v="194"/>
    <s v="2032NonOR_GO_offset"/>
  </r>
  <r>
    <x v="13"/>
    <n v="0"/>
    <n v="4.3875000000000011"/>
    <n v="4.1399999999999997"/>
    <x v="1"/>
    <x v="3"/>
    <x v="3"/>
    <x v="1"/>
    <x v="0"/>
    <x v="1"/>
    <x v="195"/>
    <s v="2032QF_THERM_ID"/>
  </r>
  <r>
    <x v="13"/>
    <n v="0"/>
    <n v="1.2350000000000001"/>
    <n v="6.9512968136808935"/>
    <x v="3"/>
    <x v="23"/>
    <x v="18"/>
    <x v="1"/>
    <x v="0"/>
    <x v="0"/>
    <x v="306"/>
    <s v="2032D1UT_DLC_4"/>
  </r>
  <r>
    <x v="13"/>
    <n v="0"/>
    <n v="1.18"/>
    <n v="6.637974336592011"/>
    <x v="3"/>
    <x v="23"/>
    <x v="18"/>
    <x v="1"/>
    <x v="0"/>
    <x v="0"/>
    <x v="327"/>
    <s v="2032D1UT_DLC_6"/>
  </r>
  <r>
    <x v="13"/>
    <n v="0"/>
    <n v="1.155"/>
    <n v="6.4924685422782886"/>
    <x v="3"/>
    <x v="23"/>
    <x v="18"/>
    <x v="1"/>
    <x v="0"/>
    <x v="0"/>
    <x v="314"/>
    <s v="2032D1UT_DLC_5"/>
  </r>
  <r>
    <x v="13"/>
    <n v="0"/>
    <n v="0.69999999999999984"/>
    <n v="3.9383568327580831"/>
    <x v="3"/>
    <x v="23"/>
    <x v="18"/>
    <x v="1"/>
    <x v="0"/>
    <x v="0"/>
    <x v="200"/>
    <s v="2032D1UT_DLC_1"/>
  </r>
  <r>
    <x v="13"/>
    <n v="0"/>
    <n v="1.2075"/>
    <n v="6.7941505558220721"/>
    <x v="3"/>
    <x v="23"/>
    <x v="18"/>
    <x v="1"/>
    <x v="0"/>
    <x v="0"/>
    <x v="289"/>
    <s v="2032D1UT_DLC_2"/>
  </r>
  <r>
    <x v="13"/>
    <n v="0"/>
    <n v="1.7"/>
    <n v="9.56264080229783"/>
    <x v="3"/>
    <x v="23"/>
    <x v="18"/>
    <x v="1"/>
    <x v="0"/>
    <x v="0"/>
    <x v="295"/>
    <s v="2032D1UT_DLC_3"/>
  </r>
  <r>
    <x v="13"/>
    <n v="0"/>
    <n v="1.8999999999999997"/>
    <n v="10.689825688914798"/>
    <x v="3"/>
    <x v="23"/>
    <x v="18"/>
    <x v="1"/>
    <x v="0"/>
    <x v="0"/>
    <x v="315"/>
    <s v="2032D1UT_THM_1"/>
  </r>
  <r>
    <x v="13"/>
    <n v="0"/>
    <n v="3.8849999999999998"/>
    <n v="21.846239958262267"/>
    <x v="3"/>
    <x v="23"/>
    <x v="18"/>
    <x v="1"/>
    <x v="0"/>
    <x v="0"/>
    <x v="316"/>
    <s v="2032D1UT_THM_2"/>
  </r>
  <r>
    <x v="13"/>
    <n v="0"/>
    <n v="7.91"/>
    <n v="44.475301089932351"/>
    <x v="3"/>
    <x v="23"/>
    <x v="18"/>
    <x v="1"/>
    <x v="0"/>
    <x v="0"/>
    <x v="317"/>
    <s v="2032D1UT_THM_3"/>
  </r>
  <r>
    <x v="13"/>
    <n v="0"/>
    <n v="4.165"/>
    <n v="23.414792420964194"/>
    <x v="3"/>
    <x v="23"/>
    <x v="18"/>
    <x v="1"/>
    <x v="0"/>
    <x v="0"/>
    <x v="318"/>
    <s v="2032D1UT_THM_4"/>
  </r>
  <r>
    <x v="13"/>
    <n v="0"/>
    <n v="2.2650000000000001"/>
    <n v="12.733697079708218"/>
    <x v="3"/>
    <x v="23"/>
    <x v="18"/>
    <x v="1"/>
    <x v="0"/>
    <x v="0"/>
    <x v="319"/>
    <s v="2032D1UT_THM_5"/>
  </r>
  <r>
    <x v="13"/>
    <n v="0"/>
    <n v="1.4174999999999998"/>
    <n v="7.9678972966194328"/>
    <x v="3"/>
    <x v="23"/>
    <x v="18"/>
    <x v="1"/>
    <x v="0"/>
    <x v="0"/>
    <x v="325"/>
    <s v="2032D1UT_THM_6"/>
  </r>
  <r>
    <x v="13"/>
    <n v="0"/>
    <n v="2.0049999999999999"/>
    <n v="8.0047587645122427"/>
    <x v="3"/>
    <x v="23"/>
    <x v="18"/>
    <x v="1"/>
    <x v="0"/>
    <x v="0"/>
    <x v="296"/>
    <s v="2032D1UT_AS_1"/>
  </r>
  <r>
    <x v="13"/>
    <n v="0"/>
    <n v="1.2775000000000001"/>
    <n v="5.0956129168665552"/>
    <x v="3"/>
    <x v="23"/>
    <x v="18"/>
    <x v="1"/>
    <x v="0"/>
    <x v="0"/>
    <x v="301"/>
    <s v="2032D1UT_AS_2"/>
  </r>
  <r>
    <x v="13"/>
    <n v="0"/>
    <n v="124.47499999999998"/>
    <n v="153.08218401835057"/>
    <x v="3"/>
    <x v="19"/>
    <x v="14"/>
    <x v="1"/>
    <x v="0"/>
    <x v="0"/>
    <x v="252"/>
    <s v="2032D2_UT_a_00"/>
  </r>
  <r>
    <x v="13"/>
    <n v="0"/>
    <n v="47.673333333333325"/>
    <n v="64.652180330929809"/>
    <x v="3"/>
    <x v="19"/>
    <x v="14"/>
    <x v="1"/>
    <x v="0"/>
    <x v="0"/>
    <x v="253"/>
    <s v="2032D2_UT_b_10"/>
  </r>
  <r>
    <x v="13"/>
    <n v="0"/>
    <n v="56.35"/>
    <n v="62.098175873290934"/>
    <x v="3"/>
    <x v="19"/>
    <x v="14"/>
    <x v="1"/>
    <x v="0"/>
    <x v="0"/>
    <x v="254"/>
    <s v="2032D2_UT_c_20"/>
  </r>
  <r>
    <x v="13"/>
    <n v="0"/>
    <n v="56.07833333333334"/>
    <n v="76.19009171454843"/>
    <x v="3"/>
    <x v="19"/>
    <x v="14"/>
    <x v="1"/>
    <x v="0"/>
    <x v="0"/>
    <x v="255"/>
    <s v="2032D2_UT_d_30"/>
  </r>
  <r>
    <x v="13"/>
    <n v="0"/>
    <n v="35.496666666666663"/>
    <n v="39.279594954908958"/>
    <x v="3"/>
    <x v="19"/>
    <x v="14"/>
    <x v="1"/>
    <x v="0"/>
    <x v="0"/>
    <x v="256"/>
    <s v="2032D2_UT_e_40"/>
  </r>
  <r>
    <x v="13"/>
    <n v="0"/>
    <n v="25.721666666666664"/>
    <n v="29.270629963239774"/>
    <x v="3"/>
    <x v="19"/>
    <x v="14"/>
    <x v="1"/>
    <x v="0"/>
    <x v="0"/>
    <x v="257"/>
    <s v="2032D2_UT_f_50"/>
  </r>
  <r>
    <x v="13"/>
    <n v="0"/>
    <n v="7.4950000000000001"/>
    <n v="7.9081120250015307"/>
    <x v="3"/>
    <x v="19"/>
    <x v="14"/>
    <x v="1"/>
    <x v="0"/>
    <x v="0"/>
    <x v="299"/>
    <s v="2032D2_UT_g_60"/>
  </r>
  <r>
    <x v="13"/>
    <n v="0"/>
    <n v="6.5149999999999997"/>
    <n v="8.2750400705983242"/>
    <x v="3"/>
    <x v="19"/>
    <x v="14"/>
    <x v="1"/>
    <x v="0"/>
    <x v="0"/>
    <x v="308"/>
    <s v="2032D2_UT_h_70"/>
  </r>
  <r>
    <x v="13"/>
    <n v="0"/>
    <n v="0.72916666666666663"/>
    <n v="0.82341963775753346"/>
    <x v="3"/>
    <x v="19"/>
    <x v="14"/>
    <x v="1"/>
    <x v="0"/>
    <x v="0"/>
    <x v="328"/>
    <s v="2032D2_UT_i_80"/>
  </r>
  <r>
    <x v="13"/>
    <n v="0"/>
    <n v="33.040833333333332"/>
    <n v="35.572635641817385"/>
    <x v="3"/>
    <x v="19"/>
    <x v="14"/>
    <x v="1"/>
    <x v="0"/>
    <x v="0"/>
    <x v="201"/>
    <s v="2032D2_UT_aa_Pln"/>
  </r>
  <r>
    <x v="13"/>
    <n v="0"/>
    <n v="30.475000000000005"/>
    <n v="121.9"/>
    <x v="3"/>
    <x v="20"/>
    <x v="15"/>
    <x v="1"/>
    <x v="0"/>
    <x v="1"/>
    <x v="203"/>
    <s v="2032ED1_C_Keeper"/>
  </r>
  <r>
    <x v="13"/>
    <n v="0"/>
    <n v="5.3"/>
    <n v="21.2"/>
    <x v="3"/>
    <x v="20"/>
    <x v="15"/>
    <x v="1"/>
    <x v="0"/>
    <x v="1"/>
    <x v="204"/>
    <s v="2032ED1_UT_IRR"/>
  </r>
  <r>
    <x v="13"/>
    <n v="0"/>
    <n v="30.810000000000006"/>
    <n v="40.26"/>
    <x v="3"/>
    <x v="21"/>
    <x v="16"/>
    <x v="1"/>
    <x v="0"/>
    <x v="1"/>
    <x v="205"/>
    <s v="2032ED2_UT_UT_Y1"/>
  </r>
  <r>
    <x v="13"/>
    <n v="0"/>
    <n v="0.40083333333333321"/>
    <n v="0.32"/>
    <x v="5"/>
    <x v="3"/>
    <x v="3"/>
    <x v="1"/>
    <x v="0"/>
    <x v="1"/>
    <x v="212"/>
    <s v="2032QF_HY_UTS"/>
  </r>
  <r>
    <x v="13"/>
    <n v="0"/>
    <n v="28"/>
    <n v="28"/>
    <x v="5"/>
    <x v="22"/>
    <x v="17"/>
    <x v="1"/>
    <x v="0"/>
    <x v="1"/>
    <x v="214"/>
    <s v="2032NonOwnRes_US"/>
  </r>
  <r>
    <x v="13"/>
    <n v="0"/>
    <n v="0"/>
    <n v="0"/>
    <x v="5"/>
    <x v="22"/>
    <x v="17"/>
    <x v="1"/>
    <x v="0"/>
    <x v="1"/>
    <x v="215"/>
    <s v="2032NonOR_US_offset"/>
  </r>
  <r>
    <x v="13"/>
    <n v="0"/>
    <n v="0.45"/>
    <n v="1.795541501831333"/>
    <x v="24"/>
    <x v="23"/>
    <x v="18"/>
    <x v="0"/>
    <x v="0"/>
    <x v="0"/>
    <x v="320"/>
    <s v="2032D1WA_AS_1"/>
  </r>
  <r>
    <x v="13"/>
    <n v="0"/>
    <n v="13.094166666666666"/>
    <n v="16.084507311046405"/>
    <x v="24"/>
    <x v="19"/>
    <x v="14"/>
    <x v="0"/>
    <x v="0"/>
    <x v="0"/>
    <x v="258"/>
    <s v="2032D2_YK_a_00"/>
  </r>
  <r>
    <x v="13"/>
    <n v="0"/>
    <n v="4.8591666666666669"/>
    <n v="7.1323855153829641"/>
    <x v="24"/>
    <x v="19"/>
    <x v="14"/>
    <x v="0"/>
    <x v="0"/>
    <x v="0"/>
    <x v="259"/>
    <s v="2032D2_YK_b_10"/>
  </r>
  <r>
    <x v="13"/>
    <n v="0"/>
    <n v="3.8933333333333331"/>
    <n v="4.7299234785656168"/>
    <x v="24"/>
    <x v="19"/>
    <x v="14"/>
    <x v="0"/>
    <x v="0"/>
    <x v="0"/>
    <x v="260"/>
    <s v="2032D2_YK_c_20"/>
  </r>
  <r>
    <x v="13"/>
    <n v="0"/>
    <n v="11.138333333333334"/>
    <n v="8.937154543626507"/>
    <x v="24"/>
    <x v="19"/>
    <x v="14"/>
    <x v="0"/>
    <x v="0"/>
    <x v="0"/>
    <x v="261"/>
    <s v="2032D2_YK_d_30"/>
  </r>
  <r>
    <x v="13"/>
    <n v="0"/>
    <n v="3.5691666666666673"/>
    <n v="4.7115125689623634"/>
    <x v="24"/>
    <x v="19"/>
    <x v="14"/>
    <x v="0"/>
    <x v="0"/>
    <x v="0"/>
    <x v="262"/>
    <s v="2032D2_YK_e_40"/>
  </r>
  <r>
    <x v="13"/>
    <n v="0"/>
    <n v="3.4316666666666662"/>
    <n v="3.9657532576919658"/>
    <x v="24"/>
    <x v="19"/>
    <x v="14"/>
    <x v="0"/>
    <x v="0"/>
    <x v="0"/>
    <x v="263"/>
    <s v="2032D2_YK_f_50"/>
  </r>
  <r>
    <x v="13"/>
    <n v="0"/>
    <n v="3.1374999999999993"/>
    <n v="3.3465323554974362"/>
    <x v="24"/>
    <x v="19"/>
    <x v="14"/>
    <x v="0"/>
    <x v="0"/>
    <x v="0"/>
    <x v="264"/>
    <s v="2032D2_YK_g_60"/>
  </r>
  <r>
    <x v="13"/>
    <n v="0"/>
    <n v="1.7591666666666665"/>
    <n v="1.9141328321806246"/>
    <x v="24"/>
    <x v="19"/>
    <x v="14"/>
    <x v="0"/>
    <x v="0"/>
    <x v="0"/>
    <x v="290"/>
    <s v="2032D2_YK_h_70"/>
  </r>
  <r>
    <x v="13"/>
    <n v="0"/>
    <n v="0.60916666666666675"/>
    <n v="0.28983311696915498"/>
    <x v="24"/>
    <x v="19"/>
    <x v="14"/>
    <x v="0"/>
    <x v="0"/>
    <x v="0"/>
    <x v="302"/>
    <s v="2032D2_YK_i_80"/>
  </r>
  <r>
    <x v="13"/>
    <n v="0"/>
    <n v="8.3333333333333339E-4"/>
    <n v="0"/>
    <x v="24"/>
    <x v="19"/>
    <x v="14"/>
    <x v="0"/>
    <x v="0"/>
    <x v="0"/>
    <x v="329"/>
    <s v="2032D2_YK_j_90"/>
  </r>
  <r>
    <x v="13"/>
    <n v="0"/>
    <n v="3.8566666666666669"/>
    <n v="4.1088026025584492"/>
    <x v="24"/>
    <x v="19"/>
    <x v="14"/>
    <x v="0"/>
    <x v="0"/>
    <x v="0"/>
    <x v="216"/>
    <s v="2032D2_YK_aa_Pln"/>
  </r>
  <r>
    <x v="13"/>
    <n v="0"/>
    <n v="3.1575000000000002"/>
    <n v="4.32"/>
    <x v="24"/>
    <x v="21"/>
    <x v="16"/>
    <x v="0"/>
    <x v="0"/>
    <x v="1"/>
    <x v="217"/>
    <s v="2032ED2_WA_YA_Y1"/>
  </r>
  <r>
    <x v="13"/>
    <n v="0"/>
    <n v="5.560833333333334"/>
    <n v="6.8320267031059796"/>
    <x v="10"/>
    <x v="19"/>
    <x v="14"/>
    <x v="0"/>
    <x v="0"/>
    <x v="0"/>
    <x v="265"/>
    <s v="2032D2_WW_a_00"/>
  </r>
  <r>
    <x v="13"/>
    <n v="0"/>
    <n v="2.0666666666666669"/>
    <n v="3.033967661372003"/>
    <x v="10"/>
    <x v="19"/>
    <x v="14"/>
    <x v="0"/>
    <x v="0"/>
    <x v="0"/>
    <x v="266"/>
    <s v="2032D2_WW_b_10"/>
  </r>
  <r>
    <x v="13"/>
    <n v="0"/>
    <n v="1.67"/>
    <n v="2.0286723821362362"/>
    <x v="10"/>
    <x v="19"/>
    <x v="14"/>
    <x v="0"/>
    <x v="0"/>
    <x v="0"/>
    <x v="267"/>
    <s v="2032D2_WW_c_20"/>
  </r>
  <r>
    <x v="13"/>
    <n v="0"/>
    <n v="4.7374999999999998"/>
    <n v="3.8014013085228444"/>
    <x v="10"/>
    <x v="19"/>
    <x v="14"/>
    <x v="0"/>
    <x v="0"/>
    <x v="0"/>
    <x v="268"/>
    <s v="2032D2_WW_d_30"/>
  </r>
  <r>
    <x v="13"/>
    <n v="0"/>
    <n v="1.5383333333333331"/>
    <n v="2.0316839913779501"/>
    <x v="10"/>
    <x v="19"/>
    <x v="14"/>
    <x v="0"/>
    <x v="0"/>
    <x v="0"/>
    <x v="269"/>
    <s v="2032D2_WW_e_40"/>
  </r>
  <r>
    <x v="13"/>
    <n v="0"/>
    <n v="1.4724999999999999"/>
    <n v="1.6493810811000484"/>
    <x v="10"/>
    <x v="19"/>
    <x v="14"/>
    <x v="0"/>
    <x v="0"/>
    <x v="0"/>
    <x v="270"/>
    <s v="2032D2_WW_f_50"/>
  </r>
  <r>
    <x v="13"/>
    <n v="0"/>
    <n v="1.0616666666666665"/>
    <n v="1.0883859028517497"/>
    <x v="10"/>
    <x v="19"/>
    <x v="14"/>
    <x v="0"/>
    <x v="0"/>
    <x v="0"/>
    <x v="291"/>
    <s v="2032D2_WW_g_60"/>
  </r>
  <r>
    <x v="13"/>
    <n v="0"/>
    <n v="0.57250000000000001"/>
    <n v="0.55215370159056498"/>
    <x v="10"/>
    <x v="19"/>
    <x v="14"/>
    <x v="0"/>
    <x v="0"/>
    <x v="0"/>
    <x v="300"/>
    <s v="2032D2_WW_h_70"/>
  </r>
  <r>
    <x v="13"/>
    <n v="0"/>
    <n v="0.21083333333333332"/>
    <n v="8.3766796811894501E-2"/>
    <x v="10"/>
    <x v="19"/>
    <x v="14"/>
    <x v="0"/>
    <x v="0"/>
    <x v="0"/>
    <x v="310"/>
    <s v="2032D2_WW_i_80"/>
  </r>
  <r>
    <x v="13"/>
    <n v="0"/>
    <n v="1.4816666666666667"/>
    <n v="1.7067373180414633"/>
    <x v="10"/>
    <x v="19"/>
    <x v="14"/>
    <x v="0"/>
    <x v="0"/>
    <x v="0"/>
    <x v="219"/>
    <s v="2032D2_WW_aa_Pln"/>
  </r>
  <r>
    <x v="13"/>
    <n v="0"/>
    <n v="1.0474999999999999"/>
    <n v="1.43"/>
    <x v="10"/>
    <x v="21"/>
    <x v="16"/>
    <x v="0"/>
    <x v="0"/>
    <x v="1"/>
    <x v="220"/>
    <s v="2032ED2_WA_WA_Y1"/>
  </r>
  <r>
    <x v="13"/>
    <n v="0"/>
    <n v="2.6000000000000005"/>
    <n v="2.6"/>
    <x v="10"/>
    <x v="22"/>
    <x v="17"/>
    <x v="0"/>
    <x v="0"/>
    <x v="1"/>
    <x v="221"/>
    <s v="2032NonOwnRes_WW"/>
  </r>
  <r>
    <x v="13"/>
    <n v="0"/>
    <n v="0"/>
    <n v="0"/>
    <x v="10"/>
    <x v="22"/>
    <x v="17"/>
    <x v="0"/>
    <x v="0"/>
    <x v="1"/>
    <x v="222"/>
    <s v="2032NonOR_WW_offset"/>
  </r>
  <r>
    <x v="13"/>
    <n v="0"/>
    <n v="0.72000000000000008"/>
    <n v="2.8693742638666038"/>
    <x v="11"/>
    <x v="23"/>
    <x v="18"/>
    <x v="1"/>
    <x v="0"/>
    <x v="0"/>
    <x v="303"/>
    <s v="2032D1WY_AS_1"/>
  </r>
  <r>
    <x v="13"/>
    <n v="0"/>
    <n v="33.645833333333329"/>
    <n v="38.537922920892491"/>
    <x v="12"/>
    <x v="19"/>
    <x v="14"/>
    <x v="1"/>
    <x v="0"/>
    <x v="0"/>
    <x v="271"/>
    <s v="2032D2_WY_a_00"/>
  </r>
  <r>
    <x v="13"/>
    <n v="0"/>
    <n v="9.3433333333333337"/>
    <n v="13.374925433537314"/>
    <x v="12"/>
    <x v="19"/>
    <x v="14"/>
    <x v="1"/>
    <x v="0"/>
    <x v="0"/>
    <x v="272"/>
    <s v="2032D2_WY_b_10"/>
  </r>
  <r>
    <x v="13"/>
    <n v="0"/>
    <n v="5.0649999999999986"/>
    <n v="6.3466854925149825"/>
    <x v="12"/>
    <x v="19"/>
    <x v="14"/>
    <x v="1"/>
    <x v="0"/>
    <x v="0"/>
    <x v="273"/>
    <s v="2032D2_WY_c_20"/>
  </r>
  <r>
    <x v="13"/>
    <n v="0"/>
    <n v="23.88"/>
    <n v="24.272588277992753"/>
    <x v="12"/>
    <x v="19"/>
    <x v="14"/>
    <x v="1"/>
    <x v="0"/>
    <x v="0"/>
    <x v="274"/>
    <s v="2032D2_WY_d_30"/>
  </r>
  <r>
    <x v="13"/>
    <n v="0"/>
    <n v="20.415833333333335"/>
    <n v="23.913513544555212"/>
    <x v="12"/>
    <x v="19"/>
    <x v="14"/>
    <x v="1"/>
    <x v="0"/>
    <x v="0"/>
    <x v="275"/>
    <s v="2032D2_WY_e_40"/>
  </r>
  <r>
    <x v="13"/>
    <n v="0"/>
    <n v="12.725833333333334"/>
    <n v="14.26528757188129"/>
    <x v="12"/>
    <x v="19"/>
    <x v="14"/>
    <x v="1"/>
    <x v="0"/>
    <x v="0"/>
    <x v="292"/>
    <s v="2032D2_WY_f_50"/>
  </r>
  <r>
    <x v="13"/>
    <n v="0"/>
    <n v="3.8874999999999993"/>
    <n v="4.397417140580715"/>
    <x v="12"/>
    <x v="19"/>
    <x v="14"/>
    <x v="1"/>
    <x v="0"/>
    <x v="0"/>
    <x v="307"/>
    <s v="2032D2_WY_g_60"/>
  </r>
  <r>
    <x v="13"/>
    <n v="0"/>
    <n v="0.59583333333333333"/>
    <n v="0.8338933254017219"/>
    <x v="12"/>
    <x v="19"/>
    <x v="14"/>
    <x v="1"/>
    <x v="0"/>
    <x v="0"/>
    <x v="311"/>
    <s v="2032D2_WY_h_70"/>
  </r>
  <r>
    <x v="13"/>
    <n v="0"/>
    <n v="0.18583333333333338"/>
    <n v="0.28525065282655609"/>
    <x v="12"/>
    <x v="19"/>
    <x v="14"/>
    <x v="1"/>
    <x v="0"/>
    <x v="0"/>
    <x v="321"/>
    <s v="2032D2_WY_i_80"/>
  </r>
  <r>
    <x v="13"/>
    <n v="0"/>
    <n v="6.2550000000000017"/>
    <n v="7.4577723864137644"/>
    <x v="12"/>
    <x v="19"/>
    <x v="14"/>
    <x v="1"/>
    <x v="0"/>
    <x v="0"/>
    <x v="225"/>
    <s v="2032D2_WY_aa_Pln"/>
  </r>
  <r>
    <x v="13"/>
    <n v="0"/>
    <n v="6.2858333333333336"/>
    <n v="7.35"/>
    <x v="12"/>
    <x v="21"/>
    <x v="16"/>
    <x v="1"/>
    <x v="0"/>
    <x v="1"/>
    <x v="226"/>
    <s v="2032ED2_WY_WY_Y1"/>
  </r>
  <r>
    <x v="13"/>
    <n v="0"/>
    <n v="37.009166666666665"/>
    <n v="43.546420886011411"/>
    <x v="14"/>
    <x v="19"/>
    <x v="14"/>
    <x v="0"/>
    <x v="0"/>
    <x v="0"/>
    <x v="276"/>
    <s v="2032D2_OR_a_00"/>
  </r>
  <r>
    <x v="13"/>
    <n v="0"/>
    <n v="37.642500000000005"/>
    <n v="44.610994635235599"/>
    <x v="14"/>
    <x v="19"/>
    <x v="14"/>
    <x v="0"/>
    <x v="0"/>
    <x v="0"/>
    <x v="277"/>
    <s v="2032D2_OR_d_30"/>
  </r>
  <r>
    <x v="13"/>
    <n v="0"/>
    <n v="10.964999999999998"/>
    <n v="13.794977739373261"/>
    <x v="14"/>
    <x v="19"/>
    <x v="14"/>
    <x v="0"/>
    <x v="0"/>
    <x v="0"/>
    <x v="293"/>
    <s v="2032D2_OR_g_60"/>
  </r>
  <r>
    <x v="13"/>
    <n v="0"/>
    <n v="1.1908333333333332"/>
    <n v="1.4963968025344718"/>
    <x v="14"/>
    <x v="19"/>
    <x v="14"/>
    <x v="0"/>
    <x v="0"/>
    <x v="0"/>
    <x v="309"/>
    <s v="2032D2_OR_i_80"/>
  </r>
  <r>
    <x v="13"/>
    <n v="0"/>
    <n v="4.3808333333333334"/>
    <n v="5.9874681794759503"/>
    <x v="14"/>
    <x v="19"/>
    <x v="14"/>
    <x v="0"/>
    <x v="0"/>
    <x v="0"/>
    <x v="278"/>
    <s v="2032D2_CA_a_00"/>
  </r>
  <r>
    <x v="13"/>
    <n v="0"/>
    <n v="0.72250000000000003"/>
    <n v="1.3130192708951482"/>
    <x v="14"/>
    <x v="19"/>
    <x v="14"/>
    <x v="0"/>
    <x v="0"/>
    <x v="0"/>
    <x v="279"/>
    <s v="2032D2_CA_b_10"/>
  </r>
  <r>
    <x v="13"/>
    <n v="0"/>
    <n v="3.8333333333333337E-2"/>
    <n v="0"/>
    <x v="14"/>
    <x v="19"/>
    <x v="14"/>
    <x v="0"/>
    <x v="0"/>
    <x v="0"/>
    <x v="322"/>
    <s v="2032D2_CA_j_90"/>
  </r>
  <r>
    <x v="13"/>
    <n v="0"/>
    <n v="0.47"/>
    <n v="0.24377692151106259"/>
    <x v="14"/>
    <x v="19"/>
    <x v="14"/>
    <x v="0"/>
    <x v="0"/>
    <x v="0"/>
    <x v="280"/>
    <s v="2032D2_CA_c_20"/>
  </r>
  <r>
    <x v="13"/>
    <n v="0"/>
    <n v="3.0583333333333336"/>
    <n v="1.9941400775084348"/>
    <x v="14"/>
    <x v="19"/>
    <x v="14"/>
    <x v="0"/>
    <x v="0"/>
    <x v="0"/>
    <x v="281"/>
    <s v="2032D2_CA_d_30"/>
  </r>
  <r>
    <x v="13"/>
    <n v="0"/>
    <n v="1.4116666666666668"/>
    <n v="1.8424752287316766"/>
    <x v="14"/>
    <x v="19"/>
    <x v="14"/>
    <x v="0"/>
    <x v="0"/>
    <x v="0"/>
    <x v="282"/>
    <s v="2032D2_CA_e_40"/>
  </r>
  <r>
    <x v="13"/>
    <n v="0"/>
    <n v="0.67749999999999988"/>
    <n v="0.64439761492667047"/>
    <x v="14"/>
    <x v="19"/>
    <x v="14"/>
    <x v="0"/>
    <x v="0"/>
    <x v="0"/>
    <x v="283"/>
    <s v="2032D2_CA_f_50"/>
  </r>
  <r>
    <x v="13"/>
    <n v="0"/>
    <n v="0.29333333333333333"/>
    <n v="4.1654718807321044E-2"/>
    <x v="14"/>
    <x v="19"/>
    <x v="14"/>
    <x v="0"/>
    <x v="0"/>
    <x v="0"/>
    <x v="297"/>
    <s v="2032D2_CA_g_60"/>
  </r>
  <r>
    <x v="13"/>
    <n v="0"/>
    <n v="6.3333333333333339E-2"/>
    <n v="0"/>
    <x v="14"/>
    <x v="19"/>
    <x v="14"/>
    <x v="0"/>
    <x v="0"/>
    <x v="0"/>
    <x v="312"/>
    <s v="2032D2_CA_i_80"/>
  </r>
  <r>
    <x v="13"/>
    <n v="0"/>
    <n v="0.4366666666666667"/>
    <n v="0.35070679575783414"/>
    <x v="14"/>
    <x v="19"/>
    <x v="14"/>
    <x v="0"/>
    <x v="0"/>
    <x v="0"/>
    <x v="304"/>
    <s v="2032D2_CA_h_70"/>
  </r>
  <r>
    <x v="13"/>
    <n v="0"/>
    <n v="9.1666666666666684E-3"/>
    <n v="0"/>
    <x v="14"/>
    <x v="19"/>
    <x v="14"/>
    <x v="0"/>
    <x v="0"/>
    <x v="0"/>
    <x v="284"/>
    <s v="2032D2_OR_u_200"/>
  </r>
  <r>
    <x v="13"/>
    <n v="0"/>
    <n v="8.4166666666666667E-2"/>
    <n v="7.773757969723577E-2"/>
    <x v="14"/>
    <x v="19"/>
    <x v="14"/>
    <x v="0"/>
    <x v="0"/>
    <x v="0"/>
    <x v="323"/>
    <s v="2032D2_OR_j_90"/>
  </r>
  <r>
    <x v="13"/>
    <n v="0"/>
    <n v="0.64583333333333337"/>
    <n v="0.86206726951918833"/>
    <x v="14"/>
    <x v="19"/>
    <x v="14"/>
    <x v="0"/>
    <x v="0"/>
    <x v="0"/>
    <x v="228"/>
    <s v="2032D2_CA_aa_Pln"/>
  </r>
  <r>
    <x v="13"/>
    <n v="0"/>
    <n v="16.072500000000002"/>
    <n v="20.54312307013674"/>
    <x v="14"/>
    <x v="19"/>
    <x v="14"/>
    <x v="0"/>
    <x v="0"/>
    <x v="0"/>
    <x v="229"/>
    <s v="2032D2_OR_aa_Pln"/>
  </r>
  <r>
    <x v="13"/>
    <n v="0"/>
    <n v="0.64750000000000008"/>
    <n v="0.9"/>
    <x v="14"/>
    <x v="21"/>
    <x v="16"/>
    <x v="0"/>
    <x v="0"/>
    <x v="1"/>
    <x v="232"/>
    <s v="2032ED2_CA_SO_Y1"/>
  </r>
  <r>
    <x v="13"/>
    <n v="0"/>
    <n v="17.07"/>
    <n v="23.28"/>
    <x v="14"/>
    <x v="21"/>
    <x v="16"/>
    <x v="0"/>
    <x v="0"/>
    <x v="1"/>
    <x v="233"/>
    <s v="2032ED2_OR_SO_Y1"/>
  </r>
  <r>
    <x v="13"/>
    <n v="0"/>
    <n v="1.4499999999999995"/>
    <n v="1.45"/>
    <x v="14"/>
    <x v="6"/>
    <x v="5"/>
    <x v="0"/>
    <x v="0"/>
    <x v="1"/>
    <x v="234"/>
    <s v="2032PGE_Cove_P"/>
  </r>
  <r>
    <x v="13"/>
    <n v="0"/>
    <n v="9.6666666666666679E-2"/>
    <n v="0.1"/>
    <x v="14"/>
    <x v="3"/>
    <x v="3"/>
    <x v="0"/>
    <x v="0"/>
    <x v="1"/>
    <x v="237"/>
    <s v="2032QF_HY_CA"/>
  </r>
  <r>
    <x v="13"/>
    <n v="0"/>
    <n v="1.7683333333333329"/>
    <n v="0.95"/>
    <x v="14"/>
    <x v="3"/>
    <x v="3"/>
    <x v="0"/>
    <x v="0"/>
    <x v="1"/>
    <x v="239"/>
    <s v="2032QF_HY_OR"/>
  </r>
  <r>
    <x v="13"/>
    <n v="0"/>
    <n v="0.39666666666666667"/>
    <n v="0"/>
    <x v="14"/>
    <x v="3"/>
    <x v="3"/>
    <x v="0"/>
    <x v="0"/>
    <x v="1"/>
    <x v="240"/>
    <s v="2032QF_THERM_OR"/>
  </r>
  <r>
    <x v="13"/>
    <n v="0"/>
    <n v="0.59999999999999987"/>
    <n v="0.6"/>
    <x v="14"/>
    <x v="22"/>
    <x v="17"/>
    <x v="0"/>
    <x v="0"/>
    <x v="1"/>
    <x v="241"/>
    <s v="2032NonOwnRes_SO"/>
  </r>
  <r>
    <x v="13"/>
    <n v="0"/>
    <n v="0"/>
    <n v="0"/>
    <x v="14"/>
    <x v="22"/>
    <x v="17"/>
    <x v="0"/>
    <x v="0"/>
    <x v="1"/>
    <x v="242"/>
    <s v="2032NonOR_SO_offset"/>
  </r>
  <r>
    <x v="13"/>
    <n v="0"/>
    <n v="9.7458333333333318"/>
    <n v="13.097705188014036"/>
    <x v="15"/>
    <x v="19"/>
    <x v="14"/>
    <x v="0"/>
    <x v="0"/>
    <x v="0"/>
    <x v="285"/>
    <s v="2032D2_OR_b_10"/>
  </r>
  <r>
    <x v="13"/>
    <n v="0"/>
    <n v="39.285833333333329"/>
    <n v="44.298390207882093"/>
    <x v="15"/>
    <x v="19"/>
    <x v="14"/>
    <x v="0"/>
    <x v="0"/>
    <x v="0"/>
    <x v="286"/>
    <s v="2032D2_OR_e_40"/>
  </r>
  <r>
    <x v="13"/>
    <n v="0"/>
    <n v="77.995833333333337"/>
    <n v="77.989999999999995"/>
    <x v="15"/>
    <x v="18"/>
    <x v="13"/>
    <x v="0"/>
    <x v="0"/>
    <x v="1"/>
    <x v="244"/>
    <s v="2032Cowlitz_S"/>
  </r>
  <r>
    <x v="13"/>
    <n v="0"/>
    <n v="1.8274999999999999"/>
    <n v="7.286930179231212"/>
    <x v="25"/>
    <x v="23"/>
    <x v="18"/>
    <x v="0"/>
    <x v="0"/>
    <x v="0"/>
    <x v="324"/>
    <s v="2032D1OR_AS_1"/>
  </r>
  <r>
    <x v="13"/>
    <n v="0"/>
    <n v="12.31"/>
    <n v="14.268314739724579"/>
    <x v="25"/>
    <x v="19"/>
    <x v="14"/>
    <x v="0"/>
    <x v="0"/>
    <x v="0"/>
    <x v="287"/>
    <s v="2032D2_OR_f_50"/>
  </r>
  <r>
    <x v="13"/>
    <n v="0"/>
    <n v="6.1416666666666666"/>
    <n v="8.5407888769429867"/>
    <x v="25"/>
    <x v="19"/>
    <x v="14"/>
    <x v="0"/>
    <x v="0"/>
    <x v="0"/>
    <x v="298"/>
    <s v="2032D2_OR_h_70"/>
  </r>
  <r>
    <x v="13"/>
    <n v="0"/>
    <n v="17.995833333333337"/>
    <n v="24.454949642721591"/>
    <x v="35"/>
    <x v="19"/>
    <x v="14"/>
    <x v="0"/>
    <x v="0"/>
    <x v="0"/>
    <x v="288"/>
    <s v="2032D2_OR_c_20"/>
  </r>
  <r>
    <x v="14"/>
    <n v="0"/>
    <n v="0.99750000000000005"/>
    <n v="5.0113640577411722"/>
    <x v="1"/>
    <x v="23"/>
    <x v="18"/>
    <x v="1"/>
    <x v="0"/>
    <x v="0"/>
    <x v="326"/>
    <s v="2033D1ID_IRR_1"/>
  </r>
  <r>
    <x v="14"/>
    <n v="0"/>
    <n v="10.386666666666667"/>
    <n v="18.521834534931632"/>
    <x v="1"/>
    <x v="19"/>
    <x v="14"/>
    <x v="1"/>
    <x v="0"/>
    <x v="0"/>
    <x v="246"/>
    <s v="2033D2_ID_a_00"/>
  </r>
  <r>
    <x v="14"/>
    <n v="0"/>
    <n v="3.1891666666666665"/>
    <n v="5.5469705135436564"/>
    <x v="1"/>
    <x v="19"/>
    <x v="14"/>
    <x v="1"/>
    <x v="0"/>
    <x v="0"/>
    <x v="247"/>
    <s v="2033D2_ID_b_10"/>
  </r>
  <r>
    <x v="14"/>
    <n v="0"/>
    <n v="6.7399999999999993"/>
    <n v="5.6228069972500592"/>
    <x v="1"/>
    <x v="19"/>
    <x v="14"/>
    <x v="1"/>
    <x v="0"/>
    <x v="0"/>
    <x v="248"/>
    <s v="2033D2_ID_c_20"/>
  </r>
  <r>
    <x v="14"/>
    <n v="0"/>
    <n v="5.05"/>
    <n v="10.450418205780586"/>
    <x v="1"/>
    <x v="19"/>
    <x v="14"/>
    <x v="1"/>
    <x v="0"/>
    <x v="0"/>
    <x v="249"/>
    <s v="2033D2_ID_d_30"/>
  </r>
  <r>
    <x v="14"/>
    <n v="0"/>
    <n v="1.7575000000000001"/>
    <n v="2.284376528006681"/>
    <x v="1"/>
    <x v="19"/>
    <x v="14"/>
    <x v="1"/>
    <x v="0"/>
    <x v="0"/>
    <x v="250"/>
    <s v="2033D2_ID_e_40"/>
  </r>
  <r>
    <x v="14"/>
    <n v="0"/>
    <n v="4.1133333333333333"/>
    <n v="7.0518635487623174"/>
    <x v="1"/>
    <x v="19"/>
    <x v="14"/>
    <x v="1"/>
    <x v="0"/>
    <x v="0"/>
    <x v="251"/>
    <s v="2033D2_ID_f_50"/>
  </r>
  <r>
    <x v="14"/>
    <n v="0"/>
    <n v="1.2083333333333333"/>
    <n v="0.77536907072841188"/>
    <x v="1"/>
    <x v="19"/>
    <x v="14"/>
    <x v="1"/>
    <x v="0"/>
    <x v="0"/>
    <x v="294"/>
    <s v="2033D2_ID_g_60"/>
  </r>
  <r>
    <x v="14"/>
    <n v="0"/>
    <n v="0.46416666666666667"/>
    <n v="0.56158224924090139"/>
    <x v="1"/>
    <x v="19"/>
    <x v="14"/>
    <x v="1"/>
    <x v="0"/>
    <x v="0"/>
    <x v="305"/>
    <s v="2033D2_ID_h_70"/>
  </r>
  <r>
    <x v="14"/>
    <n v="0"/>
    <n v="0.12166666666666669"/>
    <n v="0.14996694530433563"/>
    <x v="1"/>
    <x v="19"/>
    <x v="14"/>
    <x v="1"/>
    <x v="0"/>
    <x v="0"/>
    <x v="313"/>
    <s v="2033D2_ID_i_80"/>
  </r>
  <r>
    <x v="14"/>
    <n v="0"/>
    <n v="2.2575000000000003"/>
    <n v="3.3283797970886617"/>
    <x v="1"/>
    <x v="19"/>
    <x v="14"/>
    <x v="1"/>
    <x v="0"/>
    <x v="0"/>
    <x v="189"/>
    <s v="2033D2_ID_aa_Pln"/>
  </r>
  <r>
    <x v="14"/>
    <n v="0"/>
    <n v="45.04999999999999"/>
    <n v="180.2"/>
    <x v="1"/>
    <x v="20"/>
    <x v="15"/>
    <x v="1"/>
    <x v="0"/>
    <x v="1"/>
    <x v="190"/>
    <s v="2033ED1_ID_IRR"/>
  </r>
  <r>
    <x v="14"/>
    <n v="0"/>
    <n v="2.2441666666666671"/>
    <n v="3.66"/>
    <x v="1"/>
    <x v="21"/>
    <x v="16"/>
    <x v="1"/>
    <x v="0"/>
    <x v="1"/>
    <x v="191"/>
    <s v="2033ED2_ID_GO_Y1"/>
  </r>
  <r>
    <x v="14"/>
    <n v="0"/>
    <n v="0.94333333333333336"/>
    <n v="1.08"/>
    <x v="1"/>
    <x v="3"/>
    <x v="3"/>
    <x v="1"/>
    <x v="0"/>
    <x v="1"/>
    <x v="192"/>
    <s v="2033QF_HY_ID"/>
  </r>
  <r>
    <x v="14"/>
    <n v="0"/>
    <n v="6.5999999999999988"/>
    <n v="6.6"/>
    <x v="1"/>
    <x v="22"/>
    <x v="17"/>
    <x v="1"/>
    <x v="0"/>
    <x v="1"/>
    <x v="193"/>
    <s v="2033NonOwnRes_GO"/>
  </r>
  <r>
    <x v="14"/>
    <n v="0"/>
    <n v="0"/>
    <n v="0"/>
    <x v="1"/>
    <x v="22"/>
    <x v="17"/>
    <x v="1"/>
    <x v="0"/>
    <x v="1"/>
    <x v="194"/>
    <s v="2033NonOR_GO_offset"/>
  </r>
  <r>
    <x v="14"/>
    <n v="0"/>
    <n v="4.3875000000000011"/>
    <n v="4.1399999999999997"/>
    <x v="1"/>
    <x v="3"/>
    <x v="3"/>
    <x v="1"/>
    <x v="0"/>
    <x v="1"/>
    <x v="195"/>
    <s v="2033QF_THERM_ID"/>
  </r>
  <r>
    <x v="14"/>
    <n v="0"/>
    <n v="1.2350000000000001"/>
    <n v="6.9703871967727569"/>
    <x v="3"/>
    <x v="23"/>
    <x v="18"/>
    <x v="1"/>
    <x v="0"/>
    <x v="0"/>
    <x v="306"/>
    <s v="2033D1UT_DLC_4"/>
  </r>
  <r>
    <x v="14"/>
    <n v="0"/>
    <n v="1.18"/>
    <n v="6.6562042405129738"/>
    <x v="3"/>
    <x v="23"/>
    <x v="18"/>
    <x v="1"/>
    <x v="0"/>
    <x v="0"/>
    <x v="327"/>
    <s v="2033D1UT_DLC_6"/>
  </r>
  <r>
    <x v="14"/>
    <n v="0"/>
    <n v="1.155"/>
    <n v="6.510298842869112"/>
    <x v="3"/>
    <x v="23"/>
    <x v="18"/>
    <x v="1"/>
    <x v="0"/>
    <x v="0"/>
    <x v="314"/>
    <s v="2033D1UT_DLC_5"/>
  </r>
  <r>
    <x v="14"/>
    <n v="0"/>
    <n v="0.69999999999999984"/>
    <n v="3.9491727628938582"/>
    <x v="3"/>
    <x v="23"/>
    <x v="18"/>
    <x v="1"/>
    <x v="0"/>
    <x v="0"/>
    <x v="200"/>
    <s v="2033D1UT_DLC_1"/>
  </r>
  <r>
    <x v="14"/>
    <n v="0"/>
    <n v="1.2075"/>
    <n v="6.8128093673173851"/>
    <x v="3"/>
    <x v="23"/>
    <x v="18"/>
    <x v="1"/>
    <x v="0"/>
    <x v="0"/>
    <x v="289"/>
    <s v="2033D1UT_DLC_2"/>
  </r>
  <r>
    <x v="14"/>
    <n v="0"/>
    <n v="1.7"/>
    <n v="9.5889027331545957"/>
    <x v="3"/>
    <x v="23"/>
    <x v="18"/>
    <x v="1"/>
    <x v="0"/>
    <x v="0"/>
    <x v="295"/>
    <s v="2033D1UT_DLC_3"/>
  </r>
  <r>
    <x v="14"/>
    <n v="0"/>
    <n v="1.8999999999999997"/>
    <n v="10.719183213569044"/>
    <x v="3"/>
    <x v="23"/>
    <x v="18"/>
    <x v="1"/>
    <x v="0"/>
    <x v="0"/>
    <x v="315"/>
    <s v="2033D1UT_THM_1"/>
  </r>
  <r>
    <x v="14"/>
    <n v="0"/>
    <n v="3.8849999999999998"/>
    <n v="21.906236402249409"/>
    <x v="3"/>
    <x v="23"/>
    <x v="18"/>
    <x v="1"/>
    <x v="0"/>
    <x v="0"/>
    <x v="316"/>
    <s v="2033D1UT_THM_2"/>
  </r>
  <r>
    <x v="14"/>
    <n v="0"/>
    <n v="7.91"/>
    <n v="44.597443843822788"/>
    <x v="3"/>
    <x v="23"/>
    <x v="18"/>
    <x v="1"/>
    <x v="0"/>
    <x v="0"/>
    <x v="317"/>
    <s v="2033D1UT_THM_3"/>
  </r>
  <r>
    <x v="14"/>
    <n v="0"/>
    <n v="4.165"/>
    <n v="23.47909658885024"/>
    <x v="3"/>
    <x v="23"/>
    <x v="18"/>
    <x v="1"/>
    <x v="0"/>
    <x v="0"/>
    <x v="318"/>
    <s v="2033D1UT_THM_4"/>
  </r>
  <r>
    <x v="14"/>
    <n v="0"/>
    <n v="2.2650000000000001"/>
    <n v="12.768667699139824"/>
    <x v="3"/>
    <x v="23"/>
    <x v="18"/>
    <x v="1"/>
    <x v="0"/>
    <x v="0"/>
    <x v="319"/>
    <s v="2033D1UT_THM_5"/>
  </r>
  <r>
    <x v="14"/>
    <n v="0"/>
    <n v="1.4174999999999998"/>
    <n v="7.9897795749778711"/>
    <x v="3"/>
    <x v="23"/>
    <x v="18"/>
    <x v="1"/>
    <x v="0"/>
    <x v="0"/>
    <x v="325"/>
    <s v="2033D1UT_THM_6"/>
  </r>
  <r>
    <x v="14"/>
    <n v="0"/>
    <n v="2.0049999999999999"/>
    <n v="8.0267422757143159"/>
    <x v="3"/>
    <x v="23"/>
    <x v="18"/>
    <x v="1"/>
    <x v="0"/>
    <x v="0"/>
    <x v="296"/>
    <s v="2033D1UT_AS_1"/>
  </r>
  <r>
    <x v="14"/>
    <n v="0"/>
    <n v="1.2775000000000001"/>
    <n v="5.1096070254880397"/>
    <x v="3"/>
    <x v="23"/>
    <x v="18"/>
    <x v="1"/>
    <x v="0"/>
    <x v="0"/>
    <x v="301"/>
    <s v="2033D1UT_AS_2"/>
  </r>
  <r>
    <x v="14"/>
    <n v="0"/>
    <n v="133.64500000000001"/>
    <n v="164.36073071203876"/>
    <x v="3"/>
    <x v="19"/>
    <x v="14"/>
    <x v="1"/>
    <x v="0"/>
    <x v="0"/>
    <x v="252"/>
    <s v="2033D2_UT_a_00"/>
  </r>
  <r>
    <x v="14"/>
    <n v="0"/>
    <n v="49.751666666666665"/>
    <n v="67.471316101173841"/>
    <x v="3"/>
    <x v="19"/>
    <x v="14"/>
    <x v="1"/>
    <x v="0"/>
    <x v="0"/>
    <x v="253"/>
    <s v="2033D2_UT_b_10"/>
  </r>
  <r>
    <x v="14"/>
    <n v="0"/>
    <n v="60.411666666666662"/>
    <n v="66.571800893322191"/>
    <x v="3"/>
    <x v="19"/>
    <x v="14"/>
    <x v="1"/>
    <x v="0"/>
    <x v="0"/>
    <x v="254"/>
    <s v="2033D2_UT_c_20"/>
  </r>
  <r>
    <x v="14"/>
    <n v="0"/>
    <n v="58.18"/>
    <n v="79.044475553998367"/>
    <x v="3"/>
    <x v="19"/>
    <x v="14"/>
    <x v="1"/>
    <x v="0"/>
    <x v="0"/>
    <x v="255"/>
    <s v="2033D2_UT_d_30"/>
  </r>
  <r>
    <x v="14"/>
    <n v="0"/>
    <n v="37.430833333333332"/>
    <n v="41.4229654981187"/>
    <x v="3"/>
    <x v="19"/>
    <x v="14"/>
    <x v="1"/>
    <x v="0"/>
    <x v="0"/>
    <x v="256"/>
    <s v="2033D2_UT_e_40"/>
  </r>
  <r>
    <x v="14"/>
    <n v="0"/>
    <n v="26.44083333333333"/>
    <n v="30.090025514310245"/>
    <x v="3"/>
    <x v="19"/>
    <x v="14"/>
    <x v="1"/>
    <x v="0"/>
    <x v="0"/>
    <x v="257"/>
    <s v="2033D2_UT_f_50"/>
  </r>
  <r>
    <x v="14"/>
    <n v="0"/>
    <n v="8.3633333333333333"/>
    <n v="8.8237881542122345"/>
    <x v="3"/>
    <x v="19"/>
    <x v="14"/>
    <x v="1"/>
    <x v="0"/>
    <x v="0"/>
    <x v="299"/>
    <s v="2033D2_UT_g_60"/>
  </r>
  <r>
    <x v="14"/>
    <n v="0"/>
    <n v="7.0749999999999993"/>
    <n v="8.9857797085638254"/>
    <x v="3"/>
    <x v="19"/>
    <x v="14"/>
    <x v="1"/>
    <x v="0"/>
    <x v="0"/>
    <x v="308"/>
    <s v="2033D2_UT_h_70"/>
  </r>
  <r>
    <x v="14"/>
    <n v="0"/>
    <n v="0.72916666666666663"/>
    <n v="0.82341963775753346"/>
    <x v="3"/>
    <x v="19"/>
    <x v="14"/>
    <x v="1"/>
    <x v="0"/>
    <x v="0"/>
    <x v="328"/>
    <s v="2033D2_UT_i_80"/>
  </r>
  <r>
    <x v="14"/>
    <n v="0"/>
    <n v="33.040833333333332"/>
    <n v="35.572635641817385"/>
    <x v="3"/>
    <x v="19"/>
    <x v="14"/>
    <x v="1"/>
    <x v="0"/>
    <x v="0"/>
    <x v="201"/>
    <s v="2033D2_UT_aa_Pln"/>
  </r>
  <r>
    <x v="14"/>
    <n v="0"/>
    <n v="30.475000000000005"/>
    <n v="121.9"/>
    <x v="3"/>
    <x v="20"/>
    <x v="15"/>
    <x v="1"/>
    <x v="0"/>
    <x v="1"/>
    <x v="203"/>
    <s v="2033ED1_C_Keeper"/>
  </r>
  <r>
    <x v="14"/>
    <n v="0"/>
    <n v="5.3"/>
    <n v="21.2"/>
    <x v="3"/>
    <x v="20"/>
    <x v="15"/>
    <x v="1"/>
    <x v="0"/>
    <x v="1"/>
    <x v="204"/>
    <s v="2033ED1_UT_IRR"/>
  </r>
  <r>
    <x v="14"/>
    <n v="0"/>
    <n v="30.810000000000006"/>
    <n v="40.26"/>
    <x v="3"/>
    <x v="21"/>
    <x v="16"/>
    <x v="1"/>
    <x v="0"/>
    <x v="1"/>
    <x v="205"/>
    <s v="2033ED2_UT_UT_Y1"/>
  </r>
  <r>
    <x v="14"/>
    <n v="0"/>
    <n v="0.39916666666666661"/>
    <n v="0.32"/>
    <x v="5"/>
    <x v="3"/>
    <x v="3"/>
    <x v="1"/>
    <x v="0"/>
    <x v="1"/>
    <x v="212"/>
    <s v="2033QF_HY_UTS"/>
  </r>
  <r>
    <x v="14"/>
    <n v="0"/>
    <n v="28"/>
    <n v="28"/>
    <x v="5"/>
    <x v="22"/>
    <x v="17"/>
    <x v="1"/>
    <x v="0"/>
    <x v="1"/>
    <x v="214"/>
    <s v="2033NonOwnRes_US"/>
  </r>
  <r>
    <x v="14"/>
    <n v="0"/>
    <n v="0"/>
    <n v="0"/>
    <x v="5"/>
    <x v="22"/>
    <x v="17"/>
    <x v="1"/>
    <x v="0"/>
    <x v="1"/>
    <x v="215"/>
    <s v="2033NonOR_US_offset"/>
  </r>
  <r>
    <x v="14"/>
    <n v="0"/>
    <n v="0.45"/>
    <n v="1.8004726069252543"/>
    <x v="24"/>
    <x v="23"/>
    <x v="18"/>
    <x v="0"/>
    <x v="0"/>
    <x v="0"/>
    <x v="320"/>
    <s v="2033D1WA_AS_1"/>
  </r>
  <r>
    <x v="14"/>
    <n v="0"/>
    <n v="13.936666666666667"/>
    <n v="17.117400237016891"/>
    <x v="24"/>
    <x v="19"/>
    <x v="14"/>
    <x v="0"/>
    <x v="0"/>
    <x v="0"/>
    <x v="258"/>
    <s v="2033D2_YK_a_00"/>
  </r>
  <r>
    <x v="14"/>
    <n v="0"/>
    <n v="5.1066666666666665"/>
    <n v="7.4966893246283828"/>
    <x v="24"/>
    <x v="19"/>
    <x v="14"/>
    <x v="0"/>
    <x v="0"/>
    <x v="0"/>
    <x v="259"/>
    <s v="2033D2_YK_b_10"/>
  </r>
  <r>
    <x v="14"/>
    <n v="0"/>
    <n v="4.2050000000000001"/>
    <n v="5.1072237329251866"/>
    <x v="24"/>
    <x v="19"/>
    <x v="14"/>
    <x v="0"/>
    <x v="0"/>
    <x v="0"/>
    <x v="260"/>
    <s v="2033D2_YK_c_20"/>
  </r>
  <r>
    <x v="14"/>
    <n v="0"/>
    <n v="11.904166666666669"/>
    <n v="9.5506989986138269"/>
    <x v="24"/>
    <x v="19"/>
    <x v="14"/>
    <x v="0"/>
    <x v="0"/>
    <x v="0"/>
    <x v="261"/>
    <s v="2033D2_YK_d_30"/>
  </r>
  <r>
    <x v="14"/>
    <n v="0"/>
    <n v="3.6924999999999994"/>
    <n v="4.8735487155139783"/>
    <x v="24"/>
    <x v="19"/>
    <x v="14"/>
    <x v="0"/>
    <x v="0"/>
    <x v="0"/>
    <x v="262"/>
    <s v="2033D2_YK_e_40"/>
  </r>
  <r>
    <x v="14"/>
    <n v="0"/>
    <n v="3.5216666666666665"/>
    <n v="4.0691627298612483"/>
    <x v="24"/>
    <x v="19"/>
    <x v="14"/>
    <x v="0"/>
    <x v="0"/>
    <x v="0"/>
    <x v="263"/>
    <s v="2033D2_YK_f_50"/>
  </r>
  <r>
    <x v="14"/>
    <n v="0"/>
    <n v="3.2291666666666665"/>
    <n v="3.4431647487412835"/>
    <x v="24"/>
    <x v="19"/>
    <x v="14"/>
    <x v="0"/>
    <x v="0"/>
    <x v="0"/>
    <x v="264"/>
    <s v="2033D2_YK_g_60"/>
  </r>
  <r>
    <x v="14"/>
    <n v="0"/>
    <n v="1.8166666666666667"/>
    <n v="1.9754832434684653"/>
    <x v="24"/>
    <x v="19"/>
    <x v="14"/>
    <x v="0"/>
    <x v="0"/>
    <x v="0"/>
    <x v="290"/>
    <s v="2033D2_YK_h_70"/>
  </r>
  <r>
    <x v="14"/>
    <n v="0"/>
    <n v="0.68333333333333324"/>
    <n v="0.32501517163015065"/>
    <x v="24"/>
    <x v="19"/>
    <x v="14"/>
    <x v="0"/>
    <x v="0"/>
    <x v="0"/>
    <x v="302"/>
    <s v="2033D2_YK_i_80"/>
  </r>
  <r>
    <x v="14"/>
    <n v="0"/>
    <n v="8.3333333333333339E-4"/>
    <n v="0"/>
    <x v="24"/>
    <x v="19"/>
    <x v="14"/>
    <x v="0"/>
    <x v="0"/>
    <x v="0"/>
    <x v="329"/>
    <s v="2033D2_YK_j_90"/>
  </r>
  <r>
    <x v="14"/>
    <n v="0"/>
    <n v="3.8566666666666669"/>
    <n v="4.1088026025584492"/>
    <x v="24"/>
    <x v="19"/>
    <x v="14"/>
    <x v="0"/>
    <x v="0"/>
    <x v="0"/>
    <x v="216"/>
    <s v="2033D2_YK_aa_Pln"/>
  </r>
  <r>
    <x v="14"/>
    <n v="0"/>
    <n v="3.1575000000000002"/>
    <n v="4.32"/>
    <x v="24"/>
    <x v="21"/>
    <x v="16"/>
    <x v="0"/>
    <x v="0"/>
    <x v="1"/>
    <x v="217"/>
    <s v="2033ED2_WA_YA_Y1"/>
  </r>
  <r>
    <x v="14"/>
    <n v="0"/>
    <n v="5.921666666666666"/>
    <n v="7.2738062075873318"/>
    <x v="10"/>
    <x v="19"/>
    <x v="14"/>
    <x v="0"/>
    <x v="0"/>
    <x v="0"/>
    <x v="265"/>
    <s v="2033D2_WW_a_00"/>
  </r>
  <r>
    <x v="14"/>
    <n v="0"/>
    <n v="2.1750000000000003"/>
    <n v="3.1933505779168736"/>
    <x v="10"/>
    <x v="19"/>
    <x v="14"/>
    <x v="0"/>
    <x v="0"/>
    <x v="0"/>
    <x v="266"/>
    <s v="2033D2_WW_b_10"/>
  </r>
  <r>
    <x v="14"/>
    <n v="0"/>
    <n v="1.7991666666666666"/>
    <n v="2.1872478513598232"/>
    <x v="10"/>
    <x v="19"/>
    <x v="14"/>
    <x v="0"/>
    <x v="0"/>
    <x v="0"/>
    <x v="267"/>
    <s v="2033D2_WW_c_20"/>
  </r>
  <r>
    <x v="14"/>
    <n v="0"/>
    <n v="5.0649999999999995"/>
    <n v="4.0631230690419109"/>
    <x v="10"/>
    <x v="19"/>
    <x v="14"/>
    <x v="0"/>
    <x v="0"/>
    <x v="0"/>
    <x v="268"/>
    <s v="2033D2_WW_d_30"/>
  </r>
  <r>
    <x v="14"/>
    <n v="0"/>
    <n v="1.5899999999999999"/>
    <n v="2.1002377456882488"/>
    <x v="10"/>
    <x v="19"/>
    <x v="14"/>
    <x v="0"/>
    <x v="0"/>
    <x v="0"/>
    <x v="269"/>
    <s v="2033D2_WW_e_40"/>
  </r>
  <r>
    <x v="14"/>
    <n v="0"/>
    <n v="1.5116666666666667"/>
    <n v="1.6493810811000484"/>
    <x v="10"/>
    <x v="19"/>
    <x v="14"/>
    <x v="0"/>
    <x v="0"/>
    <x v="0"/>
    <x v="270"/>
    <s v="2033D2_WW_f_50"/>
  </r>
  <r>
    <x v="14"/>
    <n v="0"/>
    <n v="1.1025"/>
    <n v="1.0883859028517497"/>
    <x v="10"/>
    <x v="19"/>
    <x v="14"/>
    <x v="0"/>
    <x v="0"/>
    <x v="0"/>
    <x v="291"/>
    <s v="2033D2_WW_g_60"/>
  </r>
  <r>
    <x v="14"/>
    <n v="0"/>
    <n v="0.59750000000000003"/>
    <n v="0.55215370159056498"/>
    <x v="10"/>
    <x v="19"/>
    <x v="14"/>
    <x v="0"/>
    <x v="0"/>
    <x v="0"/>
    <x v="300"/>
    <s v="2033D2_WW_h_70"/>
  </r>
  <r>
    <x v="14"/>
    <n v="0"/>
    <n v="0.21083333333333332"/>
    <n v="8.3766796811894501E-2"/>
    <x v="10"/>
    <x v="19"/>
    <x v="14"/>
    <x v="0"/>
    <x v="0"/>
    <x v="0"/>
    <x v="310"/>
    <s v="2033D2_WW_i_80"/>
  </r>
  <r>
    <x v="14"/>
    <n v="0"/>
    <n v="1.4816666666666667"/>
    <n v="1.7067373180414633"/>
    <x v="10"/>
    <x v="19"/>
    <x v="14"/>
    <x v="0"/>
    <x v="0"/>
    <x v="0"/>
    <x v="219"/>
    <s v="2033D2_WW_aa_Pln"/>
  </r>
  <r>
    <x v="14"/>
    <n v="0"/>
    <n v="1.0474999999999999"/>
    <n v="1.43"/>
    <x v="10"/>
    <x v="21"/>
    <x v="16"/>
    <x v="0"/>
    <x v="0"/>
    <x v="1"/>
    <x v="220"/>
    <s v="2033ED2_WA_WA_Y1"/>
  </r>
  <r>
    <x v="14"/>
    <n v="0"/>
    <n v="2.6000000000000005"/>
    <n v="2.6"/>
    <x v="10"/>
    <x v="22"/>
    <x v="17"/>
    <x v="0"/>
    <x v="0"/>
    <x v="1"/>
    <x v="221"/>
    <s v="2033NonOwnRes_WW"/>
  </r>
  <r>
    <x v="14"/>
    <n v="0"/>
    <n v="0"/>
    <n v="0"/>
    <x v="10"/>
    <x v="22"/>
    <x v="17"/>
    <x v="0"/>
    <x v="0"/>
    <x v="1"/>
    <x v="222"/>
    <s v="2033NonOR_WW_offset"/>
  </r>
  <r>
    <x v="14"/>
    <n v="0"/>
    <n v="0.72000000000000008"/>
    <n v="2.8772544415369543"/>
    <x v="11"/>
    <x v="23"/>
    <x v="18"/>
    <x v="1"/>
    <x v="0"/>
    <x v="0"/>
    <x v="303"/>
    <s v="2033D1WY_AS_1"/>
  </r>
  <r>
    <x v="14"/>
    <n v="0"/>
    <n v="35.972500000000004"/>
    <n v="41.20137395841202"/>
    <x v="12"/>
    <x v="19"/>
    <x v="14"/>
    <x v="1"/>
    <x v="0"/>
    <x v="0"/>
    <x v="271"/>
    <s v="2033D2_WY_a_00"/>
  </r>
  <r>
    <x v="14"/>
    <n v="0"/>
    <n v="9.8975000000000009"/>
    <n v="14.166400421739146"/>
    <x v="12"/>
    <x v="19"/>
    <x v="14"/>
    <x v="1"/>
    <x v="0"/>
    <x v="0"/>
    <x v="272"/>
    <s v="2033D2_WY_b_10"/>
  </r>
  <r>
    <x v="14"/>
    <n v="0"/>
    <n v="5.4450000000000003"/>
    <n v="6.8209433095380803"/>
    <x v="12"/>
    <x v="19"/>
    <x v="14"/>
    <x v="1"/>
    <x v="0"/>
    <x v="0"/>
    <x v="273"/>
    <s v="2033D2_WY_c_20"/>
  </r>
  <r>
    <x v="14"/>
    <n v="0"/>
    <n v="25.037499999999998"/>
    <n v="25.449116930409918"/>
    <x v="12"/>
    <x v="19"/>
    <x v="14"/>
    <x v="1"/>
    <x v="0"/>
    <x v="0"/>
    <x v="274"/>
    <s v="2033D2_WY_d_30"/>
  </r>
  <r>
    <x v="14"/>
    <n v="0"/>
    <n v="21.240833333333331"/>
    <n v="24.877036134087657"/>
    <x v="12"/>
    <x v="19"/>
    <x v="14"/>
    <x v="1"/>
    <x v="0"/>
    <x v="0"/>
    <x v="275"/>
    <s v="2033D2_WY_e_40"/>
  </r>
  <r>
    <x v="14"/>
    <n v="0"/>
    <n v="13.429166666666667"/>
    <n v="15.054011605626986"/>
    <x v="12"/>
    <x v="19"/>
    <x v="14"/>
    <x v="1"/>
    <x v="0"/>
    <x v="0"/>
    <x v="292"/>
    <s v="2033D2_WY_f_50"/>
  </r>
  <r>
    <x v="14"/>
    <n v="0"/>
    <n v="4.1574999999999998"/>
    <n v="4.7027933308988201"/>
    <x v="12"/>
    <x v="19"/>
    <x v="14"/>
    <x v="1"/>
    <x v="0"/>
    <x v="0"/>
    <x v="307"/>
    <s v="2033D2_WY_g_60"/>
  </r>
  <r>
    <x v="14"/>
    <n v="0"/>
    <n v="0.65416666666666656"/>
    <n v="0.91369172974638424"/>
    <x v="12"/>
    <x v="19"/>
    <x v="14"/>
    <x v="1"/>
    <x v="0"/>
    <x v="0"/>
    <x v="311"/>
    <s v="2033D2_WY_h_70"/>
  </r>
  <r>
    <x v="14"/>
    <n v="0"/>
    <n v="0.18583333333333338"/>
    <n v="0.28525065282655609"/>
    <x v="12"/>
    <x v="19"/>
    <x v="14"/>
    <x v="1"/>
    <x v="0"/>
    <x v="0"/>
    <x v="321"/>
    <s v="2033D2_WY_i_80"/>
  </r>
  <r>
    <x v="14"/>
    <n v="0"/>
    <n v="6.2550000000000017"/>
    <n v="7.4577723864137644"/>
    <x v="12"/>
    <x v="19"/>
    <x v="14"/>
    <x v="1"/>
    <x v="0"/>
    <x v="0"/>
    <x v="225"/>
    <s v="2033D2_WY_aa_Pln"/>
  </r>
  <r>
    <x v="14"/>
    <n v="0"/>
    <n v="6.2858333333333336"/>
    <n v="7.35"/>
    <x v="12"/>
    <x v="21"/>
    <x v="16"/>
    <x v="1"/>
    <x v="0"/>
    <x v="1"/>
    <x v="226"/>
    <s v="2033ED2_WY_WY_Y1"/>
  </r>
  <r>
    <x v="14"/>
    <n v="0"/>
    <n v="38.663333333333334"/>
    <n v="45.492629640693487"/>
    <x v="14"/>
    <x v="19"/>
    <x v="14"/>
    <x v="0"/>
    <x v="0"/>
    <x v="0"/>
    <x v="276"/>
    <s v="2033D2_OR_a_00"/>
  </r>
  <r>
    <x v="14"/>
    <n v="0"/>
    <n v="39.364166666666669"/>
    <n v="46.649295532380329"/>
    <x v="14"/>
    <x v="19"/>
    <x v="14"/>
    <x v="0"/>
    <x v="0"/>
    <x v="0"/>
    <x v="277"/>
    <s v="2033D2_OR_d_30"/>
  </r>
  <r>
    <x v="14"/>
    <n v="0"/>
    <n v="11.587499999999999"/>
    <n v="14.578098746411918"/>
    <x v="14"/>
    <x v="19"/>
    <x v="14"/>
    <x v="0"/>
    <x v="0"/>
    <x v="0"/>
    <x v="293"/>
    <s v="2033D2_OR_g_60"/>
  </r>
  <r>
    <x v="14"/>
    <n v="0"/>
    <n v="1.1908333333333332"/>
    <n v="1.4963968025344718"/>
    <x v="14"/>
    <x v="19"/>
    <x v="14"/>
    <x v="0"/>
    <x v="0"/>
    <x v="0"/>
    <x v="309"/>
    <s v="2033D2_OR_i_80"/>
  </r>
  <r>
    <x v="14"/>
    <n v="0"/>
    <n v="4.6158333333333337"/>
    <n v="6.3089909337437513"/>
    <x v="14"/>
    <x v="19"/>
    <x v="14"/>
    <x v="0"/>
    <x v="0"/>
    <x v="0"/>
    <x v="278"/>
    <s v="2033D2_CA_a_00"/>
  </r>
  <r>
    <x v="14"/>
    <n v="0"/>
    <n v="0.76416666666666677"/>
    <n v="1.3886381817843976"/>
    <x v="14"/>
    <x v="19"/>
    <x v="14"/>
    <x v="0"/>
    <x v="0"/>
    <x v="0"/>
    <x v="279"/>
    <s v="2033D2_CA_b_10"/>
  </r>
  <r>
    <x v="14"/>
    <n v="0"/>
    <n v="3.8333333333333337E-2"/>
    <n v="0"/>
    <x v="14"/>
    <x v="19"/>
    <x v="14"/>
    <x v="0"/>
    <x v="0"/>
    <x v="0"/>
    <x v="322"/>
    <s v="2033D2_CA_j_90"/>
  </r>
  <r>
    <x v="14"/>
    <n v="0"/>
    <n v="0.50166666666666671"/>
    <n v="0.24377692151106259"/>
    <x v="14"/>
    <x v="19"/>
    <x v="14"/>
    <x v="0"/>
    <x v="0"/>
    <x v="0"/>
    <x v="280"/>
    <s v="2033D2_CA_c_20"/>
  </r>
  <r>
    <x v="14"/>
    <n v="0"/>
    <n v="3.3649999999999998"/>
    <n v="2.194376976625513"/>
    <x v="14"/>
    <x v="19"/>
    <x v="14"/>
    <x v="0"/>
    <x v="0"/>
    <x v="0"/>
    <x v="281"/>
    <s v="2033D2_CA_d_30"/>
  </r>
  <r>
    <x v="14"/>
    <n v="0"/>
    <n v="1.5058333333333336"/>
    <n v="1.9657904999460012"/>
    <x v="14"/>
    <x v="19"/>
    <x v="14"/>
    <x v="0"/>
    <x v="0"/>
    <x v="0"/>
    <x v="282"/>
    <s v="2033D2_CA_e_40"/>
  </r>
  <r>
    <x v="14"/>
    <n v="0"/>
    <n v="0.69750000000000012"/>
    <n v="0.64439761492667047"/>
    <x v="14"/>
    <x v="19"/>
    <x v="14"/>
    <x v="0"/>
    <x v="0"/>
    <x v="0"/>
    <x v="283"/>
    <s v="2033D2_CA_f_50"/>
  </r>
  <r>
    <x v="14"/>
    <n v="0"/>
    <n v="0.30833333333333335"/>
    <n v="4.1654718807321044E-2"/>
    <x v="14"/>
    <x v="19"/>
    <x v="14"/>
    <x v="0"/>
    <x v="0"/>
    <x v="0"/>
    <x v="297"/>
    <s v="2033D2_CA_g_60"/>
  </r>
  <r>
    <x v="14"/>
    <n v="0"/>
    <n v="6.3333333333333339E-2"/>
    <n v="0"/>
    <x v="14"/>
    <x v="19"/>
    <x v="14"/>
    <x v="0"/>
    <x v="0"/>
    <x v="0"/>
    <x v="312"/>
    <s v="2033D2_CA_i_80"/>
  </r>
  <r>
    <x v="14"/>
    <n v="0"/>
    <n v="0.46250000000000008"/>
    <n v="0.35070679575783414"/>
    <x v="14"/>
    <x v="19"/>
    <x v="14"/>
    <x v="0"/>
    <x v="0"/>
    <x v="0"/>
    <x v="304"/>
    <s v="2033D2_CA_h_70"/>
  </r>
  <r>
    <x v="14"/>
    <n v="0"/>
    <n v="9.1666666666666684E-3"/>
    <n v="0"/>
    <x v="14"/>
    <x v="19"/>
    <x v="14"/>
    <x v="0"/>
    <x v="0"/>
    <x v="0"/>
    <x v="284"/>
    <s v="2033D2_OR_u_200"/>
  </r>
  <r>
    <x v="14"/>
    <n v="0"/>
    <n v="8.4166666666666667E-2"/>
    <n v="7.773757969723577E-2"/>
    <x v="14"/>
    <x v="19"/>
    <x v="14"/>
    <x v="0"/>
    <x v="0"/>
    <x v="0"/>
    <x v="323"/>
    <s v="2033D2_OR_j_90"/>
  </r>
  <r>
    <x v="14"/>
    <n v="0"/>
    <n v="0.64583333333333337"/>
    <n v="0.86206726951918833"/>
    <x v="14"/>
    <x v="19"/>
    <x v="14"/>
    <x v="0"/>
    <x v="0"/>
    <x v="0"/>
    <x v="228"/>
    <s v="2033D2_CA_aa_Pln"/>
  </r>
  <r>
    <x v="14"/>
    <n v="0"/>
    <n v="16.072500000000002"/>
    <n v="20.54312307013674"/>
    <x v="14"/>
    <x v="19"/>
    <x v="14"/>
    <x v="0"/>
    <x v="0"/>
    <x v="0"/>
    <x v="229"/>
    <s v="2033D2_OR_aa_Pln"/>
  </r>
  <r>
    <x v="14"/>
    <n v="0"/>
    <n v="0.64750000000000008"/>
    <n v="0.9"/>
    <x v="14"/>
    <x v="21"/>
    <x v="16"/>
    <x v="0"/>
    <x v="0"/>
    <x v="1"/>
    <x v="232"/>
    <s v="2033ED2_CA_SO_Y1"/>
  </r>
  <r>
    <x v="14"/>
    <n v="0"/>
    <n v="17.07"/>
    <n v="23.28"/>
    <x v="14"/>
    <x v="21"/>
    <x v="16"/>
    <x v="0"/>
    <x v="0"/>
    <x v="1"/>
    <x v="233"/>
    <s v="2033ED2_OR_SO_Y1"/>
  </r>
  <r>
    <x v="14"/>
    <n v="0"/>
    <n v="1.4499999999999995"/>
    <n v="1.45"/>
    <x v="14"/>
    <x v="6"/>
    <x v="5"/>
    <x v="0"/>
    <x v="0"/>
    <x v="1"/>
    <x v="234"/>
    <s v="2033PGE_Cove_P"/>
  </r>
  <r>
    <x v="14"/>
    <n v="0"/>
    <n v="9.6666666666666679E-2"/>
    <n v="0.1"/>
    <x v="14"/>
    <x v="3"/>
    <x v="3"/>
    <x v="0"/>
    <x v="0"/>
    <x v="1"/>
    <x v="237"/>
    <s v="2033QF_HY_CA"/>
  </r>
  <r>
    <x v="14"/>
    <n v="0"/>
    <n v="9.3333333333333338E-2"/>
    <n v="0.15"/>
    <x v="14"/>
    <x v="3"/>
    <x v="3"/>
    <x v="0"/>
    <x v="0"/>
    <x v="1"/>
    <x v="239"/>
    <s v="2033QF_HY_OR"/>
  </r>
  <r>
    <x v="14"/>
    <n v="0"/>
    <n v="0.59999999999999987"/>
    <n v="0.6"/>
    <x v="14"/>
    <x v="22"/>
    <x v="17"/>
    <x v="0"/>
    <x v="0"/>
    <x v="1"/>
    <x v="241"/>
    <s v="2033NonOwnRes_SO"/>
  </r>
  <r>
    <x v="14"/>
    <n v="0"/>
    <n v="0"/>
    <n v="0"/>
    <x v="14"/>
    <x v="22"/>
    <x v="17"/>
    <x v="0"/>
    <x v="0"/>
    <x v="1"/>
    <x v="242"/>
    <s v="2033NonOR_SO_offset"/>
  </r>
  <r>
    <x v="14"/>
    <n v="0"/>
    <n v="10.206666666666667"/>
    <n v="13.717714901056121"/>
    <x v="15"/>
    <x v="19"/>
    <x v="14"/>
    <x v="0"/>
    <x v="0"/>
    <x v="0"/>
    <x v="285"/>
    <s v="2033D2_OR_b_10"/>
  </r>
  <r>
    <x v="14"/>
    <n v="0"/>
    <n v="41.795000000000002"/>
    <n v="47.127150757555277"/>
    <x v="15"/>
    <x v="19"/>
    <x v="14"/>
    <x v="0"/>
    <x v="0"/>
    <x v="0"/>
    <x v="286"/>
    <s v="2033D2_OR_e_40"/>
  </r>
  <r>
    <x v="14"/>
    <n v="0"/>
    <n v="77.999166666666667"/>
    <n v="78.010000000000005"/>
    <x v="15"/>
    <x v="18"/>
    <x v="13"/>
    <x v="0"/>
    <x v="0"/>
    <x v="1"/>
    <x v="244"/>
    <s v="2033Cowlitz_S"/>
  </r>
  <r>
    <x v="14"/>
    <n v="0"/>
    <n v="1.8274999999999999"/>
    <n v="7.3069423140045968"/>
    <x v="25"/>
    <x v="23"/>
    <x v="18"/>
    <x v="0"/>
    <x v="0"/>
    <x v="0"/>
    <x v="324"/>
    <s v="2033D1OR_AS_1"/>
  </r>
  <r>
    <x v="14"/>
    <n v="0"/>
    <n v="12.94"/>
    <n v="15.000023187915582"/>
    <x v="25"/>
    <x v="19"/>
    <x v="14"/>
    <x v="0"/>
    <x v="0"/>
    <x v="0"/>
    <x v="287"/>
    <s v="2033D2_OR_f_50"/>
  </r>
  <r>
    <x v="14"/>
    <n v="0"/>
    <n v="6.5874999999999995"/>
    <n v="9.159202161574866"/>
    <x v="25"/>
    <x v="19"/>
    <x v="14"/>
    <x v="0"/>
    <x v="0"/>
    <x v="0"/>
    <x v="298"/>
    <s v="2033D2_OR_h_70"/>
  </r>
  <r>
    <x v="14"/>
    <n v="0"/>
    <n v="18.772500000000001"/>
    <n v="25.507646150520863"/>
    <x v="35"/>
    <x v="19"/>
    <x v="14"/>
    <x v="0"/>
    <x v="0"/>
    <x v="0"/>
    <x v="288"/>
    <s v="2033D2_OR_c_20"/>
  </r>
  <r>
    <x v="15"/>
    <n v="0"/>
    <n v="0.99750000000000005"/>
    <n v="5.025089100120363"/>
    <x v="1"/>
    <x v="23"/>
    <x v="18"/>
    <x v="1"/>
    <x v="0"/>
    <x v="0"/>
    <x v="326"/>
    <s v="2034D1ID_IRR_1"/>
  </r>
  <r>
    <x v="15"/>
    <n v="0"/>
    <n v="10.826666666666666"/>
    <n v="19.304791873264275"/>
    <x v="1"/>
    <x v="19"/>
    <x v="14"/>
    <x v="1"/>
    <x v="0"/>
    <x v="0"/>
    <x v="246"/>
    <s v="2034D2_ID_a_00"/>
  </r>
  <r>
    <x v="15"/>
    <n v="0"/>
    <n v="3.2675000000000001"/>
    <n v="5.681214717646843"/>
    <x v="1"/>
    <x v="19"/>
    <x v="14"/>
    <x v="1"/>
    <x v="0"/>
    <x v="0"/>
    <x v="247"/>
    <s v="2034D2_ID_b_10"/>
  </r>
  <r>
    <x v="15"/>
    <n v="0"/>
    <n v="7.2608333333333333"/>
    <n v="6.0562924885132228"/>
    <x v="1"/>
    <x v="19"/>
    <x v="14"/>
    <x v="1"/>
    <x v="0"/>
    <x v="0"/>
    <x v="248"/>
    <s v="2034D2_ID_c_20"/>
  </r>
  <r>
    <x v="15"/>
    <n v="0"/>
    <n v="5.2575000000000003"/>
    <n v="10.875231953983048"/>
    <x v="1"/>
    <x v="19"/>
    <x v="14"/>
    <x v="1"/>
    <x v="0"/>
    <x v="0"/>
    <x v="249"/>
    <s v="2034D2_ID_d_30"/>
  </r>
  <r>
    <x v="15"/>
    <n v="0"/>
    <n v="1.8241666666666667"/>
    <n v="2.3686601403631613"/>
    <x v="1"/>
    <x v="19"/>
    <x v="14"/>
    <x v="1"/>
    <x v="0"/>
    <x v="0"/>
    <x v="250"/>
    <s v="2034D2_ID_e_40"/>
  </r>
  <r>
    <x v="15"/>
    <n v="0"/>
    <n v="4.3025000000000002"/>
    <n v="7.3760111227673404"/>
    <x v="1"/>
    <x v="19"/>
    <x v="14"/>
    <x v="1"/>
    <x v="0"/>
    <x v="0"/>
    <x v="251"/>
    <s v="2034D2_ID_f_50"/>
  </r>
  <r>
    <x v="15"/>
    <n v="0"/>
    <n v="1.3041666666666665"/>
    <n v="0.8371429802095216"/>
    <x v="1"/>
    <x v="19"/>
    <x v="14"/>
    <x v="1"/>
    <x v="0"/>
    <x v="0"/>
    <x v="294"/>
    <s v="2034D2_ID_g_60"/>
  </r>
  <r>
    <x v="15"/>
    <n v="0"/>
    <n v="0.51333333333333331"/>
    <n v="0.62506546002465546"/>
    <x v="1"/>
    <x v="19"/>
    <x v="14"/>
    <x v="1"/>
    <x v="0"/>
    <x v="0"/>
    <x v="305"/>
    <s v="2034D2_ID_h_70"/>
  </r>
  <r>
    <x v="15"/>
    <n v="0"/>
    <n v="0.12166666666666669"/>
    <n v="0.14996694530433563"/>
    <x v="1"/>
    <x v="19"/>
    <x v="14"/>
    <x v="1"/>
    <x v="0"/>
    <x v="0"/>
    <x v="313"/>
    <s v="2034D2_ID_i_80"/>
  </r>
  <r>
    <x v="15"/>
    <n v="0"/>
    <n v="2.2575000000000003"/>
    <n v="3.3283797970886617"/>
    <x v="1"/>
    <x v="19"/>
    <x v="14"/>
    <x v="1"/>
    <x v="0"/>
    <x v="0"/>
    <x v="189"/>
    <s v="2034D2_ID_aa_Pln"/>
  </r>
  <r>
    <x v="15"/>
    <n v="0"/>
    <n v="45.04999999999999"/>
    <n v="180.2"/>
    <x v="1"/>
    <x v="20"/>
    <x v="15"/>
    <x v="1"/>
    <x v="0"/>
    <x v="1"/>
    <x v="190"/>
    <s v="2034ED1_ID_IRR"/>
  </r>
  <r>
    <x v="15"/>
    <n v="0"/>
    <n v="2.2441666666666671"/>
    <n v="3.66"/>
    <x v="1"/>
    <x v="21"/>
    <x v="16"/>
    <x v="1"/>
    <x v="0"/>
    <x v="1"/>
    <x v="191"/>
    <s v="2034ED2_ID_GO_Y1"/>
  </r>
  <r>
    <x v="15"/>
    <n v="0"/>
    <n v="0.60500000000000009"/>
    <n v="0.78"/>
    <x v="1"/>
    <x v="3"/>
    <x v="3"/>
    <x v="1"/>
    <x v="0"/>
    <x v="1"/>
    <x v="192"/>
    <s v="2034QF_HY_ID"/>
  </r>
  <r>
    <x v="15"/>
    <n v="0"/>
    <n v="6.5999999999999988"/>
    <n v="6.6"/>
    <x v="1"/>
    <x v="22"/>
    <x v="17"/>
    <x v="1"/>
    <x v="0"/>
    <x v="1"/>
    <x v="193"/>
    <s v="2034NonOwnRes_GO"/>
  </r>
  <r>
    <x v="15"/>
    <n v="0"/>
    <n v="0"/>
    <n v="0"/>
    <x v="1"/>
    <x v="22"/>
    <x v="17"/>
    <x v="1"/>
    <x v="0"/>
    <x v="1"/>
    <x v="194"/>
    <s v="2034NonOR_GO_offset"/>
  </r>
  <r>
    <x v="15"/>
    <n v="0"/>
    <n v="4.3875000000000011"/>
    <n v="4.1399999999999997"/>
    <x v="1"/>
    <x v="3"/>
    <x v="3"/>
    <x v="1"/>
    <x v="0"/>
    <x v="1"/>
    <x v="195"/>
    <s v="2034QF_THERM_ID"/>
  </r>
  <r>
    <x v="15"/>
    <n v="0"/>
    <n v="1.2350000000000001"/>
    <n v="6.9894775798646203"/>
    <x v="3"/>
    <x v="23"/>
    <x v="18"/>
    <x v="1"/>
    <x v="0"/>
    <x v="0"/>
    <x v="306"/>
    <s v="2034D1UT_DLC_4"/>
  </r>
  <r>
    <x v="15"/>
    <n v="0"/>
    <n v="1.18"/>
    <n v="6.6744341444339375"/>
    <x v="3"/>
    <x v="23"/>
    <x v="18"/>
    <x v="1"/>
    <x v="0"/>
    <x v="0"/>
    <x v="327"/>
    <s v="2034D1UT_DLC_6"/>
  </r>
  <r>
    <x v="15"/>
    <n v="0"/>
    <n v="1.155"/>
    <n v="6.5281291434599353"/>
    <x v="3"/>
    <x v="23"/>
    <x v="18"/>
    <x v="1"/>
    <x v="0"/>
    <x v="0"/>
    <x v="314"/>
    <s v="2034D1UT_DLC_5"/>
  </r>
  <r>
    <x v="15"/>
    <n v="0"/>
    <n v="0.69999999999999984"/>
    <n v="3.9599886930296337"/>
    <x v="3"/>
    <x v="23"/>
    <x v="18"/>
    <x v="1"/>
    <x v="0"/>
    <x v="0"/>
    <x v="200"/>
    <s v="2034D1UT_DLC_1"/>
  </r>
  <r>
    <x v="15"/>
    <n v="0"/>
    <n v="1.2075"/>
    <n v="6.8314681788126981"/>
    <x v="3"/>
    <x v="23"/>
    <x v="18"/>
    <x v="1"/>
    <x v="0"/>
    <x v="0"/>
    <x v="289"/>
    <s v="2034D1UT_DLC_2"/>
  </r>
  <r>
    <x v="15"/>
    <n v="0"/>
    <n v="1.7"/>
    <n v="9.6151646640113633"/>
    <x v="3"/>
    <x v="23"/>
    <x v="18"/>
    <x v="1"/>
    <x v="0"/>
    <x v="0"/>
    <x v="295"/>
    <s v="2034D1UT_DLC_3"/>
  </r>
  <r>
    <x v="15"/>
    <n v="0"/>
    <n v="1.8999999999999997"/>
    <n v="10.748540738223292"/>
    <x v="3"/>
    <x v="23"/>
    <x v="18"/>
    <x v="1"/>
    <x v="0"/>
    <x v="0"/>
    <x v="315"/>
    <s v="2034D1UT_THM_1"/>
  </r>
  <r>
    <x v="15"/>
    <n v="0"/>
    <n v="3.8849999999999998"/>
    <n v="21.966232846236547"/>
    <x v="3"/>
    <x v="23"/>
    <x v="18"/>
    <x v="1"/>
    <x v="0"/>
    <x v="0"/>
    <x v="316"/>
    <s v="2034D1UT_THM_2"/>
  </r>
  <r>
    <x v="15"/>
    <n v="0"/>
    <n v="7.91"/>
    <n v="44.719586597713217"/>
    <x v="3"/>
    <x v="23"/>
    <x v="18"/>
    <x v="1"/>
    <x v="0"/>
    <x v="0"/>
    <x v="317"/>
    <s v="2034D1UT_THM_3"/>
  </r>
  <r>
    <x v="15"/>
    <n v="0"/>
    <n v="4.165"/>
    <n v="23.543400756736283"/>
    <x v="3"/>
    <x v="23"/>
    <x v="18"/>
    <x v="1"/>
    <x v="0"/>
    <x v="0"/>
    <x v="318"/>
    <s v="2034D1UT_THM_4"/>
  </r>
  <r>
    <x v="15"/>
    <n v="0"/>
    <n v="2.2650000000000001"/>
    <n v="12.80363831857143"/>
    <x v="3"/>
    <x v="23"/>
    <x v="18"/>
    <x v="1"/>
    <x v="0"/>
    <x v="0"/>
    <x v="319"/>
    <s v="2034D1UT_THM_5"/>
  </r>
  <r>
    <x v="15"/>
    <n v="0"/>
    <n v="1.4174999999999998"/>
    <n v="8.0116618533363084"/>
    <x v="3"/>
    <x v="23"/>
    <x v="18"/>
    <x v="1"/>
    <x v="0"/>
    <x v="0"/>
    <x v="325"/>
    <s v="2034D1UT_THM_6"/>
  </r>
  <r>
    <x v="15"/>
    <n v="0"/>
    <n v="2.0049999999999999"/>
    <n v="8.0487257869163891"/>
    <x v="3"/>
    <x v="23"/>
    <x v="18"/>
    <x v="1"/>
    <x v="0"/>
    <x v="0"/>
    <x v="296"/>
    <s v="2034D1UT_AS_1"/>
  </r>
  <r>
    <x v="15"/>
    <n v="0"/>
    <n v="1.2775000000000001"/>
    <n v="5.1236011341095242"/>
    <x v="3"/>
    <x v="23"/>
    <x v="18"/>
    <x v="1"/>
    <x v="0"/>
    <x v="0"/>
    <x v="301"/>
    <s v="2034D1UT_AS_2"/>
  </r>
  <r>
    <x v="15"/>
    <n v="0"/>
    <n v="137.3783333333333"/>
    <n v="168.95149594916811"/>
    <x v="3"/>
    <x v="19"/>
    <x v="14"/>
    <x v="1"/>
    <x v="0"/>
    <x v="0"/>
    <x v="252"/>
    <s v="2034D2_UT_a_00"/>
  </r>
  <r>
    <x v="15"/>
    <n v="0"/>
    <n v="51.6"/>
    <n v="69.977214563612975"/>
    <x v="3"/>
    <x v="19"/>
    <x v="14"/>
    <x v="1"/>
    <x v="0"/>
    <x v="0"/>
    <x v="253"/>
    <s v="2034D2_UT_b_10"/>
  </r>
  <r>
    <x v="15"/>
    <n v="0"/>
    <n v="64.471666666666664"/>
    <n v="71.045425913353441"/>
    <x v="3"/>
    <x v="19"/>
    <x v="14"/>
    <x v="1"/>
    <x v="0"/>
    <x v="0"/>
    <x v="254"/>
    <s v="2034D2_UT_c_20"/>
  </r>
  <r>
    <x v="15"/>
    <n v="0"/>
    <n v="60.280833333333334"/>
    <n v="81.898859393448305"/>
    <x v="3"/>
    <x v="19"/>
    <x v="14"/>
    <x v="1"/>
    <x v="0"/>
    <x v="0"/>
    <x v="255"/>
    <s v="2034D2_UT_d_30"/>
  </r>
  <r>
    <x v="15"/>
    <n v="0"/>
    <n v="39.32833333333334"/>
    <n v="43.51974102951953"/>
    <x v="3"/>
    <x v="19"/>
    <x v="14"/>
    <x v="1"/>
    <x v="0"/>
    <x v="0"/>
    <x v="256"/>
    <s v="2034D2_UT_e_40"/>
  </r>
  <r>
    <x v="15"/>
    <n v="0"/>
    <n v="27.041666666666668"/>
    <n v="30.77285514020231"/>
    <x v="3"/>
    <x v="19"/>
    <x v="14"/>
    <x v="1"/>
    <x v="0"/>
    <x v="0"/>
    <x v="257"/>
    <s v="2034D2_UT_f_50"/>
  </r>
  <r>
    <x v="15"/>
    <n v="0"/>
    <n v="9.2316666666666674"/>
    <n v="9.7394642834229384"/>
    <x v="3"/>
    <x v="19"/>
    <x v="14"/>
    <x v="1"/>
    <x v="0"/>
    <x v="0"/>
    <x v="299"/>
    <s v="2034D2_UT_g_60"/>
  </r>
  <r>
    <x v="15"/>
    <n v="0"/>
    <n v="7.876666666666666"/>
    <n v="10.001122048514539"/>
    <x v="3"/>
    <x v="19"/>
    <x v="14"/>
    <x v="1"/>
    <x v="0"/>
    <x v="0"/>
    <x v="308"/>
    <s v="2034D2_UT_h_70"/>
  </r>
  <r>
    <x v="15"/>
    <n v="0"/>
    <n v="0.72916666666666663"/>
    <n v="0.82341963775753346"/>
    <x v="3"/>
    <x v="19"/>
    <x v="14"/>
    <x v="1"/>
    <x v="0"/>
    <x v="0"/>
    <x v="328"/>
    <s v="2034D2_UT_i_80"/>
  </r>
  <r>
    <x v="15"/>
    <n v="0"/>
    <n v="33.040833333333332"/>
    <n v="35.572635641817385"/>
    <x v="3"/>
    <x v="19"/>
    <x v="14"/>
    <x v="1"/>
    <x v="0"/>
    <x v="0"/>
    <x v="201"/>
    <s v="2034D2_UT_aa_Pln"/>
  </r>
  <r>
    <x v="15"/>
    <n v="0"/>
    <n v="30.475000000000005"/>
    <n v="121.9"/>
    <x v="3"/>
    <x v="20"/>
    <x v="15"/>
    <x v="1"/>
    <x v="0"/>
    <x v="1"/>
    <x v="203"/>
    <s v="2034ED1_C_Keeper"/>
  </r>
  <r>
    <x v="15"/>
    <n v="0"/>
    <n v="5.3"/>
    <n v="21.2"/>
    <x v="3"/>
    <x v="20"/>
    <x v="15"/>
    <x v="1"/>
    <x v="0"/>
    <x v="1"/>
    <x v="204"/>
    <s v="2034ED1_UT_IRR"/>
  </r>
  <r>
    <x v="15"/>
    <n v="0"/>
    <n v="30.810000000000006"/>
    <n v="40.26"/>
    <x v="3"/>
    <x v="21"/>
    <x v="16"/>
    <x v="1"/>
    <x v="0"/>
    <x v="1"/>
    <x v="205"/>
    <s v="2034ED2_UT_UT_Y1"/>
  </r>
  <r>
    <x v="15"/>
    <n v="0"/>
    <n v="0.39916666666666661"/>
    <n v="0.32"/>
    <x v="5"/>
    <x v="3"/>
    <x v="3"/>
    <x v="1"/>
    <x v="0"/>
    <x v="1"/>
    <x v="212"/>
    <s v="2034QF_HY_UTS"/>
  </r>
  <r>
    <x v="15"/>
    <n v="0"/>
    <n v="28"/>
    <n v="28"/>
    <x v="5"/>
    <x v="22"/>
    <x v="17"/>
    <x v="1"/>
    <x v="0"/>
    <x v="1"/>
    <x v="214"/>
    <s v="2034NonOwnRes_US"/>
  </r>
  <r>
    <x v="15"/>
    <n v="0"/>
    <n v="0"/>
    <n v="0"/>
    <x v="5"/>
    <x v="22"/>
    <x v="17"/>
    <x v="1"/>
    <x v="0"/>
    <x v="1"/>
    <x v="215"/>
    <s v="2034NonOR_US_offset"/>
  </r>
  <r>
    <x v="15"/>
    <n v="0"/>
    <n v="0.45"/>
    <n v="1.8054037120191755"/>
    <x v="24"/>
    <x v="23"/>
    <x v="18"/>
    <x v="0"/>
    <x v="0"/>
    <x v="0"/>
    <x v="320"/>
    <s v="2034D1WA_AS_1"/>
  </r>
  <r>
    <x v="15"/>
    <n v="0"/>
    <n v="14.295000000000003"/>
    <n v="17.559179741498244"/>
    <x v="24"/>
    <x v="19"/>
    <x v="14"/>
    <x v="0"/>
    <x v="0"/>
    <x v="0"/>
    <x v="258"/>
    <s v="2034D2_YK_a_00"/>
  </r>
  <r>
    <x v="15"/>
    <n v="0"/>
    <n v="5.3291666666666666"/>
    <n v="7.8211474047375846"/>
    <x v="24"/>
    <x v="19"/>
    <x v="14"/>
    <x v="0"/>
    <x v="0"/>
    <x v="0"/>
    <x v="259"/>
    <s v="2034D2_YK_b_10"/>
  </r>
  <r>
    <x v="15"/>
    <n v="0"/>
    <n v="4.501666666666666"/>
    <n v="5.468119628399557"/>
    <x v="24"/>
    <x v="19"/>
    <x v="14"/>
    <x v="0"/>
    <x v="0"/>
    <x v="0"/>
    <x v="260"/>
    <s v="2034D2_YK_c_20"/>
  </r>
  <r>
    <x v="15"/>
    <n v="0"/>
    <n v="12.626666666666667"/>
    <n v="10.129919288287173"/>
    <x v="24"/>
    <x v="19"/>
    <x v="14"/>
    <x v="0"/>
    <x v="0"/>
    <x v="0"/>
    <x v="261"/>
    <s v="2034D2_YK_d_30"/>
  </r>
  <r>
    <x v="15"/>
    <n v="0"/>
    <n v="3.8091666666666661"/>
    <n v="5.0293527025828393"/>
    <x v="24"/>
    <x v="19"/>
    <x v="14"/>
    <x v="0"/>
    <x v="0"/>
    <x v="0"/>
    <x v="262"/>
    <s v="2034D2_YK_e_40"/>
  </r>
  <r>
    <x v="15"/>
    <n v="0"/>
    <n v="3.5966666666666662"/>
    <n v="4.1570607812051374"/>
    <x v="24"/>
    <x v="19"/>
    <x v="14"/>
    <x v="0"/>
    <x v="0"/>
    <x v="0"/>
    <x v="263"/>
    <s v="2034D2_YK_f_50"/>
  </r>
  <r>
    <x v="15"/>
    <n v="0"/>
    <n v="3.2991666666666668"/>
    <n v="3.519453480249584"/>
    <x v="24"/>
    <x v="19"/>
    <x v="14"/>
    <x v="0"/>
    <x v="0"/>
    <x v="0"/>
    <x v="264"/>
    <s v="2034D2_YK_g_60"/>
  </r>
  <r>
    <x v="15"/>
    <n v="0"/>
    <n v="1.8658333333333335"/>
    <n v="2.0286535999179272"/>
    <x v="24"/>
    <x v="19"/>
    <x v="14"/>
    <x v="0"/>
    <x v="0"/>
    <x v="0"/>
    <x v="290"/>
    <s v="2034D2_YK_h_70"/>
  </r>
  <r>
    <x v="15"/>
    <n v="0"/>
    <n v="0.74749999999999994"/>
    <n v="0.35684655441867058"/>
    <x v="24"/>
    <x v="19"/>
    <x v="14"/>
    <x v="0"/>
    <x v="0"/>
    <x v="0"/>
    <x v="302"/>
    <s v="2034D2_YK_i_80"/>
  </r>
  <r>
    <x v="15"/>
    <n v="0"/>
    <n v="8.3333333333333339E-4"/>
    <n v="0"/>
    <x v="24"/>
    <x v="19"/>
    <x v="14"/>
    <x v="0"/>
    <x v="0"/>
    <x v="0"/>
    <x v="329"/>
    <s v="2034D2_YK_j_90"/>
  </r>
  <r>
    <x v="15"/>
    <n v="0"/>
    <n v="3.8566666666666669"/>
    <n v="4.1088026025584492"/>
    <x v="24"/>
    <x v="19"/>
    <x v="14"/>
    <x v="0"/>
    <x v="0"/>
    <x v="0"/>
    <x v="216"/>
    <s v="2034D2_YK_aa_Pln"/>
  </r>
  <r>
    <x v="15"/>
    <n v="0"/>
    <n v="3.1575000000000002"/>
    <n v="4.32"/>
    <x v="24"/>
    <x v="21"/>
    <x v="16"/>
    <x v="0"/>
    <x v="0"/>
    <x v="1"/>
    <x v="217"/>
    <s v="2034ED2_WA_YA_Y1"/>
  </r>
  <r>
    <x v="15"/>
    <n v="0"/>
    <n v="6.0733333333333333"/>
    <n v="7.4604736038470589"/>
    <x v="10"/>
    <x v="19"/>
    <x v="14"/>
    <x v="0"/>
    <x v="0"/>
    <x v="0"/>
    <x v="265"/>
    <s v="2034D2_WW_a_00"/>
  </r>
  <r>
    <x v="15"/>
    <n v="0"/>
    <n v="2.2691666666666666"/>
    <n v="3.3299645063839058"/>
    <x v="10"/>
    <x v="19"/>
    <x v="14"/>
    <x v="0"/>
    <x v="0"/>
    <x v="0"/>
    <x v="266"/>
    <s v="2034D2_WW_b_10"/>
  </r>
  <r>
    <x v="15"/>
    <n v="0"/>
    <n v="1.9258333333333333"/>
    <n v="2.340355200955011"/>
    <x v="10"/>
    <x v="19"/>
    <x v="14"/>
    <x v="0"/>
    <x v="0"/>
    <x v="0"/>
    <x v="267"/>
    <s v="2034D2_WW_c_20"/>
  </r>
  <r>
    <x v="15"/>
    <n v="0"/>
    <n v="5.3674999999999997"/>
    <n v="4.3076827469039909"/>
    <x v="10"/>
    <x v="19"/>
    <x v="14"/>
    <x v="0"/>
    <x v="0"/>
    <x v="0"/>
    <x v="268"/>
    <s v="2034D2_WW_d_30"/>
  </r>
  <r>
    <x v="15"/>
    <n v="0"/>
    <n v="1.6441666666666668"/>
    <n v="2.168791499998548"/>
    <x v="10"/>
    <x v="19"/>
    <x v="14"/>
    <x v="0"/>
    <x v="0"/>
    <x v="0"/>
    <x v="269"/>
    <s v="2034D2_WW_e_40"/>
  </r>
  <r>
    <x v="15"/>
    <n v="0"/>
    <n v="1.5441666666666665"/>
    <n v="1.6493810811000484"/>
    <x v="10"/>
    <x v="19"/>
    <x v="14"/>
    <x v="0"/>
    <x v="0"/>
    <x v="0"/>
    <x v="270"/>
    <s v="2034D2_WW_f_50"/>
  </r>
  <r>
    <x v="15"/>
    <n v="0"/>
    <n v="1.1366666666666665"/>
    <n v="1.0883859028517497"/>
    <x v="10"/>
    <x v="19"/>
    <x v="14"/>
    <x v="0"/>
    <x v="0"/>
    <x v="0"/>
    <x v="291"/>
    <s v="2034D2_WW_g_60"/>
  </r>
  <r>
    <x v="15"/>
    <n v="0"/>
    <n v="0.62"/>
    <n v="0.55215370159056498"/>
    <x v="10"/>
    <x v="19"/>
    <x v="14"/>
    <x v="0"/>
    <x v="0"/>
    <x v="0"/>
    <x v="300"/>
    <s v="2034D2_WW_h_70"/>
  </r>
  <r>
    <x v="15"/>
    <n v="0"/>
    <n v="0.21083333333333332"/>
    <n v="8.3766796811894501E-2"/>
    <x v="10"/>
    <x v="19"/>
    <x v="14"/>
    <x v="0"/>
    <x v="0"/>
    <x v="0"/>
    <x v="310"/>
    <s v="2034D2_WW_i_80"/>
  </r>
  <r>
    <x v="15"/>
    <n v="0"/>
    <n v="1.4816666666666667"/>
    <n v="1.7067373180414633"/>
    <x v="10"/>
    <x v="19"/>
    <x v="14"/>
    <x v="0"/>
    <x v="0"/>
    <x v="0"/>
    <x v="219"/>
    <s v="2034D2_WW_aa_Pln"/>
  </r>
  <r>
    <x v="15"/>
    <n v="0"/>
    <n v="1.0474999999999999"/>
    <n v="1.43"/>
    <x v="10"/>
    <x v="21"/>
    <x v="16"/>
    <x v="0"/>
    <x v="0"/>
    <x v="1"/>
    <x v="220"/>
    <s v="2034ED2_WA_WA_Y1"/>
  </r>
  <r>
    <x v="15"/>
    <n v="0"/>
    <n v="2.6000000000000005"/>
    <n v="2.6"/>
    <x v="10"/>
    <x v="22"/>
    <x v="17"/>
    <x v="0"/>
    <x v="0"/>
    <x v="1"/>
    <x v="221"/>
    <s v="2034NonOwnRes_WW"/>
  </r>
  <r>
    <x v="15"/>
    <n v="0"/>
    <n v="0"/>
    <n v="0"/>
    <x v="10"/>
    <x v="22"/>
    <x v="17"/>
    <x v="0"/>
    <x v="0"/>
    <x v="1"/>
    <x v="222"/>
    <s v="2034NonOR_WW_offset"/>
  </r>
  <r>
    <x v="15"/>
    <n v="0"/>
    <n v="0.72000000000000008"/>
    <n v="2.8851346192073049"/>
    <x v="11"/>
    <x v="23"/>
    <x v="18"/>
    <x v="1"/>
    <x v="0"/>
    <x v="0"/>
    <x v="303"/>
    <s v="2034D1WY_AS_1"/>
  </r>
  <r>
    <x v="15"/>
    <n v="0"/>
    <n v="37.26166666666667"/>
    <n v="42.679482174944312"/>
    <x v="12"/>
    <x v="19"/>
    <x v="14"/>
    <x v="1"/>
    <x v="0"/>
    <x v="0"/>
    <x v="271"/>
    <s v="2034D2_WY_a_00"/>
  </r>
  <r>
    <x v="15"/>
    <n v="0"/>
    <n v="10.41"/>
    <n v="14.902772720888953"/>
    <x v="12"/>
    <x v="19"/>
    <x v="14"/>
    <x v="1"/>
    <x v="0"/>
    <x v="0"/>
    <x v="272"/>
    <s v="2034D2_WY_b_10"/>
  </r>
  <r>
    <x v="15"/>
    <n v="0"/>
    <n v="5.8116666666666665"/>
    <n v="7.2812523672369691"/>
    <x v="12"/>
    <x v="19"/>
    <x v="14"/>
    <x v="1"/>
    <x v="0"/>
    <x v="0"/>
    <x v="273"/>
    <s v="2034D2_WY_c_20"/>
  </r>
  <r>
    <x v="15"/>
    <n v="0"/>
    <n v="26.069166666666671"/>
    <n v="26.498633966941139"/>
    <x v="12"/>
    <x v="19"/>
    <x v="14"/>
    <x v="1"/>
    <x v="0"/>
    <x v="0"/>
    <x v="274"/>
    <s v="2034D2_WY_d_30"/>
  </r>
  <r>
    <x v="15"/>
    <n v="0"/>
    <n v="21.949166666666667"/>
    <n v="25.707899816365632"/>
    <x v="12"/>
    <x v="19"/>
    <x v="14"/>
    <x v="1"/>
    <x v="0"/>
    <x v="0"/>
    <x v="275"/>
    <s v="2034D2_WY_e_40"/>
  </r>
  <r>
    <x v="15"/>
    <n v="0"/>
    <n v="14.038333333333334"/>
    <n v="15.736561250214606"/>
    <x v="12"/>
    <x v="19"/>
    <x v="14"/>
    <x v="1"/>
    <x v="0"/>
    <x v="0"/>
    <x v="292"/>
    <s v="2034D2_WY_f_50"/>
  </r>
  <r>
    <x v="15"/>
    <n v="0"/>
    <n v="4.3808333333333342"/>
    <n v="4.9547286879112571"/>
    <x v="12"/>
    <x v="19"/>
    <x v="14"/>
    <x v="1"/>
    <x v="0"/>
    <x v="0"/>
    <x v="307"/>
    <s v="2034D2_WY_g_60"/>
  </r>
  <r>
    <x v="15"/>
    <n v="0"/>
    <n v="0.73083333333333333"/>
    <n v="1.0214195756116784"/>
    <x v="12"/>
    <x v="19"/>
    <x v="14"/>
    <x v="1"/>
    <x v="0"/>
    <x v="0"/>
    <x v="311"/>
    <s v="2034D2_WY_h_70"/>
  </r>
  <r>
    <x v="15"/>
    <n v="0"/>
    <n v="0.18583333333333338"/>
    <n v="0.28525065282655609"/>
    <x v="12"/>
    <x v="19"/>
    <x v="14"/>
    <x v="1"/>
    <x v="0"/>
    <x v="0"/>
    <x v="321"/>
    <s v="2034D2_WY_i_80"/>
  </r>
  <r>
    <x v="15"/>
    <n v="0"/>
    <n v="6.2550000000000017"/>
    <n v="7.4577723864137644"/>
    <x v="12"/>
    <x v="19"/>
    <x v="14"/>
    <x v="1"/>
    <x v="0"/>
    <x v="0"/>
    <x v="225"/>
    <s v="2034D2_WY_aa_Pln"/>
  </r>
  <r>
    <x v="15"/>
    <n v="0"/>
    <n v="6.2858333333333336"/>
    <n v="7.35"/>
    <x v="12"/>
    <x v="21"/>
    <x v="16"/>
    <x v="1"/>
    <x v="0"/>
    <x v="1"/>
    <x v="226"/>
    <s v="2034ED2_WY_WY_Y1"/>
  </r>
  <r>
    <x v="15"/>
    <n v="0"/>
    <n v="40.316666666666663"/>
    <n v="47.438838395375562"/>
    <x v="14"/>
    <x v="19"/>
    <x v="14"/>
    <x v="0"/>
    <x v="0"/>
    <x v="0"/>
    <x v="276"/>
    <s v="2034D2_OR_a_00"/>
  </r>
  <r>
    <x v="15"/>
    <n v="0"/>
    <n v="41.045000000000002"/>
    <n v="48.641271409135392"/>
    <x v="14"/>
    <x v="19"/>
    <x v="14"/>
    <x v="0"/>
    <x v="0"/>
    <x v="0"/>
    <x v="277"/>
    <s v="2034D2_OR_d_30"/>
  </r>
  <r>
    <x v="15"/>
    <n v="0"/>
    <n v="12.185833333333335"/>
    <n v="15.331099714718318"/>
    <x v="14"/>
    <x v="19"/>
    <x v="14"/>
    <x v="0"/>
    <x v="0"/>
    <x v="0"/>
    <x v="293"/>
    <s v="2034D2_OR_g_60"/>
  </r>
  <r>
    <x v="15"/>
    <n v="0"/>
    <n v="1.1908333333333332"/>
    <n v="1.4963968025344718"/>
    <x v="14"/>
    <x v="19"/>
    <x v="14"/>
    <x v="0"/>
    <x v="0"/>
    <x v="0"/>
    <x v="309"/>
    <s v="2034D2_OR_i_80"/>
  </r>
  <r>
    <x v="15"/>
    <n v="0"/>
    <n v="4.7258333333333331"/>
    <n v="6.4590348857353925"/>
    <x v="14"/>
    <x v="19"/>
    <x v="14"/>
    <x v="0"/>
    <x v="0"/>
    <x v="0"/>
    <x v="278"/>
    <s v="2034D2_CA_a_00"/>
  </r>
  <r>
    <x v="15"/>
    <n v="0"/>
    <n v="0.79833333333333334"/>
    <n v="1.3886381817843976"/>
    <x v="14"/>
    <x v="19"/>
    <x v="14"/>
    <x v="0"/>
    <x v="0"/>
    <x v="0"/>
    <x v="279"/>
    <s v="2034D2_CA_b_10"/>
  </r>
  <r>
    <x v="15"/>
    <n v="0"/>
    <n v="3.8333333333333337E-2"/>
    <n v="0"/>
    <x v="14"/>
    <x v="19"/>
    <x v="14"/>
    <x v="0"/>
    <x v="0"/>
    <x v="0"/>
    <x v="322"/>
    <s v="2034D2_CA_j_90"/>
  </r>
  <r>
    <x v="15"/>
    <n v="0"/>
    <n v="0.52500000000000002"/>
    <n v="0.24377692151106259"/>
    <x v="14"/>
    <x v="19"/>
    <x v="14"/>
    <x v="0"/>
    <x v="0"/>
    <x v="0"/>
    <x v="280"/>
    <s v="2034D2_CA_c_20"/>
  </r>
  <r>
    <x v="15"/>
    <n v="0"/>
    <n v="3.6516666666666668"/>
    <n v="2.3808990196386817"/>
    <x v="14"/>
    <x v="19"/>
    <x v="14"/>
    <x v="0"/>
    <x v="0"/>
    <x v="0"/>
    <x v="281"/>
    <s v="2034D2_CA_d_30"/>
  </r>
  <r>
    <x v="15"/>
    <n v="0"/>
    <n v="1.593333333333333"/>
    <n v="2.0818519316771305"/>
    <x v="14"/>
    <x v="19"/>
    <x v="14"/>
    <x v="0"/>
    <x v="0"/>
    <x v="0"/>
    <x v="282"/>
    <s v="2034D2_CA_e_40"/>
  </r>
  <r>
    <x v="15"/>
    <n v="0"/>
    <n v="0.71333333333333337"/>
    <n v="0.64439761492667047"/>
    <x v="14"/>
    <x v="19"/>
    <x v="14"/>
    <x v="0"/>
    <x v="0"/>
    <x v="0"/>
    <x v="283"/>
    <s v="2034D2_CA_f_50"/>
  </r>
  <r>
    <x v="15"/>
    <n v="0"/>
    <n v="0.31999999999999995"/>
    <n v="4.1654718807321044E-2"/>
    <x v="14"/>
    <x v="19"/>
    <x v="14"/>
    <x v="0"/>
    <x v="0"/>
    <x v="0"/>
    <x v="297"/>
    <s v="2034D2_CA_g_60"/>
  </r>
  <r>
    <x v="15"/>
    <n v="0"/>
    <n v="6.3333333333333339E-2"/>
    <n v="0"/>
    <x v="14"/>
    <x v="19"/>
    <x v="14"/>
    <x v="0"/>
    <x v="0"/>
    <x v="0"/>
    <x v="312"/>
    <s v="2034D2_CA_i_80"/>
  </r>
  <r>
    <x v="15"/>
    <n v="0"/>
    <n v="0.48333333333333339"/>
    <n v="0.35070679575783414"/>
    <x v="14"/>
    <x v="19"/>
    <x v="14"/>
    <x v="0"/>
    <x v="0"/>
    <x v="0"/>
    <x v="304"/>
    <s v="2034D2_CA_h_70"/>
  </r>
  <r>
    <x v="15"/>
    <n v="0"/>
    <n v="9.1666666666666684E-3"/>
    <n v="0"/>
    <x v="14"/>
    <x v="19"/>
    <x v="14"/>
    <x v="0"/>
    <x v="0"/>
    <x v="0"/>
    <x v="284"/>
    <s v="2034D2_OR_u_200"/>
  </r>
  <r>
    <x v="15"/>
    <n v="0"/>
    <n v="8.4166666666666667E-2"/>
    <n v="7.773757969723577E-2"/>
    <x v="14"/>
    <x v="19"/>
    <x v="14"/>
    <x v="0"/>
    <x v="0"/>
    <x v="0"/>
    <x v="323"/>
    <s v="2034D2_OR_j_90"/>
  </r>
  <r>
    <x v="15"/>
    <n v="0"/>
    <n v="0.64583333333333337"/>
    <n v="0.86206726951918833"/>
    <x v="14"/>
    <x v="19"/>
    <x v="14"/>
    <x v="0"/>
    <x v="0"/>
    <x v="0"/>
    <x v="228"/>
    <s v="2034D2_CA_aa_Pln"/>
  </r>
  <r>
    <x v="15"/>
    <n v="0"/>
    <n v="16.072500000000002"/>
    <n v="20.54312307013674"/>
    <x v="14"/>
    <x v="19"/>
    <x v="14"/>
    <x v="0"/>
    <x v="0"/>
    <x v="0"/>
    <x v="229"/>
    <s v="2034D2_OR_aa_Pln"/>
  </r>
  <r>
    <x v="15"/>
    <n v="0"/>
    <n v="0.64750000000000008"/>
    <n v="0.9"/>
    <x v="14"/>
    <x v="21"/>
    <x v="16"/>
    <x v="0"/>
    <x v="0"/>
    <x v="1"/>
    <x v="232"/>
    <s v="2034ED2_CA_SO_Y1"/>
  </r>
  <r>
    <x v="15"/>
    <n v="0"/>
    <n v="17.07"/>
    <n v="23.28"/>
    <x v="14"/>
    <x v="21"/>
    <x v="16"/>
    <x v="0"/>
    <x v="0"/>
    <x v="1"/>
    <x v="233"/>
    <s v="2034ED2_OR_SO_Y1"/>
  </r>
  <r>
    <x v="15"/>
    <n v="0"/>
    <n v="1.4499999999999995"/>
    <n v="1.45"/>
    <x v="14"/>
    <x v="6"/>
    <x v="5"/>
    <x v="0"/>
    <x v="0"/>
    <x v="1"/>
    <x v="234"/>
    <s v="2034PGE_Cove_P"/>
  </r>
  <r>
    <x v="15"/>
    <n v="0"/>
    <n v="9.6666666666666679E-2"/>
    <n v="0.1"/>
    <x v="14"/>
    <x v="3"/>
    <x v="3"/>
    <x v="0"/>
    <x v="0"/>
    <x v="1"/>
    <x v="237"/>
    <s v="2034QF_HY_CA"/>
  </r>
  <r>
    <x v="15"/>
    <n v="0"/>
    <n v="0.59999999999999987"/>
    <n v="0.6"/>
    <x v="14"/>
    <x v="22"/>
    <x v="17"/>
    <x v="0"/>
    <x v="0"/>
    <x v="1"/>
    <x v="241"/>
    <s v="2034NonOwnRes_SO"/>
  </r>
  <r>
    <x v="15"/>
    <n v="0"/>
    <n v="0"/>
    <n v="0"/>
    <x v="14"/>
    <x v="22"/>
    <x v="17"/>
    <x v="0"/>
    <x v="0"/>
    <x v="1"/>
    <x v="242"/>
    <s v="2034NonOR_SO_offset"/>
  </r>
  <r>
    <x v="15"/>
    <n v="0"/>
    <n v="10.666666666666666"/>
    <n v="14.337724614098207"/>
    <x v="15"/>
    <x v="19"/>
    <x v="14"/>
    <x v="0"/>
    <x v="0"/>
    <x v="0"/>
    <x v="285"/>
    <s v="2034D2_OR_b_10"/>
  </r>
  <r>
    <x v="15"/>
    <n v="0"/>
    <n v="44.50333333333333"/>
    <n v="50.182212151202322"/>
    <x v="15"/>
    <x v="19"/>
    <x v="14"/>
    <x v="0"/>
    <x v="0"/>
    <x v="0"/>
    <x v="286"/>
    <s v="2034D2_OR_e_40"/>
  </r>
  <r>
    <x v="15"/>
    <n v="0"/>
    <n v="78.004166666666663"/>
    <n v="78"/>
    <x v="15"/>
    <x v="18"/>
    <x v="13"/>
    <x v="0"/>
    <x v="0"/>
    <x v="1"/>
    <x v="244"/>
    <s v="2034Cowlitz_S"/>
  </r>
  <r>
    <x v="15"/>
    <n v="0"/>
    <n v="1.8274999999999999"/>
    <n v="7.3269544487779825"/>
    <x v="25"/>
    <x v="23"/>
    <x v="18"/>
    <x v="0"/>
    <x v="0"/>
    <x v="0"/>
    <x v="324"/>
    <s v="2034D1OR_AS_1"/>
  </r>
  <r>
    <x v="15"/>
    <n v="0"/>
    <n v="13.553333333333333"/>
    <n v="15.708865747100617"/>
    <x v="25"/>
    <x v="19"/>
    <x v="14"/>
    <x v="0"/>
    <x v="0"/>
    <x v="0"/>
    <x v="287"/>
    <s v="2034D2_OR_f_50"/>
  </r>
  <r>
    <x v="15"/>
    <n v="0"/>
    <n v="7.0325000000000015"/>
    <n v="9.7776154462067471"/>
    <x v="25"/>
    <x v="19"/>
    <x v="14"/>
    <x v="0"/>
    <x v="0"/>
    <x v="0"/>
    <x v="298"/>
    <s v="2034D2_OR_h_70"/>
  </r>
  <r>
    <x v="15"/>
    <n v="0"/>
    <n v="19.517499999999998"/>
    <n v="26.51985433109709"/>
    <x v="35"/>
    <x v="19"/>
    <x v="14"/>
    <x v="0"/>
    <x v="0"/>
    <x v="0"/>
    <x v="288"/>
    <s v="2034D2_OR_c_20"/>
  </r>
  <r>
    <x v="16"/>
    <n v="0"/>
    <n v="0.99750000000000005"/>
    <n v="5.0388141424995538"/>
    <x v="1"/>
    <x v="23"/>
    <x v="18"/>
    <x v="1"/>
    <x v="0"/>
    <x v="0"/>
    <x v="326"/>
    <s v="2035D1ID_IRR_1"/>
  </r>
  <r>
    <x v="16"/>
    <n v="0"/>
    <n v="11.157499999999999"/>
    <n v="19.898126731219484"/>
    <x v="1"/>
    <x v="19"/>
    <x v="14"/>
    <x v="1"/>
    <x v="0"/>
    <x v="0"/>
    <x v="246"/>
    <s v="2035D2_ID_a_00"/>
  </r>
  <r>
    <x v="16"/>
    <n v="0"/>
    <n v="3.3275000000000006"/>
    <n v="5.7886100809293914"/>
    <x v="1"/>
    <x v="19"/>
    <x v="14"/>
    <x v="1"/>
    <x v="0"/>
    <x v="0"/>
    <x v="247"/>
    <s v="2035D2_ID_b_10"/>
  </r>
  <r>
    <x v="16"/>
    <n v="0"/>
    <n v="7.88"/>
    <n v="6.5731405742500701"/>
    <x v="1"/>
    <x v="19"/>
    <x v="14"/>
    <x v="1"/>
    <x v="0"/>
    <x v="0"/>
    <x v="248"/>
    <s v="2035D2_ID_c_20"/>
  </r>
  <r>
    <x v="16"/>
    <n v="0"/>
    <n v="5.4333333333333336"/>
    <n v="11.241225337049785"/>
    <x v="1"/>
    <x v="19"/>
    <x v="14"/>
    <x v="1"/>
    <x v="0"/>
    <x v="0"/>
    <x v="249"/>
    <s v="2035D2_ID_d_30"/>
  </r>
  <r>
    <x v="16"/>
    <n v="0"/>
    <n v="1.8800000000000001"/>
    <n v="2.4442247583379371"/>
    <x v="1"/>
    <x v="19"/>
    <x v="14"/>
    <x v="1"/>
    <x v="0"/>
    <x v="0"/>
    <x v="250"/>
    <s v="2035D2_ID_e_40"/>
  </r>
  <r>
    <x v="16"/>
    <n v="0"/>
    <n v="4.4608333333333343"/>
    <n v="7.6472366438735833"/>
    <x v="1"/>
    <x v="19"/>
    <x v="14"/>
    <x v="1"/>
    <x v="0"/>
    <x v="0"/>
    <x v="251"/>
    <s v="2035D2_ID_f_50"/>
  </r>
  <r>
    <x v="16"/>
    <n v="0"/>
    <n v="1.3908333333333331"/>
    <n v="0.89252648526155109"/>
    <x v="1"/>
    <x v="19"/>
    <x v="14"/>
    <x v="1"/>
    <x v="0"/>
    <x v="0"/>
    <x v="294"/>
    <s v="2035D2_ID_g_60"/>
  </r>
  <r>
    <x v="16"/>
    <n v="0"/>
    <n v="0.56083333333333341"/>
    <n v="0.68366534690196701"/>
    <x v="1"/>
    <x v="19"/>
    <x v="14"/>
    <x v="1"/>
    <x v="0"/>
    <x v="0"/>
    <x v="305"/>
    <s v="2035D2_ID_h_70"/>
  </r>
  <r>
    <x v="16"/>
    <n v="0"/>
    <n v="0.12166666666666669"/>
    <n v="0.14996694530433563"/>
    <x v="1"/>
    <x v="19"/>
    <x v="14"/>
    <x v="1"/>
    <x v="0"/>
    <x v="0"/>
    <x v="313"/>
    <s v="2035D2_ID_i_80"/>
  </r>
  <r>
    <x v="16"/>
    <n v="0"/>
    <n v="2.2575000000000003"/>
    <n v="3.3283797970886617"/>
    <x v="1"/>
    <x v="19"/>
    <x v="14"/>
    <x v="1"/>
    <x v="0"/>
    <x v="0"/>
    <x v="189"/>
    <s v="2035D2_ID_aa_Pln"/>
  </r>
  <r>
    <x v="16"/>
    <n v="0"/>
    <n v="45.04999999999999"/>
    <n v="180.2"/>
    <x v="1"/>
    <x v="20"/>
    <x v="15"/>
    <x v="1"/>
    <x v="0"/>
    <x v="1"/>
    <x v="190"/>
    <s v="2035ED1_ID_IRR"/>
  </r>
  <r>
    <x v="16"/>
    <n v="0"/>
    <n v="2.2441666666666671"/>
    <n v="3.66"/>
    <x v="1"/>
    <x v="21"/>
    <x v="16"/>
    <x v="1"/>
    <x v="0"/>
    <x v="1"/>
    <x v="191"/>
    <s v="2035ED2_ID_GO_Y1"/>
  </r>
  <r>
    <x v="16"/>
    <n v="0"/>
    <n v="0.57000000000000006"/>
    <n v="0.78"/>
    <x v="1"/>
    <x v="3"/>
    <x v="3"/>
    <x v="1"/>
    <x v="0"/>
    <x v="1"/>
    <x v="192"/>
    <s v="2035QF_HY_ID"/>
  </r>
  <r>
    <x v="16"/>
    <n v="0"/>
    <n v="6.5999999999999988"/>
    <n v="6.6"/>
    <x v="1"/>
    <x v="22"/>
    <x v="17"/>
    <x v="1"/>
    <x v="0"/>
    <x v="1"/>
    <x v="193"/>
    <s v="2035NonOwnRes_GO"/>
  </r>
  <r>
    <x v="16"/>
    <n v="0"/>
    <n v="0"/>
    <n v="0"/>
    <x v="1"/>
    <x v="22"/>
    <x v="17"/>
    <x v="1"/>
    <x v="0"/>
    <x v="1"/>
    <x v="194"/>
    <s v="2035NonOR_GO_offset"/>
  </r>
  <r>
    <x v="16"/>
    <n v="0"/>
    <n v="4.3875000000000011"/>
    <n v="4.1399999999999997"/>
    <x v="1"/>
    <x v="3"/>
    <x v="3"/>
    <x v="1"/>
    <x v="0"/>
    <x v="1"/>
    <x v="195"/>
    <s v="2035QF_THERM_ID"/>
  </r>
  <r>
    <x v="16"/>
    <n v="0"/>
    <n v="1.2350000000000001"/>
    <n v="7.0085679629564837"/>
    <x v="3"/>
    <x v="23"/>
    <x v="18"/>
    <x v="1"/>
    <x v="0"/>
    <x v="0"/>
    <x v="306"/>
    <s v="2035D1UT_DLC_4"/>
  </r>
  <r>
    <x v="16"/>
    <n v="0"/>
    <n v="1.18"/>
    <n v="6.6926640483549003"/>
    <x v="3"/>
    <x v="23"/>
    <x v="18"/>
    <x v="1"/>
    <x v="0"/>
    <x v="0"/>
    <x v="327"/>
    <s v="2035D1UT_DLC_6"/>
  </r>
  <r>
    <x v="16"/>
    <n v="0"/>
    <n v="1.155"/>
    <n v="6.5459594440507596"/>
    <x v="3"/>
    <x v="23"/>
    <x v="18"/>
    <x v="1"/>
    <x v="0"/>
    <x v="0"/>
    <x v="314"/>
    <s v="2035D1UT_DLC_5"/>
  </r>
  <r>
    <x v="16"/>
    <n v="0"/>
    <n v="1.21"/>
    <n v="6.8540391130894553"/>
    <x v="3"/>
    <x v="23"/>
    <x v="18"/>
    <x v="1"/>
    <x v="0"/>
    <x v="0"/>
    <x v="330"/>
    <s v="2035D1UT_DLC_7"/>
  </r>
  <r>
    <x v="16"/>
    <n v="0"/>
    <n v="0.69999999999999984"/>
    <n v="3.9708046231654088"/>
    <x v="3"/>
    <x v="23"/>
    <x v="18"/>
    <x v="1"/>
    <x v="0"/>
    <x v="0"/>
    <x v="200"/>
    <s v="2035D1UT_DLC_1"/>
  </r>
  <r>
    <x v="16"/>
    <n v="0"/>
    <n v="1.2075"/>
    <n v="6.8501269903080111"/>
    <x v="3"/>
    <x v="23"/>
    <x v="18"/>
    <x v="1"/>
    <x v="0"/>
    <x v="0"/>
    <x v="289"/>
    <s v="2035D1UT_DLC_2"/>
  </r>
  <r>
    <x v="16"/>
    <n v="0"/>
    <n v="1.7"/>
    <n v="9.641426594868129"/>
    <x v="3"/>
    <x v="23"/>
    <x v="18"/>
    <x v="1"/>
    <x v="0"/>
    <x v="0"/>
    <x v="295"/>
    <s v="2035D1UT_DLC_3"/>
  </r>
  <r>
    <x v="16"/>
    <n v="0"/>
    <n v="1.8999999999999997"/>
    <n v="10.777898262877539"/>
    <x v="3"/>
    <x v="23"/>
    <x v="18"/>
    <x v="1"/>
    <x v="0"/>
    <x v="0"/>
    <x v="315"/>
    <s v="2035D1UT_THM_1"/>
  </r>
  <r>
    <x v="16"/>
    <n v="0"/>
    <n v="3.8849999999999998"/>
    <n v="22.026229290223689"/>
    <x v="3"/>
    <x v="23"/>
    <x v="18"/>
    <x v="1"/>
    <x v="0"/>
    <x v="0"/>
    <x v="316"/>
    <s v="2035D1UT_THM_2"/>
  </r>
  <r>
    <x v="16"/>
    <n v="0"/>
    <n v="7.91"/>
    <n v="44.841729351603654"/>
    <x v="3"/>
    <x v="23"/>
    <x v="18"/>
    <x v="1"/>
    <x v="0"/>
    <x v="0"/>
    <x v="317"/>
    <s v="2035D1UT_THM_3"/>
  </r>
  <r>
    <x v="16"/>
    <n v="0"/>
    <n v="4.165"/>
    <n v="23.607704924622329"/>
    <x v="3"/>
    <x v="23"/>
    <x v="18"/>
    <x v="1"/>
    <x v="0"/>
    <x v="0"/>
    <x v="318"/>
    <s v="2035D1UT_THM_4"/>
  </r>
  <r>
    <x v="16"/>
    <n v="0"/>
    <n v="2.2650000000000001"/>
    <n v="12.838608938003036"/>
    <x v="3"/>
    <x v="23"/>
    <x v="18"/>
    <x v="1"/>
    <x v="0"/>
    <x v="0"/>
    <x v="319"/>
    <s v="2035D1UT_THM_5"/>
  </r>
  <r>
    <x v="16"/>
    <n v="0"/>
    <n v="1.4174999999999998"/>
    <n v="8.0335441316947467"/>
    <x v="3"/>
    <x v="23"/>
    <x v="18"/>
    <x v="1"/>
    <x v="0"/>
    <x v="0"/>
    <x v="325"/>
    <s v="2035D1UT_THM_6"/>
  </r>
  <r>
    <x v="16"/>
    <n v="0"/>
    <n v="1.4375"/>
    <n v="8.1518858458334211"/>
    <x v="3"/>
    <x v="23"/>
    <x v="18"/>
    <x v="1"/>
    <x v="0"/>
    <x v="0"/>
    <x v="331"/>
    <s v="2035D1UT_THM_7"/>
  </r>
  <r>
    <x v="16"/>
    <n v="0"/>
    <n v="2.0049999999999999"/>
    <n v="8.0707092981184623"/>
    <x v="3"/>
    <x v="23"/>
    <x v="18"/>
    <x v="1"/>
    <x v="0"/>
    <x v="0"/>
    <x v="296"/>
    <s v="2035D1UT_AS_1"/>
  </r>
  <r>
    <x v="16"/>
    <n v="0"/>
    <n v="1.2775000000000001"/>
    <n v="5.1375952427310088"/>
    <x v="3"/>
    <x v="23"/>
    <x v="18"/>
    <x v="1"/>
    <x v="0"/>
    <x v="0"/>
    <x v="301"/>
    <s v="2035D1UT_AS_2"/>
  </r>
  <r>
    <x v="16"/>
    <n v="0"/>
    <n v="140.0975"/>
    <n v="172.29538667744751"/>
    <x v="3"/>
    <x v="19"/>
    <x v="14"/>
    <x v="1"/>
    <x v="0"/>
    <x v="0"/>
    <x v="252"/>
    <s v="2035D2_UT_a_00"/>
  </r>
  <r>
    <x v="16"/>
    <n v="0"/>
    <n v="53.263333333333328"/>
    <n v="72.232523179808197"/>
    <x v="3"/>
    <x v="19"/>
    <x v="14"/>
    <x v="1"/>
    <x v="0"/>
    <x v="0"/>
    <x v="253"/>
    <s v="2035D2_UT_b_10"/>
  </r>
  <r>
    <x v="16"/>
    <n v="0"/>
    <n v="68.772499999999994"/>
    <n v="75.785338136957975"/>
    <x v="3"/>
    <x v="19"/>
    <x v="14"/>
    <x v="1"/>
    <x v="0"/>
    <x v="0"/>
    <x v="254"/>
    <s v="2035D2_UT_c_20"/>
  </r>
  <r>
    <x v="16"/>
    <n v="0"/>
    <n v="62.179166666666667"/>
    <n v="84.478783248335745"/>
    <x v="3"/>
    <x v="19"/>
    <x v="14"/>
    <x v="1"/>
    <x v="0"/>
    <x v="0"/>
    <x v="255"/>
    <s v="2035D2_UT_d_30"/>
  </r>
  <r>
    <x v="16"/>
    <n v="0"/>
    <n v="41.096666666666664"/>
    <n v="45.476731525493648"/>
    <x v="3"/>
    <x v="19"/>
    <x v="14"/>
    <x v="1"/>
    <x v="0"/>
    <x v="0"/>
    <x v="256"/>
    <s v="2035D2_UT_e_40"/>
  </r>
  <r>
    <x v="16"/>
    <n v="0"/>
    <n v="27.522499999999997"/>
    <n v="31.319118840915962"/>
    <x v="3"/>
    <x v="19"/>
    <x v="14"/>
    <x v="1"/>
    <x v="0"/>
    <x v="0"/>
    <x v="257"/>
    <s v="2035D2_UT_f_50"/>
  </r>
  <r>
    <x v="16"/>
    <n v="0"/>
    <n v="10.060833333333333"/>
    <n v="10.613518770396793"/>
    <x v="3"/>
    <x v="19"/>
    <x v="14"/>
    <x v="1"/>
    <x v="0"/>
    <x v="0"/>
    <x v="299"/>
    <s v="2035D2_UT_g_60"/>
  </r>
  <r>
    <x v="16"/>
    <n v="0"/>
    <n v="8.5950000000000006"/>
    <n v="10.914930154470182"/>
    <x v="3"/>
    <x v="19"/>
    <x v="14"/>
    <x v="1"/>
    <x v="0"/>
    <x v="0"/>
    <x v="308"/>
    <s v="2035D2_UT_h_70"/>
  </r>
  <r>
    <x v="16"/>
    <n v="0"/>
    <n v="0.72916666666666663"/>
    <n v="0.82341963775753346"/>
    <x v="3"/>
    <x v="19"/>
    <x v="14"/>
    <x v="1"/>
    <x v="0"/>
    <x v="0"/>
    <x v="328"/>
    <s v="2035D2_UT_i_80"/>
  </r>
  <r>
    <x v="16"/>
    <n v="0"/>
    <n v="33.040833333333332"/>
    <n v="35.572635641817385"/>
    <x v="3"/>
    <x v="19"/>
    <x v="14"/>
    <x v="1"/>
    <x v="0"/>
    <x v="0"/>
    <x v="201"/>
    <s v="2035D2_UT_aa_Pln"/>
  </r>
  <r>
    <x v="16"/>
    <n v="0"/>
    <n v="30.475000000000005"/>
    <n v="121.9"/>
    <x v="3"/>
    <x v="20"/>
    <x v="15"/>
    <x v="1"/>
    <x v="0"/>
    <x v="1"/>
    <x v="203"/>
    <s v="2035ED1_C_Keeper"/>
  </r>
  <r>
    <x v="16"/>
    <n v="0"/>
    <n v="5.3"/>
    <n v="21.2"/>
    <x v="3"/>
    <x v="20"/>
    <x v="15"/>
    <x v="1"/>
    <x v="0"/>
    <x v="1"/>
    <x v="204"/>
    <s v="2035ED1_UT_IRR"/>
  </r>
  <r>
    <x v="16"/>
    <n v="0"/>
    <n v="30.810000000000006"/>
    <n v="40.26"/>
    <x v="3"/>
    <x v="21"/>
    <x v="16"/>
    <x v="1"/>
    <x v="0"/>
    <x v="1"/>
    <x v="205"/>
    <s v="2035ED2_UT_UT_Y1"/>
  </r>
  <r>
    <x v="16"/>
    <n v="0"/>
    <n v="0.39916666666666661"/>
    <n v="0.32"/>
    <x v="5"/>
    <x v="3"/>
    <x v="3"/>
    <x v="1"/>
    <x v="0"/>
    <x v="1"/>
    <x v="212"/>
    <s v="2035QF_HY_UTS"/>
  </r>
  <r>
    <x v="16"/>
    <n v="0"/>
    <n v="28"/>
    <n v="28"/>
    <x v="5"/>
    <x v="22"/>
    <x v="17"/>
    <x v="1"/>
    <x v="0"/>
    <x v="1"/>
    <x v="214"/>
    <s v="2035NonOwnRes_US"/>
  </r>
  <r>
    <x v="16"/>
    <n v="0"/>
    <n v="0"/>
    <n v="0"/>
    <x v="5"/>
    <x v="22"/>
    <x v="17"/>
    <x v="1"/>
    <x v="0"/>
    <x v="1"/>
    <x v="215"/>
    <s v="2035NonOR_US_offset"/>
  </r>
  <r>
    <x v="16"/>
    <n v="0"/>
    <n v="0.45"/>
    <n v="1.8103348171130966"/>
    <x v="24"/>
    <x v="23"/>
    <x v="18"/>
    <x v="0"/>
    <x v="0"/>
    <x v="0"/>
    <x v="320"/>
    <s v="2035D1WA_AS_1"/>
  </r>
  <r>
    <x v="16"/>
    <n v="0"/>
    <n v="14.62"/>
    <n v="17.957403520185661"/>
    <x v="24"/>
    <x v="19"/>
    <x v="14"/>
    <x v="0"/>
    <x v="0"/>
    <x v="0"/>
    <x v="258"/>
    <s v="2035D2_YK_a_00"/>
  </r>
  <r>
    <x v="16"/>
    <n v="0"/>
    <n v="5.5391666666666666"/>
    <n v="8.1285287437884062"/>
    <x v="24"/>
    <x v="19"/>
    <x v="14"/>
    <x v="0"/>
    <x v="0"/>
    <x v="0"/>
    <x v="259"/>
    <s v="2035D2_YK_b_10"/>
  </r>
  <r>
    <x v="16"/>
    <n v="0"/>
    <n v="4.8208333333333337"/>
    <n v="5.8563561220159253"/>
    <x v="24"/>
    <x v="19"/>
    <x v="14"/>
    <x v="0"/>
    <x v="0"/>
    <x v="0"/>
    <x v="260"/>
    <s v="2035D2_YK_c_20"/>
  </r>
  <r>
    <x v="16"/>
    <n v="0"/>
    <n v="13.471666666666666"/>
    <n v="10.807821553238199"/>
    <x v="24"/>
    <x v="19"/>
    <x v="14"/>
    <x v="0"/>
    <x v="0"/>
    <x v="0"/>
    <x v="261"/>
    <s v="2035D2_YK_d_30"/>
  </r>
  <r>
    <x v="16"/>
    <n v="0"/>
    <n v="3.9091666666666671"/>
    <n v="5.1602280517206838"/>
    <x v="24"/>
    <x v="19"/>
    <x v="14"/>
    <x v="0"/>
    <x v="0"/>
    <x v="0"/>
    <x v="262"/>
    <s v="2035D2_YK_e_40"/>
  </r>
  <r>
    <x v="16"/>
    <n v="0"/>
    <n v="3.6500000000000004"/>
    <n v="4.2191064645067069"/>
    <x v="24"/>
    <x v="19"/>
    <x v="14"/>
    <x v="0"/>
    <x v="0"/>
    <x v="0"/>
    <x v="263"/>
    <s v="2035D2_YK_f_50"/>
  </r>
  <r>
    <x v="16"/>
    <n v="0"/>
    <n v="3.3466666666666662"/>
    <n v="3.519453480249584"/>
    <x v="24"/>
    <x v="19"/>
    <x v="14"/>
    <x v="0"/>
    <x v="0"/>
    <x v="0"/>
    <x v="264"/>
    <s v="2035D2_YK_g_60"/>
  </r>
  <r>
    <x v="16"/>
    <n v="0"/>
    <n v="1.8991666666666667"/>
    <n v="2.0286535999179272"/>
    <x v="24"/>
    <x v="19"/>
    <x v="14"/>
    <x v="0"/>
    <x v="0"/>
    <x v="0"/>
    <x v="290"/>
    <s v="2035D2_YK_h_70"/>
  </r>
  <r>
    <x v="16"/>
    <n v="0"/>
    <n v="0.79666666666666686"/>
    <n v="0.38030125752600102"/>
    <x v="24"/>
    <x v="19"/>
    <x v="14"/>
    <x v="0"/>
    <x v="0"/>
    <x v="0"/>
    <x v="302"/>
    <s v="2035D2_YK_i_80"/>
  </r>
  <r>
    <x v="16"/>
    <n v="0"/>
    <n v="8.3333333333333339E-4"/>
    <n v="0"/>
    <x v="24"/>
    <x v="19"/>
    <x v="14"/>
    <x v="0"/>
    <x v="0"/>
    <x v="0"/>
    <x v="329"/>
    <s v="2035D2_YK_j_90"/>
  </r>
  <r>
    <x v="16"/>
    <n v="0"/>
    <n v="3.8566666666666669"/>
    <n v="4.1088026025584492"/>
    <x v="24"/>
    <x v="19"/>
    <x v="14"/>
    <x v="0"/>
    <x v="0"/>
    <x v="0"/>
    <x v="216"/>
    <s v="2035D2_YK_aa_Pln"/>
  </r>
  <r>
    <x v="16"/>
    <n v="0"/>
    <n v="3.1575000000000002"/>
    <n v="4.32"/>
    <x v="24"/>
    <x v="21"/>
    <x v="16"/>
    <x v="0"/>
    <x v="0"/>
    <x v="1"/>
    <x v="217"/>
    <s v="2035ED2_WA_YA_Y1"/>
  </r>
  <r>
    <x v="16"/>
    <n v="0"/>
    <n v="6.2108333333333325"/>
    <n v="7.6284742604808118"/>
    <x v="10"/>
    <x v="19"/>
    <x v="14"/>
    <x v="0"/>
    <x v="0"/>
    <x v="0"/>
    <x v="265"/>
    <s v="2035D2_WW_a_00"/>
  </r>
  <r>
    <x v="16"/>
    <n v="0"/>
    <n v="2.3583333333333338"/>
    <n v="3.4608861878314783"/>
    <x v="10"/>
    <x v="19"/>
    <x v="14"/>
    <x v="0"/>
    <x v="0"/>
    <x v="0"/>
    <x v="266"/>
    <s v="2035D2_WW_b_10"/>
  </r>
  <r>
    <x v="16"/>
    <n v="0"/>
    <n v="2.0608333333333335"/>
    <n v="2.5043987898069977"/>
    <x v="10"/>
    <x v="19"/>
    <x v="14"/>
    <x v="0"/>
    <x v="0"/>
    <x v="0"/>
    <x v="267"/>
    <s v="2035D2_WW_c_20"/>
  </r>
  <r>
    <x v="16"/>
    <n v="0"/>
    <n v="5.7266666666666666"/>
    <n v="4.5951476314085395"/>
    <x v="10"/>
    <x v="19"/>
    <x v="14"/>
    <x v="0"/>
    <x v="0"/>
    <x v="0"/>
    <x v="268"/>
    <s v="2035D2_WW_d_30"/>
  </r>
  <r>
    <x v="16"/>
    <n v="0"/>
    <n v="1.6841666666666668"/>
    <n v="2.168791499998548"/>
    <x v="10"/>
    <x v="19"/>
    <x v="14"/>
    <x v="0"/>
    <x v="0"/>
    <x v="0"/>
    <x v="269"/>
    <s v="2035D2_WW_e_40"/>
  </r>
  <r>
    <x v="16"/>
    <n v="0"/>
    <n v="1.5666666666666667"/>
    <n v="1.6493810811000484"/>
    <x v="10"/>
    <x v="19"/>
    <x v="14"/>
    <x v="0"/>
    <x v="0"/>
    <x v="0"/>
    <x v="270"/>
    <s v="2035D2_WW_f_50"/>
  </r>
  <r>
    <x v="16"/>
    <n v="0"/>
    <n v="1.1591666666666667"/>
    <n v="1.0883859028517497"/>
    <x v="10"/>
    <x v="19"/>
    <x v="14"/>
    <x v="0"/>
    <x v="0"/>
    <x v="0"/>
    <x v="291"/>
    <s v="2035D2_WW_g_60"/>
  </r>
  <r>
    <x v="16"/>
    <n v="0"/>
    <n v="0.63583333333333325"/>
    <n v="0.55215370159056498"/>
    <x v="10"/>
    <x v="19"/>
    <x v="14"/>
    <x v="0"/>
    <x v="0"/>
    <x v="0"/>
    <x v="300"/>
    <s v="2035D2_WW_h_70"/>
  </r>
  <r>
    <x v="16"/>
    <n v="0"/>
    <n v="0.23166666666666669"/>
    <n v="8.3766796811894501E-2"/>
    <x v="10"/>
    <x v="19"/>
    <x v="14"/>
    <x v="0"/>
    <x v="0"/>
    <x v="0"/>
    <x v="310"/>
    <s v="2035D2_WW_i_80"/>
  </r>
  <r>
    <x v="16"/>
    <n v="0"/>
    <n v="1.4816666666666667"/>
    <n v="1.7067373180414633"/>
    <x v="10"/>
    <x v="19"/>
    <x v="14"/>
    <x v="0"/>
    <x v="0"/>
    <x v="0"/>
    <x v="219"/>
    <s v="2035D2_WW_aa_Pln"/>
  </r>
  <r>
    <x v="16"/>
    <n v="0"/>
    <n v="1.0474999999999999"/>
    <n v="1.43"/>
    <x v="10"/>
    <x v="21"/>
    <x v="16"/>
    <x v="0"/>
    <x v="0"/>
    <x v="1"/>
    <x v="220"/>
    <s v="2035ED2_WA_WA_Y1"/>
  </r>
  <r>
    <x v="16"/>
    <n v="0"/>
    <n v="2.6000000000000005"/>
    <n v="2.6"/>
    <x v="10"/>
    <x v="22"/>
    <x v="17"/>
    <x v="0"/>
    <x v="0"/>
    <x v="1"/>
    <x v="221"/>
    <s v="2035NonOwnRes_WW"/>
  </r>
  <r>
    <x v="16"/>
    <n v="0"/>
    <n v="0"/>
    <n v="0"/>
    <x v="10"/>
    <x v="22"/>
    <x v="17"/>
    <x v="0"/>
    <x v="0"/>
    <x v="1"/>
    <x v="222"/>
    <s v="2035NonOR_WW_offset"/>
  </r>
  <r>
    <x v="16"/>
    <n v="0"/>
    <n v="0.72000000000000008"/>
    <n v="2.8930147968776554"/>
    <x v="11"/>
    <x v="23"/>
    <x v="18"/>
    <x v="1"/>
    <x v="0"/>
    <x v="0"/>
    <x v="303"/>
    <s v="2035D1WY_AS_1"/>
  </r>
  <r>
    <x v="16"/>
    <n v="0"/>
    <n v="38.540000000000006"/>
    <n v="44.143309152669516"/>
    <x v="12"/>
    <x v="19"/>
    <x v="14"/>
    <x v="1"/>
    <x v="0"/>
    <x v="0"/>
    <x v="271"/>
    <s v="2035D2_WY_a_00"/>
  </r>
  <r>
    <x v="16"/>
    <n v="0"/>
    <n v="10.906666666666668"/>
    <n v="15.614098343196931"/>
    <x v="12"/>
    <x v="19"/>
    <x v="14"/>
    <x v="1"/>
    <x v="0"/>
    <x v="0"/>
    <x v="272"/>
    <s v="2035D2_WY_b_10"/>
  </r>
  <r>
    <x v="16"/>
    <n v="0"/>
    <n v="6.1708333333333343"/>
    <n v="7.7322622520530517"/>
    <x v="12"/>
    <x v="19"/>
    <x v="14"/>
    <x v="1"/>
    <x v="0"/>
    <x v="0"/>
    <x v="273"/>
    <s v="2035D2_WY_c_20"/>
  </r>
  <r>
    <x v="16"/>
    <n v="0"/>
    <n v="27.043333333333333"/>
    <n v="27.487987606473752"/>
    <x v="12"/>
    <x v="19"/>
    <x v="14"/>
    <x v="1"/>
    <x v="0"/>
    <x v="0"/>
    <x v="274"/>
    <s v="2035D2_WY_d_30"/>
  </r>
  <r>
    <x v="16"/>
    <n v="0"/>
    <n v="22.556666666666661"/>
    <n v="26.420068686889614"/>
    <x v="12"/>
    <x v="19"/>
    <x v="14"/>
    <x v="1"/>
    <x v="0"/>
    <x v="0"/>
    <x v="275"/>
    <s v="2035D2_WY_e_40"/>
  </r>
  <r>
    <x v="16"/>
    <n v="0"/>
    <n v="14.566666666666665"/>
    <n v="16.328104275523877"/>
    <x v="12"/>
    <x v="19"/>
    <x v="14"/>
    <x v="1"/>
    <x v="0"/>
    <x v="0"/>
    <x v="292"/>
    <s v="2035D2_WY_f_50"/>
  </r>
  <r>
    <x v="16"/>
    <n v="0"/>
    <n v="4.57"/>
    <n v="5.1684920211339307"/>
    <x v="12"/>
    <x v="19"/>
    <x v="14"/>
    <x v="1"/>
    <x v="0"/>
    <x v="0"/>
    <x v="307"/>
    <s v="2035D2_WY_g_60"/>
  </r>
  <r>
    <x v="16"/>
    <n v="0"/>
    <n v="0.78166666666666662"/>
    <n v="1.0932381395218747"/>
    <x v="12"/>
    <x v="19"/>
    <x v="14"/>
    <x v="1"/>
    <x v="0"/>
    <x v="0"/>
    <x v="311"/>
    <s v="2035D2_WY_h_70"/>
  </r>
  <r>
    <x v="16"/>
    <n v="0"/>
    <n v="0.24250000000000002"/>
    <n v="0.37341903642749164"/>
    <x v="12"/>
    <x v="19"/>
    <x v="14"/>
    <x v="1"/>
    <x v="0"/>
    <x v="0"/>
    <x v="321"/>
    <s v="2035D2_WY_i_80"/>
  </r>
  <r>
    <x v="16"/>
    <n v="0"/>
    <n v="6.2550000000000017"/>
    <n v="7.4577723864137644"/>
    <x v="12"/>
    <x v="19"/>
    <x v="14"/>
    <x v="1"/>
    <x v="0"/>
    <x v="0"/>
    <x v="225"/>
    <s v="2035D2_WY_aa_Pln"/>
  </r>
  <r>
    <x v="16"/>
    <n v="0"/>
    <n v="6.2858333333333336"/>
    <n v="7.35"/>
    <x v="12"/>
    <x v="21"/>
    <x v="16"/>
    <x v="1"/>
    <x v="0"/>
    <x v="1"/>
    <x v="226"/>
    <s v="2035ED2_WY_WY_Y1"/>
  </r>
  <r>
    <x v="16"/>
    <n v="0"/>
    <n v="41.866666666666667"/>
    <n v="49.263409102890009"/>
    <x v="14"/>
    <x v="19"/>
    <x v="14"/>
    <x v="0"/>
    <x v="0"/>
    <x v="0"/>
    <x v="276"/>
    <s v="2035D2_OR_a_00"/>
  </r>
  <r>
    <x v="16"/>
    <n v="0"/>
    <n v="42.490833333333335"/>
    <n v="50.355297163552549"/>
    <x v="14"/>
    <x v="19"/>
    <x v="14"/>
    <x v="0"/>
    <x v="0"/>
    <x v="0"/>
    <x v="277"/>
    <s v="2035D2_OR_d_30"/>
  </r>
  <r>
    <x v="16"/>
    <n v="0"/>
    <n v="12.760833333333332"/>
    <n v="16.053980644292462"/>
    <x v="14"/>
    <x v="19"/>
    <x v="14"/>
    <x v="0"/>
    <x v="0"/>
    <x v="0"/>
    <x v="293"/>
    <s v="2035D2_OR_g_60"/>
  </r>
  <r>
    <x v="16"/>
    <n v="0"/>
    <n v="1.3033333333333335"/>
    <n v="1.6396688368196872"/>
    <x v="14"/>
    <x v="19"/>
    <x v="14"/>
    <x v="0"/>
    <x v="0"/>
    <x v="0"/>
    <x v="309"/>
    <s v="2035D2_OR_i_80"/>
  </r>
  <r>
    <x v="16"/>
    <n v="0"/>
    <n v="4.8149999999999995"/>
    <n v="6.5804990373476731"/>
    <x v="14"/>
    <x v="19"/>
    <x v="14"/>
    <x v="0"/>
    <x v="0"/>
    <x v="0"/>
    <x v="278"/>
    <s v="2035D2_CA_a_00"/>
  </r>
  <r>
    <x v="16"/>
    <n v="0"/>
    <n v="0.8241666666666666"/>
    <n v="1.3886381817843976"/>
    <x v="14"/>
    <x v="19"/>
    <x v="14"/>
    <x v="0"/>
    <x v="0"/>
    <x v="0"/>
    <x v="279"/>
    <s v="2035D2_CA_b_10"/>
  </r>
  <r>
    <x v="16"/>
    <n v="0"/>
    <n v="3.8333333333333337E-2"/>
    <n v="0"/>
    <x v="14"/>
    <x v="19"/>
    <x v="14"/>
    <x v="0"/>
    <x v="0"/>
    <x v="0"/>
    <x v="322"/>
    <s v="2035D2_CA_j_90"/>
  </r>
  <r>
    <x v="16"/>
    <n v="0"/>
    <n v="0.54333333333333333"/>
    <n v="0.24377692151106259"/>
    <x v="14"/>
    <x v="19"/>
    <x v="14"/>
    <x v="0"/>
    <x v="0"/>
    <x v="0"/>
    <x v="280"/>
    <s v="2035D2_CA_c_20"/>
  </r>
  <r>
    <x v="16"/>
    <n v="0"/>
    <n v="4.020833333333333"/>
    <n v="2.6222804870674881"/>
    <x v="14"/>
    <x v="19"/>
    <x v="14"/>
    <x v="0"/>
    <x v="0"/>
    <x v="0"/>
    <x v="281"/>
    <s v="2035D2_CA_d_30"/>
  </r>
  <r>
    <x v="16"/>
    <n v="0"/>
    <n v="1.6866666666666668"/>
    <n v="2.2051672028914555"/>
    <x v="14"/>
    <x v="19"/>
    <x v="14"/>
    <x v="0"/>
    <x v="0"/>
    <x v="0"/>
    <x v="282"/>
    <s v="2035D2_CA_e_40"/>
  </r>
  <r>
    <x v="16"/>
    <n v="0"/>
    <n v="0.72499999999999998"/>
    <n v="0.64439761492667047"/>
    <x v="14"/>
    <x v="19"/>
    <x v="14"/>
    <x v="0"/>
    <x v="0"/>
    <x v="0"/>
    <x v="283"/>
    <s v="2035D2_CA_f_50"/>
  </r>
  <r>
    <x v="16"/>
    <n v="0"/>
    <n v="0.33083333333333331"/>
    <n v="4.1654718807321044E-2"/>
    <x v="14"/>
    <x v="19"/>
    <x v="14"/>
    <x v="0"/>
    <x v="0"/>
    <x v="0"/>
    <x v="297"/>
    <s v="2035D2_CA_g_60"/>
  </r>
  <r>
    <x v="16"/>
    <n v="0"/>
    <n v="6.3333333333333339E-2"/>
    <n v="0"/>
    <x v="14"/>
    <x v="19"/>
    <x v="14"/>
    <x v="0"/>
    <x v="0"/>
    <x v="0"/>
    <x v="312"/>
    <s v="2035D2_CA_i_80"/>
  </r>
  <r>
    <x v="16"/>
    <n v="0"/>
    <n v="0.49916666666666676"/>
    <n v="0.35070679575783414"/>
    <x v="14"/>
    <x v="19"/>
    <x v="14"/>
    <x v="0"/>
    <x v="0"/>
    <x v="0"/>
    <x v="304"/>
    <s v="2035D2_CA_h_70"/>
  </r>
  <r>
    <x v="16"/>
    <n v="0"/>
    <n v="9.1666666666666684E-3"/>
    <n v="0"/>
    <x v="14"/>
    <x v="19"/>
    <x v="14"/>
    <x v="0"/>
    <x v="0"/>
    <x v="0"/>
    <x v="284"/>
    <s v="2035D2_OR_u_200"/>
  </r>
  <r>
    <x v="16"/>
    <n v="0"/>
    <n v="8.4166666666666667E-2"/>
    <n v="7.773757969723577E-2"/>
    <x v="14"/>
    <x v="19"/>
    <x v="14"/>
    <x v="0"/>
    <x v="0"/>
    <x v="0"/>
    <x v="323"/>
    <s v="2035D2_OR_j_90"/>
  </r>
  <r>
    <x v="16"/>
    <n v="0"/>
    <n v="0.64583333333333337"/>
    <n v="0.86206726951918833"/>
    <x v="14"/>
    <x v="19"/>
    <x v="14"/>
    <x v="0"/>
    <x v="0"/>
    <x v="0"/>
    <x v="228"/>
    <s v="2035D2_CA_aa_Pln"/>
  </r>
  <r>
    <x v="16"/>
    <n v="0"/>
    <n v="16.072500000000002"/>
    <n v="20.54312307013674"/>
    <x v="14"/>
    <x v="19"/>
    <x v="14"/>
    <x v="0"/>
    <x v="0"/>
    <x v="0"/>
    <x v="229"/>
    <s v="2035D2_OR_aa_Pln"/>
  </r>
  <r>
    <x v="16"/>
    <n v="0"/>
    <n v="0.64750000000000008"/>
    <n v="0.9"/>
    <x v="14"/>
    <x v="21"/>
    <x v="16"/>
    <x v="0"/>
    <x v="0"/>
    <x v="1"/>
    <x v="232"/>
    <s v="2035ED2_CA_SO_Y1"/>
  </r>
  <r>
    <x v="16"/>
    <n v="0"/>
    <n v="17.07"/>
    <n v="23.28"/>
    <x v="14"/>
    <x v="21"/>
    <x v="16"/>
    <x v="0"/>
    <x v="0"/>
    <x v="1"/>
    <x v="233"/>
    <s v="2035ED2_OR_SO_Y1"/>
  </r>
  <r>
    <x v="16"/>
    <n v="0"/>
    <n v="1.4499999999999995"/>
    <n v="1.45"/>
    <x v="14"/>
    <x v="6"/>
    <x v="5"/>
    <x v="0"/>
    <x v="0"/>
    <x v="1"/>
    <x v="234"/>
    <s v="2035PGE_Cove_P"/>
  </r>
  <r>
    <x v="16"/>
    <n v="0"/>
    <n v="9.6666666666666679E-2"/>
    <n v="0.1"/>
    <x v="14"/>
    <x v="3"/>
    <x v="3"/>
    <x v="0"/>
    <x v="0"/>
    <x v="1"/>
    <x v="237"/>
    <s v="2035QF_HY_CA"/>
  </r>
  <r>
    <x v="16"/>
    <n v="0"/>
    <n v="0.59999999999999987"/>
    <n v="0.6"/>
    <x v="14"/>
    <x v="22"/>
    <x v="17"/>
    <x v="0"/>
    <x v="0"/>
    <x v="1"/>
    <x v="241"/>
    <s v="2035NonOwnRes_SO"/>
  </r>
  <r>
    <x v="16"/>
    <n v="0"/>
    <n v="0"/>
    <n v="0"/>
    <x v="14"/>
    <x v="22"/>
    <x v="17"/>
    <x v="0"/>
    <x v="0"/>
    <x v="1"/>
    <x v="242"/>
    <s v="2035NonOR_SO_offset"/>
  </r>
  <r>
    <x v="16"/>
    <n v="0"/>
    <n v="11.129166666666668"/>
    <n v="14.957734327140292"/>
    <x v="15"/>
    <x v="19"/>
    <x v="14"/>
    <x v="0"/>
    <x v="0"/>
    <x v="0"/>
    <x v="285"/>
    <s v="2035D2_OR_b_10"/>
  </r>
  <r>
    <x v="16"/>
    <n v="0"/>
    <n v="47.213333333333331"/>
    <n v="53.237273544849366"/>
    <x v="15"/>
    <x v="19"/>
    <x v="14"/>
    <x v="0"/>
    <x v="0"/>
    <x v="0"/>
    <x v="286"/>
    <s v="2035D2_OR_e_40"/>
  </r>
  <r>
    <x v="16"/>
    <n v="0"/>
    <n v="77.995000000000005"/>
    <n v="77.989999999999995"/>
    <x v="15"/>
    <x v="18"/>
    <x v="13"/>
    <x v="0"/>
    <x v="0"/>
    <x v="1"/>
    <x v="244"/>
    <s v="2035Cowlitz_S"/>
  </r>
  <r>
    <x v="16"/>
    <n v="0"/>
    <n v="1.8274999999999999"/>
    <n v="7.3469665835513673"/>
    <x v="25"/>
    <x v="23"/>
    <x v="18"/>
    <x v="0"/>
    <x v="0"/>
    <x v="0"/>
    <x v="324"/>
    <s v="2035D1OR_AS_1"/>
  </r>
  <r>
    <x v="16"/>
    <n v="0"/>
    <n v="14.125833333333334"/>
    <n v="16.371976528273716"/>
    <x v="25"/>
    <x v="19"/>
    <x v="14"/>
    <x v="0"/>
    <x v="0"/>
    <x v="0"/>
    <x v="287"/>
    <s v="2035D2_OR_f_50"/>
  </r>
  <r>
    <x v="16"/>
    <n v="0"/>
    <n v="7.4750000000000005"/>
    <n v="10.396028730838626"/>
    <x v="25"/>
    <x v="19"/>
    <x v="14"/>
    <x v="0"/>
    <x v="0"/>
    <x v="0"/>
    <x v="298"/>
    <s v="2035D2_OR_h_70"/>
  </r>
  <r>
    <x v="16"/>
    <n v="0"/>
    <n v="20.262499999999999"/>
    <n v="27.532062511673313"/>
    <x v="35"/>
    <x v="19"/>
    <x v="14"/>
    <x v="0"/>
    <x v="0"/>
    <x v="0"/>
    <x v="288"/>
    <s v="2035D2_OR_c_20"/>
  </r>
  <r>
    <x v="17"/>
    <n v="0"/>
    <n v="0.99750000000000005"/>
    <n v="5.0525391848787446"/>
    <x v="1"/>
    <x v="23"/>
    <x v="18"/>
    <x v="1"/>
    <x v="0"/>
    <x v="0"/>
    <x v="326"/>
    <s v="2036D1ID_IRR_1"/>
  </r>
  <r>
    <x v="17"/>
    <n v="0"/>
    <n v="0.70750000000000002"/>
    <n v="3.583458497971066"/>
    <x v="1"/>
    <x v="23"/>
    <x v="18"/>
    <x v="1"/>
    <x v="0"/>
    <x v="0"/>
    <x v="332"/>
    <s v="2036D1ID_IRR_2"/>
  </r>
  <r>
    <x v="17"/>
    <n v="0"/>
    <n v="11.440000000000003"/>
    <n v="20.399708776088836"/>
    <x v="1"/>
    <x v="19"/>
    <x v="14"/>
    <x v="1"/>
    <x v="0"/>
    <x v="0"/>
    <x v="246"/>
    <s v="2036D2_ID_a_00"/>
  </r>
  <r>
    <x v="17"/>
    <n v="0"/>
    <n v="3.3799999999999994"/>
    <n v="5.8798961397195582"/>
    <x v="1"/>
    <x v="19"/>
    <x v="14"/>
    <x v="1"/>
    <x v="0"/>
    <x v="0"/>
    <x v="247"/>
    <s v="2036D2_ID_b_10"/>
  </r>
  <r>
    <x v="17"/>
    <n v="0"/>
    <n v="8.4091666666666658"/>
    <n v="7.0149623249606012"/>
    <x v="1"/>
    <x v="19"/>
    <x v="14"/>
    <x v="1"/>
    <x v="0"/>
    <x v="0"/>
    <x v="248"/>
    <s v="2036D2_ID_c_20"/>
  </r>
  <r>
    <x v="17"/>
    <n v="0"/>
    <n v="5.5316666666666663"/>
    <n v="11.443828816961728"/>
    <x v="1"/>
    <x v="19"/>
    <x v="14"/>
    <x v="1"/>
    <x v="0"/>
    <x v="0"/>
    <x v="249"/>
    <s v="2036D2_ID_d_30"/>
  </r>
  <r>
    <x v="17"/>
    <n v="0"/>
    <n v="1.9191666666666662"/>
    <n v="2.4965387246281661"/>
    <x v="1"/>
    <x v="19"/>
    <x v="14"/>
    <x v="1"/>
    <x v="0"/>
    <x v="0"/>
    <x v="250"/>
    <s v="2036D2_ID_e_40"/>
  </r>
  <r>
    <x v="17"/>
    <n v="0"/>
    <n v="4.6033333333333344"/>
    <n v="7.8920011385304356"/>
    <x v="1"/>
    <x v="19"/>
    <x v="14"/>
    <x v="1"/>
    <x v="0"/>
    <x v="0"/>
    <x v="251"/>
    <s v="2036D2_ID_f_50"/>
  </r>
  <r>
    <x v="17"/>
    <n v="0"/>
    <n v="1.47"/>
    <n v="0.94364972069419373"/>
    <x v="1"/>
    <x v="19"/>
    <x v="14"/>
    <x v="1"/>
    <x v="0"/>
    <x v="0"/>
    <x v="294"/>
    <s v="2036D2_ID_g_60"/>
  </r>
  <r>
    <x v="17"/>
    <n v="0"/>
    <n v="0.60833333333333328"/>
    <n v="0.74226523377927844"/>
    <x v="1"/>
    <x v="19"/>
    <x v="14"/>
    <x v="1"/>
    <x v="0"/>
    <x v="0"/>
    <x v="305"/>
    <s v="2036D2_ID_h_70"/>
  </r>
  <r>
    <x v="17"/>
    <n v="0"/>
    <n v="0.12166666666666669"/>
    <n v="0.14996694530433563"/>
    <x v="1"/>
    <x v="19"/>
    <x v="14"/>
    <x v="1"/>
    <x v="0"/>
    <x v="0"/>
    <x v="313"/>
    <s v="2036D2_ID_i_80"/>
  </r>
  <r>
    <x v="17"/>
    <n v="0"/>
    <n v="2.2575000000000003"/>
    <n v="3.3283797970886617"/>
    <x v="1"/>
    <x v="19"/>
    <x v="14"/>
    <x v="1"/>
    <x v="0"/>
    <x v="0"/>
    <x v="189"/>
    <s v="2036D2_ID_aa_Pln"/>
  </r>
  <r>
    <x v="17"/>
    <n v="0"/>
    <n v="45.04999999999999"/>
    <n v="180.2"/>
    <x v="1"/>
    <x v="20"/>
    <x v="15"/>
    <x v="1"/>
    <x v="0"/>
    <x v="1"/>
    <x v="190"/>
    <s v="2036ED1_ID_IRR"/>
  </r>
  <r>
    <x v="17"/>
    <n v="0"/>
    <n v="2.2441666666666671"/>
    <n v="3.66"/>
    <x v="1"/>
    <x v="21"/>
    <x v="16"/>
    <x v="1"/>
    <x v="0"/>
    <x v="1"/>
    <x v="191"/>
    <s v="2036ED2_ID_GO_Y1"/>
  </r>
  <r>
    <x v="17"/>
    <n v="0"/>
    <n v="0.3216666666666666"/>
    <n v="0.36"/>
    <x v="1"/>
    <x v="3"/>
    <x v="3"/>
    <x v="1"/>
    <x v="0"/>
    <x v="1"/>
    <x v="192"/>
    <s v="2036QF_HY_ID"/>
  </r>
  <r>
    <x v="17"/>
    <n v="0"/>
    <n v="6.5999999999999988"/>
    <n v="6.6"/>
    <x v="1"/>
    <x v="22"/>
    <x v="17"/>
    <x v="1"/>
    <x v="0"/>
    <x v="1"/>
    <x v="193"/>
    <s v="2036NonOwnRes_GO"/>
  </r>
  <r>
    <x v="17"/>
    <n v="0"/>
    <n v="0"/>
    <n v="0"/>
    <x v="1"/>
    <x v="22"/>
    <x v="17"/>
    <x v="1"/>
    <x v="0"/>
    <x v="1"/>
    <x v="194"/>
    <s v="2036NonOR_GO_offset"/>
  </r>
  <r>
    <x v="17"/>
    <n v="0"/>
    <n v="4.3875000000000011"/>
    <n v="4.1399999999999997"/>
    <x v="1"/>
    <x v="3"/>
    <x v="3"/>
    <x v="1"/>
    <x v="0"/>
    <x v="1"/>
    <x v="195"/>
    <s v="2036QF_THERM_ID"/>
  </r>
  <r>
    <x v="17"/>
    <n v="0"/>
    <n v="1.2350000000000001"/>
    <n v="7.027658346048347"/>
    <x v="3"/>
    <x v="23"/>
    <x v="18"/>
    <x v="1"/>
    <x v="0"/>
    <x v="0"/>
    <x v="306"/>
    <s v="2036D1UT_DLC_4"/>
  </r>
  <r>
    <x v="17"/>
    <n v="0"/>
    <n v="1.18"/>
    <n v="6.7108939522758631"/>
    <x v="3"/>
    <x v="23"/>
    <x v="18"/>
    <x v="1"/>
    <x v="0"/>
    <x v="0"/>
    <x v="327"/>
    <s v="2036D1UT_DLC_6"/>
  </r>
  <r>
    <x v="17"/>
    <n v="0"/>
    <n v="1.155"/>
    <n v="6.5637897446415829"/>
    <x v="3"/>
    <x v="23"/>
    <x v="18"/>
    <x v="1"/>
    <x v="0"/>
    <x v="0"/>
    <x v="314"/>
    <s v="2036D1UT_DLC_5"/>
  </r>
  <r>
    <x v="17"/>
    <n v="0"/>
    <n v="1.21"/>
    <n v="6.8727085806735717"/>
    <x v="3"/>
    <x v="23"/>
    <x v="18"/>
    <x v="1"/>
    <x v="0"/>
    <x v="0"/>
    <x v="330"/>
    <s v="2036D1UT_DLC_7"/>
  </r>
  <r>
    <x v="17"/>
    <n v="0"/>
    <n v="0.69999999999999984"/>
    <n v="3.9816205533011839"/>
    <x v="3"/>
    <x v="23"/>
    <x v="18"/>
    <x v="1"/>
    <x v="0"/>
    <x v="0"/>
    <x v="200"/>
    <s v="2036D1UT_DLC_1"/>
  </r>
  <r>
    <x v="17"/>
    <n v="0"/>
    <n v="1.2075"/>
    <n v="6.8687858018033241"/>
    <x v="3"/>
    <x v="23"/>
    <x v="18"/>
    <x v="1"/>
    <x v="0"/>
    <x v="0"/>
    <x v="289"/>
    <s v="2036D1UT_DLC_2"/>
  </r>
  <r>
    <x v="17"/>
    <n v="0"/>
    <n v="1.7"/>
    <n v="9.6676885257248966"/>
    <x v="3"/>
    <x v="23"/>
    <x v="18"/>
    <x v="1"/>
    <x v="0"/>
    <x v="0"/>
    <x v="295"/>
    <s v="2036D1UT_DLC_3"/>
  </r>
  <r>
    <x v="17"/>
    <n v="0"/>
    <n v="1.8999999999999997"/>
    <n v="10.807255787531785"/>
    <x v="3"/>
    <x v="23"/>
    <x v="18"/>
    <x v="1"/>
    <x v="0"/>
    <x v="0"/>
    <x v="315"/>
    <s v="2036D1UT_THM_1"/>
  </r>
  <r>
    <x v="17"/>
    <n v="0"/>
    <n v="3.8849999999999998"/>
    <n v="22.086225734210831"/>
    <x v="3"/>
    <x v="23"/>
    <x v="18"/>
    <x v="1"/>
    <x v="0"/>
    <x v="0"/>
    <x v="316"/>
    <s v="2036D1UT_THM_2"/>
  </r>
  <r>
    <x v="17"/>
    <n v="0"/>
    <n v="7.91"/>
    <n v="44.96387210549409"/>
    <x v="3"/>
    <x v="23"/>
    <x v="18"/>
    <x v="1"/>
    <x v="0"/>
    <x v="0"/>
    <x v="317"/>
    <s v="2036D1UT_THM_3"/>
  </r>
  <r>
    <x v="17"/>
    <n v="0"/>
    <n v="4.165"/>
    <n v="23.672009092508375"/>
    <x v="3"/>
    <x v="23"/>
    <x v="18"/>
    <x v="1"/>
    <x v="0"/>
    <x v="0"/>
    <x v="318"/>
    <s v="2036D1UT_THM_4"/>
  </r>
  <r>
    <x v="17"/>
    <n v="0"/>
    <n v="2.2650000000000001"/>
    <n v="12.873579557434644"/>
    <x v="3"/>
    <x v="23"/>
    <x v="18"/>
    <x v="1"/>
    <x v="0"/>
    <x v="0"/>
    <x v="319"/>
    <s v="2036D1UT_THM_5"/>
  </r>
  <r>
    <x v="17"/>
    <n v="0"/>
    <n v="1.4174999999999998"/>
    <n v="8.0554264100531849"/>
    <x v="3"/>
    <x v="23"/>
    <x v="18"/>
    <x v="1"/>
    <x v="0"/>
    <x v="0"/>
    <x v="325"/>
    <s v="2036D1UT_THM_6"/>
  </r>
  <r>
    <x v="17"/>
    <n v="0"/>
    <n v="1.4375"/>
    <n v="8.1740904708781716"/>
    <x v="3"/>
    <x v="23"/>
    <x v="18"/>
    <x v="1"/>
    <x v="0"/>
    <x v="0"/>
    <x v="331"/>
    <s v="2036D1UT_THM_7"/>
  </r>
  <r>
    <x v="17"/>
    <n v="0"/>
    <n v="2.0049999999999999"/>
    <n v="8.0926928093205355"/>
    <x v="3"/>
    <x v="23"/>
    <x v="18"/>
    <x v="1"/>
    <x v="0"/>
    <x v="0"/>
    <x v="296"/>
    <s v="2036D1UT_AS_1"/>
  </r>
  <r>
    <x v="17"/>
    <n v="0"/>
    <n v="1.2775000000000001"/>
    <n v="5.1515893513524933"/>
    <x v="3"/>
    <x v="23"/>
    <x v="18"/>
    <x v="1"/>
    <x v="0"/>
    <x v="0"/>
    <x v="301"/>
    <s v="2036D1UT_AS_2"/>
  </r>
  <r>
    <x v="17"/>
    <n v="0"/>
    <n v="142.81583333333333"/>
    <n v="175.63927740572692"/>
    <x v="3"/>
    <x v="19"/>
    <x v="14"/>
    <x v="1"/>
    <x v="0"/>
    <x v="0"/>
    <x v="252"/>
    <s v="2036D2_UT_a_00"/>
  </r>
  <r>
    <x v="17"/>
    <n v="0"/>
    <n v="54.326666666666661"/>
    <n v="73.673414795710698"/>
    <x v="3"/>
    <x v="19"/>
    <x v="14"/>
    <x v="1"/>
    <x v="0"/>
    <x v="0"/>
    <x v="253"/>
    <s v="2036D2_UT_b_10"/>
  </r>
  <r>
    <x v="17"/>
    <n v="0"/>
    <n v="71.673333333333332"/>
    <n v="78.980784579837447"/>
    <x v="3"/>
    <x v="19"/>
    <x v="14"/>
    <x v="1"/>
    <x v="0"/>
    <x v="0"/>
    <x v="254"/>
    <s v="2036D2_UT_c_20"/>
  </r>
  <r>
    <x v="17"/>
    <n v="0"/>
    <n v="63.226666666666659"/>
    <n v="85.905975168060706"/>
    <x v="3"/>
    <x v="19"/>
    <x v="14"/>
    <x v="1"/>
    <x v="0"/>
    <x v="0"/>
    <x v="255"/>
    <s v="2036D2_UT_d_30"/>
  </r>
  <r>
    <x v="17"/>
    <n v="0"/>
    <n v="42.316666666666663"/>
    <n v="46.827986867951964"/>
    <x v="3"/>
    <x v="19"/>
    <x v="14"/>
    <x v="1"/>
    <x v="0"/>
    <x v="0"/>
    <x v="256"/>
    <s v="2036D2_UT_e_40"/>
  </r>
  <r>
    <x v="17"/>
    <n v="0"/>
    <n v="27.960833333333341"/>
    <n v="31.819860566570139"/>
    <x v="3"/>
    <x v="19"/>
    <x v="14"/>
    <x v="1"/>
    <x v="0"/>
    <x v="0"/>
    <x v="257"/>
    <s v="2036D2_UT_f_50"/>
  </r>
  <r>
    <x v="17"/>
    <n v="0"/>
    <n v="10.848333333333334"/>
    <n v="11.445951615133795"/>
    <x v="3"/>
    <x v="19"/>
    <x v="14"/>
    <x v="1"/>
    <x v="0"/>
    <x v="0"/>
    <x v="299"/>
    <s v="2036D2_UT_g_60"/>
  </r>
  <r>
    <x v="17"/>
    <n v="0"/>
    <n v="9.3141666666666669"/>
    <n v="11.828738260425826"/>
    <x v="3"/>
    <x v="19"/>
    <x v="14"/>
    <x v="1"/>
    <x v="0"/>
    <x v="0"/>
    <x v="308"/>
    <s v="2036D2_UT_h_70"/>
  </r>
  <r>
    <x v="17"/>
    <n v="0"/>
    <n v="0.72916666666666663"/>
    <n v="0.82341963775753346"/>
    <x v="3"/>
    <x v="19"/>
    <x v="14"/>
    <x v="1"/>
    <x v="0"/>
    <x v="0"/>
    <x v="328"/>
    <s v="2036D2_UT_i_80"/>
  </r>
  <r>
    <x v="17"/>
    <n v="0"/>
    <n v="33.040833333333332"/>
    <n v="35.572635641817385"/>
    <x v="3"/>
    <x v="19"/>
    <x v="14"/>
    <x v="1"/>
    <x v="0"/>
    <x v="0"/>
    <x v="201"/>
    <s v="2036D2_UT_aa_Pln"/>
  </r>
  <r>
    <x v="17"/>
    <n v="0"/>
    <n v="30.475000000000005"/>
    <n v="121.9"/>
    <x v="3"/>
    <x v="20"/>
    <x v="15"/>
    <x v="1"/>
    <x v="0"/>
    <x v="1"/>
    <x v="203"/>
    <s v="2036ED1_C_Keeper"/>
  </r>
  <r>
    <x v="17"/>
    <n v="0"/>
    <n v="5.3"/>
    <n v="21.2"/>
    <x v="3"/>
    <x v="20"/>
    <x v="15"/>
    <x v="1"/>
    <x v="0"/>
    <x v="1"/>
    <x v="204"/>
    <s v="2036ED1_UT_IRR"/>
  </r>
  <r>
    <x v="17"/>
    <n v="0"/>
    <n v="30.810000000000006"/>
    <n v="40.26"/>
    <x v="3"/>
    <x v="21"/>
    <x v="16"/>
    <x v="1"/>
    <x v="0"/>
    <x v="1"/>
    <x v="205"/>
    <s v="2036ED2_UT_UT_Y1"/>
  </r>
  <r>
    <x v="17"/>
    <n v="0"/>
    <n v="28"/>
    <n v="28"/>
    <x v="5"/>
    <x v="22"/>
    <x v="17"/>
    <x v="1"/>
    <x v="0"/>
    <x v="1"/>
    <x v="214"/>
    <s v="2036NonOwnRes_US"/>
  </r>
  <r>
    <x v="17"/>
    <n v="0"/>
    <n v="0"/>
    <n v="0"/>
    <x v="5"/>
    <x v="22"/>
    <x v="17"/>
    <x v="1"/>
    <x v="0"/>
    <x v="1"/>
    <x v="215"/>
    <s v="2036NonOR_US_offset"/>
  </r>
  <r>
    <x v="17"/>
    <n v="0"/>
    <n v="0.45"/>
    <n v="1.8152659222070178"/>
    <x v="24"/>
    <x v="23"/>
    <x v="18"/>
    <x v="0"/>
    <x v="0"/>
    <x v="0"/>
    <x v="320"/>
    <s v="2036D1WA_AS_1"/>
  </r>
  <r>
    <x v="17"/>
    <n v="0"/>
    <n v="14.909999999999998"/>
    <n v="18.312071573079141"/>
    <x v="24"/>
    <x v="19"/>
    <x v="14"/>
    <x v="0"/>
    <x v="0"/>
    <x v="0"/>
    <x v="258"/>
    <s v="2036D2_YK_a_00"/>
  </r>
  <r>
    <x v="17"/>
    <n v="0"/>
    <n v="5.6749999999999998"/>
    <n v="8.3277573894694932"/>
    <x v="24"/>
    <x v="19"/>
    <x v="14"/>
    <x v="0"/>
    <x v="0"/>
    <x v="0"/>
    <x v="259"/>
    <s v="2036D2_YK_b_10"/>
  </r>
  <r>
    <x v="17"/>
    <n v="0"/>
    <n v="5.017500000000001"/>
    <n v="6.0969533856655058"/>
    <x v="24"/>
    <x v="19"/>
    <x v="14"/>
    <x v="0"/>
    <x v="0"/>
    <x v="0"/>
    <x v="260"/>
    <s v="2036D2_YK_c_20"/>
  </r>
  <r>
    <x v="17"/>
    <n v="0"/>
    <n v="14.186666666666667"/>
    <n v="11.382751322247298"/>
    <x v="24"/>
    <x v="19"/>
    <x v="14"/>
    <x v="0"/>
    <x v="0"/>
    <x v="0"/>
    <x v="261"/>
    <s v="2036D2_YK_d_30"/>
  </r>
  <r>
    <x v="17"/>
    <n v="0"/>
    <n v="3.99"/>
    <n v="5.2661747629275091"/>
    <x v="24"/>
    <x v="19"/>
    <x v="14"/>
    <x v="0"/>
    <x v="0"/>
    <x v="0"/>
    <x v="262"/>
    <s v="2036D2_YK_e_40"/>
  </r>
  <r>
    <x v="17"/>
    <n v="0"/>
    <n v="3.7033333333333336"/>
    <n v="4.2811521478082755"/>
    <x v="24"/>
    <x v="19"/>
    <x v="14"/>
    <x v="0"/>
    <x v="0"/>
    <x v="0"/>
    <x v="263"/>
    <s v="2036D2_YK_f_50"/>
  </r>
  <r>
    <x v="17"/>
    <n v="0"/>
    <n v="3.3958333333333335"/>
    <n v="3.519453480249584"/>
    <x v="24"/>
    <x v="19"/>
    <x v="14"/>
    <x v="0"/>
    <x v="0"/>
    <x v="0"/>
    <x v="264"/>
    <s v="2036D2_YK_g_60"/>
  </r>
  <r>
    <x v="17"/>
    <n v="0"/>
    <n v="1.9316666666666666"/>
    <n v="2.0286535999179272"/>
    <x v="24"/>
    <x v="19"/>
    <x v="14"/>
    <x v="0"/>
    <x v="0"/>
    <x v="0"/>
    <x v="290"/>
    <s v="2036D2_YK_h_70"/>
  </r>
  <r>
    <x v="17"/>
    <n v="0"/>
    <n v="0.84166666666666679"/>
    <n v="0.4020806246970936"/>
    <x v="24"/>
    <x v="19"/>
    <x v="14"/>
    <x v="0"/>
    <x v="0"/>
    <x v="0"/>
    <x v="302"/>
    <s v="2036D2_YK_i_80"/>
  </r>
  <r>
    <x v="17"/>
    <n v="0"/>
    <n v="8.3333333333333339E-4"/>
    <n v="0"/>
    <x v="24"/>
    <x v="19"/>
    <x v="14"/>
    <x v="0"/>
    <x v="0"/>
    <x v="0"/>
    <x v="329"/>
    <s v="2036D2_YK_j_90"/>
  </r>
  <r>
    <x v="17"/>
    <n v="0"/>
    <n v="3.8566666666666669"/>
    <n v="4.1088026025584492"/>
    <x v="24"/>
    <x v="19"/>
    <x v="14"/>
    <x v="0"/>
    <x v="0"/>
    <x v="0"/>
    <x v="216"/>
    <s v="2036D2_YK_aa_Pln"/>
  </r>
  <r>
    <x v="17"/>
    <n v="0"/>
    <n v="3.1575000000000002"/>
    <n v="4.32"/>
    <x v="24"/>
    <x v="21"/>
    <x v="16"/>
    <x v="0"/>
    <x v="0"/>
    <x v="1"/>
    <x v="217"/>
    <s v="2036ED2_WA_YA_Y1"/>
  </r>
  <r>
    <x v="17"/>
    <n v="0"/>
    <n v="6.331666666666667"/>
    <n v="7.777808177488593"/>
    <x v="10"/>
    <x v="19"/>
    <x v="14"/>
    <x v="0"/>
    <x v="0"/>
    <x v="0"/>
    <x v="265"/>
    <s v="2036D2_WW_a_00"/>
  </r>
  <r>
    <x v="17"/>
    <n v="0"/>
    <n v="2.4166666666666665"/>
    <n v="3.5462698931233736"/>
    <x v="10"/>
    <x v="19"/>
    <x v="14"/>
    <x v="0"/>
    <x v="0"/>
    <x v="0"/>
    <x v="266"/>
    <s v="2036D2_WW_b_10"/>
  </r>
  <r>
    <x v="17"/>
    <n v="0"/>
    <n v="2.1466666666666669"/>
    <n v="2.6082930627465895"/>
    <x v="10"/>
    <x v="19"/>
    <x v="14"/>
    <x v="0"/>
    <x v="0"/>
    <x v="0"/>
    <x v="267"/>
    <s v="2036D2_WW_c_20"/>
  </r>
  <r>
    <x v="17"/>
    <n v="0"/>
    <n v="6.03"/>
    <n v="4.8397073092706187"/>
    <x v="10"/>
    <x v="19"/>
    <x v="14"/>
    <x v="0"/>
    <x v="0"/>
    <x v="0"/>
    <x v="268"/>
    <s v="2036D2_WW_d_30"/>
  </r>
  <r>
    <x v="17"/>
    <n v="0"/>
    <n v="1.7175"/>
    <n v="2.168791499998548"/>
    <x v="10"/>
    <x v="19"/>
    <x v="14"/>
    <x v="0"/>
    <x v="0"/>
    <x v="0"/>
    <x v="269"/>
    <s v="2036D2_WW_e_40"/>
  </r>
  <r>
    <x v="17"/>
    <n v="0"/>
    <n v="1.5883333333333336"/>
    <n v="1.6493810811000484"/>
    <x v="10"/>
    <x v="19"/>
    <x v="14"/>
    <x v="0"/>
    <x v="0"/>
    <x v="0"/>
    <x v="270"/>
    <s v="2036D2_WW_f_50"/>
  </r>
  <r>
    <x v="17"/>
    <n v="0"/>
    <n v="1.1791666666666669"/>
    <n v="1.0883859028517497"/>
    <x v="10"/>
    <x v="19"/>
    <x v="14"/>
    <x v="0"/>
    <x v="0"/>
    <x v="0"/>
    <x v="291"/>
    <s v="2036D2_WW_g_60"/>
  </r>
  <r>
    <x v="17"/>
    <n v="0"/>
    <n v="0.65166666666666684"/>
    <n v="0.55215370159056498"/>
    <x v="10"/>
    <x v="19"/>
    <x v="14"/>
    <x v="0"/>
    <x v="0"/>
    <x v="0"/>
    <x v="300"/>
    <s v="2036D2_WW_h_70"/>
  </r>
  <r>
    <x v="17"/>
    <n v="0"/>
    <n v="0.25166666666666671"/>
    <n v="8.3766796811894501E-2"/>
    <x v="10"/>
    <x v="19"/>
    <x v="14"/>
    <x v="0"/>
    <x v="0"/>
    <x v="0"/>
    <x v="310"/>
    <s v="2036D2_WW_i_80"/>
  </r>
  <r>
    <x v="17"/>
    <n v="0"/>
    <n v="1.4816666666666667"/>
    <n v="1.7067373180414633"/>
    <x v="10"/>
    <x v="19"/>
    <x v="14"/>
    <x v="0"/>
    <x v="0"/>
    <x v="0"/>
    <x v="219"/>
    <s v="2036D2_WW_aa_Pln"/>
  </r>
  <r>
    <x v="17"/>
    <n v="0"/>
    <n v="1.0474999999999999"/>
    <n v="1.43"/>
    <x v="10"/>
    <x v="21"/>
    <x v="16"/>
    <x v="0"/>
    <x v="0"/>
    <x v="1"/>
    <x v="220"/>
    <s v="2036ED2_WA_WA_Y1"/>
  </r>
  <r>
    <x v="17"/>
    <n v="0"/>
    <n v="2.6000000000000005"/>
    <n v="2.6"/>
    <x v="10"/>
    <x v="22"/>
    <x v="17"/>
    <x v="0"/>
    <x v="0"/>
    <x v="1"/>
    <x v="221"/>
    <s v="2036NonOwnRes_WW"/>
  </r>
  <r>
    <x v="17"/>
    <n v="0"/>
    <n v="0"/>
    <n v="0"/>
    <x v="10"/>
    <x v="22"/>
    <x v="17"/>
    <x v="0"/>
    <x v="0"/>
    <x v="1"/>
    <x v="222"/>
    <s v="2036NonOR_WW_offset"/>
  </r>
  <r>
    <x v="17"/>
    <n v="0"/>
    <n v="0.72000000000000008"/>
    <n v="2.9008949745480059"/>
    <x v="11"/>
    <x v="23"/>
    <x v="18"/>
    <x v="1"/>
    <x v="0"/>
    <x v="0"/>
    <x v="303"/>
    <s v="2036D1WY_AS_1"/>
  </r>
  <r>
    <x v="17"/>
    <n v="0"/>
    <n v="39.729166666666664"/>
    <n v="45.507167458745201"/>
    <x v="12"/>
    <x v="19"/>
    <x v="14"/>
    <x v="1"/>
    <x v="0"/>
    <x v="0"/>
    <x v="271"/>
    <s v="2036D2_WY_a_00"/>
  </r>
  <r>
    <x v="17"/>
    <n v="0"/>
    <n v="11.207499999999998"/>
    <n v="16.044901184876409"/>
    <x v="12"/>
    <x v="19"/>
    <x v="14"/>
    <x v="1"/>
    <x v="0"/>
    <x v="0"/>
    <x v="272"/>
    <s v="2036D2_WY_b_10"/>
  </r>
  <r>
    <x v="17"/>
    <n v="0"/>
    <n v="6.3858333333333333"/>
    <n v="8.0019382656544202"/>
    <x v="12"/>
    <x v="19"/>
    <x v="14"/>
    <x v="1"/>
    <x v="0"/>
    <x v="0"/>
    <x v="273"/>
    <s v="2036D2_WY_c_20"/>
  </r>
  <r>
    <x v="17"/>
    <n v="0"/>
    <n v="27.924166666666668"/>
    <n v="28.383753739564096"/>
    <x v="12"/>
    <x v="19"/>
    <x v="14"/>
    <x v="1"/>
    <x v="0"/>
    <x v="0"/>
    <x v="274"/>
    <s v="2036D2_WY_d_30"/>
  </r>
  <r>
    <x v="17"/>
    <n v="0"/>
    <n v="23.149166666666662"/>
    <n v="27.111291414162892"/>
    <x v="12"/>
    <x v="19"/>
    <x v="14"/>
    <x v="1"/>
    <x v="0"/>
    <x v="0"/>
    <x v="275"/>
    <s v="2036D2_WY_e_40"/>
  </r>
  <r>
    <x v="17"/>
    <n v="0"/>
    <n v="15.102499999999999"/>
    <n v="16.927231185773014"/>
    <x v="12"/>
    <x v="19"/>
    <x v="14"/>
    <x v="1"/>
    <x v="0"/>
    <x v="0"/>
    <x v="292"/>
    <s v="2036D2_WY_f_50"/>
  </r>
  <r>
    <x v="17"/>
    <n v="0"/>
    <n v="4.7524999999999995"/>
    <n v="5.3746209495986514"/>
    <x v="12"/>
    <x v="19"/>
    <x v="14"/>
    <x v="1"/>
    <x v="0"/>
    <x v="0"/>
    <x v="307"/>
    <s v="2036D2_WY_g_60"/>
  </r>
  <r>
    <x v="17"/>
    <n v="0"/>
    <n v="0.83333333333333337"/>
    <n v="1.1650567034320709"/>
    <x v="12"/>
    <x v="19"/>
    <x v="14"/>
    <x v="1"/>
    <x v="0"/>
    <x v="0"/>
    <x v="311"/>
    <s v="2036D2_WY_h_70"/>
  </r>
  <r>
    <x v="17"/>
    <n v="0"/>
    <n v="0.24250000000000002"/>
    <n v="0.37341903642749164"/>
    <x v="12"/>
    <x v="19"/>
    <x v="14"/>
    <x v="1"/>
    <x v="0"/>
    <x v="0"/>
    <x v="321"/>
    <s v="2036D2_WY_i_80"/>
  </r>
  <r>
    <x v="17"/>
    <n v="0"/>
    <n v="6.2550000000000017"/>
    <n v="7.4577723864137644"/>
    <x v="12"/>
    <x v="19"/>
    <x v="14"/>
    <x v="1"/>
    <x v="0"/>
    <x v="0"/>
    <x v="225"/>
    <s v="2036D2_WY_aa_Pln"/>
  </r>
  <r>
    <x v="17"/>
    <n v="0"/>
    <n v="6.2858333333333336"/>
    <n v="7.35"/>
    <x v="12"/>
    <x v="21"/>
    <x v="16"/>
    <x v="1"/>
    <x v="0"/>
    <x v="1"/>
    <x v="226"/>
    <s v="2036ED2_WY_WY_Y1"/>
  </r>
  <r>
    <x v="17"/>
    <n v="0"/>
    <n v="43.416666666666664"/>
    <n v="51.087979810404455"/>
    <x v="14"/>
    <x v="19"/>
    <x v="14"/>
    <x v="0"/>
    <x v="0"/>
    <x v="0"/>
    <x v="276"/>
    <s v="2036D2_OR_a_00"/>
  </r>
  <r>
    <x v="17"/>
    <n v="0"/>
    <n v="43.85916666666666"/>
    <n v="51.976672877190396"/>
    <x v="14"/>
    <x v="19"/>
    <x v="14"/>
    <x v="0"/>
    <x v="0"/>
    <x v="0"/>
    <x v="277"/>
    <s v="2036D2_OR_d_30"/>
  </r>
  <r>
    <x v="17"/>
    <n v="0"/>
    <n v="13.358333333333334"/>
    <n v="16.806981612598864"/>
    <x v="14"/>
    <x v="19"/>
    <x v="14"/>
    <x v="0"/>
    <x v="0"/>
    <x v="0"/>
    <x v="293"/>
    <s v="2036D2_OR_g_60"/>
  </r>
  <r>
    <x v="17"/>
    <n v="0"/>
    <n v="1.3033333333333335"/>
    <n v="1.6396688368196872"/>
    <x v="14"/>
    <x v="19"/>
    <x v="14"/>
    <x v="0"/>
    <x v="0"/>
    <x v="0"/>
    <x v="309"/>
    <s v="2036D2_OR_i_80"/>
  </r>
  <r>
    <x v="17"/>
    <n v="0"/>
    <n v="4.8924999999999992"/>
    <n v="6.6876732887702737"/>
    <x v="14"/>
    <x v="19"/>
    <x v="14"/>
    <x v="0"/>
    <x v="0"/>
    <x v="0"/>
    <x v="278"/>
    <s v="2036D2_CA_a_00"/>
  </r>
  <r>
    <x v="17"/>
    <n v="0"/>
    <n v="0.84333333333333327"/>
    <n v="1.3886381817843976"/>
    <x v="14"/>
    <x v="19"/>
    <x v="14"/>
    <x v="0"/>
    <x v="0"/>
    <x v="0"/>
    <x v="279"/>
    <s v="2036D2_CA_b_10"/>
  </r>
  <r>
    <x v="17"/>
    <n v="0"/>
    <n v="3.8333333333333337E-2"/>
    <n v="0"/>
    <x v="14"/>
    <x v="19"/>
    <x v="14"/>
    <x v="0"/>
    <x v="0"/>
    <x v="0"/>
    <x v="322"/>
    <s v="2036D2_CA_j_90"/>
  </r>
  <r>
    <x v="17"/>
    <n v="0"/>
    <n v="0.5558333333333334"/>
    <n v="0.24377692151106259"/>
    <x v="14"/>
    <x v="19"/>
    <x v="14"/>
    <x v="0"/>
    <x v="0"/>
    <x v="0"/>
    <x v="280"/>
    <s v="2036D2_CA_c_20"/>
  </r>
  <r>
    <x v="17"/>
    <n v="0"/>
    <n v="4.3325000000000005"/>
    <n v="2.8252603574053481"/>
    <x v="14"/>
    <x v="19"/>
    <x v="14"/>
    <x v="0"/>
    <x v="0"/>
    <x v="0"/>
    <x v="281"/>
    <s v="2036D2_CA_d_30"/>
  </r>
  <r>
    <x v="17"/>
    <n v="0"/>
    <n v="1.763333333333333"/>
    <n v="2.3067209556561936"/>
    <x v="14"/>
    <x v="19"/>
    <x v="14"/>
    <x v="0"/>
    <x v="0"/>
    <x v="0"/>
    <x v="282"/>
    <s v="2036D2_CA_e_40"/>
  </r>
  <r>
    <x v="17"/>
    <n v="0"/>
    <n v="0.73416666666666675"/>
    <n v="0.64439761492667047"/>
    <x v="14"/>
    <x v="19"/>
    <x v="14"/>
    <x v="0"/>
    <x v="0"/>
    <x v="0"/>
    <x v="283"/>
    <s v="2036D2_CA_f_50"/>
  </r>
  <r>
    <x v="17"/>
    <n v="0"/>
    <n v="0.33916666666666662"/>
    <n v="4.1654718807321044E-2"/>
    <x v="14"/>
    <x v="19"/>
    <x v="14"/>
    <x v="0"/>
    <x v="0"/>
    <x v="0"/>
    <x v="297"/>
    <s v="2036D2_CA_g_60"/>
  </r>
  <r>
    <x v="17"/>
    <n v="0"/>
    <n v="6.3333333333333339E-2"/>
    <n v="0"/>
    <x v="14"/>
    <x v="19"/>
    <x v="14"/>
    <x v="0"/>
    <x v="0"/>
    <x v="0"/>
    <x v="312"/>
    <s v="2036D2_CA_i_80"/>
  </r>
  <r>
    <x v="17"/>
    <n v="0"/>
    <n v="0.50833333333333341"/>
    <n v="0.35070679575783414"/>
    <x v="14"/>
    <x v="19"/>
    <x v="14"/>
    <x v="0"/>
    <x v="0"/>
    <x v="0"/>
    <x v="304"/>
    <s v="2036D2_CA_h_70"/>
  </r>
  <r>
    <x v="17"/>
    <n v="0"/>
    <n v="9.1666666666666684E-3"/>
    <n v="0"/>
    <x v="14"/>
    <x v="19"/>
    <x v="14"/>
    <x v="0"/>
    <x v="0"/>
    <x v="0"/>
    <x v="284"/>
    <s v="2036D2_OR_u_200"/>
  </r>
  <r>
    <x v="17"/>
    <n v="0"/>
    <n v="8.4166666666666667E-2"/>
    <n v="7.773757969723577E-2"/>
    <x v="14"/>
    <x v="19"/>
    <x v="14"/>
    <x v="0"/>
    <x v="0"/>
    <x v="0"/>
    <x v="323"/>
    <s v="2036D2_OR_j_90"/>
  </r>
  <r>
    <x v="17"/>
    <n v="0"/>
    <n v="0.64583333333333337"/>
    <n v="0.86206726951918833"/>
    <x v="14"/>
    <x v="19"/>
    <x v="14"/>
    <x v="0"/>
    <x v="0"/>
    <x v="0"/>
    <x v="228"/>
    <s v="2036D2_CA_aa_Pln"/>
  </r>
  <r>
    <x v="17"/>
    <n v="0"/>
    <n v="16.072500000000002"/>
    <n v="20.54312307013674"/>
    <x v="14"/>
    <x v="19"/>
    <x v="14"/>
    <x v="0"/>
    <x v="0"/>
    <x v="0"/>
    <x v="229"/>
    <s v="2036D2_OR_aa_Pln"/>
  </r>
  <r>
    <x v="17"/>
    <n v="0"/>
    <n v="0.64750000000000008"/>
    <n v="0.9"/>
    <x v="14"/>
    <x v="21"/>
    <x v="16"/>
    <x v="0"/>
    <x v="0"/>
    <x v="1"/>
    <x v="232"/>
    <s v="2036ED2_CA_SO_Y1"/>
  </r>
  <r>
    <x v="17"/>
    <n v="0"/>
    <n v="17.07"/>
    <n v="23.28"/>
    <x v="14"/>
    <x v="21"/>
    <x v="16"/>
    <x v="0"/>
    <x v="0"/>
    <x v="1"/>
    <x v="233"/>
    <s v="2036ED2_OR_SO_Y1"/>
  </r>
  <r>
    <x v="17"/>
    <n v="0"/>
    <n v="1.4499999999999995"/>
    <n v="1.45"/>
    <x v="14"/>
    <x v="6"/>
    <x v="5"/>
    <x v="0"/>
    <x v="0"/>
    <x v="1"/>
    <x v="234"/>
    <s v="2036PGE_Cove_P"/>
  </r>
  <r>
    <x v="17"/>
    <n v="0"/>
    <n v="9.6666666666666679E-2"/>
    <n v="0.1"/>
    <x v="14"/>
    <x v="3"/>
    <x v="3"/>
    <x v="0"/>
    <x v="0"/>
    <x v="1"/>
    <x v="237"/>
    <s v="2036QF_HY_CA"/>
  </r>
  <r>
    <x v="17"/>
    <n v="0"/>
    <n v="0.59999999999999987"/>
    <n v="0.6"/>
    <x v="14"/>
    <x v="22"/>
    <x v="17"/>
    <x v="0"/>
    <x v="0"/>
    <x v="1"/>
    <x v="241"/>
    <s v="2036NonOwnRes_SO"/>
  </r>
  <r>
    <x v="17"/>
    <n v="0"/>
    <n v="0"/>
    <n v="0"/>
    <x v="14"/>
    <x v="22"/>
    <x v="17"/>
    <x v="0"/>
    <x v="0"/>
    <x v="1"/>
    <x v="242"/>
    <s v="2036NonOR_SO_offset"/>
  </r>
  <r>
    <x v="17"/>
    <n v="0"/>
    <n v="11.589999999999998"/>
    <n v="15.577744040182377"/>
    <x v="15"/>
    <x v="19"/>
    <x v="14"/>
    <x v="0"/>
    <x v="0"/>
    <x v="0"/>
    <x v="285"/>
    <s v="2036D2_OR_b_10"/>
  </r>
  <r>
    <x v="17"/>
    <n v="0"/>
    <n v="50.073333333333345"/>
    <n v="56.462060571476798"/>
    <x v="15"/>
    <x v="19"/>
    <x v="14"/>
    <x v="0"/>
    <x v="0"/>
    <x v="0"/>
    <x v="286"/>
    <s v="2036D2_OR_e_40"/>
  </r>
  <r>
    <x v="17"/>
    <n v="0"/>
    <n v="55.243333333333318"/>
    <n v="23.86"/>
    <x v="15"/>
    <x v="18"/>
    <x v="13"/>
    <x v="0"/>
    <x v="0"/>
    <x v="1"/>
    <x v="244"/>
    <s v="2036Cowlitz_S"/>
  </r>
  <r>
    <x v="17"/>
    <n v="0"/>
    <n v="1.8274999999999999"/>
    <n v="7.366978718324753"/>
    <x v="25"/>
    <x v="23"/>
    <x v="18"/>
    <x v="0"/>
    <x v="0"/>
    <x v="0"/>
    <x v="324"/>
    <s v="2036D1OR_AS_1"/>
  </r>
  <r>
    <x v="17"/>
    <n v="0"/>
    <n v="14.676666666666668"/>
    <n v="17.012221420440842"/>
    <x v="25"/>
    <x v="19"/>
    <x v="14"/>
    <x v="0"/>
    <x v="0"/>
    <x v="0"/>
    <x v="287"/>
    <s v="2036D2_OR_f_50"/>
  </r>
  <r>
    <x v="17"/>
    <n v="0"/>
    <n v="7.919999999999999"/>
    <n v="11.014442015470506"/>
    <x v="25"/>
    <x v="19"/>
    <x v="14"/>
    <x v="0"/>
    <x v="0"/>
    <x v="0"/>
    <x v="298"/>
    <s v="2036D2_OR_h_70"/>
  </r>
  <r>
    <x v="17"/>
    <n v="0"/>
    <n v="21.036666666666665"/>
    <n v="28.584759019472585"/>
    <x v="35"/>
    <x v="19"/>
    <x v="14"/>
    <x v="0"/>
    <x v="0"/>
    <x v="0"/>
    <x v="288"/>
    <s v="2036D2_OR_c_20"/>
  </r>
  <r>
    <x v="18"/>
    <n v="0"/>
    <n v="0.99750000000000005"/>
    <n v="5.0662642272579355"/>
    <x v="1"/>
    <x v="23"/>
    <x v="18"/>
    <x v="1"/>
    <x v="0"/>
    <x v="0"/>
    <x v="326"/>
    <s v="2037D1ID_IRR_1"/>
  </r>
  <r>
    <x v="18"/>
    <n v="0"/>
    <n v="0.70750000000000002"/>
    <n v="3.593192835093264"/>
    <x v="1"/>
    <x v="23"/>
    <x v="18"/>
    <x v="1"/>
    <x v="0"/>
    <x v="0"/>
    <x v="332"/>
    <s v="2037D1ID_IRR_2"/>
  </r>
  <r>
    <x v="18"/>
    <n v="0"/>
    <n v="11.676666666666664"/>
    <n v="20.821771716283774"/>
    <x v="1"/>
    <x v="19"/>
    <x v="14"/>
    <x v="1"/>
    <x v="0"/>
    <x v="0"/>
    <x v="246"/>
    <s v="2037D2_ID_a_00"/>
  </r>
  <r>
    <x v="18"/>
    <n v="0"/>
    <n v="3.4299999999999997"/>
    <n v="5.9658124303455979"/>
    <x v="1"/>
    <x v="19"/>
    <x v="14"/>
    <x v="1"/>
    <x v="0"/>
    <x v="0"/>
    <x v="247"/>
    <s v="2037D2_ID_b_10"/>
  </r>
  <r>
    <x v="18"/>
    <n v="0"/>
    <n v="8.8658333333333346"/>
    <n v="7.3942621298158686"/>
    <x v="1"/>
    <x v="19"/>
    <x v="14"/>
    <x v="1"/>
    <x v="0"/>
    <x v="0"/>
    <x v="248"/>
    <s v="2037D2_ID_c_20"/>
  </r>
  <r>
    <x v="18"/>
    <n v="0"/>
    <n v="5.6016666666666666"/>
    <n v="11.587611931737946"/>
    <x v="1"/>
    <x v="19"/>
    <x v="14"/>
    <x v="1"/>
    <x v="0"/>
    <x v="0"/>
    <x v="249"/>
    <s v="2037D2_ID_d_30"/>
  </r>
  <r>
    <x v="18"/>
    <n v="0"/>
    <n v="1.9550000000000001"/>
    <n v="2.5430400279972591"/>
    <x v="1"/>
    <x v="19"/>
    <x v="14"/>
    <x v="1"/>
    <x v="0"/>
    <x v="0"/>
    <x v="250"/>
    <s v="2037D2_ID_e_40"/>
  </r>
  <r>
    <x v="18"/>
    <n v="0"/>
    <n v="4.7233333333333336"/>
    <n v="8.0970740935132053"/>
    <x v="1"/>
    <x v="19"/>
    <x v="14"/>
    <x v="1"/>
    <x v="0"/>
    <x v="0"/>
    <x v="251"/>
    <s v="2037D2_ID_f_50"/>
  </r>
  <r>
    <x v="18"/>
    <n v="0"/>
    <n v="1.5433333333333337"/>
    <n v="0.99051268650744928"/>
    <x v="1"/>
    <x v="19"/>
    <x v="14"/>
    <x v="1"/>
    <x v="0"/>
    <x v="0"/>
    <x v="294"/>
    <s v="2037D2_ID_g_60"/>
  </r>
  <r>
    <x v="18"/>
    <n v="0"/>
    <n v="0.65"/>
    <n v="0.79598179675014735"/>
    <x v="1"/>
    <x v="19"/>
    <x v="14"/>
    <x v="1"/>
    <x v="0"/>
    <x v="0"/>
    <x v="305"/>
    <s v="2037D2_ID_h_70"/>
  </r>
  <r>
    <x v="18"/>
    <n v="0"/>
    <n v="0.12166666666666669"/>
    <n v="0.14996694530433563"/>
    <x v="1"/>
    <x v="19"/>
    <x v="14"/>
    <x v="1"/>
    <x v="0"/>
    <x v="0"/>
    <x v="313"/>
    <s v="2037D2_ID_i_80"/>
  </r>
  <r>
    <x v="18"/>
    <n v="0"/>
    <n v="2.2575000000000003"/>
    <n v="3.3283797970886617"/>
    <x v="1"/>
    <x v="19"/>
    <x v="14"/>
    <x v="1"/>
    <x v="0"/>
    <x v="0"/>
    <x v="189"/>
    <s v="2037D2_ID_aa_Pln"/>
  </r>
  <r>
    <x v="18"/>
    <n v="0"/>
    <n v="45.04999999999999"/>
    <n v="180.2"/>
    <x v="1"/>
    <x v="20"/>
    <x v="15"/>
    <x v="1"/>
    <x v="0"/>
    <x v="1"/>
    <x v="190"/>
    <s v="2037ED1_ID_IRR"/>
  </r>
  <r>
    <x v="18"/>
    <n v="0"/>
    <n v="2.2441666666666671"/>
    <n v="3.66"/>
    <x v="1"/>
    <x v="21"/>
    <x v="16"/>
    <x v="1"/>
    <x v="0"/>
    <x v="1"/>
    <x v="191"/>
    <s v="2037ED2_ID_GO_Y1"/>
  </r>
  <r>
    <x v="18"/>
    <n v="0"/>
    <n v="0.3216666666666666"/>
    <n v="0.36"/>
    <x v="1"/>
    <x v="3"/>
    <x v="3"/>
    <x v="1"/>
    <x v="0"/>
    <x v="1"/>
    <x v="192"/>
    <s v="2037QF_HY_ID"/>
  </r>
  <r>
    <x v="18"/>
    <n v="0"/>
    <n v="6.5999999999999988"/>
    <n v="6.6"/>
    <x v="1"/>
    <x v="22"/>
    <x v="17"/>
    <x v="1"/>
    <x v="0"/>
    <x v="1"/>
    <x v="193"/>
    <s v="2037NonOwnRes_GO"/>
  </r>
  <r>
    <x v="18"/>
    <n v="0"/>
    <n v="0"/>
    <n v="0"/>
    <x v="1"/>
    <x v="22"/>
    <x v="17"/>
    <x v="1"/>
    <x v="0"/>
    <x v="1"/>
    <x v="194"/>
    <s v="2037NonOR_GO_offset"/>
  </r>
  <r>
    <x v="18"/>
    <n v="0"/>
    <n v="3.2216666666666671"/>
    <n v="4.1399999999999997"/>
    <x v="1"/>
    <x v="3"/>
    <x v="3"/>
    <x v="1"/>
    <x v="0"/>
    <x v="1"/>
    <x v="195"/>
    <s v="2037QF_THERM_ID"/>
  </r>
  <r>
    <x v="18"/>
    <n v="0"/>
    <n v="1.2350000000000001"/>
    <n v="7.0467487291402113"/>
    <x v="3"/>
    <x v="23"/>
    <x v="18"/>
    <x v="1"/>
    <x v="0"/>
    <x v="0"/>
    <x v="306"/>
    <s v="2037D1UT_DLC_4"/>
  </r>
  <r>
    <x v="18"/>
    <n v="0"/>
    <n v="1.18"/>
    <n v="6.7291238561968276"/>
    <x v="3"/>
    <x v="23"/>
    <x v="18"/>
    <x v="1"/>
    <x v="0"/>
    <x v="0"/>
    <x v="327"/>
    <s v="2037D1UT_DLC_6"/>
  </r>
  <r>
    <x v="18"/>
    <n v="0"/>
    <n v="1.155"/>
    <n v="6.5816200452324072"/>
    <x v="3"/>
    <x v="23"/>
    <x v="18"/>
    <x v="1"/>
    <x v="0"/>
    <x v="0"/>
    <x v="314"/>
    <s v="2037D1UT_DLC_5"/>
  </r>
  <r>
    <x v="18"/>
    <n v="0"/>
    <n v="1.21"/>
    <n v="6.891378048257689"/>
    <x v="3"/>
    <x v="23"/>
    <x v="18"/>
    <x v="1"/>
    <x v="0"/>
    <x v="0"/>
    <x v="330"/>
    <s v="2037D1UT_DLC_7"/>
  </r>
  <r>
    <x v="18"/>
    <n v="0"/>
    <n v="0.69999999999999984"/>
    <n v="3.9924364834369599"/>
    <x v="3"/>
    <x v="23"/>
    <x v="18"/>
    <x v="1"/>
    <x v="0"/>
    <x v="0"/>
    <x v="200"/>
    <s v="2037D1UT_DLC_1"/>
  </r>
  <r>
    <x v="18"/>
    <n v="0"/>
    <n v="1.2075"/>
    <n v="6.8874446132986371"/>
    <x v="3"/>
    <x v="23"/>
    <x v="18"/>
    <x v="1"/>
    <x v="0"/>
    <x v="0"/>
    <x v="289"/>
    <s v="2037D1UT_DLC_2"/>
  </r>
  <r>
    <x v="18"/>
    <n v="0"/>
    <n v="1.7"/>
    <n v="9.6939504565816641"/>
    <x v="3"/>
    <x v="23"/>
    <x v="18"/>
    <x v="1"/>
    <x v="0"/>
    <x v="0"/>
    <x v="295"/>
    <s v="2037D1UT_DLC_3"/>
  </r>
  <r>
    <x v="18"/>
    <n v="0"/>
    <n v="1.8999999999999997"/>
    <n v="10.836613312186035"/>
    <x v="3"/>
    <x v="23"/>
    <x v="18"/>
    <x v="1"/>
    <x v="0"/>
    <x v="0"/>
    <x v="315"/>
    <s v="2037D1UT_THM_1"/>
  </r>
  <r>
    <x v="18"/>
    <n v="0"/>
    <n v="3.8849999999999998"/>
    <n v="22.146222178197977"/>
    <x v="3"/>
    <x v="23"/>
    <x v="18"/>
    <x v="1"/>
    <x v="0"/>
    <x v="0"/>
    <x v="316"/>
    <s v="2037D1UT_THM_2"/>
  </r>
  <r>
    <x v="18"/>
    <n v="0"/>
    <n v="7.91"/>
    <n v="45.086014859384527"/>
    <x v="3"/>
    <x v="23"/>
    <x v="18"/>
    <x v="1"/>
    <x v="0"/>
    <x v="0"/>
    <x v="317"/>
    <s v="2037D1UT_THM_3"/>
  </r>
  <r>
    <x v="18"/>
    <n v="0"/>
    <n v="4.165"/>
    <n v="23.736313260394422"/>
    <x v="3"/>
    <x v="23"/>
    <x v="18"/>
    <x v="1"/>
    <x v="0"/>
    <x v="0"/>
    <x v="318"/>
    <s v="2037D1UT_THM_4"/>
  </r>
  <r>
    <x v="18"/>
    <n v="0"/>
    <n v="2.2650000000000001"/>
    <n v="12.908550176866251"/>
    <x v="3"/>
    <x v="23"/>
    <x v="18"/>
    <x v="1"/>
    <x v="0"/>
    <x v="0"/>
    <x v="319"/>
    <s v="2037D1UT_THM_5"/>
  </r>
  <r>
    <x v="18"/>
    <n v="0"/>
    <n v="1.4174999999999998"/>
    <n v="8.0773086884116232"/>
    <x v="3"/>
    <x v="23"/>
    <x v="18"/>
    <x v="1"/>
    <x v="0"/>
    <x v="0"/>
    <x v="325"/>
    <s v="2037D1UT_THM_6"/>
  </r>
  <r>
    <x v="18"/>
    <n v="0"/>
    <n v="1.4375"/>
    <n v="8.1962950959229222"/>
    <x v="3"/>
    <x v="23"/>
    <x v="18"/>
    <x v="1"/>
    <x v="0"/>
    <x v="0"/>
    <x v="331"/>
    <s v="2037D1UT_THM_7"/>
  </r>
  <r>
    <x v="18"/>
    <n v="0"/>
    <n v="2.0049999999999999"/>
    <n v="8.1146763205226105"/>
    <x v="3"/>
    <x v="23"/>
    <x v="18"/>
    <x v="1"/>
    <x v="0"/>
    <x v="0"/>
    <x v="296"/>
    <s v="2037D1UT_AS_1"/>
  </r>
  <r>
    <x v="18"/>
    <n v="0"/>
    <n v="1.2775000000000001"/>
    <n v="5.1655834599739787"/>
    <x v="3"/>
    <x v="23"/>
    <x v="18"/>
    <x v="1"/>
    <x v="0"/>
    <x v="0"/>
    <x v="301"/>
    <s v="2037D1UT_AS_2"/>
  </r>
  <r>
    <x v="18"/>
    <n v="0"/>
    <n v="0.78749999999999998"/>
    <n v="3.1870656755712288"/>
    <x v="3"/>
    <x v="23"/>
    <x v="18"/>
    <x v="1"/>
    <x v="0"/>
    <x v="0"/>
    <x v="333"/>
    <s v="2037D1UT_AS_3"/>
  </r>
  <r>
    <x v="18"/>
    <n v="0"/>
    <n v="145.0275"/>
    <n v="178.35973087958135"/>
    <x v="3"/>
    <x v="19"/>
    <x v="14"/>
    <x v="1"/>
    <x v="0"/>
    <x v="0"/>
    <x v="252"/>
    <s v="2037D2_UT_a_00"/>
  </r>
  <r>
    <x v="18"/>
    <n v="0"/>
    <n v="55.204166666666659"/>
    <n v="74.863716565369302"/>
    <x v="3"/>
    <x v="19"/>
    <x v="14"/>
    <x v="1"/>
    <x v="0"/>
    <x v="0"/>
    <x v="253"/>
    <s v="2037D2_UT_b_10"/>
  </r>
  <r>
    <x v="18"/>
    <n v="0"/>
    <n v="74.186666666666667"/>
    <n v="81.750171496999641"/>
    <x v="3"/>
    <x v="19"/>
    <x v="14"/>
    <x v="1"/>
    <x v="0"/>
    <x v="0"/>
    <x v="254"/>
    <s v="2037D2_UT_c_20"/>
  </r>
  <r>
    <x v="18"/>
    <n v="0"/>
    <n v="64.159166666666664"/>
    <n v="87.168491097048189"/>
    <x v="3"/>
    <x v="19"/>
    <x v="14"/>
    <x v="1"/>
    <x v="0"/>
    <x v="0"/>
    <x v="255"/>
    <s v="2037D2_UT_d_30"/>
  </r>
  <r>
    <x v="18"/>
    <n v="0"/>
    <n v="42.862500000000004"/>
    <n v="47.433722021467759"/>
    <x v="3"/>
    <x v="19"/>
    <x v="14"/>
    <x v="1"/>
    <x v="0"/>
    <x v="0"/>
    <x v="256"/>
    <s v="2037D2_UT_e_40"/>
  </r>
  <r>
    <x v="18"/>
    <n v="0"/>
    <n v="28.401666666666667"/>
    <n v="32.320602292224315"/>
    <x v="3"/>
    <x v="19"/>
    <x v="14"/>
    <x v="1"/>
    <x v="0"/>
    <x v="0"/>
    <x v="257"/>
    <s v="2037D2_UT_f_50"/>
  </r>
  <r>
    <x v="18"/>
    <n v="0"/>
    <n v="11.638333333333334"/>
    <n v="12.278384459870798"/>
    <x v="3"/>
    <x v="19"/>
    <x v="14"/>
    <x v="1"/>
    <x v="0"/>
    <x v="0"/>
    <x v="299"/>
    <s v="2037D2_UT_g_60"/>
  </r>
  <r>
    <x v="18"/>
    <n v="0"/>
    <n v="9.9933333333333323"/>
    <n v="12.691779249383934"/>
    <x v="3"/>
    <x v="19"/>
    <x v="14"/>
    <x v="1"/>
    <x v="0"/>
    <x v="0"/>
    <x v="308"/>
    <s v="2037D2_UT_h_70"/>
  </r>
  <r>
    <x v="18"/>
    <n v="0"/>
    <n v="1.2550000000000001"/>
    <n v="1.4181115983601966"/>
    <x v="3"/>
    <x v="19"/>
    <x v="14"/>
    <x v="1"/>
    <x v="0"/>
    <x v="0"/>
    <x v="328"/>
    <s v="2037D2_UT_i_80"/>
  </r>
  <r>
    <x v="18"/>
    <n v="0"/>
    <n v="33.040833333333332"/>
    <n v="35.572635641817385"/>
    <x v="3"/>
    <x v="19"/>
    <x v="14"/>
    <x v="1"/>
    <x v="0"/>
    <x v="0"/>
    <x v="201"/>
    <s v="2037D2_UT_aa_Pln"/>
  </r>
  <r>
    <x v="18"/>
    <n v="0"/>
    <n v="30.475000000000005"/>
    <n v="121.9"/>
    <x v="3"/>
    <x v="20"/>
    <x v="15"/>
    <x v="1"/>
    <x v="0"/>
    <x v="1"/>
    <x v="203"/>
    <s v="2037ED1_C_Keeper"/>
  </r>
  <r>
    <x v="18"/>
    <n v="0"/>
    <n v="5.3"/>
    <n v="21.2"/>
    <x v="3"/>
    <x v="20"/>
    <x v="15"/>
    <x v="1"/>
    <x v="0"/>
    <x v="1"/>
    <x v="204"/>
    <s v="2037ED1_UT_IRR"/>
  </r>
  <r>
    <x v="18"/>
    <n v="0"/>
    <n v="30.810000000000006"/>
    <n v="40.26"/>
    <x v="3"/>
    <x v="21"/>
    <x v="16"/>
    <x v="1"/>
    <x v="0"/>
    <x v="1"/>
    <x v="205"/>
    <s v="2037ED2_UT_UT_Y1"/>
  </r>
  <r>
    <x v="18"/>
    <n v="0"/>
    <n v="28"/>
    <n v="28"/>
    <x v="5"/>
    <x v="22"/>
    <x v="17"/>
    <x v="1"/>
    <x v="0"/>
    <x v="1"/>
    <x v="214"/>
    <s v="2037NonOwnRes_US"/>
  </r>
  <r>
    <x v="18"/>
    <n v="0"/>
    <n v="0"/>
    <n v="0"/>
    <x v="5"/>
    <x v="22"/>
    <x v="17"/>
    <x v="1"/>
    <x v="0"/>
    <x v="1"/>
    <x v="215"/>
    <s v="2037NonOR_US_offset"/>
  </r>
  <r>
    <x v="18"/>
    <n v="0"/>
    <n v="1.1225000000000001"/>
    <n v="5.1026485006291598"/>
    <x v="24"/>
    <x v="23"/>
    <x v="18"/>
    <x v="0"/>
    <x v="0"/>
    <x v="0"/>
    <x v="334"/>
    <s v="2037D1WA_IRR_1"/>
  </r>
  <r>
    <x v="18"/>
    <n v="0"/>
    <n v="0.67500000000000016"/>
    <n v="3.0651291918406418"/>
    <x v="24"/>
    <x v="23"/>
    <x v="18"/>
    <x v="0"/>
    <x v="0"/>
    <x v="0"/>
    <x v="335"/>
    <s v="2037D1WA_IRR_2"/>
  </r>
  <r>
    <x v="18"/>
    <n v="0"/>
    <n v="0.82499999999999984"/>
    <n v="4.7535561480133657"/>
    <x v="24"/>
    <x v="23"/>
    <x v="18"/>
    <x v="0"/>
    <x v="0"/>
    <x v="0"/>
    <x v="336"/>
    <s v="2037D1WA_THM_1"/>
  </r>
  <r>
    <x v="18"/>
    <n v="0"/>
    <n v="1.1074999999999999"/>
    <n v="6.3810148623207965"/>
    <x v="24"/>
    <x v="23"/>
    <x v="18"/>
    <x v="0"/>
    <x v="0"/>
    <x v="0"/>
    <x v="337"/>
    <s v="2037D1WA_THM_2"/>
  </r>
  <r>
    <x v="18"/>
    <n v="0"/>
    <n v="0.45"/>
    <n v="1.8201970273009391"/>
    <x v="24"/>
    <x v="23"/>
    <x v="18"/>
    <x v="0"/>
    <x v="0"/>
    <x v="0"/>
    <x v="320"/>
    <s v="2037D1WA_AS_1"/>
  </r>
  <r>
    <x v="18"/>
    <n v="0"/>
    <n v="0.5625"/>
    <n v="3.23328353634008"/>
    <x v="24"/>
    <x v="23"/>
    <x v="18"/>
    <x v="0"/>
    <x v="0"/>
    <x v="0"/>
    <x v="338"/>
    <s v="2037D1WA_THM_3"/>
  </r>
  <r>
    <x v="18"/>
    <n v="0"/>
    <n v="0.34499999999999997"/>
    <n v="1.9863846543208521"/>
    <x v="24"/>
    <x v="23"/>
    <x v="18"/>
    <x v="0"/>
    <x v="0"/>
    <x v="0"/>
    <x v="339"/>
    <s v="2037D1WA_THM_4"/>
  </r>
  <r>
    <x v="18"/>
    <n v="0"/>
    <n v="15.145833333333334"/>
    <n v="18.60451716055271"/>
    <x v="24"/>
    <x v="19"/>
    <x v="14"/>
    <x v="0"/>
    <x v="0"/>
    <x v="0"/>
    <x v="258"/>
    <s v="2037D2_YK_a_00"/>
  </r>
  <r>
    <x v="18"/>
    <n v="0"/>
    <n v="5.8024999999999993"/>
    <n v="8.5156015411116623"/>
    <x v="24"/>
    <x v="19"/>
    <x v="14"/>
    <x v="0"/>
    <x v="0"/>
    <x v="0"/>
    <x v="259"/>
    <s v="2037D2_YK_b_10"/>
  </r>
  <r>
    <x v="18"/>
    <n v="0"/>
    <n v="5.189166666666666"/>
    <n v="6.3047419315446893"/>
    <x v="24"/>
    <x v="19"/>
    <x v="14"/>
    <x v="0"/>
    <x v="0"/>
    <x v="0"/>
    <x v="260"/>
    <s v="2037D2_YK_c_20"/>
  </r>
  <r>
    <x v="18"/>
    <n v="0"/>
    <n v="14.797499999999999"/>
    <n v="11.871870677971456"/>
    <x v="24"/>
    <x v="19"/>
    <x v="14"/>
    <x v="0"/>
    <x v="0"/>
    <x v="0"/>
    <x v="261"/>
    <s v="2037D2_YK_d_30"/>
  </r>
  <r>
    <x v="18"/>
    <n v="0"/>
    <n v="4.0533333333333337"/>
    <n v="5.3534249956860718"/>
    <x v="24"/>
    <x v="19"/>
    <x v="14"/>
    <x v="0"/>
    <x v="0"/>
    <x v="0"/>
    <x v="262"/>
    <s v="2037D2_YK_e_40"/>
  </r>
  <r>
    <x v="18"/>
    <n v="0"/>
    <n v="3.7358333333333333"/>
    <n v="4.2811521478082755"/>
    <x v="24"/>
    <x v="19"/>
    <x v="14"/>
    <x v="0"/>
    <x v="0"/>
    <x v="0"/>
    <x v="263"/>
    <s v="2037D2_YK_f_50"/>
  </r>
  <r>
    <x v="18"/>
    <n v="0"/>
    <n v="3.438333333333333"/>
    <n v="3.519453480249584"/>
    <x v="24"/>
    <x v="19"/>
    <x v="14"/>
    <x v="0"/>
    <x v="0"/>
    <x v="0"/>
    <x v="264"/>
    <s v="2037D2_YK_g_60"/>
  </r>
  <r>
    <x v="18"/>
    <n v="0"/>
    <n v="1.9675000000000002"/>
    <n v="2.0286535999179272"/>
    <x v="24"/>
    <x v="19"/>
    <x v="14"/>
    <x v="0"/>
    <x v="0"/>
    <x v="0"/>
    <x v="290"/>
    <s v="2037D2_YK_h_70"/>
  </r>
  <r>
    <x v="18"/>
    <n v="0"/>
    <n v="0.88833333333333331"/>
    <n v="0.42385999186818613"/>
    <x v="24"/>
    <x v="19"/>
    <x v="14"/>
    <x v="0"/>
    <x v="0"/>
    <x v="0"/>
    <x v="302"/>
    <s v="2037D2_YK_i_80"/>
  </r>
  <r>
    <x v="18"/>
    <n v="0"/>
    <n v="8.3333333333333339E-4"/>
    <n v="0"/>
    <x v="24"/>
    <x v="19"/>
    <x v="14"/>
    <x v="0"/>
    <x v="0"/>
    <x v="0"/>
    <x v="329"/>
    <s v="2037D2_YK_j_90"/>
  </r>
  <r>
    <x v="18"/>
    <n v="0"/>
    <n v="3.8566666666666669"/>
    <n v="4.1088026025584492"/>
    <x v="24"/>
    <x v="19"/>
    <x v="14"/>
    <x v="0"/>
    <x v="0"/>
    <x v="0"/>
    <x v="216"/>
    <s v="2037D2_YK_aa_Pln"/>
  </r>
  <r>
    <x v="18"/>
    <n v="0"/>
    <n v="3.1575000000000002"/>
    <n v="4.32"/>
    <x v="24"/>
    <x v="21"/>
    <x v="16"/>
    <x v="0"/>
    <x v="0"/>
    <x v="1"/>
    <x v="217"/>
    <s v="2037ED2_WA_YA_Y1"/>
  </r>
  <r>
    <x v="18"/>
    <n v="0"/>
    <n v="6.4341666666666661"/>
    <n v="7.9022531083284102"/>
    <x v="10"/>
    <x v="19"/>
    <x v="14"/>
    <x v="0"/>
    <x v="0"/>
    <x v="0"/>
    <x v="265"/>
    <s v="2037D2_WW_a_00"/>
  </r>
  <r>
    <x v="18"/>
    <n v="0"/>
    <n v="2.4708333333333328"/>
    <n v="3.6259613513958087"/>
    <x v="10"/>
    <x v="19"/>
    <x v="14"/>
    <x v="0"/>
    <x v="0"/>
    <x v="0"/>
    <x v="266"/>
    <s v="2037D2_WW_b_10"/>
  </r>
  <r>
    <x v="18"/>
    <n v="0"/>
    <n v="2.2200000000000002"/>
    <n v="2.6957829768009827"/>
    <x v="10"/>
    <x v="19"/>
    <x v="14"/>
    <x v="0"/>
    <x v="0"/>
    <x v="0"/>
    <x v="267"/>
    <s v="2037D2_WW_c_20"/>
  </r>
  <r>
    <x v="18"/>
    <n v="0"/>
    <n v="6.2908333333333326"/>
    <n v="5.0456523011544752"/>
    <x v="10"/>
    <x v="19"/>
    <x v="14"/>
    <x v="0"/>
    <x v="0"/>
    <x v="0"/>
    <x v="268"/>
    <s v="2037D2_WW_d_30"/>
  </r>
  <r>
    <x v="18"/>
    <n v="0"/>
    <n v="1.7474999999999998"/>
    <n v="2.168791499998548"/>
    <x v="10"/>
    <x v="19"/>
    <x v="14"/>
    <x v="0"/>
    <x v="0"/>
    <x v="0"/>
    <x v="269"/>
    <s v="2037D2_WW_e_40"/>
  </r>
  <r>
    <x v="18"/>
    <n v="0"/>
    <n v="1.5999999999999999"/>
    <n v="1.6493810811000484"/>
    <x v="10"/>
    <x v="19"/>
    <x v="14"/>
    <x v="0"/>
    <x v="0"/>
    <x v="0"/>
    <x v="270"/>
    <s v="2037D2_WW_f_50"/>
  </r>
  <r>
    <x v="18"/>
    <n v="0"/>
    <n v="1.1950000000000001"/>
    <n v="1.0883859028517497"/>
    <x v="10"/>
    <x v="19"/>
    <x v="14"/>
    <x v="0"/>
    <x v="0"/>
    <x v="0"/>
    <x v="291"/>
    <s v="2037D2_WW_g_60"/>
  </r>
  <r>
    <x v="18"/>
    <n v="0"/>
    <n v="0.66499999999999992"/>
    <n v="0.55215370159056498"/>
    <x v="10"/>
    <x v="19"/>
    <x v="14"/>
    <x v="0"/>
    <x v="0"/>
    <x v="0"/>
    <x v="300"/>
    <s v="2037D2_WW_h_70"/>
  </r>
  <r>
    <x v="18"/>
    <n v="0"/>
    <n v="0.27250000000000002"/>
    <n v="8.3766796811894501E-2"/>
    <x v="10"/>
    <x v="19"/>
    <x v="14"/>
    <x v="0"/>
    <x v="0"/>
    <x v="0"/>
    <x v="310"/>
    <s v="2037D2_WW_i_80"/>
  </r>
  <r>
    <x v="18"/>
    <n v="0"/>
    <n v="1.4816666666666667"/>
    <n v="1.7067373180414633"/>
    <x v="10"/>
    <x v="19"/>
    <x v="14"/>
    <x v="0"/>
    <x v="0"/>
    <x v="0"/>
    <x v="219"/>
    <s v="2037D2_WW_aa_Pln"/>
  </r>
  <r>
    <x v="18"/>
    <n v="0"/>
    <n v="1.0474999999999999"/>
    <n v="1.43"/>
    <x v="10"/>
    <x v="21"/>
    <x v="16"/>
    <x v="0"/>
    <x v="0"/>
    <x v="1"/>
    <x v="220"/>
    <s v="2037ED2_WA_WA_Y1"/>
  </r>
  <r>
    <x v="18"/>
    <n v="0"/>
    <n v="2.6000000000000005"/>
    <n v="2.6"/>
    <x v="10"/>
    <x v="22"/>
    <x v="17"/>
    <x v="0"/>
    <x v="0"/>
    <x v="1"/>
    <x v="221"/>
    <s v="2037NonOwnRes_WW"/>
  </r>
  <r>
    <x v="18"/>
    <n v="0"/>
    <n v="0"/>
    <n v="0"/>
    <x v="10"/>
    <x v="22"/>
    <x v="17"/>
    <x v="0"/>
    <x v="0"/>
    <x v="1"/>
    <x v="222"/>
    <s v="2037NonOR_WW_offset"/>
  </r>
  <r>
    <x v="18"/>
    <n v="0"/>
    <n v="0.38750000000000001"/>
    <n v="1.7277613057632362"/>
    <x v="11"/>
    <x v="23"/>
    <x v="18"/>
    <x v="1"/>
    <x v="0"/>
    <x v="0"/>
    <x v="340"/>
    <s v="2037D1WY_IRR_1"/>
  </r>
  <r>
    <x v="18"/>
    <n v="0"/>
    <n v="0.93500000000000005"/>
    <n v="5.4015895575170498"/>
    <x v="11"/>
    <x v="23"/>
    <x v="18"/>
    <x v="1"/>
    <x v="0"/>
    <x v="0"/>
    <x v="341"/>
    <s v="2037D1WY_THM_1"/>
  </r>
  <r>
    <x v="18"/>
    <n v="0"/>
    <n v="0.72000000000000008"/>
    <n v="2.9087751522183569"/>
    <x v="11"/>
    <x v="23"/>
    <x v="18"/>
    <x v="1"/>
    <x v="0"/>
    <x v="0"/>
    <x v="303"/>
    <s v="2037D1WY_AS_1"/>
  </r>
  <r>
    <x v="18"/>
    <n v="0"/>
    <n v="40.37916666666667"/>
    <n v="46.249791876713111"/>
    <x v="12"/>
    <x v="19"/>
    <x v="14"/>
    <x v="1"/>
    <x v="0"/>
    <x v="0"/>
    <x v="271"/>
    <s v="2037D2_WY_a_00"/>
  </r>
  <r>
    <x v="18"/>
    <n v="0"/>
    <n v="11.442500000000001"/>
    <n v="16.380526654556935"/>
    <x v="12"/>
    <x v="19"/>
    <x v="14"/>
    <x v="1"/>
    <x v="0"/>
    <x v="0"/>
    <x v="272"/>
    <s v="2037D2_WY_b_10"/>
  </r>
  <r>
    <x v="18"/>
    <n v="0"/>
    <n v="6.541666666666667"/>
    <n v="8.1972208961933433"/>
    <x v="12"/>
    <x v="19"/>
    <x v="14"/>
    <x v="1"/>
    <x v="0"/>
    <x v="0"/>
    <x v="273"/>
    <s v="2037D2_WY_c_20"/>
  </r>
  <r>
    <x v="18"/>
    <n v="0"/>
    <n v="28.7"/>
    <n v="29.172562722434694"/>
    <x v="12"/>
    <x v="19"/>
    <x v="14"/>
    <x v="1"/>
    <x v="0"/>
    <x v="0"/>
    <x v="274"/>
    <s v="2037D2_WY_d_30"/>
  </r>
  <r>
    <x v="18"/>
    <n v="0"/>
    <n v="23.61333333333333"/>
    <n v="27.655891138681231"/>
    <x v="12"/>
    <x v="19"/>
    <x v="14"/>
    <x v="1"/>
    <x v="0"/>
    <x v="0"/>
    <x v="275"/>
    <s v="2037D2_WY_e_40"/>
  </r>
  <r>
    <x v="18"/>
    <n v="0"/>
    <n v="15.44"/>
    <n v="17.306425432766137"/>
    <x v="12"/>
    <x v="19"/>
    <x v="14"/>
    <x v="1"/>
    <x v="0"/>
    <x v="0"/>
    <x v="292"/>
    <s v="2037D2_WY_f_50"/>
  </r>
  <r>
    <x v="18"/>
    <n v="0"/>
    <n v="4.9275000000000002"/>
    <n v="5.5731154733054193"/>
    <x v="12"/>
    <x v="19"/>
    <x v="14"/>
    <x v="1"/>
    <x v="0"/>
    <x v="0"/>
    <x v="307"/>
    <s v="2037D2_WY_g_60"/>
  </r>
  <r>
    <x v="18"/>
    <n v="0"/>
    <n v="0.88416666666666666"/>
    <n v="1.2368752673422672"/>
    <x v="12"/>
    <x v="19"/>
    <x v="14"/>
    <x v="1"/>
    <x v="0"/>
    <x v="0"/>
    <x v="311"/>
    <s v="2037D2_WY_h_70"/>
  </r>
  <r>
    <x v="18"/>
    <n v="0"/>
    <n v="0.29666666666666669"/>
    <n v="0.45640104452248975"/>
    <x v="12"/>
    <x v="19"/>
    <x v="14"/>
    <x v="1"/>
    <x v="0"/>
    <x v="0"/>
    <x v="321"/>
    <s v="2037D2_WY_i_80"/>
  </r>
  <r>
    <x v="18"/>
    <n v="0"/>
    <n v="6.2550000000000017"/>
    <n v="7.4577723864137644"/>
    <x v="12"/>
    <x v="19"/>
    <x v="14"/>
    <x v="1"/>
    <x v="0"/>
    <x v="0"/>
    <x v="225"/>
    <s v="2037D2_WY_aa_Pln"/>
  </r>
  <r>
    <x v="18"/>
    <n v="0"/>
    <n v="6.2858333333333336"/>
    <n v="7.35"/>
    <x v="12"/>
    <x v="21"/>
    <x v="16"/>
    <x v="1"/>
    <x v="0"/>
    <x v="1"/>
    <x v="226"/>
    <s v="2037ED2_WY_WY_Y1"/>
  </r>
  <r>
    <x v="18"/>
    <n v="0"/>
    <n v="1.0275000000000001"/>
    <n v="4.6955379823673615"/>
    <x v="14"/>
    <x v="23"/>
    <x v="18"/>
    <x v="0"/>
    <x v="0"/>
    <x v="0"/>
    <x v="342"/>
    <s v="2037D1CA_IRR_1"/>
  </r>
  <r>
    <x v="18"/>
    <n v="0"/>
    <n v="1.01"/>
    <n v="5.7044640493639918"/>
    <x v="14"/>
    <x v="23"/>
    <x v="18"/>
    <x v="0"/>
    <x v="0"/>
    <x v="0"/>
    <x v="343"/>
    <s v="2037D1CA_THM_1"/>
  </r>
  <r>
    <x v="18"/>
    <n v="0"/>
    <n v="44.865833333333335"/>
    <n v="52.790912470751266"/>
    <x v="14"/>
    <x v="19"/>
    <x v="14"/>
    <x v="0"/>
    <x v="0"/>
    <x v="0"/>
    <x v="276"/>
    <s v="2037D2_OR_a_00"/>
  </r>
  <r>
    <x v="18"/>
    <n v="0"/>
    <n v="45.031666666666659"/>
    <n v="53.366423488879974"/>
    <x v="14"/>
    <x v="19"/>
    <x v="14"/>
    <x v="0"/>
    <x v="0"/>
    <x v="0"/>
    <x v="277"/>
    <s v="2037D2_OR_d_30"/>
  </r>
  <r>
    <x v="18"/>
    <n v="0"/>
    <n v="13.860833333333332"/>
    <n v="17.43950242597624"/>
    <x v="14"/>
    <x v="19"/>
    <x v="14"/>
    <x v="0"/>
    <x v="0"/>
    <x v="0"/>
    <x v="293"/>
    <s v="2037D2_OR_g_60"/>
  </r>
  <r>
    <x v="18"/>
    <n v="0"/>
    <n v="1.4833333333333334"/>
    <n v="1.8625364457078"/>
    <x v="14"/>
    <x v="19"/>
    <x v="14"/>
    <x v="0"/>
    <x v="0"/>
    <x v="0"/>
    <x v="309"/>
    <s v="2037D2_OR_i_80"/>
  </r>
  <r>
    <x v="18"/>
    <n v="0"/>
    <n v="4.9558333333333335"/>
    <n v="6.773412689908354"/>
    <x v="14"/>
    <x v="19"/>
    <x v="14"/>
    <x v="0"/>
    <x v="0"/>
    <x v="0"/>
    <x v="278"/>
    <s v="2037D2_CA_a_00"/>
  </r>
  <r>
    <x v="18"/>
    <n v="0"/>
    <n v="0.85749999999999993"/>
    <n v="1.3886381817843976"/>
    <x v="14"/>
    <x v="19"/>
    <x v="14"/>
    <x v="0"/>
    <x v="0"/>
    <x v="0"/>
    <x v="279"/>
    <s v="2037D2_CA_b_10"/>
  </r>
  <r>
    <x v="18"/>
    <n v="0"/>
    <n v="3.8333333333333337E-2"/>
    <n v="0"/>
    <x v="14"/>
    <x v="19"/>
    <x v="14"/>
    <x v="0"/>
    <x v="0"/>
    <x v="0"/>
    <x v="322"/>
    <s v="2037D2_CA_j_90"/>
  </r>
  <r>
    <x v="18"/>
    <n v="0"/>
    <n v="0.56333333333333335"/>
    <n v="0.24377692151106259"/>
    <x v="14"/>
    <x v="19"/>
    <x v="14"/>
    <x v="0"/>
    <x v="0"/>
    <x v="0"/>
    <x v="280"/>
    <s v="2037D2_CA_c_20"/>
  </r>
  <r>
    <x v="18"/>
    <n v="0"/>
    <n v="4.5925000000000002"/>
    <n v="2.9953245730938254"/>
    <x v="14"/>
    <x v="19"/>
    <x v="14"/>
    <x v="0"/>
    <x v="0"/>
    <x v="0"/>
    <x v="281"/>
    <s v="2037D2_CA_d_30"/>
  </r>
  <r>
    <x v="18"/>
    <n v="0"/>
    <n v="1.8324999999999996"/>
    <n v="2.3937670294545406"/>
    <x v="14"/>
    <x v="19"/>
    <x v="14"/>
    <x v="0"/>
    <x v="0"/>
    <x v="0"/>
    <x v="282"/>
    <s v="2037D2_CA_e_40"/>
  </r>
  <r>
    <x v="18"/>
    <n v="0"/>
    <n v="0.74416666666666664"/>
    <n v="0.64439761492667047"/>
    <x v="14"/>
    <x v="19"/>
    <x v="14"/>
    <x v="0"/>
    <x v="0"/>
    <x v="0"/>
    <x v="283"/>
    <s v="2037D2_CA_f_50"/>
  </r>
  <r>
    <x v="18"/>
    <n v="0"/>
    <n v="0.34249999999999997"/>
    <n v="4.1654718807321044E-2"/>
    <x v="14"/>
    <x v="19"/>
    <x v="14"/>
    <x v="0"/>
    <x v="0"/>
    <x v="0"/>
    <x v="297"/>
    <s v="2037D2_CA_g_60"/>
  </r>
  <r>
    <x v="18"/>
    <n v="0"/>
    <n v="6.5833333333333341E-2"/>
    <n v="0"/>
    <x v="14"/>
    <x v="19"/>
    <x v="14"/>
    <x v="0"/>
    <x v="0"/>
    <x v="0"/>
    <x v="312"/>
    <s v="2037D2_CA_i_80"/>
  </r>
  <r>
    <x v="18"/>
    <n v="0"/>
    <n v="0.52083333333333337"/>
    <n v="0.35070679575783414"/>
    <x v="14"/>
    <x v="19"/>
    <x v="14"/>
    <x v="0"/>
    <x v="0"/>
    <x v="0"/>
    <x v="304"/>
    <s v="2037D2_CA_h_70"/>
  </r>
  <r>
    <x v="18"/>
    <n v="0"/>
    <n v="9.1666666666666684E-3"/>
    <n v="0"/>
    <x v="14"/>
    <x v="19"/>
    <x v="14"/>
    <x v="0"/>
    <x v="0"/>
    <x v="0"/>
    <x v="284"/>
    <s v="2037D2_OR_u_200"/>
  </r>
  <r>
    <x v="18"/>
    <n v="0"/>
    <n v="8.4166666666666667E-2"/>
    <n v="7.773757969723577E-2"/>
    <x v="14"/>
    <x v="19"/>
    <x v="14"/>
    <x v="0"/>
    <x v="0"/>
    <x v="0"/>
    <x v="323"/>
    <s v="2037D2_OR_j_90"/>
  </r>
  <r>
    <x v="18"/>
    <n v="0"/>
    <n v="0.64583333333333337"/>
    <n v="0.86206726951918833"/>
    <x v="14"/>
    <x v="19"/>
    <x v="14"/>
    <x v="0"/>
    <x v="0"/>
    <x v="0"/>
    <x v="228"/>
    <s v="2037D2_CA_aa_Pln"/>
  </r>
  <r>
    <x v="18"/>
    <n v="0"/>
    <n v="16.072500000000002"/>
    <n v="20.54312307013674"/>
    <x v="14"/>
    <x v="19"/>
    <x v="14"/>
    <x v="0"/>
    <x v="0"/>
    <x v="0"/>
    <x v="229"/>
    <s v="2037D2_OR_aa_Pln"/>
  </r>
  <r>
    <x v="18"/>
    <n v="0"/>
    <n v="0.64750000000000008"/>
    <n v="0.9"/>
    <x v="14"/>
    <x v="21"/>
    <x v="16"/>
    <x v="0"/>
    <x v="0"/>
    <x v="1"/>
    <x v="232"/>
    <s v="2037ED2_CA_SO_Y1"/>
  </r>
  <r>
    <x v="18"/>
    <n v="0"/>
    <n v="17.07"/>
    <n v="23.28"/>
    <x v="14"/>
    <x v="21"/>
    <x v="16"/>
    <x v="0"/>
    <x v="0"/>
    <x v="1"/>
    <x v="233"/>
    <s v="2037ED2_OR_SO_Y1"/>
  </r>
  <r>
    <x v="18"/>
    <n v="0"/>
    <n v="1.4499999999999995"/>
    <n v="1.45"/>
    <x v="14"/>
    <x v="6"/>
    <x v="5"/>
    <x v="0"/>
    <x v="0"/>
    <x v="1"/>
    <x v="234"/>
    <s v="2037PGE_Cove_P"/>
  </r>
  <r>
    <x v="18"/>
    <n v="0"/>
    <n v="9.6666666666666679E-2"/>
    <n v="0.1"/>
    <x v="14"/>
    <x v="3"/>
    <x v="3"/>
    <x v="0"/>
    <x v="0"/>
    <x v="1"/>
    <x v="237"/>
    <s v="2037QF_HY_CA"/>
  </r>
  <r>
    <x v="18"/>
    <n v="0"/>
    <n v="0.59999999999999987"/>
    <n v="0.6"/>
    <x v="14"/>
    <x v="22"/>
    <x v="17"/>
    <x v="0"/>
    <x v="0"/>
    <x v="1"/>
    <x v="241"/>
    <s v="2037NonOwnRes_SO"/>
  </r>
  <r>
    <x v="18"/>
    <n v="0"/>
    <n v="0"/>
    <n v="0"/>
    <x v="14"/>
    <x v="22"/>
    <x v="17"/>
    <x v="0"/>
    <x v="0"/>
    <x v="1"/>
    <x v="242"/>
    <s v="2037NonOR_SO_offset"/>
  </r>
  <r>
    <x v="18"/>
    <n v="0"/>
    <n v="11.9925"/>
    <n v="16.120252539094199"/>
    <x v="15"/>
    <x v="19"/>
    <x v="14"/>
    <x v="0"/>
    <x v="0"/>
    <x v="0"/>
    <x v="285"/>
    <s v="2037D2_OR_b_10"/>
  </r>
  <r>
    <x v="18"/>
    <n v="0"/>
    <n v="52.582500000000003"/>
    <n v="59.290821121149989"/>
    <x v="15"/>
    <x v="19"/>
    <x v="14"/>
    <x v="0"/>
    <x v="0"/>
    <x v="0"/>
    <x v="286"/>
    <s v="2037D2_OR_e_40"/>
  </r>
  <r>
    <x v="18"/>
    <n v="0"/>
    <n v="55.243333333333318"/>
    <n v="23.86"/>
    <x v="15"/>
    <x v="18"/>
    <x v="13"/>
    <x v="0"/>
    <x v="0"/>
    <x v="1"/>
    <x v="244"/>
    <s v="2037Cowlitz_S"/>
  </r>
  <r>
    <x v="18"/>
    <n v="0"/>
    <n v="0.84500000000000008"/>
    <n v="3.866566564747322"/>
    <x v="25"/>
    <x v="23"/>
    <x v="18"/>
    <x v="0"/>
    <x v="0"/>
    <x v="0"/>
    <x v="344"/>
    <s v="2037D1OR_IRR_1"/>
  </r>
  <r>
    <x v="18"/>
    <n v="0"/>
    <n v="1.135"/>
    <n v="5.1882007109885224"/>
    <x v="25"/>
    <x v="23"/>
    <x v="18"/>
    <x v="0"/>
    <x v="0"/>
    <x v="0"/>
    <x v="345"/>
    <s v="2037D1OR_IRR_2"/>
  </r>
  <r>
    <x v="18"/>
    <n v="0"/>
    <n v="0.87250000000000005"/>
    <n v="3.9924364834369599"/>
    <x v="25"/>
    <x v="23"/>
    <x v="18"/>
    <x v="0"/>
    <x v="0"/>
    <x v="0"/>
    <x v="346"/>
    <s v="2037D1OR_IRR_3"/>
  </r>
  <r>
    <x v="18"/>
    <n v="0"/>
    <n v="1.8274999999999999"/>
    <n v="7.3869908530981387"/>
    <x v="25"/>
    <x v="23"/>
    <x v="18"/>
    <x v="0"/>
    <x v="0"/>
    <x v="0"/>
    <x v="324"/>
    <s v="2037D1OR_AS_1"/>
  </r>
  <r>
    <x v="18"/>
    <n v="0"/>
    <n v="15.17"/>
    <n v="17.583868645590066"/>
    <x v="25"/>
    <x v="19"/>
    <x v="14"/>
    <x v="0"/>
    <x v="0"/>
    <x v="0"/>
    <x v="287"/>
    <s v="2037D2_OR_f_50"/>
  </r>
  <r>
    <x v="18"/>
    <n v="0"/>
    <n v="8.3541666666666661"/>
    <n v="11.616141427544767"/>
    <x v="25"/>
    <x v="19"/>
    <x v="14"/>
    <x v="0"/>
    <x v="0"/>
    <x v="0"/>
    <x v="298"/>
    <s v="2037D2_OR_h_70"/>
  </r>
  <r>
    <x v="18"/>
    <n v="0"/>
    <n v="21.751666666666665"/>
    <n v="29.556478872825764"/>
    <x v="35"/>
    <x v="19"/>
    <x v="14"/>
    <x v="0"/>
    <x v="0"/>
    <x v="0"/>
    <x v="288"/>
    <s v="2037D2_OR_c_20"/>
  </r>
  <r>
    <x v="19"/>
    <n v="0"/>
    <n v="0.99750000000000005"/>
    <n v="5.0799892696371263"/>
    <x v="1"/>
    <x v="23"/>
    <x v="18"/>
    <x v="1"/>
    <x v="0"/>
    <x v="0"/>
    <x v="326"/>
    <s v="2038D1ID_IRR_1"/>
  </r>
  <r>
    <x v="19"/>
    <n v="0"/>
    <n v="0.70750000000000002"/>
    <n v="3.6029271722154617"/>
    <x v="1"/>
    <x v="23"/>
    <x v="18"/>
    <x v="1"/>
    <x v="0"/>
    <x v="0"/>
    <x v="332"/>
    <s v="2038D1ID_IRR_2"/>
  </r>
  <r>
    <x v="19"/>
    <n v="0"/>
    <n v="0.34499999999999997"/>
    <n v="1.7639947211531093"/>
    <x v="1"/>
    <x v="23"/>
    <x v="18"/>
    <x v="1"/>
    <x v="0"/>
    <x v="0"/>
    <x v="347"/>
    <s v="2038D1ID_IRR_3"/>
  </r>
  <r>
    <x v="19"/>
    <n v="0"/>
    <n v="11.899166666666664"/>
    <n v="21.219367239655821"/>
    <x v="1"/>
    <x v="19"/>
    <x v="14"/>
    <x v="1"/>
    <x v="0"/>
    <x v="0"/>
    <x v="246"/>
    <s v="2038D2_ID_a_00"/>
  </r>
  <r>
    <x v="19"/>
    <n v="0"/>
    <n v="3.4833333333333338"/>
    <n v="6.0570984891357638"/>
    <x v="1"/>
    <x v="19"/>
    <x v="14"/>
    <x v="1"/>
    <x v="0"/>
    <x v="0"/>
    <x v="247"/>
    <s v="2038D2_ID_b_10"/>
  </r>
  <r>
    <x v="19"/>
    <n v="0"/>
    <n v="9.2633333333333319"/>
    <n v="7.727712507710609"/>
    <x v="1"/>
    <x v="19"/>
    <x v="14"/>
    <x v="1"/>
    <x v="0"/>
    <x v="0"/>
    <x v="248"/>
    <s v="2038D2_ID_c_20"/>
  </r>
  <r>
    <x v="19"/>
    <n v="0"/>
    <n v="5.6741666666666655"/>
    <n v="11.737930642640356"/>
    <x v="1"/>
    <x v="19"/>
    <x v="14"/>
    <x v="1"/>
    <x v="0"/>
    <x v="0"/>
    <x v="249"/>
    <s v="2038D2_ID_d_30"/>
  </r>
  <r>
    <x v="19"/>
    <n v="0"/>
    <n v="1.9983333333333333"/>
    <n v="2.5982603257480563"/>
    <x v="1"/>
    <x v="19"/>
    <x v="14"/>
    <x v="1"/>
    <x v="0"/>
    <x v="0"/>
    <x v="250"/>
    <s v="2038D2_ID_e_40"/>
  </r>
  <r>
    <x v="19"/>
    <n v="0"/>
    <n v="4.8558333333333321"/>
    <n v="8.3219928183330172"/>
    <x v="1"/>
    <x v="19"/>
    <x v="14"/>
    <x v="1"/>
    <x v="0"/>
    <x v="0"/>
    <x v="251"/>
    <s v="2038D2_ID_f_50"/>
  </r>
  <r>
    <x v="19"/>
    <n v="0"/>
    <n v="1.6141666666666667"/>
    <n v="1.0352455175110116"/>
    <x v="1"/>
    <x v="19"/>
    <x v="14"/>
    <x v="1"/>
    <x v="0"/>
    <x v="0"/>
    <x v="294"/>
    <s v="2038D2_ID_g_60"/>
  </r>
  <r>
    <x v="19"/>
    <n v="0"/>
    <n v="0.69333333333333336"/>
    <n v="0.84969835972101626"/>
    <x v="1"/>
    <x v="19"/>
    <x v="14"/>
    <x v="1"/>
    <x v="0"/>
    <x v="0"/>
    <x v="305"/>
    <s v="2038D2_ID_h_70"/>
  </r>
  <r>
    <x v="19"/>
    <n v="0"/>
    <n v="0.17833333333333332"/>
    <n v="0.22302776481157607"/>
    <x v="1"/>
    <x v="19"/>
    <x v="14"/>
    <x v="1"/>
    <x v="0"/>
    <x v="0"/>
    <x v="313"/>
    <s v="2038D2_ID_i_80"/>
  </r>
  <r>
    <x v="19"/>
    <n v="0"/>
    <n v="2.2575000000000003"/>
    <n v="3.3283797970886617"/>
    <x v="1"/>
    <x v="19"/>
    <x v="14"/>
    <x v="1"/>
    <x v="0"/>
    <x v="0"/>
    <x v="189"/>
    <s v="2038D2_ID_aa_Pln"/>
  </r>
  <r>
    <x v="19"/>
    <n v="0"/>
    <n v="45.04999999999999"/>
    <n v="180.2"/>
    <x v="1"/>
    <x v="20"/>
    <x v="15"/>
    <x v="1"/>
    <x v="0"/>
    <x v="1"/>
    <x v="190"/>
    <s v="2038ED1_ID_IRR"/>
  </r>
  <r>
    <x v="19"/>
    <n v="0"/>
    <n v="2.2441666666666671"/>
    <n v="3.66"/>
    <x v="1"/>
    <x v="21"/>
    <x v="16"/>
    <x v="1"/>
    <x v="0"/>
    <x v="1"/>
    <x v="191"/>
    <s v="2038ED2_ID_GO_Y1"/>
  </r>
  <r>
    <x v="19"/>
    <n v="0"/>
    <n v="6.5999999999999988"/>
    <n v="6.6"/>
    <x v="1"/>
    <x v="22"/>
    <x v="17"/>
    <x v="1"/>
    <x v="0"/>
    <x v="1"/>
    <x v="193"/>
    <s v="2038NonOwnRes_GO"/>
  </r>
  <r>
    <x v="19"/>
    <n v="0"/>
    <n v="0"/>
    <n v="0"/>
    <x v="1"/>
    <x v="22"/>
    <x v="17"/>
    <x v="1"/>
    <x v="0"/>
    <x v="1"/>
    <x v="194"/>
    <s v="2038NonOR_GO_offset"/>
  </r>
  <r>
    <x v="19"/>
    <n v="0"/>
    <n v="1.2350000000000001"/>
    <n v="7.0658391122320747"/>
    <x v="3"/>
    <x v="23"/>
    <x v="18"/>
    <x v="1"/>
    <x v="0"/>
    <x v="0"/>
    <x v="306"/>
    <s v="2038D1UT_DLC_4"/>
  </r>
  <r>
    <x v="19"/>
    <n v="0"/>
    <n v="1.18"/>
    <n v="6.7473537601177904"/>
    <x v="3"/>
    <x v="23"/>
    <x v="18"/>
    <x v="1"/>
    <x v="0"/>
    <x v="0"/>
    <x v="327"/>
    <s v="2038D1UT_DLC_6"/>
  </r>
  <r>
    <x v="19"/>
    <n v="0"/>
    <n v="1.155"/>
    <n v="6.5994503458232305"/>
    <x v="3"/>
    <x v="23"/>
    <x v="18"/>
    <x v="1"/>
    <x v="0"/>
    <x v="0"/>
    <x v="314"/>
    <s v="2038D1UT_DLC_5"/>
  </r>
  <r>
    <x v="19"/>
    <n v="0"/>
    <n v="1.21"/>
    <n v="6.9100475158418053"/>
    <x v="3"/>
    <x v="23"/>
    <x v="18"/>
    <x v="1"/>
    <x v="0"/>
    <x v="0"/>
    <x v="330"/>
    <s v="2038D1UT_DLC_7"/>
  </r>
  <r>
    <x v="19"/>
    <n v="0"/>
    <n v="0.69999999999999984"/>
    <n v="4.003252413572735"/>
    <x v="3"/>
    <x v="23"/>
    <x v="18"/>
    <x v="1"/>
    <x v="0"/>
    <x v="0"/>
    <x v="200"/>
    <s v="2038D1UT_DLC_1"/>
  </r>
  <r>
    <x v="19"/>
    <n v="0"/>
    <n v="1.2075"/>
    <n v="6.9061034247939501"/>
    <x v="3"/>
    <x v="23"/>
    <x v="18"/>
    <x v="1"/>
    <x v="0"/>
    <x v="0"/>
    <x v="289"/>
    <s v="2038D1UT_DLC_2"/>
  </r>
  <r>
    <x v="19"/>
    <n v="0"/>
    <n v="1.7"/>
    <n v="9.7202123874384299"/>
    <x v="3"/>
    <x v="23"/>
    <x v="18"/>
    <x v="1"/>
    <x v="0"/>
    <x v="0"/>
    <x v="295"/>
    <s v="2038D1UT_DLC_3"/>
  </r>
  <r>
    <x v="19"/>
    <n v="0"/>
    <n v="2.2075"/>
    <n v="9.0260523630159657"/>
    <x v="3"/>
    <x v="23"/>
    <x v="18"/>
    <x v="1"/>
    <x v="0"/>
    <x v="0"/>
    <x v="348"/>
    <s v="2038D1UT_CUR_1"/>
  </r>
  <r>
    <x v="19"/>
    <n v="0"/>
    <n v="1.2475000000000001"/>
    <n v="7.135846728331499"/>
    <x v="3"/>
    <x v="23"/>
    <x v="18"/>
    <x v="1"/>
    <x v="0"/>
    <x v="0"/>
    <x v="349"/>
    <s v="2038D1UT_DLC_8"/>
  </r>
  <r>
    <x v="19"/>
    <n v="0"/>
    <n v="2.2599999999999998"/>
    <n v="9.2380472568381666"/>
    <x v="3"/>
    <x v="23"/>
    <x v="18"/>
    <x v="1"/>
    <x v="0"/>
    <x v="0"/>
    <x v="350"/>
    <s v="2038D1UT_CUR_2"/>
  </r>
  <r>
    <x v="19"/>
    <n v="0"/>
    <n v="3.2050000000000001"/>
    <n v="13.107200574783835"/>
    <x v="3"/>
    <x v="23"/>
    <x v="18"/>
    <x v="1"/>
    <x v="0"/>
    <x v="0"/>
    <x v="351"/>
    <s v="2038D1UT_CUR_3"/>
  </r>
  <r>
    <x v="19"/>
    <n v="0"/>
    <n v="8.8450000000000006"/>
    <n v="36.165342863305611"/>
    <x v="3"/>
    <x v="23"/>
    <x v="18"/>
    <x v="1"/>
    <x v="0"/>
    <x v="0"/>
    <x v="352"/>
    <s v="2038D1UT_CUR_4"/>
  </r>
  <r>
    <x v="19"/>
    <n v="0"/>
    <n v="1.3625"/>
    <n v="5.5720146278570262"/>
    <x v="3"/>
    <x v="23"/>
    <x v="18"/>
    <x v="1"/>
    <x v="0"/>
    <x v="0"/>
    <x v="353"/>
    <s v="2038D1UT_CUR_5"/>
  </r>
  <r>
    <x v="19"/>
    <n v="0"/>
    <n v="0.61750000000000005"/>
    <n v="2.5271763389130348"/>
    <x v="3"/>
    <x v="23"/>
    <x v="18"/>
    <x v="1"/>
    <x v="0"/>
    <x v="0"/>
    <x v="354"/>
    <s v="2038D1UT_CUR_6"/>
  </r>
  <r>
    <x v="19"/>
    <n v="0"/>
    <n v="0.42"/>
    <n v="1.9000658623041038"/>
    <x v="3"/>
    <x v="23"/>
    <x v="18"/>
    <x v="1"/>
    <x v="0"/>
    <x v="0"/>
    <x v="355"/>
    <s v="2038D1UT_IRR_1"/>
  </r>
  <r>
    <x v="19"/>
    <n v="0"/>
    <n v="1.8999999999999997"/>
    <n v="10.865970836840281"/>
    <x v="3"/>
    <x v="23"/>
    <x v="18"/>
    <x v="1"/>
    <x v="0"/>
    <x v="0"/>
    <x v="315"/>
    <s v="2038D1UT_THM_1"/>
  </r>
  <r>
    <x v="19"/>
    <n v="0"/>
    <n v="3.8849999999999998"/>
    <n v="22.206218622185119"/>
    <x v="3"/>
    <x v="23"/>
    <x v="18"/>
    <x v="1"/>
    <x v="0"/>
    <x v="0"/>
    <x v="316"/>
    <s v="2038D1UT_THM_2"/>
  </r>
  <r>
    <x v="19"/>
    <n v="0"/>
    <n v="7.91"/>
    <n v="45.208157613274963"/>
    <x v="3"/>
    <x v="23"/>
    <x v="18"/>
    <x v="1"/>
    <x v="0"/>
    <x v="0"/>
    <x v="317"/>
    <s v="2038D1UT_THM_3"/>
  </r>
  <r>
    <x v="19"/>
    <n v="0"/>
    <n v="4.165"/>
    <n v="23.800617428280468"/>
    <x v="3"/>
    <x v="23"/>
    <x v="18"/>
    <x v="1"/>
    <x v="0"/>
    <x v="0"/>
    <x v="318"/>
    <s v="2038D1UT_THM_4"/>
  </r>
  <r>
    <x v="19"/>
    <n v="0"/>
    <n v="2.2650000000000001"/>
    <n v="12.943520796297857"/>
    <x v="3"/>
    <x v="23"/>
    <x v="18"/>
    <x v="1"/>
    <x v="0"/>
    <x v="0"/>
    <x v="319"/>
    <s v="2038D1UT_THM_5"/>
  </r>
  <r>
    <x v="19"/>
    <n v="0"/>
    <n v="1.4174999999999998"/>
    <n v="8.0991909667700615"/>
    <x v="3"/>
    <x v="23"/>
    <x v="18"/>
    <x v="1"/>
    <x v="0"/>
    <x v="0"/>
    <x v="325"/>
    <s v="2038D1UT_THM_6"/>
  </r>
  <r>
    <x v="19"/>
    <n v="0"/>
    <n v="1.4375"/>
    <n v="8.2184997209676727"/>
    <x v="3"/>
    <x v="23"/>
    <x v="18"/>
    <x v="1"/>
    <x v="0"/>
    <x v="0"/>
    <x v="331"/>
    <s v="2038D1UT_THM_7"/>
  </r>
  <r>
    <x v="19"/>
    <n v="0"/>
    <n v="0.88249999999999995"/>
    <n v="5.0464644957303602"/>
    <x v="3"/>
    <x v="23"/>
    <x v="18"/>
    <x v="1"/>
    <x v="0"/>
    <x v="0"/>
    <x v="356"/>
    <s v="2038D1UT_THM_8"/>
  </r>
  <r>
    <x v="19"/>
    <n v="0"/>
    <n v="2.0049999999999999"/>
    <n v="8.1366598317246837"/>
    <x v="3"/>
    <x v="23"/>
    <x v="18"/>
    <x v="1"/>
    <x v="0"/>
    <x v="0"/>
    <x v="296"/>
    <s v="2038D1UT_AS_1"/>
  </r>
  <r>
    <x v="19"/>
    <n v="0"/>
    <n v="1.2775000000000001"/>
    <n v="5.1795775685954633"/>
    <x v="3"/>
    <x v="23"/>
    <x v="18"/>
    <x v="1"/>
    <x v="0"/>
    <x v="0"/>
    <x v="301"/>
    <s v="2038D1UT_AS_2"/>
  </r>
  <r>
    <x v="19"/>
    <n v="0"/>
    <n v="0.78749999999999998"/>
    <n v="3.1956997715244424"/>
    <x v="3"/>
    <x v="23"/>
    <x v="18"/>
    <x v="1"/>
    <x v="0"/>
    <x v="0"/>
    <x v="333"/>
    <s v="2038D1UT_AS_3"/>
  </r>
  <r>
    <x v="19"/>
    <n v="0"/>
    <n v="147.47000000000003"/>
    <n v="181.36356492362896"/>
    <x v="3"/>
    <x v="19"/>
    <x v="14"/>
    <x v="1"/>
    <x v="0"/>
    <x v="0"/>
    <x v="252"/>
    <s v="2038D2_UT_a_00"/>
  </r>
  <r>
    <x v="19"/>
    <n v="0"/>
    <n v="56.128333333333337"/>
    <n v="76.116665796588862"/>
    <x v="3"/>
    <x v="19"/>
    <x v="14"/>
    <x v="1"/>
    <x v="0"/>
    <x v="0"/>
    <x v="253"/>
    <s v="2038D2_UT_b_10"/>
  </r>
  <r>
    <x v="19"/>
    <n v="0"/>
    <n v="76.795000000000002"/>
    <n v="84.626073295591155"/>
    <x v="3"/>
    <x v="19"/>
    <x v="14"/>
    <x v="1"/>
    <x v="0"/>
    <x v="0"/>
    <x v="254"/>
    <s v="2038D2_UT_c_20"/>
  </r>
  <r>
    <x v="19"/>
    <n v="0"/>
    <n v="65.25"/>
    <n v="88.650575013685653"/>
    <x v="3"/>
    <x v="19"/>
    <x v="14"/>
    <x v="1"/>
    <x v="0"/>
    <x v="0"/>
    <x v="255"/>
    <s v="2038D2_UT_d_30"/>
  </r>
  <r>
    <x v="19"/>
    <n v="0"/>
    <n v="43.497500000000002"/>
    <n v="48.132647198601369"/>
    <x v="3"/>
    <x v="19"/>
    <x v="14"/>
    <x v="1"/>
    <x v="0"/>
    <x v="0"/>
    <x v="256"/>
    <s v="2038D2_UT_e_40"/>
  </r>
  <r>
    <x v="19"/>
    <n v="0"/>
    <n v="28.841666666666669"/>
    <n v="32.821344017878495"/>
    <x v="3"/>
    <x v="19"/>
    <x v="14"/>
    <x v="1"/>
    <x v="0"/>
    <x v="0"/>
    <x v="257"/>
    <s v="2038D2_UT_f_50"/>
  </r>
  <r>
    <x v="19"/>
    <n v="0"/>
    <n v="12.425833333333332"/>
    <n v="13.110817304607803"/>
    <x v="3"/>
    <x v="19"/>
    <x v="14"/>
    <x v="1"/>
    <x v="0"/>
    <x v="0"/>
    <x v="299"/>
    <s v="2038D2_UT_g_60"/>
  </r>
  <r>
    <x v="19"/>
    <n v="0"/>
    <n v="10.672499999999999"/>
    <n v="13.554820238342041"/>
    <x v="3"/>
    <x v="19"/>
    <x v="14"/>
    <x v="1"/>
    <x v="0"/>
    <x v="0"/>
    <x v="308"/>
    <s v="2038D2_UT_h_70"/>
  </r>
  <r>
    <x v="19"/>
    <n v="0"/>
    <n v="1.9458333333333335"/>
    <n v="2.195785700686756"/>
    <x v="3"/>
    <x v="19"/>
    <x v="14"/>
    <x v="1"/>
    <x v="0"/>
    <x v="0"/>
    <x v="328"/>
    <s v="2038D2_UT_i_80"/>
  </r>
  <r>
    <x v="19"/>
    <n v="0"/>
    <n v="33.040833333333332"/>
    <n v="35.572635641817385"/>
    <x v="3"/>
    <x v="19"/>
    <x v="14"/>
    <x v="1"/>
    <x v="0"/>
    <x v="0"/>
    <x v="201"/>
    <s v="2038D2_UT_aa_Pln"/>
  </r>
  <r>
    <x v="19"/>
    <n v="0"/>
    <n v="30.475000000000005"/>
    <n v="121.9"/>
    <x v="3"/>
    <x v="20"/>
    <x v="15"/>
    <x v="1"/>
    <x v="0"/>
    <x v="1"/>
    <x v="203"/>
    <s v="2038ED1_C_Keeper"/>
  </r>
  <r>
    <x v="19"/>
    <n v="0"/>
    <n v="5.3"/>
    <n v="21.2"/>
    <x v="3"/>
    <x v="20"/>
    <x v="15"/>
    <x v="1"/>
    <x v="0"/>
    <x v="1"/>
    <x v="204"/>
    <s v="2038ED1_UT_IRR"/>
  </r>
  <r>
    <x v="19"/>
    <n v="0"/>
    <n v="30.810000000000006"/>
    <n v="40.26"/>
    <x v="3"/>
    <x v="21"/>
    <x v="16"/>
    <x v="1"/>
    <x v="0"/>
    <x v="1"/>
    <x v="205"/>
    <s v="2038ED2_UT_UT_Y1"/>
  </r>
  <r>
    <x v="19"/>
    <n v="0"/>
    <n v="28"/>
    <n v="28"/>
    <x v="5"/>
    <x v="22"/>
    <x v="17"/>
    <x v="1"/>
    <x v="0"/>
    <x v="1"/>
    <x v="214"/>
    <s v="2038NonOwnRes_US"/>
  </r>
  <r>
    <x v="19"/>
    <n v="0"/>
    <n v="0"/>
    <n v="0"/>
    <x v="5"/>
    <x v="22"/>
    <x v="17"/>
    <x v="1"/>
    <x v="0"/>
    <x v="1"/>
    <x v="215"/>
    <s v="2038NonOR_US_offset"/>
  </r>
  <r>
    <x v="19"/>
    <n v="0"/>
    <n v="1.3125"/>
    <n v="7.5736408346433945"/>
    <x v="24"/>
    <x v="23"/>
    <x v="18"/>
    <x v="0"/>
    <x v="0"/>
    <x v="0"/>
    <x v="357"/>
    <s v="2038D1WA_DLC_1"/>
  </r>
  <r>
    <x v="19"/>
    <n v="0"/>
    <n v="1.0449999999999999"/>
    <n v="4.268492536540978"/>
    <x v="24"/>
    <x v="23"/>
    <x v="18"/>
    <x v="0"/>
    <x v="0"/>
    <x v="0"/>
    <x v="358"/>
    <s v="2038D1WA_CUR_1"/>
  </r>
  <r>
    <x v="19"/>
    <n v="0"/>
    <n v="1.33"/>
    <n v="5.4438316688017423"/>
    <x v="24"/>
    <x v="23"/>
    <x v="18"/>
    <x v="0"/>
    <x v="0"/>
    <x v="0"/>
    <x v="359"/>
    <s v="2038D1WA_CUR_2"/>
  </r>
  <r>
    <x v="19"/>
    <n v="0"/>
    <n v="0.255"/>
    <n v="1.0432120821576243"/>
    <x v="24"/>
    <x v="23"/>
    <x v="18"/>
    <x v="0"/>
    <x v="0"/>
    <x v="0"/>
    <x v="360"/>
    <s v="2038D1WA_CUR_3"/>
  </r>
  <r>
    <x v="19"/>
    <n v="0"/>
    <n v="1.1225000000000001"/>
    <n v="5.1164721118297845"/>
    <x v="24"/>
    <x v="23"/>
    <x v="18"/>
    <x v="0"/>
    <x v="0"/>
    <x v="0"/>
    <x v="334"/>
    <s v="2038D1WA_IRR_1"/>
  </r>
  <r>
    <x v="19"/>
    <n v="0"/>
    <n v="0.67500000000000016"/>
    <n v="3.07343294904094"/>
    <x v="24"/>
    <x v="23"/>
    <x v="18"/>
    <x v="0"/>
    <x v="0"/>
    <x v="0"/>
    <x v="335"/>
    <s v="2038D1WA_IRR_2"/>
  </r>
  <r>
    <x v="19"/>
    <n v="0"/>
    <n v="0.82499999999999984"/>
    <n v="4.7664340313326603"/>
    <x v="24"/>
    <x v="23"/>
    <x v="18"/>
    <x v="0"/>
    <x v="0"/>
    <x v="0"/>
    <x v="336"/>
    <s v="2038D1WA_THM_1"/>
  </r>
  <r>
    <x v="19"/>
    <n v="0"/>
    <n v="1.1074999999999999"/>
    <n v="6.3983017023826303"/>
    <x v="24"/>
    <x v="23"/>
    <x v="18"/>
    <x v="0"/>
    <x v="0"/>
    <x v="0"/>
    <x v="337"/>
    <s v="2038D1WA_THM_2"/>
  </r>
  <r>
    <x v="19"/>
    <n v="0"/>
    <n v="0.45"/>
    <n v="1.8251281323948605"/>
    <x v="24"/>
    <x v="23"/>
    <x v="18"/>
    <x v="0"/>
    <x v="0"/>
    <x v="0"/>
    <x v="320"/>
    <s v="2038D1WA_AS_1"/>
  </r>
  <r>
    <x v="19"/>
    <n v="0"/>
    <n v="0.5625"/>
    <n v="3.2420428413367373"/>
    <x v="24"/>
    <x v="23"/>
    <x v="18"/>
    <x v="0"/>
    <x v="0"/>
    <x v="0"/>
    <x v="338"/>
    <s v="2038D1WA_THM_3"/>
  </r>
  <r>
    <x v="19"/>
    <n v="0"/>
    <n v="0.34499999999999997"/>
    <n v="1.9917659791667306"/>
    <x v="24"/>
    <x v="23"/>
    <x v="18"/>
    <x v="0"/>
    <x v="0"/>
    <x v="0"/>
    <x v="339"/>
    <s v="2038D1WA_THM_4"/>
  </r>
  <r>
    <x v="19"/>
    <n v="0"/>
    <n v="15.38"/>
    <n v="18.890740501484292"/>
    <x v="24"/>
    <x v="19"/>
    <x v="14"/>
    <x v="0"/>
    <x v="0"/>
    <x v="0"/>
    <x v="258"/>
    <s v="2038D2_YK_a_00"/>
  </r>
  <r>
    <x v="19"/>
    <n v="0"/>
    <n v="5.9375"/>
    <n v="8.7148301867927511"/>
    <x v="24"/>
    <x v="19"/>
    <x v="14"/>
    <x v="0"/>
    <x v="0"/>
    <x v="0"/>
    <x v="259"/>
    <s v="2038D2_YK_b_10"/>
  </r>
  <r>
    <x v="19"/>
    <n v="0"/>
    <n v="5.3616666666666681"/>
    <n v="6.5125304774238728"/>
    <x v="24"/>
    <x v="19"/>
    <x v="14"/>
    <x v="0"/>
    <x v="0"/>
    <x v="0"/>
    <x v="260"/>
    <s v="2038D2_YK_c_20"/>
  </r>
  <r>
    <x v="19"/>
    <n v="0"/>
    <n v="15.321666666666665"/>
    <n v="12.292341703067663"/>
    <x v="24"/>
    <x v="19"/>
    <x v="14"/>
    <x v="0"/>
    <x v="0"/>
    <x v="0"/>
    <x v="261"/>
    <s v="2038D2_YK_d_30"/>
  </r>
  <r>
    <x v="19"/>
    <n v="0"/>
    <n v="4.125"/>
    <n v="5.4469073879273884"/>
    <x v="24"/>
    <x v="19"/>
    <x v="14"/>
    <x v="0"/>
    <x v="0"/>
    <x v="0"/>
    <x v="262"/>
    <s v="2038D2_YK_e_40"/>
  </r>
  <r>
    <x v="19"/>
    <n v="0"/>
    <n v="3.7633333333333332"/>
    <n v="4.2811521478082755"/>
    <x v="24"/>
    <x v="19"/>
    <x v="14"/>
    <x v="0"/>
    <x v="0"/>
    <x v="0"/>
    <x v="263"/>
    <s v="2038D2_YK_f_50"/>
  </r>
  <r>
    <x v="19"/>
    <n v="0"/>
    <n v="3.48"/>
    <n v="3.519453480249584"/>
    <x v="24"/>
    <x v="19"/>
    <x v="14"/>
    <x v="0"/>
    <x v="0"/>
    <x v="0"/>
    <x v="264"/>
    <s v="2038D2_YK_g_60"/>
  </r>
  <r>
    <x v="19"/>
    <n v="0"/>
    <n v="2.0016666666666669"/>
    <n v="2.0286535999179272"/>
    <x v="24"/>
    <x v="19"/>
    <x v="14"/>
    <x v="0"/>
    <x v="0"/>
    <x v="0"/>
    <x v="290"/>
    <s v="2038D2_YK_h_70"/>
  </r>
  <r>
    <x v="19"/>
    <n v="0"/>
    <n v="0.93083333333333318"/>
    <n v="0.44396402310304084"/>
    <x v="24"/>
    <x v="19"/>
    <x v="14"/>
    <x v="0"/>
    <x v="0"/>
    <x v="0"/>
    <x v="302"/>
    <s v="2038D2_YK_i_80"/>
  </r>
  <r>
    <x v="19"/>
    <n v="0"/>
    <n v="4.5833333333333337E-2"/>
    <n v="3.2609609638283119E-2"/>
    <x v="24"/>
    <x v="19"/>
    <x v="14"/>
    <x v="0"/>
    <x v="0"/>
    <x v="0"/>
    <x v="329"/>
    <s v="2038D2_YK_j_90"/>
  </r>
  <r>
    <x v="19"/>
    <n v="0"/>
    <n v="3.8566666666666669"/>
    <n v="4.1088026025584492"/>
    <x v="24"/>
    <x v="19"/>
    <x v="14"/>
    <x v="0"/>
    <x v="0"/>
    <x v="0"/>
    <x v="216"/>
    <s v="2038D2_YK_aa_Pln"/>
  </r>
  <r>
    <x v="19"/>
    <n v="0"/>
    <n v="3.1575000000000002"/>
    <n v="4.32"/>
    <x v="24"/>
    <x v="21"/>
    <x v="16"/>
    <x v="0"/>
    <x v="0"/>
    <x v="1"/>
    <x v="217"/>
    <s v="2038ED2_WA_YA_Y1"/>
  </r>
  <r>
    <x v="19"/>
    <n v="0"/>
    <n v="6.5350000000000001"/>
    <n v="8.0266980391682274"/>
    <x v="10"/>
    <x v="19"/>
    <x v="14"/>
    <x v="0"/>
    <x v="0"/>
    <x v="0"/>
    <x v="265"/>
    <s v="2038D2_WW_a_00"/>
  </r>
  <r>
    <x v="19"/>
    <n v="0"/>
    <n v="2.5283333333333333"/>
    <n v="3.711345056687704"/>
    <x v="10"/>
    <x v="19"/>
    <x v="14"/>
    <x v="0"/>
    <x v="0"/>
    <x v="0"/>
    <x v="266"/>
    <s v="2038D2_WW_b_10"/>
  </r>
  <r>
    <x v="19"/>
    <n v="0"/>
    <n v="2.2908333333333331"/>
    <n v="2.7832728908553754"/>
    <x v="10"/>
    <x v="19"/>
    <x v="14"/>
    <x v="0"/>
    <x v="0"/>
    <x v="0"/>
    <x v="267"/>
    <s v="2038D2_WW_c_20"/>
  </r>
  <r>
    <x v="19"/>
    <n v="0"/>
    <n v="6.5150000000000006"/>
    <n v="5.2258541690528491"/>
    <x v="10"/>
    <x v="19"/>
    <x v="14"/>
    <x v="0"/>
    <x v="0"/>
    <x v="0"/>
    <x v="268"/>
    <s v="2038D2_WW_d_30"/>
  </r>
  <r>
    <x v="19"/>
    <n v="0"/>
    <n v="1.7750000000000001"/>
    <n v="2.168791499998548"/>
    <x v="10"/>
    <x v="19"/>
    <x v="14"/>
    <x v="0"/>
    <x v="0"/>
    <x v="0"/>
    <x v="269"/>
    <s v="2038D2_WW_e_40"/>
  </r>
  <r>
    <x v="19"/>
    <n v="0"/>
    <n v="1.6158333333333335"/>
    <n v="1.6493810811000484"/>
    <x v="10"/>
    <x v="19"/>
    <x v="14"/>
    <x v="0"/>
    <x v="0"/>
    <x v="0"/>
    <x v="270"/>
    <s v="2038D2_WW_f_50"/>
  </r>
  <r>
    <x v="19"/>
    <n v="0"/>
    <n v="1.2166666666666668"/>
    <n v="1.0883859028517497"/>
    <x v="10"/>
    <x v="19"/>
    <x v="14"/>
    <x v="0"/>
    <x v="0"/>
    <x v="0"/>
    <x v="291"/>
    <s v="2038D2_WW_g_60"/>
  </r>
  <r>
    <x v="19"/>
    <n v="0"/>
    <n v="0.68"/>
    <n v="0.55215370159056498"/>
    <x v="10"/>
    <x v="19"/>
    <x v="14"/>
    <x v="0"/>
    <x v="0"/>
    <x v="0"/>
    <x v="300"/>
    <s v="2038D2_WW_h_70"/>
  </r>
  <r>
    <x v="19"/>
    <n v="0"/>
    <n v="0.28999999999999998"/>
    <n v="8.3766796811894501E-2"/>
    <x v="10"/>
    <x v="19"/>
    <x v="14"/>
    <x v="0"/>
    <x v="0"/>
    <x v="0"/>
    <x v="310"/>
    <s v="2038D2_WW_i_80"/>
  </r>
  <r>
    <x v="19"/>
    <n v="0"/>
    <n v="1.6666666666666666E-2"/>
    <n v="0"/>
    <x v="10"/>
    <x v="19"/>
    <x v="14"/>
    <x v="0"/>
    <x v="0"/>
    <x v="0"/>
    <x v="361"/>
    <s v="2038D2_WW_j_90"/>
  </r>
  <r>
    <x v="19"/>
    <n v="0"/>
    <n v="1.4816666666666667"/>
    <n v="1.7067373180414633"/>
    <x v="10"/>
    <x v="19"/>
    <x v="14"/>
    <x v="0"/>
    <x v="0"/>
    <x v="0"/>
    <x v="219"/>
    <s v="2038D2_WW_aa_Pln"/>
  </r>
  <r>
    <x v="19"/>
    <n v="0"/>
    <n v="1.0474999999999999"/>
    <n v="1.43"/>
    <x v="10"/>
    <x v="21"/>
    <x v="16"/>
    <x v="0"/>
    <x v="0"/>
    <x v="1"/>
    <x v="220"/>
    <s v="2038ED2_WA_WA_Y1"/>
  </r>
  <r>
    <x v="19"/>
    <n v="0"/>
    <n v="2.6000000000000005"/>
    <n v="2.6"/>
    <x v="10"/>
    <x v="22"/>
    <x v="17"/>
    <x v="0"/>
    <x v="0"/>
    <x v="1"/>
    <x v="221"/>
    <s v="2038NonOwnRes_WW"/>
  </r>
  <r>
    <x v="19"/>
    <n v="0"/>
    <n v="0"/>
    <n v="0"/>
    <x v="10"/>
    <x v="22"/>
    <x v="17"/>
    <x v="0"/>
    <x v="0"/>
    <x v="1"/>
    <x v="222"/>
    <s v="2038NonOR_WW_offset"/>
  </r>
  <r>
    <x v="19"/>
    <n v="0"/>
    <n v="0.58499999999999996"/>
    <n v="3.3899462556312967"/>
    <x v="11"/>
    <x v="23"/>
    <x v="18"/>
    <x v="1"/>
    <x v="0"/>
    <x v="0"/>
    <x v="362"/>
    <s v="2038D1WY_DLC_1"/>
  </r>
  <r>
    <x v="19"/>
    <n v="0"/>
    <n v="0.30499999999999999"/>
    <n v="1.7620226756291817"/>
    <x v="11"/>
    <x v="23"/>
    <x v="18"/>
    <x v="1"/>
    <x v="0"/>
    <x v="0"/>
    <x v="363"/>
    <s v="2038D1WY_DLC_2"/>
  </r>
  <r>
    <x v="19"/>
    <n v="0"/>
    <n v="1.8975"/>
    <n v="7.7580270911306117"/>
    <x v="11"/>
    <x v="23"/>
    <x v="18"/>
    <x v="1"/>
    <x v="0"/>
    <x v="0"/>
    <x v="364"/>
    <s v="2038D1WY_CUR_1"/>
  </r>
  <r>
    <x v="19"/>
    <n v="0"/>
    <n v="1.925"/>
    <n v="7.8714197087564397"/>
    <x v="11"/>
    <x v="23"/>
    <x v="18"/>
    <x v="1"/>
    <x v="0"/>
    <x v="0"/>
    <x v="365"/>
    <s v="2038D1WY_CUR_2"/>
  </r>
  <r>
    <x v="19"/>
    <n v="0"/>
    <n v="2.7174999999999998"/>
    <n v="11.110504481807288"/>
    <x v="11"/>
    <x v="23"/>
    <x v="18"/>
    <x v="1"/>
    <x v="0"/>
    <x v="0"/>
    <x v="366"/>
    <s v="2038D1WY_CUR_3"/>
  </r>
  <r>
    <x v="19"/>
    <n v="0"/>
    <n v="2.4624999999999999"/>
    <n v="10.068278422411627"/>
    <x v="11"/>
    <x v="23"/>
    <x v="18"/>
    <x v="1"/>
    <x v="0"/>
    <x v="0"/>
    <x v="367"/>
    <s v="2038D1WY_CUR_4"/>
  </r>
  <r>
    <x v="19"/>
    <n v="0"/>
    <n v="0.38750000000000001"/>
    <n v="1.7324419927702699"/>
    <x v="11"/>
    <x v="23"/>
    <x v="18"/>
    <x v="1"/>
    <x v="0"/>
    <x v="0"/>
    <x v="340"/>
    <s v="2038D1WY_IRR_1"/>
  </r>
  <r>
    <x v="19"/>
    <n v="0"/>
    <n v="0.93500000000000005"/>
    <n v="5.4162230314667577"/>
    <x v="11"/>
    <x v="23"/>
    <x v="18"/>
    <x v="1"/>
    <x v="0"/>
    <x v="0"/>
    <x v="341"/>
    <s v="2038D1WY_THM_1"/>
  </r>
  <r>
    <x v="19"/>
    <n v="0"/>
    <n v="0.72000000000000008"/>
    <n v="2.9166553298887075"/>
    <x v="11"/>
    <x v="23"/>
    <x v="18"/>
    <x v="1"/>
    <x v="0"/>
    <x v="0"/>
    <x v="303"/>
    <s v="2038D1WY_AS_1"/>
  </r>
  <r>
    <x v="19"/>
    <n v="0"/>
    <n v="0.20749999999999999"/>
    <n v="1.1950595875000383"/>
    <x v="11"/>
    <x v="23"/>
    <x v="18"/>
    <x v="1"/>
    <x v="0"/>
    <x v="0"/>
    <x v="368"/>
    <s v="2038D1WY_THM_5"/>
  </r>
  <r>
    <x v="19"/>
    <n v="0"/>
    <n v="41.032500000000006"/>
    <n v="46.999556914084557"/>
    <x v="12"/>
    <x v="19"/>
    <x v="14"/>
    <x v="1"/>
    <x v="0"/>
    <x v="0"/>
    <x v="271"/>
    <s v="2038D2_WY_a_00"/>
  </r>
  <r>
    <x v="19"/>
    <n v="0"/>
    <n v="11.726666666666667"/>
    <n v="16.786282819394586"/>
    <x v="12"/>
    <x v="19"/>
    <x v="14"/>
    <x v="1"/>
    <x v="0"/>
    <x v="0"/>
    <x v="272"/>
    <s v="2038D2_WY_b_10"/>
  </r>
  <r>
    <x v="19"/>
    <n v="0"/>
    <n v="6.7425000000000006"/>
    <n v="8.4482985640291002"/>
    <x v="12"/>
    <x v="19"/>
    <x v="14"/>
    <x v="1"/>
    <x v="0"/>
    <x v="0"/>
    <x v="273"/>
    <s v="2038D2_WY_c_20"/>
  </r>
  <r>
    <x v="19"/>
    <n v="0"/>
    <n v="29.416666666666668"/>
    <n v="29.901208308306689"/>
    <x v="12"/>
    <x v="19"/>
    <x v="14"/>
    <x v="1"/>
    <x v="0"/>
    <x v="0"/>
    <x v="274"/>
    <s v="2038D2_WY_d_30"/>
  </r>
  <r>
    <x v="19"/>
    <n v="0"/>
    <n v="24.066666666666663"/>
    <n v="28.186526767699096"/>
    <x v="12"/>
    <x v="19"/>
    <x v="14"/>
    <x v="1"/>
    <x v="0"/>
    <x v="0"/>
    <x v="275"/>
    <s v="2038D2_WY_e_40"/>
  </r>
  <r>
    <x v="19"/>
    <n v="0"/>
    <n v="15.770833333333334"/>
    <n v="17.678035794819394"/>
    <x v="12"/>
    <x v="19"/>
    <x v="14"/>
    <x v="1"/>
    <x v="0"/>
    <x v="0"/>
    <x v="292"/>
    <s v="2038D2_WY_f_50"/>
  </r>
  <r>
    <x v="19"/>
    <n v="0"/>
    <n v="5.0975000000000001"/>
    <n v="5.7639755922542353"/>
    <x v="12"/>
    <x v="19"/>
    <x v="14"/>
    <x v="1"/>
    <x v="0"/>
    <x v="0"/>
    <x v="307"/>
    <s v="2038D2_WY_g_60"/>
  </r>
  <r>
    <x v="19"/>
    <n v="0"/>
    <n v="0.93583333333333318"/>
    <n v="1.3086938312524632"/>
    <x v="12"/>
    <x v="19"/>
    <x v="14"/>
    <x v="1"/>
    <x v="0"/>
    <x v="0"/>
    <x v="311"/>
    <s v="2038D2_WY_h_70"/>
  </r>
  <r>
    <x v="19"/>
    <n v="0"/>
    <n v="0.35000000000000003"/>
    <n v="0.53938305261748787"/>
    <x v="12"/>
    <x v="19"/>
    <x v="14"/>
    <x v="1"/>
    <x v="0"/>
    <x v="0"/>
    <x v="321"/>
    <s v="2038D2_WY_i_80"/>
  </r>
  <r>
    <x v="19"/>
    <n v="0"/>
    <n v="6.2550000000000017"/>
    <n v="7.4577723864137644"/>
    <x v="12"/>
    <x v="19"/>
    <x v="14"/>
    <x v="1"/>
    <x v="0"/>
    <x v="0"/>
    <x v="225"/>
    <s v="2038D2_WY_aa_Pln"/>
  </r>
  <r>
    <x v="19"/>
    <n v="0"/>
    <n v="6.2858333333333336"/>
    <n v="7.35"/>
    <x v="12"/>
    <x v="21"/>
    <x v="16"/>
    <x v="1"/>
    <x v="0"/>
    <x v="1"/>
    <x v="226"/>
    <s v="2038ED2_WY_WY_Y1"/>
  </r>
  <r>
    <x v="19"/>
    <n v="0"/>
    <n v="0.26750000000000002"/>
    <n v="1.5086148258045038"/>
    <x v="14"/>
    <x v="23"/>
    <x v="18"/>
    <x v="0"/>
    <x v="0"/>
    <x v="0"/>
    <x v="369"/>
    <s v="2038D1CA_DLC_1"/>
  </r>
  <r>
    <x v="19"/>
    <n v="0"/>
    <n v="0.26500000000000001"/>
    <n v="1.087583106445992"/>
    <x v="14"/>
    <x v="23"/>
    <x v="18"/>
    <x v="0"/>
    <x v="0"/>
    <x v="0"/>
    <x v="370"/>
    <s v="2038D1CA_CUR_1"/>
  </r>
  <r>
    <x v="19"/>
    <n v="0"/>
    <n v="1.0275000000000001"/>
    <n v="4.7082586883768016"/>
    <x v="14"/>
    <x v="23"/>
    <x v="18"/>
    <x v="0"/>
    <x v="0"/>
    <x v="0"/>
    <x v="342"/>
    <s v="2038D1CA_IRR_1"/>
  </r>
  <r>
    <x v="19"/>
    <n v="0"/>
    <n v="1.01"/>
    <n v="5.7199180421515861"/>
    <x v="14"/>
    <x v="23"/>
    <x v="18"/>
    <x v="0"/>
    <x v="0"/>
    <x v="0"/>
    <x v="343"/>
    <s v="2038D1CA_THM_1"/>
  </r>
  <r>
    <x v="19"/>
    <n v="0"/>
    <n v="46.21"/>
    <n v="54.372207083930448"/>
    <x v="14"/>
    <x v="19"/>
    <x v="14"/>
    <x v="0"/>
    <x v="0"/>
    <x v="0"/>
    <x v="276"/>
    <s v="2038D2_OR_a_00"/>
  </r>
  <r>
    <x v="19"/>
    <n v="0"/>
    <n v="46.085833333333333"/>
    <n v="54.617199039400603"/>
    <x v="14"/>
    <x v="19"/>
    <x v="14"/>
    <x v="0"/>
    <x v="0"/>
    <x v="0"/>
    <x v="277"/>
    <s v="2038D2_OR_d_30"/>
  </r>
  <r>
    <x v="19"/>
    <n v="0"/>
    <n v="14.339999999999998"/>
    <n v="18.041903200621363"/>
    <x v="14"/>
    <x v="19"/>
    <x v="14"/>
    <x v="0"/>
    <x v="0"/>
    <x v="0"/>
    <x v="293"/>
    <s v="2038D2_OR_g_60"/>
  </r>
  <r>
    <x v="19"/>
    <n v="0"/>
    <n v="1.6608333333333334"/>
    <n v="2.0854040545959127"/>
    <x v="14"/>
    <x v="19"/>
    <x v="14"/>
    <x v="0"/>
    <x v="0"/>
    <x v="0"/>
    <x v="309"/>
    <s v="2038D2_OR_i_80"/>
  </r>
  <r>
    <x v="19"/>
    <n v="0"/>
    <n v="5.0141666666666653"/>
    <n v="6.8520071409515939"/>
    <x v="14"/>
    <x v="19"/>
    <x v="14"/>
    <x v="0"/>
    <x v="0"/>
    <x v="0"/>
    <x v="278"/>
    <s v="2038D2_CA_a_00"/>
  </r>
  <r>
    <x v="19"/>
    <n v="0"/>
    <n v="0.86916666666666664"/>
    <n v="1.3886381817843976"/>
    <x v="14"/>
    <x v="19"/>
    <x v="14"/>
    <x v="0"/>
    <x v="0"/>
    <x v="0"/>
    <x v="279"/>
    <s v="2038D2_CA_b_10"/>
  </r>
  <r>
    <x v="19"/>
    <n v="0"/>
    <n v="4.6666666666666669E-2"/>
    <n v="0"/>
    <x v="14"/>
    <x v="19"/>
    <x v="14"/>
    <x v="0"/>
    <x v="0"/>
    <x v="0"/>
    <x v="322"/>
    <s v="2038D2_CA_j_90"/>
  </r>
  <r>
    <x v="19"/>
    <n v="0"/>
    <n v="0.57166666666666666"/>
    <n v="0.24377692151106259"/>
    <x v="14"/>
    <x v="19"/>
    <x v="14"/>
    <x v="0"/>
    <x v="0"/>
    <x v="0"/>
    <x v="280"/>
    <s v="2038D2_CA_c_20"/>
  </r>
  <r>
    <x v="19"/>
    <n v="0"/>
    <n v="4.8075000000000001"/>
    <n v="3.1352161053537015"/>
    <x v="14"/>
    <x v="19"/>
    <x v="14"/>
    <x v="0"/>
    <x v="0"/>
    <x v="0"/>
    <x v="281"/>
    <s v="2038D2_CA_d_30"/>
  </r>
  <r>
    <x v="19"/>
    <n v="0"/>
    <n v="1.8875"/>
    <n v="2.3937670294545406"/>
    <x v="14"/>
    <x v="19"/>
    <x v="14"/>
    <x v="0"/>
    <x v="0"/>
    <x v="0"/>
    <x v="282"/>
    <s v="2038D2_CA_e_40"/>
  </r>
  <r>
    <x v="19"/>
    <n v="0"/>
    <n v="0.755"/>
    <n v="0.64439761492667047"/>
    <x v="14"/>
    <x v="19"/>
    <x v="14"/>
    <x v="0"/>
    <x v="0"/>
    <x v="0"/>
    <x v="283"/>
    <s v="2038D2_CA_f_50"/>
  </r>
  <r>
    <x v="19"/>
    <n v="0"/>
    <n v="0.34499999999999997"/>
    <n v="4.1654718807321044E-2"/>
    <x v="14"/>
    <x v="19"/>
    <x v="14"/>
    <x v="0"/>
    <x v="0"/>
    <x v="0"/>
    <x v="297"/>
    <s v="2038D2_CA_g_60"/>
  </r>
  <r>
    <x v="19"/>
    <n v="0"/>
    <n v="6.9999999999999993E-2"/>
    <n v="0"/>
    <x v="14"/>
    <x v="19"/>
    <x v="14"/>
    <x v="0"/>
    <x v="0"/>
    <x v="0"/>
    <x v="312"/>
    <s v="2038D2_CA_i_80"/>
  </r>
  <r>
    <x v="19"/>
    <n v="0"/>
    <n v="0.53"/>
    <n v="0.35070679575783414"/>
    <x v="14"/>
    <x v="19"/>
    <x v="14"/>
    <x v="0"/>
    <x v="0"/>
    <x v="0"/>
    <x v="304"/>
    <s v="2038D2_CA_h_70"/>
  </r>
  <r>
    <x v="19"/>
    <n v="0"/>
    <n v="9.1666666666666684E-3"/>
    <n v="0"/>
    <x v="14"/>
    <x v="19"/>
    <x v="14"/>
    <x v="0"/>
    <x v="0"/>
    <x v="0"/>
    <x v="284"/>
    <s v="2038D2_OR_u_200"/>
  </r>
  <r>
    <x v="19"/>
    <n v="0"/>
    <n v="0.10083333333333333"/>
    <n v="7.773757969723577E-2"/>
    <x v="14"/>
    <x v="19"/>
    <x v="14"/>
    <x v="0"/>
    <x v="0"/>
    <x v="0"/>
    <x v="323"/>
    <s v="2038D2_OR_j_90"/>
  </r>
  <r>
    <x v="19"/>
    <n v="0"/>
    <n v="0.64583333333333337"/>
    <n v="0.86206726951918833"/>
    <x v="14"/>
    <x v="19"/>
    <x v="14"/>
    <x v="0"/>
    <x v="0"/>
    <x v="0"/>
    <x v="228"/>
    <s v="2038D2_CA_aa_Pln"/>
  </r>
  <r>
    <x v="19"/>
    <n v="0"/>
    <n v="16.072500000000002"/>
    <n v="20.54312307013674"/>
    <x v="14"/>
    <x v="19"/>
    <x v="14"/>
    <x v="0"/>
    <x v="0"/>
    <x v="0"/>
    <x v="229"/>
    <s v="2038D2_OR_aa_Pln"/>
  </r>
  <r>
    <x v="19"/>
    <n v="0"/>
    <n v="0.64750000000000008"/>
    <n v="0.9"/>
    <x v="14"/>
    <x v="21"/>
    <x v="16"/>
    <x v="0"/>
    <x v="0"/>
    <x v="1"/>
    <x v="232"/>
    <s v="2038ED2_CA_SO_Y1"/>
  </r>
  <r>
    <x v="19"/>
    <n v="0"/>
    <n v="17.07"/>
    <n v="23.28"/>
    <x v="14"/>
    <x v="21"/>
    <x v="16"/>
    <x v="0"/>
    <x v="0"/>
    <x v="1"/>
    <x v="233"/>
    <s v="2038ED2_OR_SO_Y1"/>
  </r>
  <r>
    <x v="19"/>
    <n v="0"/>
    <n v="1.4499999999999995"/>
    <n v="1.45"/>
    <x v="14"/>
    <x v="6"/>
    <x v="5"/>
    <x v="0"/>
    <x v="0"/>
    <x v="1"/>
    <x v="234"/>
    <s v="2038PGE_Cove_P"/>
  </r>
  <r>
    <x v="19"/>
    <n v="0"/>
    <n v="9.6666666666666679E-2"/>
    <n v="0.1"/>
    <x v="14"/>
    <x v="3"/>
    <x v="3"/>
    <x v="0"/>
    <x v="0"/>
    <x v="1"/>
    <x v="237"/>
    <s v="2038QF_HY_CA"/>
  </r>
  <r>
    <x v="19"/>
    <n v="0"/>
    <n v="0.59999999999999987"/>
    <n v="0.6"/>
    <x v="14"/>
    <x v="22"/>
    <x v="17"/>
    <x v="0"/>
    <x v="0"/>
    <x v="1"/>
    <x v="241"/>
    <s v="2038NonOwnRes_SO"/>
  </r>
  <r>
    <x v="19"/>
    <n v="0"/>
    <n v="0"/>
    <n v="0"/>
    <x v="14"/>
    <x v="22"/>
    <x v="17"/>
    <x v="0"/>
    <x v="0"/>
    <x v="1"/>
    <x v="242"/>
    <s v="2038NonOR_SO_offset"/>
  </r>
  <r>
    <x v="19"/>
    <n v="0"/>
    <n v="12.396666666666667"/>
    <n v="16.662761038006025"/>
    <x v="15"/>
    <x v="19"/>
    <x v="14"/>
    <x v="0"/>
    <x v="0"/>
    <x v="0"/>
    <x v="285"/>
    <s v="2038D2_OR_b_10"/>
  </r>
  <r>
    <x v="19"/>
    <n v="0"/>
    <n v="55.090833333333343"/>
    <n v="62.119581670823173"/>
    <x v="15"/>
    <x v="19"/>
    <x v="14"/>
    <x v="0"/>
    <x v="0"/>
    <x v="0"/>
    <x v="286"/>
    <s v="2038D2_OR_e_40"/>
  </r>
  <r>
    <x v="19"/>
    <n v="0"/>
    <n v="55.243333333333318"/>
    <n v="23.86"/>
    <x v="15"/>
    <x v="18"/>
    <x v="13"/>
    <x v="0"/>
    <x v="0"/>
    <x v="1"/>
    <x v="244"/>
    <s v="2038Cowlitz_S"/>
  </r>
  <r>
    <x v="19"/>
    <n v="0"/>
    <n v="2.15"/>
    <n v="8.7894069001446713"/>
    <x v="25"/>
    <x v="23"/>
    <x v="18"/>
    <x v="0"/>
    <x v="0"/>
    <x v="0"/>
    <x v="371"/>
    <s v="2038D1OR_CUR_2"/>
  </r>
  <r>
    <x v="19"/>
    <n v="0"/>
    <n v="0.84500000000000008"/>
    <n v="3.8770415000413783"/>
    <x v="25"/>
    <x v="23"/>
    <x v="18"/>
    <x v="0"/>
    <x v="0"/>
    <x v="0"/>
    <x v="344"/>
    <s v="2038D1OR_IRR_1"/>
  </r>
  <r>
    <x v="19"/>
    <n v="0"/>
    <n v="1.135"/>
    <n v="5.2022560921206287"/>
    <x v="25"/>
    <x v="23"/>
    <x v="18"/>
    <x v="0"/>
    <x v="0"/>
    <x v="0"/>
    <x v="345"/>
    <s v="2038D1OR_IRR_2"/>
  </r>
  <r>
    <x v="19"/>
    <n v="0"/>
    <n v="0.87250000000000005"/>
    <n v="4.003252413572735"/>
    <x v="25"/>
    <x v="23"/>
    <x v="18"/>
    <x v="0"/>
    <x v="0"/>
    <x v="0"/>
    <x v="346"/>
    <s v="2038D1OR_IRR_3"/>
  </r>
  <r>
    <x v="19"/>
    <n v="0"/>
    <n v="0.47499999999999992"/>
    <n v="1.9395067727826529"/>
    <x v="25"/>
    <x v="23"/>
    <x v="18"/>
    <x v="0"/>
    <x v="0"/>
    <x v="0"/>
    <x v="372"/>
    <s v="2038D1OR_CUR_5"/>
  </r>
  <r>
    <x v="19"/>
    <n v="0"/>
    <n v="1.8274999999999999"/>
    <n v="7.4070029878715236"/>
    <x v="25"/>
    <x v="23"/>
    <x v="18"/>
    <x v="0"/>
    <x v="0"/>
    <x v="0"/>
    <x v="324"/>
    <s v="2038D1OR_AS_1"/>
  </r>
  <r>
    <x v="19"/>
    <n v="0"/>
    <n v="15.624166666666667"/>
    <n v="18.109784092727349"/>
    <x v="25"/>
    <x v="19"/>
    <x v="14"/>
    <x v="0"/>
    <x v="0"/>
    <x v="0"/>
    <x v="287"/>
    <s v="2038D2_OR_f_50"/>
  </r>
  <r>
    <x v="19"/>
    <n v="0"/>
    <n v="8.7874999999999996"/>
    <n v="12.217840839619027"/>
    <x v="25"/>
    <x v="19"/>
    <x v="14"/>
    <x v="0"/>
    <x v="0"/>
    <x v="0"/>
    <x v="298"/>
    <s v="2038D2_OR_h_70"/>
  </r>
  <r>
    <x v="19"/>
    <n v="0"/>
    <n v="22.4375"/>
    <n v="30.48771039895589"/>
    <x v="35"/>
    <x v="19"/>
    <x v="14"/>
    <x v="0"/>
    <x v="0"/>
    <x v="0"/>
    <x v="288"/>
    <s v="2038D2_OR_c_2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0"/>
    <n v="0"/>
    <n v="0"/>
    <s v=""/>
    <x v="36"/>
    <x v="16"/>
    <x v="7"/>
    <x v="1"/>
    <x v="0"/>
    <x v="2"/>
    <x v="373"/>
    <s v="00"/>
  </r>
  <r>
    <x v="21"/>
    <m/>
    <m/>
    <m/>
    <x v="37"/>
    <x v="24"/>
    <x v="19"/>
    <x v="2"/>
    <x v="1"/>
    <x v="3"/>
    <x v="37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itemPrintTitles="1" createdVersion="4" indent="0" compact="0" compactData="0" gridDropZones="1" multipleFieldFilters="0">
  <location ref="A10:W169" firstHeaderRow="1" firstDataRow="2" firstDataCol="2" rowPageCount="2" colPageCount="1"/>
  <pivotFields count="12">
    <pivotField axis="axisCol" compact="0" outline="0" showAll="0">
      <items count="23"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 defaultSubtotal="0"/>
    <pivotField axis="axisRow" compact="0" outline="0" multipleItemSelectionAllowed="1" showAll="0">
      <items count="26">
        <item h="1" sd="0" x="5"/>
        <item x="4"/>
        <item x="2"/>
        <item x="9"/>
        <item x="1"/>
        <item x="7"/>
        <item x="6"/>
        <item x="3"/>
        <item h="1" sd="0" x="22"/>
        <item x="18"/>
        <item h="1" x="24"/>
        <item x="10"/>
        <item h="1" x="11"/>
        <item h="1" x="0"/>
        <item h="1" x="8"/>
        <item h="1" x="12"/>
        <item h="1" x="13"/>
        <item h="1" x="14"/>
        <item h="1" x="15"/>
        <item h="1" x="16"/>
        <item h="1" x="17"/>
        <item h="1" x="19"/>
        <item h="1" x="20"/>
        <item h="1" x="21"/>
        <item h="1" x="23"/>
        <item t="default"/>
      </items>
    </pivotField>
    <pivotField axis="axisPage" compact="0" outline="0" multipleItemSelectionAllowed="1" showAll="0" defaultSubtotal="0">
      <items count="20">
        <item x="19"/>
        <item x="1"/>
        <item x="4"/>
        <item x="5"/>
        <item x="6"/>
        <item x="2"/>
        <item x="3"/>
        <item x="13"/>
        <item x="17"/>
        <item x="8"/>
        <item x="0"/>
        <item x="7"/>
        <item x="9"/>
        <item x="10"/>
        <item x="11"/>
        <item x="12"/>
        <item x="14"/>
        <item x="15"/>
        <item x="16"/>
        <item x="18"/>
      </items>
    </pivotField>
    <pivotField compact="0" outline="0" showAll="0" defaultSubtotal="0"/>
    <pivotField axis="axisPage"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376">
        <item x="373"/>
        <item x="207"/>
        <item x="208"/>
        <item x="187"/>
        <item x="188"/>
        <item x="39"/>
        <item x="245"/>
        <item x="198"/>
        <item x="213"/>
        <item x="223"/>
        <item x="206"/>
        <item x="66"/>
        <item x="72"/>
        <item x="73"/>
        <item x="67"/>
        <item x="68"/>
        <item x="84"/>
        <item x="85"/>
        <item x="86"/>
        <item x="87"/>
        <item x="69"/>
        <item x="70"/>
        <item x="44"/>
        <item x="45"/>
        <item x="46"/>
        <item x="47"/>
        <item x="48"/>
        <item x="132"/>
        <item x="133"/>
        <item x="134"/>
        <item x="135"/>
        <item x="25"/>
        <item x="26"/>
        <item x="27"/>
        <item x="88"/>
        <item x="244"/>
        <item x="199"/>
        <item x="203"/>
        <item x="190"/>
        <item x="204"/>
        <item x="232"/>
        <item x="191"/>
        <item x="233"/>
        <item x="205"/>
        <item x="220"/>
        <item x="217"/>
        <item x="226"/>
        <item x="196"/>
        <item x="78"/>
        <item x="102"/>
        <item x="75"/>
        <item x="103"/>
        <item x="95"/>
        <item x="99"/>
        <item x="3"/>
        <item x="235"/>
        <item x="236"/>
        <item x="42"/>
        <item x="114"/>
        <item x="43"/>
        <item x="19"/>
        <item x="20"/>
        <item x="21"/>
        <item x="22"/>
        <item x="23"/>
        <item x="24"/>
        <item x="74"/>
        <item x="28"/>
        <item x="29"/>
        <item x="2"/>
        <item x="8"/>
        <item x="71"/>
        <item x="115"/>
        <item x="40"/>
        <item x="116"/>
        <item x="36"/>
        <item x="38"/>
        <item x="35"/>
        <item x="194"/>
        <item x="242"/>
        <item x="215"/>
        <item x="222"/>
        <item x="193"/>
        <item x="241"/>
        <item x="214"/>
        <item x="221"/>
        <item x="37"/>
        <item x="234"/>
        <item x="230"/>
        <item x="238"/>
        <item x="211"/>
        <item x="237"/>
        <item x="192"/>
        <item x="239"/>
        <item x="218"/>
        <item x="50"/>
        <item x="51"/>
        <item x="52"/>
        <item x="53"/>
        <item x="54"/>
        <item x="55"/>
        <item x="33"/>
        <item x="240"/>
        <item x="209"/>
        <item x="210"/>
        <item x="100"/>
        <item x="49"/>
        <item x="4"/>
        <item x="5"/>
        <item x="30"/>
        <item x="31"/>
        <item x="79"/>
        <item x="101"/>
        <item x="6"/>
        <item x="7"/>
        <item x="32"/>
        <item x="150"/>
        <item x="83"/>
        <item x="122"/>
        <item x="123"/>
        <item x="124"/>
        <item x="224"/>
        <item x="91"/>
        <item x="92"/>
        <item x="89"/>
        <item x="90"/>
        <item x="9"/>
        <item x="93"/>
        <item x="10"/>
        <item x="76"/>
        <item x="77"/>
        <item x="94"/>
        <item x="96"/>
        <item x="197"/>
        <item x="97"/>
        <item x="98"/>
        <item x="374"/>
        <item x="16"/>
        <item x="17"/>
        <item x="56"/>
        <item x="57"/>
        <item x="58"/>
        <item x="59"/>
        <item x="60"/>
        <item x="61"/>
        <item x="80"/>
        <item x="104"/>
        <item x="112"/>
        <item x="117"/>
        <item x="118"/>
        <item x="119"/>
        <item x="120"/>
        <item x="121"/>
        <item x="125"/>
        <item x="126"/>
        <item x="127"/>
        <item x="129"/>
        <item x="130"/>
        <item x="113"/>
        <item x="139"/>
        <item x="195"/>
        <item x="212"/>
        <item x="231"/>
        <item x="0"/>
        <item x="1"/>
        <item x="11"/>
        <item x="12"/>
        <item x="13"/>
        <item x="14"/>
        <item x="15"/>
        <item x="18"/>
        <item x="34"/>
        <item x="41"/>
        <item x="62"/>
        <item x="63"/>
        <item x="64"/>
        <item x="65"/>
        <item x="81"/>
        <item x="82"/>
        <item x="105"/>
        <item x="106"/>
        <item x="107"/>
        <item x="108"/>
        <item x="109"/>
        <item x="110"/>
        <item x="111"/>
        <item x="128"/>
        <item x="131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9"/>
        <item x="200"/>
        <item x="201"/>
        <item x="202"/>
        <item x="216"/>
        <item x="219"/>
        <item x="225"/>
        <item x="227"/>
        <item x="228"/>
        <item x="229"/>
        <item x="24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t="default"/>
      </items>
    </pivotField>
    <pivotField compact="0" outline="0" showAll="0"/>
  </pivotFields>
  <rowFields count="2">
    <field x="5"/>
    <field x="10"/>
  </rowFields>
  <rowItems count="158">
    <i>
      <x v="1"/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t="default">
      <x v="1"/>
    </i>
    <i>
      <x v="2"/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116"/>
    </i>
    <i r="1">
      <x v="117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4"/>
    </i>
    <i r="1">
      <x v="135"/>
    </i>
    <i r="1">
      <x v="168"/>
    </i>
    <i r="1">
      <x v="169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91"/>
    </i>
    <i r="1">
      <x v="192"/>
    </i>
    <i r="1">
      <x v="193"/>
    </i>
    <i r="1">
      <x v="194"/>
    </i>
    <i r="1">
      <x v="200"/>
    </i>
    <i t="default">
      <x v="2"/>
    </i>
    <i>
      <x v="3"/>
      <x v="57"/>
    </i>
    <i t="default">
      <x v="3"/>
    </i>
    <i>
      <x v="4"/>
      <x v="69"/>
    </i>
    <i r="1">
      <x v="70"/>
    </i>
    <i r="1">
      <x v="71"/>
    </i>
    <i r="1">
      <x v="72"/>
    </i>
    <i r="1">
      <x v="73"/>
    </i>
    <i r="1">
      <x v="74"/>
    </i>
    <i r="1">
      <x v="137"/>
    </i>
    <i r="1">
      <x v="138"/>
    </i>
    <i r="1">
      <x v="148"/>
    </i>
    <i r="1">
      <x v="149"/>
    </i>
    <i r="1">
      <x v="150"/>
    </i>
    <i r="1">
      <x v="151"/>
    </i>
    <i r="1">
      <x v="152"/>
    </i>
    <i r="1">
      <x v="154"/>
    </i>
    <i r="1">
      <x v="155"/>
    </i>
    <i r="1">
      <x v="170"/>
    </i>
    <i r="1">
      <x v="186"/>
    </i>
    <i t="default">
      <x v="4"/>
    </i>
    <i>
      <x v="5"/>
      <x v="75"/>
    </i>
    <i r="1">
      <x v="86"/>
    </i>
    <i t="default">
      <x v="5"/>
    </i>
    <i>
      <x v="6"/>
      <x v="1"/>
    </i>
    <i r="1">
      <x v="3"/>
    </i>
    <i r="1">
      <x v="5"/>
    </i>
    <i r="1">
      <x v="36"/>
    </i>
    <i r="1">
      <x v="76"/>
    </i>
    <i r="1">
      <x v="77"/>
    </i>
    <i r="1">
      <x v="87"/>
    </i>
    <i r="1">
      <x v="121"/>
    </i>
    <i t="default">
      <x v="6"/>
    </i>
    <i>
      <x v="7"/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53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71"/>
    </i>
    <i r="1">
      <x v="174"/>
    </i>
    <i r="1">
      <x v="175"/>
    </i>
    <i r="1">
      <x v="176"/>
    </i>
    <i r="1">
      <x v="240"/>
    </i>
    <i r="1">
      <x v="244"/>
    </i>
    <i r="1">
      <x v="247"/>
    </i>
    <i t="default">
      <x v="7"/>
    </i>
    <i>
      <x v="9"/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35"/>
    </i>
    <i r="1">
      <x v="47"/>
    </i>
    <i r="1">
      <x v="55"/>
    </i>
    <i r="1">
      <x v="56"/>
    </i>
    <i r="1">
      <x v="133"/>
    </i>
    <i t="default">
      <x v="9"/>
    </i>
    <i>
      <x v="11"/>
      <x v="118"/>
    </i>
    <i r="1">
      <x v="119"/>
    </i>
    <i r="1">
      <x v="120"/>
    </i>
    <i r="1">
      <x v="173"/>
    </i>
    <i r="1">
      <x v="190"/>
    </i>
    <i r="1">
      <x v="197"/>
    </i>
    <i r="1">
      <x v="198"/>
    </i>
    <i r="1">
      <x v="199"/>
    </i>
    <i r="1">
      <x v="201"/>
    </i>
    <i t="default">
      <x v="11"/>
    </i>
    <i t="grand">
      <x/>
    </i>
  </rowItems>
  <colFields count="1">
    <field x="0"/>
  </colFields>
  <col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pageFields count="2">
    <pageField fld="8" item="0" hier="-1"/>
    <pageField fld="6" hier="-1"/>
  </pageFields>
  <dataFields count="1">
    <dataField name="Sum of LRCap" fld="3" baseField="5" baseItem="1" numFmtId="3"/>
  </dataFields>
  <formats count="112">
    <format dxfId="111">
      <pivotArea type="all" dataOnly="0" outline="0" fieldPosition="0"/>
    </format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5" count="0"/>
        </references>
      </pivotArea>
    </format>
    <format dxfId="108">
      <pivotArea dataOnly="0" labelOnly="1" outline="0" fieldPosition="0">
        <references count="1">
          <reference field="5" count="0" defaultSubtotal="1"/>
        </references>
      </pivotArea>
    </format>
    <format dxfId="107">
      <pivotArea dataOnly="0" labelOnly="1" grandRow="1" outline="0" fieldPosition="0"/>
    </format>
    <format dxfId="106">
      <pivotArea dataOnly="0" labelOnly="1" outline="0" fieldPosition="0">
        <references count="2">
          <reference field="5" count="1" selected="0">
            <x v="1"/>
          </reference>
          <reference field="10" count="11"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105">
      <pivotArea dataOnly="0" labelOnly="1" outline="0" fieldPosition="0">
        <references count="2">
          <reference field="5" count="1" selected="0">
            <x v="2"/>
          </reference>
          <reference field="10" count="38">
            <x v="48"/>
            <x v="49"/>
            <x v="50"/>
            <x v="51"/>
            <x v="52"/>
            <x v="53"/>
            <x v="54"/>
            <x v="116"/>
            <x v="117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68"/>
            <x v="169"/>
            <x v="177"/>
            <x v="178"/>
            <x v="179"/>
            <x v="180"/>
            <x v="181"/>
            <x v="182"/>
            <x v="183"/>
            <x v="184"/>
            <x v="185"/>
            <x v="191"/>
            <x v="192"/>
            <x v="193"/>
            <x v="194"/>
            <x v="200"/>
          </reference>
        </references>
      </pivotArea>
    </format>
    <format dxfId="104">
      <pivotArea dataOnly="0" labelOnly="1" outline="0" fieldPosition="0">
        <references count="2">
          <reference field="5" count="1" selected="0">
            <x v="3"/>
          </reference>
          <reference field="10" count="1">
            <x v="57"/>
          </reference>
        </references>
      </pivotArea>
    </format>
    <format dxfId="103">
      <pivotArea dataOnly="0" labelOnly="1" outline="0" fieldPosition="0">
        <references count="2">
          <reference field="5" count="1" selected="0">
            <x v="4"/>
          </reference>
          <reference field="10" count="17">
            <x v="69"/>
            <x v="70"/>
            <x v="71"/>
            <x v="72"/>
            <x v="73"/>
            <x v="74"/>
            <x v="137"/>
            <x v="138"/>
            <x v="148"/>
            <x v="149"/>
            <x v="150"/>
            <x v="151"/>
            <x v="152"/>
            <x v="154"/>
            <x v="155"/>
            <x v="170"/>
            <x v="186"/>
          </reference>
        </references>
      </pivotArea>
    </format>
    <format dxfId="102">
      <pivotArea dataOnly="0" labelOnly="1" outline="0" fieldPosition="0">
        <references count="2">
          <reference field="5" count="1" selected="0">
            <x v="5"/>
          </reference>
          <reference field="10" count="2">
            <x v="75"/>
            <x v="86"/>
          </reference>
        </references>
      </pivotArea>
    </format>
    <format dxfId="101">
      <pivotArea dataOnly="0" labelOnly="1" outline="0" fieldPosition="0">
        <references count="2">
          <reference field="5" count="1" selected="0">
            <x v="6"/>
          </reference>
          <reference field="10" count="8">
            <x v="1"/>
            <x v="3"/>
            <x v="5"/>
            <x v="36"/>
            <x v="76"/>
            <x v="77"/>
            <x v="87"/>
            <x v="121"/>
          </reference>
        </references>
      </pivotArea>
    </format>
    <format dxfId="100">
      <pivotArea dataOnly="0" labelOnly="1" outline="0" fieldPosition="0">
        <references count="2">
          <reference field="5" count="1" selected="0">
            <x v="7"/>
          </reference>
          <reference field="10" count="50"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39"/>
            <x v="140"/>
            <x v="141"/>
            <x v="142"/>
            <x v="143"/>
            <x v="144"/>
            <x v="145"/>
            <x v="146"/>
            <x v="153"/>
            <x v="156"/>
            <x v="157"/>
            <x v="158"/>
            <x v="159"/>
            <x v="160"/>
            <x v="161"/>
            <x v="171"/>
            <x v="174"/>
            <x v="175"/>
            <x v="176"/>
            <x v="240"/>
            <x v="244"/>
            <x v="247"/>
          </reference>
        </references>
      </pivotArea>
    </format>
    <format dxfId="99">
      <pivotArea dataOnly="0" labelOnly="1" outline="0" fieldPosition="0">
        <references count="2">
          <reference field="5" count="1" selected="0">
            <x v="9"/>
          </reference>
          <reference field="10" count="12">
            <x v="2"/>
            <x v="4"/>
            <x v="6"/>
            <x v="7"/>
            <x v="8"/>
            <x v="9"/>
            <x v="10"/>
            <x v="35"/>
            <x v="47"/>
            <x v="55"/>
            <x v="56"/>
            <x v="133"/>
          </reference>
        </references>
      </pivotArea>
    </format>
    <format dxfId="98">
      <pivotArea dataOnly="0" labelOnly="1" outline="0" fieldPosition="0">
        <references count="2">
          <reference field="5" count="1" selected="0">
            <x v="11"/>
          </reference>
          <reference field="10" count="9">
            <x v="118"/>
            <x v="119"/>
            <x v="120"/>
            <x v="173"/>
            <x v="190"/>
            <x v="197"/>
            <x v="198"/>
            <x v="199"/>
            <x v="201"/>
          </reference>
        </references>
      </pivotArea>
    </format>
    <format dxfId="97">
      <pivotArea dataOnly="0" labelOnly="1" outline="0" fieldPosition="0">
        <references count="1">
          <reference field="0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6">
      <pivotArea dataOnly="0" labelOnly="1" grandCol="1" outline="0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dataOnly="0" labelOnly="1" outline="0" fieldPosition="0">
        <references count="1">
          <reference field="5" count="0"/>
        </references>
      </pivotArea>
    </format>
    <format dxfId="92">
      <pivotArea dataOnly="0" labelOnly="1" outline="0" fieldPosition="0">
        <references count="1">
          <reference field="5" count="0" defaultSubtotal="1"/>
        </references>
      </pivotArea>
    </format>
    <format dxfId="91">
      <pivotArea dataOnly="0" labelOnly="1" grandRow="1" outline="0" fieldPosition="0"/>
    </format>
    <format dxfId="90">
      <pivotArea dataOnly="0" labelOnly="1" outline="0" fieldPosition="0">
        <references count="2">
          <reference field="5" count="1" selected="0">
            <x v="1"/>
          </reference>
          <reference field="10" count="11"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89">
      <pivotArea dataOnly="0" labelOnly="1" outline="0" fieldPosition="0">
        <references count="2">
          <reference field="5" count="1" selected="0">
            <x v="2"/>
          </reference>
          <reference field="10" count="38">
            <x v="48"/>
            <x v="49"/>
            <x v="50"/>
            <x v="51"/>
            <x v="52"/>
            <x v="53"/>
            <x v="54"/>
            <x v="116"/>
            <x v="117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68"/>
            <x v="169"/>
            <x v="177"/>
            <x v="178"/>
            <x v="179"/>
            <x v="180"/>
            <x v="181"/>
            <x v="182"/>
            <x v="183"/>
            <x v="184"/>
            <x v="185"/>
            <x v="191"/>
            <x v="192"/>
            <x v="193"/>
            <x v="194"/>
            <x v="200"/>
          </reference>
        </references>
      </pivotArea>
    </format>
    <format dxfId="88">
      <pivotArea dataOnly="0" labelOnly="1" outline="0" fieldPosition="0">
        <references count="2">
          <reference field="5" count="1" selected="0">
            <x v="3"/>
          </reference>
          <reference field="10" count="1">
            <x v="57"/>
          </reference>
        </references>
      </pivotArea>
    </format>
    <format dxfId="87">
      <pivotArea dataOnly="0" labelOnly="1" outline="0" fieldPosition="0">
        <references count="2">
          <reference field="5" count="1" selected="0">
            <x v="4"/>
          </reference>
          <reference field="10" count="17">
            <x v="69"/>
            <x v="70"/>
            <x v="71"/>
            <x v="72"/>
            <x v="73"/>
            <x v="74"/>
            <x v="137"/>
            <x v="138"/>
            <x v="148"/>
            <x v="149"/>
            <x v="150"/>
            <x v="151"/>
            <x v="152"/>
            <x v="154"/>
            <x v="155"/>
            <x v="170"/>
            <x v="186"/>
          </reference>
        </references>
      </pivotArea>
    </format>
    <format dxfId="86">
      <pivotArea dataOnly="0" labelOnly="1" outline="0" fieldPosition="0">
        <references count="2">
          <reference field="5" count="1" selected="0">
            <x v="5"/>
          </reference>
          <reference field="10" count="2">
            <x v="75"/>
            <x v="86"/>
          </reference>
        </references>
      </pivotArea>
    </format>
    <format dxfId="85">
      <pivotArea dataOnly="0" labelOnly="1" outline="0" fieldPosition="0">
        <references count="2">
          <reference field="5" count="1" selected="0">
            <x v="6"/>
          </reference>
          <reference field="10" count="8">
            <x v="1"/>
            <x v="3"/>
            <x v="5"/>
            <x v="36"/>
            <x v="76"/>
            <x v="77"/>
            <x v="87"/>
            <x v="121"/>
          </reference>
        </references>
      </pivotArea>
    </format>
    <format dxfId="84">
      <pivotArea dataOnly="0" labelOnly="1" outline="0" fieldPosition="0">
        <references count="2">
          <reference field="5" count="1" selected="0">
            <x v="7"/>
          </reference>
          <reference field="10" count="50"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39"/>
            <x v="140"/>
            <x v="141"/>
            <x v="142"/>
            <x v="143"/>
            <x v="144"/>
            <x v="145"/>
            <x v="146"/>
            <x v="153"/>
            <x v="156"/>
            <x v="157"/>
            <x v="158"/>
            <x v="159"/>
            <x v="160"/>
            <x v="161"/>
            <x v="171"/>
            <x v="174"/>
            <x v="175"/>
            <x v="176"/>
            <x v="240"/>
            <x v="244"/>
            <x v="247"/>
          </reference>
        </references>
      </pivotArea>
    </format>
    <format dxfId="83">
      <pivotArea dataOnly="0" labelOnly="1" outline="0" fieldPosition="0">
        <references count="2">
          <reference field="5" count="1" selected="0">
            <x v="9"/>
          </reference>
          <reference field="10" count="12">
            <x v="2"/>
            <x v="4"/>
            <x v="6"/>
            <x v="7"/>
            <x v="8"/>
            <x v="9"/>
            <x v="10"/>
            <x v="35"/>
            <x v="47"/>
            <x v="55"/>
            <x v="56"/>
            <x v="133"/>
          </reference>
        </references>
      </pivotArea>
    </format>
    <format dxfId="82">
      <pivotArea dataOnly="0" labelOnly="1" outline="0" fieldPosition="0">
        <references count="2">
          <reference field="5" count="1" selected="0">
            <x v="11"/>
          </reference>
          <reference field="10" count="9">
            <x v="118"/>
            <x v="119"/>
            <x v="120"/>
            <x v="173"/>
            <x v="190"/>
            <x v="197"/>
            <x v="198"/>
            <x v="199"/>
            <x v="201"/>
          </reference>
        </references>
      </pivotArea>
    </format>
    <format dxfId="81">
      <pivotArea dataOnly="0" labelOnly="1" outline="0" fieldPosition="0">
        <references count="1">
          <reference field="0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80">
      <pivotArea dataOnly="0" labelOnly="1" grandCol="1" outline="0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5" count="0"/>
        </references>
      </pivotArea>
    </format>
    <format dxfId="76">
      <pivotArea dataOnly="0" labelOnly="1" outline="0" fieldPosition="0">
        <references count="1">
          <reference field="5" count="0" defaultSubtotal="1"/>
        </references>
      </pivotArea>
    </format>
    <format dxfId="75">
      <pivotArea dataOnly="0" labelOnly="1" grandRow="1" outline="0" fieldPosition="0"/>
    </format>
    <format dxfId="74">
      <pivotArea dataOnly="0" labelOnly="1" outline="0" fieldPosition="0">
        <references count="2">
          <reference field="5" count="1" selected="0">
            <x v="1"/>
          </reference>
          <reference field="10" count="11"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73">
      <pivotArea dataOnly="0" labelOnly="1" outline="0" fieldPosition="0">
        <references count="2">
          <reference field="5" count="1" selected="0">
            <x v="2"/>
          </reference>
          <reference field="10" count="38">
            <x v="48"/>
            <x v="49"/>
            <x v="50"/>
            <x v="51"/>
            <x v="52"/>
            <x v="53"/>
            <x v="54"/>
            <x v="116"/>
            <x v="117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68"/>
            <x v="169"/>
            <x v="177"/>
            <x v="178"/>
            <x v="179"/>
            <x v="180"/>
            <x v="181"/>
            <x v="182"/>
            <x v="183"/>
            <x v="184"/>
            <x v="185"/>
            <x v="191"/>
            <x v="192"/>
            <x v="193"/>
            <x v="194"/>
            <x v="200"/>
          </reference>
        </references>
      </pivotArea>
    </format>
    <format dxfId="72">
      <pivotArea dataOnly="0" labelOnly="1" outline="0" fieldPosition="0">
        <references count="2">
          <reference field="5" count="1" selected="0">
            <x v="3"/>
          </reference>
          <reference field="10" count="1">
            <x v="57"/>
          </reference>
        </references>
      </pivotArea>
    </format>
    <format dxfId="71">
      <pivotArea dataOnly="0" labelOnly="1" outline="0" fieldPosition="0">
        <references count="2">
          <reference field="5" count="1" selected="0">
            <x v="4"/>
          </reference>
          <reference field="10" count="17">
            <x v="69"/>
            <x v="70"/>
            <x v="71"/>
            <x v="72"/>
            <x v="73"/>
            <x v="74"/>
            <x v="137"/>
            <x v="138"/>
            <x v="148"/>
            <x v="149"/>
            <x v="150"/>
            <x v="151"/>
            <x v="152"/>
            <x v="154"/>
            <x v="155"/>
            <x v="170"/>
            <x v="186"/>
          </reference>
        </references>
      </pivotArea>
    </format>
    <format dxfId="70">
      <pivotArea dataOnly="0" labelOnly="1" outline="0" fieldPosition="0">
        <references count="2">
          <reference field="5" count="1" selected="0">
            <x v="5"/>
          </reference>
          <reference field="10" count="2">
            <x v="75"/>
            <x v="86"/>
          </reference>
        </references>
      </pivotArea>
    </format>
    <format dxfId="69">
      <pivotArea dataOnly="0" labelOnly="1" outline="0" fieldPosition="0">
        <references count="2">
          <reference field="5" count="1" selected="0">
            <x v="6"/>
          </reference>
          <reference field="10" count="8">
            <x v="1"/>
            <x v="3"/>
            <x v="5"/>
            <x v="36"/>
            <x v="76"/>
            <x v="77"/>
            <x v="87"/>
            <x v="121"/>
          </reference>
        </references>
      </pivotArea>
    </format>
    <format dxfId="68">
      <pivotArea dataOnly="0" labelOnly="1" outline="0" fieldPosition="0">
        <references count="2">
          <reference field="5" count="1" selected="0">
            <x v="7"/>
          </reference>
          <reference field="10" count="50"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39"/>
            <x v="140"/>
            <x v="141"/>
            <x v="142"/>
            <x v="143"/>
            <x v="144"/>
            <x v="145"/>
            <x v="146"/>
            <x v="153"/>
            <x v="156"/>
            <x v="157"/>
            <x v="158"/>
            <x v="159"/>
            <x v="160"/>
            <x v="161"/>
            <x v="171"/>
            <x v="174"/>
            <x v="175"/>
            <x v="176"/>
            <x v="240"/>
            <x v="244"/>
            <x v="247"/>
          </reference>
        </references>
      </pivotArea>
    </format>
    <format dxfId="67">
      <pivotArea dataOnly="0" labelOnly="1" outline="0" fieldPosition="0">
        <references count="2">
          <reference field="5" count="1" selected="0">
            <x v="9"/>
          </reference>
          <reference field="10" count="12">
            <x v="2"/>
            <x v="4"/>
            <x v="6"/>
            <x v="7"/>
            <x v="8"/>
            <x v="9"/>
            <x v="10"/>
            <x v="35"/>
            <x v="47"/>
            <x v="55"/>
            <x v="56"/>
            <x v="133"/>
          </reference>
        </references>
      </pivotArea>
    </format>
    <format dxfId="66">
      <pivotArea dataOnly="0" labelOnly="1" outline="0" fieldPosition="0">
        <references count="2">
          <reference field="5" count="1" selected="0">
            <x v="11"/>
          </reference>
          <reference field="10" count="9">
            <x v="118"/>
            <x v="119"/>
            <x v="120"/>
            <x v="173"/>
            <x v="190"/>
            <x v="197"/>
            <x v="198"/>
            <x v="199"/>
            <x v="201"/>
          </reference>
        </references>
      </pivotArea>
    </format>
    <format dxfId="65">
      <pivotArea dataOnly="0" labelOnly="1" outline="0" fieldPosition="0">
        <references count="1">
          <reference field="0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64">
      <pivotArea dataOnly="0" labelOnly="1" grandCol="1" outline="0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dataOnly="0" labelOnly="1" outline="0" fieldPosition="0">
        <references count="1">
          <reference field="5" count="0"/>
        </references>
      </pivotArea>
    </format>
    <format dxfId="60">
      <pivotArea dataOnly="0" labelOnly="1" outline="0" fieldPosition="0">
        <references count="1">
          <reference field="5" count="0" defaultSubtotal="1"/>
        </references>
      </pivotArea>
    </format>
    <format dxfId="59">
      <pivotArea dataOnly="0" labelOnly="1" grandRow="1" outline="0" fieldPosition="0"/>
    </format>
    <format dxfId="58">
      <pivotArea dataOnly="0" labelOnly="1" outline="0" fieldPosition="0">
        <references count="2">
          <reference field="5" count="1" selected="0">
            <x v="1"/>
          </reference>
          <reference field="10" count="11"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57">
      <pivotArea dataOnly="0" labelOnly="1" outline="0" fieldPosition="0">
        <references count="2">
          <reference field="5" count="1" selected="0">
            <x v="2"/>
          </reference>
          <reference field="10" count="38">
            <x v="48"/>
            <x v="49"/>
            <x v="50"/>
            <x v="51"/>
            <x v="52"/>
            <x v="53"/>
            <x v="54"/>
            <x v="116"/>
            <x v="117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68"/>
            <x v="169"/>
            <x v="177"/>
            <x v="178"/>
            <x v="179"/>
            <x v="180"/>
            <x v="181"/>
            <x v="182"/>
            <x v="183"/>
            <x v="184"/>
            <x v="185"/>
            <x v="191"/>
            <x v="192"/>
            <x v="193"/>
            <x v="194"/>
            <x v="200"/>
          </reference>
        </references>
      </pivotArea>
    </format>
    <format dxfId="56">
      <pivotArea dataOnly="0" labelOnly="1" outline="0" fieldPosition="0">
        <references count="2">
          <reference field="5" count="1" selected="0">
            <x v="3"/>
          </reference>
          <reference field="10" count="1">
            <x v="57"/>
          </reference>
        </references>
      </pivotArea>
    </format>
    <format dxfId="55">
      <pivotArea dataOnly="0" labelOnly="1" outline="0" fieldPosition="0">
        <references count="2">
          <reference field="5" count="1" selected="0">
            <x v="4"/>
          </reference>
          <reference field="10" count="17">
            <x v="69"/>
            <x v="70"/>
            <x v="71"/>
            <x v="72"/>
            <x v="73"/>
            <x v="74"/>
            <x v="137"/>
            <x v="138"/>
            <x v="148"/>
            <x v="149"/>
            <x v="150"/>
            <x v="151"/>
            <x v="152"/>
            <x v="154"/>
            <x v="155"/>
            <x v="170"/>
            <x v="186"/>
          </reference>
        </references>
      </pivotArea>
    </format>
    <format dxfId="54">
      <pivotArea dataOnly="0" labelOnly="1" outline="0" fieldPosition="0">
        <references count="2">
          <reference field="5" count="1" selected="0">
            <x v="5"/>
          </reference>
          <reference field="10" count="2">
            <x v="75"/>
            <x v="86"/>
          </reference>
        </references>
      </pivotArea>
    </format>
    <format dxfId="53">
      <pivotArea dataOnly="0" labelOnly="1" outline="0" fieldPosition="0">
        <references count="2">
          <reference field="5" count="1" selected="0">
            <x v="6"/>
          </reference>
          <reference field="10" count="8">
            <x v="1"/>
            <x v="3"/>
            <x v="5"/>
            <x v="36"/>
            <x v="76"/>
            <x v="77"/>
            <x v="87"/>
            <x v="121"/>
          </reference>
        </references>
      </pivotArea>
    </format>
    <format dxfId="52">
      <pivotArea dataOnly="0" labelOnly="1" outline="0" fieldPosition="0">
        <references count="2">
          <reference field="5" count="1" selected="0">
            <x v="7"/>
          </reference>
          <reference field="10" count="50"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39"/>
            <x v="140"/>
            <x v="141"/>
            <x v="142"/>
            <x v="143"/>
            <x v="144"/>
            <x v="145"/>
            <x v="146"/>
            <x v="153"/>
            <x v="156"/>
            <x v="157"/>
            <x v="158"/>
            <x v="159"/>
            <x v="160"/>
            <x v="161"/>
            <x v="171"/>
            <x v="174"/>
            <x v="175"/>
            <x v="176"/>
            <x v="240"/>
            <x v="244"/>
            <x v="247"/>
          </reference>
        </references>
      </pivotArea>
    </format>
    <format dxfId="51">
      <pivotArea dataOnly="0" labelOnly="1" outline="0" fieldPosition="0">
        <references count="2">
          <reference field="5" count="1" selected="0">
            <x v="9"/>
          </reference>
          <reference field="10" count="12">
            <x v="2"/>
            <x v="4"/>
            <x v="6"/>
            <x v="7"/>
            <x v="8"/>
            <x v="9"/>
            <x v="10"/>
            <x v="35"/>
            <x v="47"/>
            <x v="55"/>
            <x v="56"/>
            <x v="133"/>
          </reference>
        </references>
      </pivotArea>
    </format>
    <format dxfId="50">
      <pivotArea dataOnly="0" labelOnly="1" outline="0" fieldPosition="0">
        <references count="2">
          <reference field="5" count="1" selected="0">
            <x v="11"/>
          </reference>
          <reference field="10" count="9">
            <x v="118"/>
            <x v="119"/>
            <x v="120"/>
            <x v="173"/>
            <x v="190"/>
            <x v="197"/>
            <x v="198"/>
            <x v="199"/>
            <x v="201"/>
          </reference>
        </references>
      </pivotArea>
    </format>
    <format dxfId="49">
      <pivotArea dataOnly="0" labelOnly="1" outline="0" fieldPosition="0">
        <references count="1">
          <reference field="0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48">
      <pivotArea dataOnly="0" labelOnly="1" grandCol="1" outline="0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5" count="0"/>
        </references>
      </pivotArea>
    </format>
    <format dxfId="44">
      <pivotArea dataOnly="0" labelOnly="1" outline="0" fieldPosition="0">
        <references count="1">
          <reference field="5" count="0" defaultSubtotal="1"/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2">
          <reference field="5" count="1" selected="0">
            <x v="1"/>
          </reference>
          <reference field="10" count="11"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41">
      <pivotArea dataOnly="0" labelOnly="1" outline="0" fieldPosition="0">
        <references count="2">
          <reference field="5" count="1" selected="0">
            <x v="2"/>
          </reference>
          <reference field="10" count="38">
            <x v="48"/>
            <x v="49"/>
            <x v="50"/>
            <x v="51"/>
            <x v="52"/>
            <x v="53"/>
            <x v="54"/>
            <x v="116"/>
            <x v="117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68"/>
            <x v="169"/>
            <x v="177"/>
            <x v="178"/>
            <x v="179"/>
            <x v="180"/>
            <x v="181"/>
            <x v="182"/>
            <x v="183"/>
            <x v="184"/>
            <x v="185"/>
            <x v="191"/>
            <x v="192"/>
            <x v="193"/>
            <x v="194"/>
            <x v="200"/>
          </reference>
        </references>
      </pivotArea>
    </format>
    <format dxfId="40">
      <pivotArea dataOnly="0" labelOnly="1" outline="0" fieldPosition="0">
        <references count="2">
          <reference field="5" count="1" selected="0">
            <x v="3"/>
          </reference>
          <reference field="10" count="1">
            <x v="57"/>
          </reference>
        </references>
      </pivotArea>
    </format>
    <format dxfId="39">
      <pivotArea dataOnly="0" labelOnly="1" outline="0" fieldPosition="0">
        <references count="2">
          <reference field="5" count="1" selected="0">
            <x v="4"/>
          </reference>
          <reference field="10" count="17">
            <x v="69"/>
            <x v="70"/>
            <x v="71"/>
            <x v="72"/>
            <x v="73"/>
            <x v="74"/>
            <x v="137"/>
            <x v="138"/>
            <x v="148"/>
            <x v="149"/>
            <x v="150"/>
            <x v="151"/>
            <x v="152"/>
            <x v="154"/>
            <x v="155"/>
            <x v="170"/>
            <x v="186"/>
          </reference>
        </references>
      </pivotArea>
    </format>
    <format dxfId="38">
      <pivotArea dataOnly="0" labelOnly="1" outline="0" fieldPosition="0">
        <references count="2">
          <reference field="5" count="1" selected="0">
            <x v="5"/>
          </reference>
          <reference field="10" count="2">
            <x v="75"/>
            <x v="86"/>
          </reference>
        </references>
      </pivotArea>
    </format>
    <format dxfId="37">
      <pivotArea dataOnly="0" labelOnly="1" outline="0" fieldPosition="0">
        <references count="2">
          <reference field="5" count="1" selected="0">
            <x v="6"/>
          </reference>
          <reference field="10" count="8">
            <x v="1"/>
            <x v="3"/>
            <x v="5"/>
            <x v="36"/>
            <x v="76"/>
            <x v="77"/>
            <x v="87"/>
            <x v="121"/>
          </reference>
        </references>
      </pivotArea>
    </format>
    <format dxfId="36">
      <pivotArea dataOnly="0" labelOnly="1" outline="0" fieldPosition="0">
        <references count="2">
          <reference field="5" count="1" selected="0">
            <x v="7"/>
          </reference>
          <reference field="10" count="50"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39"/>
            <x v="140"/>
            <x v="141"/>
            <x v="142"/>
            <x v="143"/>
            <x v="144"/>
            <x v="145"/>
            <x v="146"/>
            <x v="153"/>
            <x v="156"/>
            <x v="157"/>
            <x v="158"/>
            <x v="159"/>
            <x v="160"/>
            <x v="161"/>
            <x v="171"/>
            <x v="174"/>
            <x v="175"/>
            <x v="176"/>
            <x v="240"/>
            <x v="244"/>
            <x v="247"/>
          </reference>
        </references>
      </pivotArea>
    </format>
    <format dxfId="35">
      <pivotArea dataOnly="0" labelOnly="1" outline="0" fieldPosition="0">
        <references count="2">
          <reference field="5" count="1" selected="0">
            <x v="9"/>
          </reference>
          <reference field="10" count="12">
            <x v="2"/>
            <x v="4"/>
            <x v="6"/>
            <x v="7"/>
            <x v="8"/>
            <x v="9"/>
            <x v="10"/>
            <x v="35"/>
            <x v="47"/>
            <x v="55"/>
            <x v="56"/>
            <x v="133"/>
          </reference>
        </references>
      </pivotArea>
    </format>
    <format dxfId="34">
      <pivotArea dataOnly="0" labelOnly="1" outline="0" fieldPosition="0">
        <references count="2">
          <reference field="5" count="1" selected="0">
            <x v="11"/>
          </reference>
          <reference field="10" count="9">
            <x v="118"/>
            <x v="119"/>
            <x v="120"/>
            <x v="173"/>
            <x v="190"/>
            <x v="197"/>
            <x v="198"/>
            <x v="199"/>
            <x v="201"/>
          </reference>
        </references>
      </pivotArea>
    </format>
    <format dxfId="33">
      <pivotArea dataOnly="0" labelOnly="1" outline="0" fieldPosition="0">
        <references count="1">
          <reference field="0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2">
      <pivotArea dataOnly="0" labelOnly="1" grandCol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5" count="0"/>
        </references>
      </pivotArea>
    </format>
    <format dxfId="28">
      <pivotArea dataOnly="0" labelOnly="1" outline="0" fieldPosition="0">
        <references count="1">
          <reference field="5" count="0" defaultSubtotal="1"/>
        </references>
      </pivotArea>
    </format>
    <format dxfId="27">
      <pivotArea dataOnly="0" labelOnly="1" grandRow="1" outline="0" fieldPosition="0"/>
    </format>
    <format dxfId="26">
      <pivotArea dataOnly="0" labelOnly="1" outline="0" fieldPosition="0">
        <references count="2">
          <reference field="5" count="1" selected="0">
            <x v="1"/>
          </reference>
          <reference field="10" count="11"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25">
      <pivotArea dataOnly="0" labelOnly="1" outline="0" fieldPosition="0">
        <references count="2">
          <reference field="5" count="1" selected="0">
            <x v="2"/>
          </reference>
          <reference field="10" count="38">
            <x v="48"/>
            <x v="49"/>
            <x v="50"/>
            <x v="51"/>
            <x v="52"/>
            <x v="53"/>
            <x v="54"/>
            <x v="116"/>
            <x v="117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68"/>
            <x v="169"/>
            <x v="177"/>
            <x v="178"/>
            <x v="179"/>
            <x v="180"/>
            <x v="181"/>
            <x v="182"/>
            <x v="183"/>
            <x v="184"/>
            <x v="185"/>
            <x v="191"/>
            <x v="192"/>
            <x v="193"/>
            <x v="194"/>
            <x v="200"/>
          </reference>
        </references>
      </pivotArea>
    </format>
    <format dxfId="24">
      <pivotArea dataOnly="0" labelOnly="1" outline="0" fieldPosition="0">
        <references count="2">
          <reference field="5" count="1" selected="0">
            <x v="3"/>
          </reference>
          <reference field="10" count="1">
            <x v="57"/>
          </reference>
        </references>
      </pivotArea>
    </format>
    <format dxfId="23">
      <pivotArea dataOnly="0" labelOnly="1" outline="0" fieldPosition="0">
        <references count="2">
          <reference field="5" count="1" selected="0">
            <x v="4"/>
          </reference>
          <reference field="10" count="17">
            <x v="69"/>
            <x v="70"/>
            <x v="71"/>
            <x v="72"/>
            <x v="73"/>
            <x v="74"/>
            <x v="137"/>
            <x v="138"/>
            <x v="148"/>
            <x v="149"/>
            <x v="150"/>
            <x v="151"/>
            <x v="152"/>
            <x v="154"/>
            <x v="155"/>
            <x v="170"/>
            <x v="186"/>
          </reference>
        </references>
      </pivotArea>
    </format>
    <format dxfId="22">
      <pivotArea dataOnly="0" labelOnly="1" outline="0" fieldPosition="0">
        <references count="2">
          <reference field="5" count="1" selected="0">
            <x v="5"/>
          </reference>
          <reference field="10" count="2">
            <x v="75"/>
            <x v="86"/>
          </reference>
        </references>
      </pivotArea>
    </format>
    <format dxfId="21">
      <pivotArea dataOnly="0" labelOnly="1" outline="0" fieldPosition="0">
        <references count="2">
          <reference field="5" count="1" selected="0">
            <x v="6"/>
          </reference>
          <reference field="10" count="8">
            <x v="1"/>
            <x v="3"/>
            <x v="5"/>
            <x v="36"/>
            <x v="76"/>
            <x v="77"/>
            <x v="87"/>
            <x v="121"/>
          </reference>
        </references>
      </pivotArea>
    </format>
    <format dxfId="20">
      <pivotArea dataOnly="0" labelOnly="1" outline="0" fieldPosition="0">
        <references count="2">
          <reference field="5" count="1" selected="0">
            <x v="7"/>
          </reference>
          <reference field="10" count="50"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39"/>
            <x v="140"/>
            <x v="141"/>
            <x v="142"/>
            <x v="143"/>
            <x v="144"/>
            <x v="145"/>
            <x v="146"/>
            <x v="153"/>
            <x v="156"/>
            <x v="157"/>
            <x v="158"/>
            <x v="159"/>
            <x v="160"/>
            <x v="161"/>
            <x v="171"/>
            <x v="174"/>
            <x v="175"/>
            <x v="176"/>
            <x v="240"/>
            <x v="244"/>
            <x v="247"/>
          </reference>
        </references>
      </pivotArea>
    </format>
    <format dxfId="19">
      <pivotArea dataOnly="0" labelOnly="1" outline="0" fieldPosition="0">
        <references count="2">
          <reference field="5" count="1" selected="0">
            <x v="9"/>
          </reference>
          <reference field="10" count="12">
            <x v="2"/>
            <x v="4"/>
            <x v="6"/>
            <x v="7"/>
            <x v="8"/>
            <x v="9"/>
            <x v="10"/>
            <x v="35"/>
            <x v="47"/>
            <x v="55"/>
            <x v="56"/>
            <x v="133"/>
          </reference>
        </references>
      </pivotArea>
    </format>
    <format dxfId="18">
      <pivotArea dataOnly="0" labelOnly="1" outline="0" fieldPosition="0">
        <references count="2">
          <reference field="5" count="1" selected="0">
            <x v="11"/>
          </reference>
          <reference field="10" count="9">
            <x v="118"/>
            <x v="119"/>
            <x v="120"/>
            <x v="173"/>
            <x v="190"/>
            <x v="197"/>
            <x v="198"/>
            <x v="199"/>
            <x v="201"/>
          </reference>
        </references>
      </pivotArea>
    </format>
    <format dxfId="17">
      <pivotArea dataOnly="0" labelOnly="1" outline="0" fieldPosition="0">
        <references count="1">
          <reference field="0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6">
      <pivotArea dataOnly="0" labelOnly="1" grandCol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5" count="0"/>
        </references>
      </pivotArea>
    </format>
    <format dxfId="12">
      <pivotArea dataOnly="0" labelOnly="1" outline="0" fieldPosition="0">
        <references count="1">
          <reference field="5" count="0" defaultSubtotal="1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2">
          <reference field="5" count="1" selected="0">
            <x v="1"/>
          </reference>
          <reference field="10" count="11"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9">
      <pivotArea dataOnly="0" labelOnly="1" outline="0" fieldPosition="0">
        <references count="2">
          <reference field="5" count="1" selected="0">
            <x v="2"/>
          </reference>
          <reference field="10" count="38">
            <x v="48"/>
            <x v="49"/>
            <x v="50"/>
            <x v="51"/>
            <x v="52"/>
            <x v="53"/>
            <x v="54"/>
            <x v="116"/>
            <x v="117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68"/>
            <x v="169"/>
            <x v="177"/>
            <x v="178"/>
            <x v="179"/>
            <x v="180"/>
            <x v="181"/>
            <x v="182"/>
            <x v="183"/>
            <x v="184"/>
            <x v="185"/>
            <x v="191"/>
            <x v="192"/>
            <x v="193"/>
            <x v="194"/>
            <x v="200"/>
          </reference>
        </references>
      </pivotArea>
    </format>
    <format dxfId="8">
      <pivotArea dataOnly="0" labelOnly="1" outline="0" fieldPosition="0">
        <references count="2">
          <reference field="5" count="1" selected="0">
            <x v="3"/>
          </reference>
          <reference field="10" count="1">
            <x v="57"/>
          </reference>
        </references>
      </pivotArea>
    </format>
    <format dxfId="7">
      <pivotArea dataOnly="0" labelOnly="1" outline="0" fieldPosition="0">
        <references count="2">
          <reference field="5" count="1" selected="0">
            <x v="4"/>
          </reference>
          <reference field="10" count="17">
            <x v="69"/>
            <x v="70"/>
            <x v="71"/>
            <x v="72"/>
            <x v="73"/>
            <x v="74"/>
            <x v="137"/>
            <x v="138"/>
            <x v="148"/>
            <x v="149"/>
            <x v="150"/>
            <x v="151"/>
            <x v="152"/>
            <x v="154"/>
            <x v="155"/>
            <x v="170"/>
            <x v="186"/>
          </reference>
        </references>
      </pivotArea>
    </format>
    <format dxfId="6">
      <pivotArea dataOnly="0" labelOnly="1" outline="0" fieldPosition="0">
        <references count="2">
          <reference field="5" count="1" selected="0">
            <x v="5"/>
          </reference>
          <reference field="10" count="2">
            <x v="75"/>
            <x v="86"/>
          </reference>
        </references>
      </pivotArea>
    </format>
    <format dxfId="5">
      <pivotArea dataOnly="0" labelOnly="1" outline="0" fieldPosition="0">
        <references count="2">
          <reference field="5" count="1" selected="0">
            <x v="6"/>
          </reference>
          <reference field="10" count="8">
            <x v="1"/>
            <x v="3"/>
            <x v="5"/>
            <x v="36"/>
            <x v="76"/>
            <x v="77"/>
            <x v="87"/>
            <x v="121"/>
          </reference>
        </references>
      </pivotArea>
    </format>
    <format dxfId="4">
      <pivotArea dataOnly="0" labelOnly="1" outline="0" fieldPosition="0">
        <references count="2">
          <reference field="5" count="1" selected="0">
            <x v="7"/>
          </reference>
          <reference field="10" count="50"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39"/>
            <x v="140"/>
            <x v="141"/>
            <x v="142"/>
            <x v="143"/>
            <x v="144"/>
            <x v="145"/>
            <x v="146"/>
            <x v="153"/>
            <x v="156"/>
            <x v="157"/>
            <x v="158"/>
            <x v="159"/>
            <x v="160"/>
            <x v="161"/>
            <x v="171"/>
            <x v="174"/>
            <x v="175"/>
            <x v="176"/>
            <x v="240"/>
            <x v="244"/>
            <x v="247"/>
          </reference>
        </references>
      </pivotArea>
    </format>
    <format dxfId="3">
      <pivotArea dataOnly="0" labelOnly="1" outline="0" fieldPosition="0">
        <references count="2">
          <reference field="5" count="1" selected="0">
            <x v="9"/>
          </reference>
          <reference field="10" count="12">
            <x v="2"/>
            <x v="4"/>
            <x v="6"/>
            <x v="7"/>
            <x v="8"/>
            <x v="9"/>
            <x v="10"/>
            <x v="35"/>
            <x v="47"/>
            <x v="55"/>
            <x v="56"/>
            <x v="133"/>
          </reference>
        </references>
      </pivotArea>
    </format>
    <format dxfId="2">
      <pivotArea dataOnly="0" labelOnly="1" outline="0" fieldPosition="0">
        <references count="2">
          <reference field="5" count="1" selected="0">
            <x v="11"/>
          </reference>
          <reference field="10" count="9">
            <x v="118"/>
            <x v="119"/>
            <x v="120"/>
            <x v="173"/>
            <x v="190"/>
            <x v="197"/>
            <x v="198"/>
            <x v="199"/>
            <x v="201"/>
          </reference>
        </references>
      </pivotArea>
    </format>
    <format dxfId="1">
      <pivotArea dataOnly="0" labelOnly="1" outline="0" fieldPosition="0">
        <references count="1">
          <reference field="0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A30"/>
  <sheetViews>
    <sheetView tabSelected="1" zoomScaleNormal="100" workbookViewId="0"/>
  </sheetViews>
  <sheetFormatPr defaultRowHeight="15" x14ac:dyDescent="0.25"/>
  <cols>
    <col min="1" max="1" width="9.140625" style="1"/>
    <col min="2" max="2" width="19.5703125" style="1" customWidth="1"/>
    <col min="3" max="24" width="9.140625" style="1"/>
    <col min="25" max="25" width="18.42578125" style="1" customWidth="1"/>
    <col min="26" max="26" width="14.7109375" style="1" customWidth="1"/>
    <col min="27" max="16384" width="9.140625" style="1"/>
  </cols>
  <sheetData>
    <row r="1" spans="2:27" x14ac:dyDescent="0.25">
      <c r="B1" s="1" t="s">
        <v>0</v>
      </c>
    </row>
    <row r="2" spans="2:27" x14ac:dyDescent="0.25">
      <c r="C2" s="2">
        <v>2019</v>
      </c>
      <c r="D2" s="2">
        <f>+C2+1</f>
        <v>2020</v>
      </c>
      <c r="E2" s="2">
        <f t="shared" ref="E2:V2" si="0">+D2+1</f>
        <v>2021</v>
      </c>
      <c r="F2" s="2">
        <f t="shared" si="0"/>
        <v>2022</v>
      </c>
      <c r="G2" s="2">
        <f t="shared" si="0"/>
        <v>2023</v>
      </c>
      <c r="H2" s="2">
        <f t="shared" si="0"/>
        <v>2024</v>
      </c>
      <c r="I2" s="2">
        <f t="shared" si="0"/>
        <v>2025</v>
      </c>
      <c r="J2" s="2">
        <f t="shared" si="0"/>
        <v>2026</v>
      </c>
      <c r="K2" s="2">
        <f t="shared" si="0"/>
        <v>2027</v>
      </c>
      <c r="L2" s="2">
        <f t="shared" si="0"/>
        <v>2028</v>
      </c>
      <c r="M2" s="2">
        <f t="shared" si="0"/>
        <v>2029</v>
      </c>
      <c r="N2" s="2">
        <f t="shared" si="0"/>
        <v>2030</v>
      </c>
      <c r="O2" s="2">
        <f t="shared" si="0"/>
        <v>2031</v>
      </c>
      <c r="P2" s="2">
        <f t="shared" si="0"/>
        <v>2032</v>
      </c>
      <c r="Q2" s="2">
        <f t="shared" si="0"/>
        <v>2033</v>
      </c>
      <c r="R2" s="2">
        <f t="shared" si="0"/>
        <v>2034</v>
      </c>
      <c r="S2" s="2">
        <f t="shared" si="0"/>
        <v>2035</v>
      </c>
      <c r="T2" s="2">
        <f t="shared" si="0"/>
        <v>2036</v>
      </c>
      <c r="U2" s="2">
        <f t="shared" si="0"/>
        <v>2037</v>
      </c>
      <c r="V2" s="2">
        <f t="shared" si="0"/>
        <v>2038</v>
      </c>
    </row>
    <row r="3" spans="2:27" x14ac:dyDescent="0.25">
      <c r="B3" s="1" t="s">
        <v>1</v>
      </c>
      <c r="C3" s="3">
        <f>+GETPIVOTDATA("LRCap",Pivot!$A$10,"Year",C2,"Type","Existing - Hydro","Entity","HY_GemState_P")+GETPIVOTDATA("LRCap",Pivot!$A$10,"Year",C2,"Type","Existing - Hydro","Entity","HY_MidCol_P")</f>
        <v>20.032790030877809</v>
      </c>
      <c r="D3" s="3">
        <f>+GETPIVOTDATA("LRCap",Pivot!$A$10,"Year",D2,"Type","Existing - Hydro","Entity","HY_GemState_P")+GETPIVOTDATA("LRCap",Pivot!$A$10,"Year",D2,"Type","Existing - Hydro","Entity","HY_MidCol_P")</f>
        <v>20.032790030877809</v>
      </c>
      <c r="E3" s="3">
        <f>+GETPIVOTDATA("LRCap",Pivot!$A$10,"Year",E2,"Type","Existing - Hydro","Entity","HY_GemState_P")+GETPIVOTDATA("LRCap",Pivot!$A$10,"Year",E2,"Type","Existing - Hydro","Entity","HY_MidCol_P")</f>
        <v>20.032790030877809</v>
      </c>
      <c r="F3" s="3">
        <f>+GETPIVOTDATA("LRCap",Pivot!$A$10,"Year",F2,"Type","Existing - Hydro","Entity","HY_GemState_P")+GETPIVOTDATA("LRCap",Pivot!$A$10,"Year",F2,"Type","Existing - Hydro","Entity","HY_MidCol_P")</f>
        <v>20.032790030877809</v>
      </c>
      <c r="G3" s="3">
        <f>+GETPIVOTDATA("LRCap",Pivot!$A$10,"Year",G2,"Type","Existing - Hydro","Entity","HY_GemState_P")+GETPIVOTDATA("LRCap",Pivot!$A$10,"Year",G2,"Type","Existing - Hydro","Entity","HY_MidCol_P")</f>
        <v>20.032790030877809</v>
      </c>
      <c r="H3" s="3">
        <f>+GETPIVOTDATA("LRCap",Pivot!$A$10,"Year",H2,"Type","Existing - Hydro","Entity","HY_GemState_P")+GETPIVOTDATA("LRCap",Pivot!$A$10,"Year",H2,"Type","Existing - Hydro","Entity","HY_MidCol_P")</f>
        <v>20.032790030877809</v>
      </c>
      <c r="I3" s="3">
        <f>+GETPIVOTDATA("LRCap",Pivot!$A$10,"Year",I2,"Type","Existing - Hydro","Entity","HY_GemState_P")+GETPIVOTDATA("LRCap",Pivot!$A$10,"Year",I2,"Type","Existing - Hydro","Entity","HY_MidCol_P")</f>
        <v>20.032790030877809</v>
      </c>
      <c r="J3" s="3">
        <f>+GETPIVOTDATA("LRCap",Pivot!$A$10,"Year",J2,"Type","Existing - Hydro","Entity","HY_GemState_P")+GETPIVOTDATA("LRCap",Pivot!$A$10,"Year",J2,"Type","Existing - Hydro","Entity","HY_MidCol_P")</f>
        <v>20.032790030877809</v>
      </c>
      <c r="K3" s="3">
        <f>+GETPIVOTDATA("LRCap",Pivot!$A$10,"Year",K2,"Type","Existing - Hydro","Entity","HY_GemState_P")+GETPIVOTDATA("LRCap",Pivot!$A$10,"Year",K2,"Type","Existing - Hydro","Entity","HY_MidCol_P")</f>
        <v>20.032790030877809</v>
      </c>
      <c r="L3" s="3">
        <f>+GETPIVOTDATA("LRCap",Pivot!$A$10,"Year",L2,"Type","Existing - Hydro","Entity","HY_GemState_P")+GETPIVOTDATA("LRCap",Pivot!$A$10,"Year",L2,"Type","Existing - Hydro","Entity","HY_MidCol_P")</f>
        <v>20.032790030877809</v>
      </c>
      <c r="M3" s="3">
        <f>+GETPIVOTDATA("LRCap",Pivot!$A$10,"Year",M2,"Type","Existing - Hydro","Entity","HY_GemState_P")+GETPIVOTDATA("LRCap",Pivot!$A$10,"Year",M2,"Type","Existing - Hydro","Entity","HY_MidCol_P")</f>
        <v>20.032790030877809</v>
      </c>
      <c r="N3" s="3">
        <f>+GETPIVOTDATA("LRCap",Pivot!$A$10,"Year",N2,"Type","Existing - Hydro","Entity","HY_GemState_P")+GETPIVOTDATA("LRCap",Pivot!$A$10,"Year",N2,"Type","Existing - Hydro","Entity","HY_MidCol_P")</f>
        <v>20.032790030877809</v>
      </c>
      <c r="O3" s="3">
        <f>+GETPIVOTDATA("LRCap",Pivot!$A$10,"Year",O2,"Type","Existing - Hydro","Entity","HY_GemState_P")+GETPIVOTDATA("LRCap",Pivot!$A$10,"Year",O2,"Type","Existing - Hydro","Entity","HY_MidCol_P")</f>
        <v>20.032790030877809</v>
      </c>
      <c r="P3" s="3">
        <f>+GETPIVOTDATA("LRCap",Pivot!$A$10,"Year",P2,"Type","Existing - Hydro","Entity","HY_GemState_P")+GETPIVOTDATA("LRCap",Pivot!$A$10,"Year",P2,"Type","Existing - Hydro","Entity","HY_MidCol_P")</f>
        <v>20.032790030877809</v>
      </c>
      <c r="Q3" s="3">
        <f>+GETPIVOTDATA("LRCap",Pivot!$A$10,"Year",Q2,"Type","Existing - Hydro","Entity","HY_GemState_P")+GETPIVOTDATA("LRCap",Pivot!$A$10,"Year",Q2,"Type","Existing - Hydro","Entity","HY_MidCol_P")</f>
        <v>20.032790030877809</v>
      </c>
      <c r="R3" s="3">
        <f>+GETPIVOTDATA("LRCap",Pivot!$A$10,"Year",R2,"Type","Existing - Hydro","Entity","HY_GemState_P")+GETPIVOTDATA("LRCap",Pivot!$A$10,"Year",R2,"Type","Existing - Hydro","Entity","HY_MidCol_P")</f>
        <v>20.032790030877809</v>
      </c>
      <c r="S3" s="3">
        <f>+GETPIVOTDATA("LRCap",Pivot!$A$10,"Year",S2,"Type","Existing - Hydro","Entity","HY_GemState_P")+GETPIVOTDATA("LRCap",Pivot!$A$10,"Year",S2,"Type","Existing - Hydro","Entity","HY_MidCol_P")</f>
        <v>20.032790030877809</v>
      </c>
      <c r="T3" s="3">
        <f>+GETPIVOTDATA("LRCap",Pivot!$A$10,"Year",T2,"Type","Existing - Hydro","Entity","HY_GemState_P")+GETPIVOTDATA("LRCap",Pivot!$A$10,"Year",T2,"Type","Existing - Hydro","Entity","HY_MidCol_P")</f>
        <v>20.032790030877809</v>
      </c>
      <c r="U3" s="3">
        <f>+GETPIVOTDATA("LRCap",Pivot!$A$10,"Year",U2,"Type","Existing - Hydro","Entity","HY_GemState_P")+GETPIVOTDATA("LRCap",Pivot!$A$10,"Year",U2,"Type","Existing - Hydro","Entity","HY_MidCol_P")</f>
        <v>20.032790030877809</v>
      </c>
      <c r="V3" s="3">
        <f>+GETPIVOTDATA("LRCap",Pivot!$A$10,"Year",V2,"Type","Existing - Hydro","Entity","HY_GemState_P")+GETPIVOTDATA("LRCap",Pivot!$A$10,"Year",V2,"Type","Existing - Hydro","Entity","HY_MidCol_P")</f>
        <v>20.032790030877809</v>
      </c>
      <c r="X3" s="3"/>
    </row>
    <row r="4" spans="2:27" x14ac:dyDescent="0.25">
      <c r="B4" s="1" t="s">
        <v>2</v>
      </c>
      <c r="C4" s="3">
        <f>+GETPIVOTDATA("LRCap",Pivot!$A$10,"Year",C2,"Type","Existing - Interruptible")</f>
        <v>177.3983237759152</v>
      </c>
      <c r="D4" s="3">
        <f>+GETPIVOTDATA("LRCap",Pivot!$A$10,"Year",D2,"Type","Existing - Interruptible")</f>
        <v>177.3983237759152</v>
      </c>
      <c r="E4" s="3">
        <f>+GETPIVOTDATA("LRCap",Pivot!$A$10,"Year",E2,"Type","Existing - Interruptible")</f>
        <v>177.3983237759152</v>
      </c>
      <c r="F4" s="3">
        <f>+GETPIVOTDATA("LRCap",Pivot!$A$10,"Year",F2,"Type","Existing - Interruptible")</f>
        <v>177.3983237759152</v>
      </c>
      <c r="G4" s="3">
        <f>+GETPIVOTDATA("LRCap",Pivot!$A$10,"Year",G2,"Type","Existing - Interruptible")</f>
        <v>177.3983237759152</v>
      </c>
      <c r="H4" s="3">
        <f>+GETPIVOTDATA("LRCap",Pivot!$A$10,"Year",H2,"Type","Existing - Interruptible")</f>
        <v>177.3983237759152</v>
      </c>
      <c r="I4" s="3">
        <f>+GETPIVOTDATA("LRCap",Pivot!$A$10,"Year",I2,"Type","Existing - Interruptible")</f>
        <v>177.3983237759152</v>
      </c>
      <c r="J4" s="3">
        <f>+GETPIVOTDATA("LRCap",Pivot!$A$10,"Year",J2,"Type","Existing - Interruptible")</f>
        <v>177.3983237759152</v>
      </c>
      <c r="K4" s="3">
        <f>+GETPIVOTDATA("LRCap",Pivot!$A$10,"Year",K2,"Type","Existing - Interruptible")</f>
        <v>177.3983237759152</v>
      </c>
      <c r="L4" s="3">
        <f>+GETPIVOTDATA("LRCap",Pivot!$A$10,"Year",L2,"Type","Existing - Interruptible")</f>
        <v>177.3983237759152</v>
      </c>
      <c r="M4" s="3">
        <f>+GETPIVOTDATA("LRCap",Pivot!$A$10,"Year",M2,"Type","Existing - Interruptible")</f>
        <v>177.3983237759152</v>
      </c>
      <c r="N4" s="3">
        <f>+GETPIVOTDATA("LRCap",Pivot!$A$10,"Year",N2,"Type","Existing - Interruptible")</f>
        <v>177.3983237759152</v>
      </c>
      <c r="O4" s="3">
        <f>+GETPIVOTDATA("LRCap",Pivot!$A$10,"Year",O2,"Type","Existing - Interruptible")</f>
        <v>177.3983237759152</v>
      </c>
      <c r="P4" s="3">
        <f>+GETPIVOTDATA("LRCap",Pivot!$A$10,"Year",P2,"Type","Existing - Interruptible")</f>
        <v>177.3983237759152</v>
      </c>
      <c r="Q4" s="3">
        <f>+GETPIVOTDATA("LRCap",Pivot!$A$10,"Year",Q2,"Type","Existing - Interruptible")</f>
        <v>177.3983237759152</v>
      </c>
      <c r="R4" s="3">
        <f>+GETPIVOTDATA("LRCap",Pivot!$A$10,"Year",R2,"Type","Existing - Interruptible")</f>
        <v>177.3983237759152</v>
      </c>
      <c r="S4" s="3">
        <f>+GETPIVOTDATA("LRCap",Pivot!$A$10,"Year",S2,"Type","Existing - Interruptible")</f>
        <v>177.3983237759152</v>
      </c>
      <c r="T4" s="3">
        <f>+GETPIVOTDATA("LRCap",Pivot!$A$10,"Year",T2,"Type","Existing - Interruptible")</f>
        <v>177.3983237759152</v>
      </c>
      <c r="U4" s="3">
        <f>+GETPIVOTDATA("LRCap",Pivot!$A$10,"Year",U2,"Type","Existing - Interruptible")</f>
        <v>177.3983237759152</v>
      </c>
      <c r="V4" s="3">
        <f>+GETPIVOTDATA("LRCap",Pivot!$A$10,"Year",V2,"Type","Existing - Interruptible")</f>
        <v>177.3983237759152</v>
      </c>
      <c r="X4" s="3"/>
    </row>
    <row r="5" spans="2:27" x14ac:dyDescent="0.25">
      <c r="B5" s="1" t="s">
        <v>3</v>
      </c>
      <c r="C5" s="3">
        <f>+GETPIVOTDATA("LRCap",Pivot!$A$10,"Year",C2,"Type","Existing - Purchase")</f>
        <v>243.52999999999997</v>
      </c>
      <c r="D5" s="3">
        <f>+GETPIVOTDATA("LRCap",Pivot!$A$10,"Year",D2,"Type","Existing - Purchase")</f>
        <v>243.52999999999997</v>
      </c>
      <c r="E5" s="3">
        <f>+GETPIVOTDATA("LRCap",Pivot!$A$10,"Year",E2,"Type","Existing - Purchase")</f>
        <v>215.96999999999997</v>
      </c>
      <c r="F5" s="3">
        <f>+GETPIVOTDATA("LRCap",Pivot!$A$10,"Year",F2,"Type","Existing - Purchase")</f>
        <v>215.96999999999997</v>
      </c>
      <c r="G5" s="3">
        <f>+GETPIVOTDATA("LRCap",Pivot!$A$10,"Year",G2,"Type","Existing - Purchase")</f>
        <v>215.96999999999997</v>
      </c>
      <c r="H5" s="3">
        <f>+GETPIVOTDATA("LRCap",Pivot!$A$10,"Year",H2,"Type","Existing - Purchase")</f>
        <v>215.96999999999997</v>
      </c>
      <c r="I5" s="3">
        <f>+GETPIVOTDATA("LRCap",Pivot!$A$10,"Year",I2,"Type","Existing - Purchase")</f>
        <v>115.94999999999997</v>
      </c>
      <c r="J5" s="3">
        <f>+GETPIVOTDATA("LRCap",Pivot!$A$10,"Year",J2,"Type","Existing - Purchase")</f>
        <v>115.94999999999997</v>
      </c>
      <c r="K5" s="3">
        <f>+GETPIVOTDATA("LRCap",Pivot!$A$10,"Year",K2,"Type","Existing - Purchase")</f>
        <v>115.94999999999997</v>
      </c>
      <c r="L5" s="3">
        <f>+GETPIVOTDATA("LRCap",Pivot!$A$10,"Year",L2,"Type","Existing - Purchase")</f>
        <v>115.94999999999997</v>
      </c>
      <c r="M5" s="3">
        <f>+GETPIVOTDATA("LRCap",Pivot!$A$10,"Year",M2,"Type","Existing - Purchase")</f>
        <v>115.94999999999997</v>
      </c>
      <c r="N5" s="3">
        <f>+GETPIVOTDATA("LRCap",Pivot!$A$10,"Year",N2,"Type","Existing - Purchase")</f>
        <v>115.94999999999997</v>
      </c>
      <c r="O5" s="3">
        <f>+GETPIVOTDATA("LRCap",Pivot!$A$10,"Year",O2,"Type","Existing - Purchase")</f>
        <v>115.94999999999997</v>
      </c>
      <c r="P5" s="3">
        <f>+GETPIVOTDATA("LRCap",Pivot!$A$10,"Year",P2,"Type","Existing - Purchase")</f>
        <v>115.94999999999997</v>
      </c>
      <c r="Q5" s="3">
        <f>+GETPIVOTDATA("LRCap",Pivot!$A$10,"Year",Q2,"Type","Existing - Purchase")</f>
        <v>115.94999999999997</v>
      </c>
      <c r="R5" s="3">
        <f>+GETPIVOTDATA("LRCap",Pivot!$A$10,"Year",R2,"Type","Existing - Purchase")</f>
        <v>115.94999999999997</v>
      </c>
      <c r="S5" s="3">
        <f>+GETPIVOTDATA("LRCap",Pivot!$A$10,"Year",S2,"Type","Existing - Purchase")</f>
        <v>115.94999999999997</v>
      </c>
      <c r="T5" s="3">
        <f>+GETPIVOTDATA("LRCap",Pivot!$A$10,"Year",T2,"Type","Existing - Purchase")</f>
        <v>115.94999999999997</v>
      </c>
      <c r="U5" s="3">
        <f>+GETPIVOTDATA("LRCap",Pivot!$A$10,"Year",U2,"Type","Existing - Purchase")</f>
        <v>115.94999999999997</v>
      </c>
      <c r="V5" s="3">
        <f>+GETPIVOTDATA("LRCap",Pivot!$A$10,"Year",V2,"Type","Existing - Purchase")</f>
        <v>115.94999999999997</v>
      </c>
      <c r="X5" s="3"/>
    </row>
    <row r="6" spans="2:27" x14ac:dyDescent="0.25">
      <c r="B6" s="1" t="s">
        <v>4</v>
      </c>
      <c r="C6" s="3">
        <f>+GETPIVOTDATA("LRCap",Pivot!$A$10,"Year",C2,"Type","Existing - QF")</f>
        <v>1409.3625339342739</v>
      </c>
      <c r="D6" s="3">
        <f>+GETPIVOTDATA("LRCap",Pivot!$A$10,"Year",D2,"Type","Existing - QF")</f>
        <v>1052.8405609006008</v>
      </c>
      <c r="E6" s="3">
        <f>+GETPIVOTDATA("LRCap",Pivot!$A$10,"Year",E2,"Type","Existing - QF")</f>
        <v>976.22393913654014</v>
      </c>
      <c r="F6" s="3">
        <f>+GETPIVOTDATA("LRCap",Pivot!$A$10,"Year",F2,"Type","Existing - QF")</f>
        <v>969.59957663354498</v>
      </c>
      <c r="G6" s="3">
        <f>+GETPIVOTDATA("LRCap",Pivot!$A$10,"Year",G2,"Type","Existing - QF")</f>
        <v>961.42440992786555</v>
      </c>
      <c r="H6" s="3">
        <f>+GETPIVOTDATA("LRCap",Pivot!$A$10,"Year",H2,"Type","Existing - QF")</f>
        <v>932.35420963660522</v>
      </c>
      <c r="I6" s="3">
        <f>+GETPIVOTDATA("LRCap",Pivot!$A$10,"Year",I2,"Type","Existing - QF")</f>
        <v>937.85913306615635</v>
      </c>
      <c r="J6" s="3">
        <f>+GETPIVOTDATA("LRCap",Pivot!$A$10,"Year",J2,"Type","Existing - QF")</f>
        <v>941.62510349117838</v>
      </c>
      <c r="K6" s="3">
        <f>+GETPIVOTDATA("LRCap",Pivot!$A$10,"Year",K2,"Type","Existing - QF")</f>
        <v>908.46617960014942</v>
      </c>
      <c r="L6" s="3">
        <f>+GETPIVOTDATA("LRCap",Pivot!$A$10,"Year",L2,"Type","Existing - QF")</f>
        <v>902.0165851882989</v>
      </c>
      <c r="M6" s="3">
        <f>+GETPIVOTDATA("LRCap",Pivot!$A$10,"Year",M2,"Type","Existing - QF")</f>
        <v>889.74445805433959</v>
      </c>
      <c r="N6" s="3">
        <f>+GETPIVOTDATA("LRCap",Pivot!$A$10,"Year",N2,"Type","Existing - QF")</f>
        <v>875.7899095661295</v>
      </c>
      <c r="O6" s="3">
        <f>+GETPIVOTDATA("LRCap",Pivot!$A$10,"Year",O2,"Type","Existing - QF")</f>
        <v>886.81026678379828</v>
      </c>
      <c r="P6" s="3">
        <f>+GETPIVOTDATA("LRCap",Pivot!$A$10,"Year",P2,"Type","Existing - QF")</f>
        <v>866.54518258586666</v>
      </c>
      <c r="Q6" s="3">
        <f>+GETPIVOTDATA("LRCap",Pivot!$A$10,"Year",Q2,"Type","Existing - QF")</f>
        <v>820.13697415048784</v>
      </c>
      <c r="R6" s="3">
        <f>+GETPIVOTDATA("LRCap",Pivot!$A$10,"Year",R2,"Type","Existing - QF")</f>
        <v>789.90443036869317</v>
      </c>
      <c r="S6" s="3">
        <f>+GETPIVOTDATA("LRCap",Pivot!$A$10,"Year",S2,"Type","Existing - QF")</f>
        <v>789.70091725213649</v>
      </c>
      <c r="T6" s="3">
        <f>+GETPIVOTDATA("LRCap",Pivot!$A$10,"Year",T2,"Type","Existing - QF")</f>
        <v>743.12760870096633</v>
      </c>
      <c r="U6" s="3">
        <f>+GETPIVOTDATA("LRCap",Pivot!$A$10,"Year",U2,"Type","Existing - QF")</f>
        <v>338.31364150774573</v>
      </c>
      <c r="V6" s="3">
        <f>+GETPIVOTDATA("LRCap",Pivot!$A$10,"Year",V2,"Type","Existing - QF")</f>
        <v>337.17976221919736</v>
      </c>
      <c r="X6" s="3"/>
    </row>
    <row r="7" spans="2:27" x14ac:dyDescent="0.25">
      <c r="B7" s="1" t="s">
        <v>5</v>
      </c>
      <c r="C7" s="3">
        <f>-GETPIVOTDATA("LRCap",Pivot!$A$10,"Year",C$2,"Type","Existing - Sale")</f>
        <v>-672.21999999999991</v>
      </c>
      <c r="D7" s="3">
        <f>-GETPIVOTDATA("LRCap",Pivot!$A$10,"Year",D$2,"Type","Existing - Sale")</f>
        <v>-672.21999999999991</v>
      </c>
      <c r="E7" s="3">
        <f>-GETPIVOTDATA("LRCap",Pivot!$A$10,"Year",E$2,"Type","Existing - Sale")</f>
        <v>-187.8</v>
      </c>
      <c r="F7" s="3">
        <f>-GETPIVOTDATA("LRCap",Pivot!$A$10,"Year",F$2,"Type","Existing - Sale")</f>
        <v>-136.91</v>
      </c>
      <c r="G7" s="3">
        <f>-GETPIVOTDATA("LRCap",Pivot!$A$10,"Year",G$2,"Type","Existing - Sale")</f>
        <v>-136.92000000000002</v>
      </c>
      <c r="H7" s="3">
        <f>-GETPIVOTDATA("LRCap",Pivot!$A$10,"Year",H$2,"Type","Existing - Sale")</f>
        <v>-79.540000000000006</v>
      </c>
      <c r="I7" s="3">
        <f>-GETPIVOTDATA("LRCap",Pivot!$A$10,"Year",I$2,"Type","Existing - Sale")</f>
        <v>-79.540000000000006</v>
      </c>
      <c r="J7" s="3">
        <f>-GETPIVOTDATA("LRCap",Pivot!$A$10,"Year",J$2,"Type","Existing - Sale")</f>
        <v>-79.53</v>
      </c>
      <c r="K7" s="3">
        <f>-GETPIVOTDATA("LRCap",Pivot!$A$10,"Year",K$2,"Type","Existing - Sale")</f>
        <v>-79.540000000000006</v>
      </c>
      <c r="L7" s="3">
        <f>-GETPIVOTDATA("LRCap",Pivot!$A$10,"Year",L$2,"Type","Existing - Sale")</f>
        <v>-79.52</v>
      </c>
      <c r="M7" s="3">
        <f>-GETPIVOTDATA("LRCap",Pivot!$A$10,"Year",M$2,"Type","Existing - Sale")</f>
        <v>-78.010000000000005</v>
      </c>
      <c r="N7" s="3">
        <f>-GETPIVOTDATA("LRCap",Pivot!$A$10,"Year",N$2,"Type","Existing - Sale")</f>
        <v>-78</v>
      </c>
      <c r="O7" s="3">
        <f>-GETPIVOTDATA("LRCap",Pivot!$A$10,"Year",O$2,"Type","Existing - Sale")</f>
        <v>-77.989999999999995</v>
      </c>
      <c r="P7" s="3">
        <f>-GETPIVOTDATA("LRCap",Pivot!$A$10,"Year",P$2,"Type","Existing - Sale")</f>
        <v>-77.989999999999995</v>
      </c>
      <c r="Q7" s="3">
        <f>-GETPIVOTDATA("LRCap",Pivot!$A$10,"Year",Q$2,"Type","Existing - Sale")</f>
        <v>-78.010000000000005</v>
      </c>
      <c r="R7" s="3">
        <f>-GETPIVOTDATA("LRCap",Pivot!$A$10,"Year",R$2,"Type","Existing - Sale")</f>
        <v>-78</v>
      </c>
      <c r="S7" s="3">
        <f>-GETPIVOTDATA("LRCap",Pivot!$A$10,"Year",S$2,"Type","Existing - Sale")</f>
        <v>-77.989999999999995</v>
      </c>
      <c r="T7" s="3">
        <f>-GETPIVOTDATA("LRCap",Pivot!$A$10,"Year",T$2,"Type","Existing - Sale")</f>
        <v>-23.86</v>
      </c>
      <c r="U7" s="3">
        <f>-GETPIVOTDATA("LRCap",Pivot!$A$10,"Year",U$2,"Type","Existing - Sale")</f>
        <v>-23.86</v>
      </c>
      <c r="V7" s="3">
        <f>-GETPIVOTDATA("LRCap",Pivot!$A$10,"Year",V$2,"Type","Existing - Sale")</f>
        <v>-23.86</v>
      </c>
      <c r="X7" s="3"/>
    </row>
    <row r="8" spans="2:27" x14ac:dyDescent="0.25">
      <c r="B8" s="1" t="s">
        <v>120</v>
      </c>
      <c r="C8" s="3">
        <f>GETPIVOTDATA("LRCap",Pivot!$A$10,"Year",C$2,"Type","Existing - Solar")</f>
        <v>20.701977064750551</v>
      </c>
      <c r="D8" s="3">
        <f>GETPIVOTDATA("LRCap",Pivot!$A$10,"Year",D$2,"Type","Existing - Solar")</f>
        <v>20.701977064750551</v>
      </c>
      <c r="E8" s="3">
        <f>GETPIVOTDATA("LRCap",Pivot!$A$10,"Year",E$2,"Type","Existing - Solar")</f>
        <v>271.76474625999361</v>
      </c>
      <c r="F8" s="3">
        <f>GETPIVOTDATA("LRCap",Pivot!$A$10,"Year",F$2,"Type","Existing - Solar")</f>
        <v>271.76474625999361</v>
      </c>
      <c r="G8" s="3">
        <f>GETPIVOTDATA("LRCap",Pivot!$A$10,"Year",G$2,"Type","Existing - Solar")</f>
        <v>271.76474625999361</v>
      </c>
      <c r="H8" s="3">
        <f>GETPIVOTDATA("LRCap",Pivot!$A$10,"Year",H$2,"Type","Existing - Solar")</f>
        <v>271.76474625999361</v>
      </c>
      <c r="I8" s="3">
        <f>GETPIVOTDATA("LRCap",Pivot!$A$10,"Year",I$2,"Type","Existing - Solar")</f>
        <v>271.76474625999361</v>
      </c>
      <c r="J8" s="3">
        <f>GETPIVOTDATA("LRCap",Pivot!$A$10,"Year",J$2,"Type","Existing - Solar")</f>
        <v>271.76474625999361</v>
      </c>
      <c r="K8" s="3">
        <f>GETPIVOTDATA("LRCap",Pivot!$A$10,"Year",K$2,"Type","Existing - Solar")</f>
        <v>271.76474625999361</v>
      </c>
      <c r="L8" s="3">
        <f>GETPIVOTDATA("LRCap",Pivot!$A$10,"Year",L$2,"Type","Existing - Solar")</f>
        <v>265.56419294143711</v>
      </c>
      <c r="M8" s="3">
        <f>GETPIVOTDATA("LRCap",Pivot!$A$10,"Year",M$2,"Type","Existing - Solar")</f>
        <v>265.56419294143711</v>
      </c>
      <c r="N8" s="3">
        <f>GETPIVOTDATA("LRCap",Pivot!$A$10,"Year",N$2,"Type","Existing - Solar")</f>
        <v>265.56419294143711</v>
      </c>
      <c r="O8" s="3">
        <f>GETPIVOTDATA("LRCap",Pivot!$A$10,"Year",O$2,"Type","Existing - Solar")</f>
        <v>265.27353092882163</v>
      </c>
      <c r="P8" s="3">
        <f>GETPIVOTDATA("LRCap",Pivot!$A$10,"Year",P$2,"Type","Existing - Solar")</f>
        <v>265.27353092882163</v>
      </c>
      <c r="Q8" s="3">
        <f>GETPIVOTDATA("LRCap",Pivot!$A$10,"Year",Q$2,"Type","Existing - Solar")</f>
        <v>265.27353092882163</v>
      </c>
      <c r="R8" s="3">
        <f>GETPIVOTDATA("LRCap",Pivot!$A$10,"Year",R$2,"Type","Existing - Solar")</f>
        <v>265.27353092882163</v>
      </c>
      <c r="S8" s="3">
        <f>GETPIVOTDATA("LRCap",Pivot!$A$10,"Year",S$2,"Type","Existing - Solar")</f>
        <v>265.27353092882163</v>
      </c>
      <c r="T8" s="3">
        <f>GETPIVOTDATA("LRCap",Pivot!$A$10,"Year",T$2,"Type","Existing - Solar")</f>
        <v>265.27353092882163</v>
      </c>
      <c r="U8" s="3">
        <f>GETPIVOTDATA("LRCap",Pivot!$A$10,"Year",U$2,"Type","Existing - Solar")</f>
        <v>254.50145693932831</v>
      </c>
      <c r="V8" s="3">
        <f>GETPIVOTDATA("LRCap",Pivot!$A$10,"Year",V$2,"Type","Existing - Solar")</f>
        <v>254.50145693932831</v>
      </c>
      <c r="X8" s="3"/>
    </row>
    <row r="9" spans="2:27" x14ac:dyDescent="0.25">
      <c r="B9" s="1" t="s">
        <v>6</v>
      </c>
      <c r="C9" s="3">
        <f>+GETPIVOTDATA("LRCap",Pivot!$A$10,"Year",C$2,"Type","Existing - Wind","Entity","WD_SCL_New_IN_P")+GETPIVOTDATA("LRCap",Pivot!$A$10,"Year",C$2,"Type","Existing - Wind","Entity","WD_3_Buttes_P")+GETPIVOTDATA("LRCap",Pivot!$A$10,"Year",C$2,"Type","Existing - Wind","Entity","WD_CMBHILL_P")+GETPIVOTDATA("LRCap",Pivot!$A$10,"Year",C$2,"Type","Existing - Wind","Entity","WD_FC4_BPA_P")+GETPIVOTDATA("LRCap",Pivot!$A$10,"Year",C$2,"Type","Existing - Wind","Entity","WD_RockRiver_P")+GETPIVOTDATA("LRCap",Pivot!$A$10,"Year",C$2,"Type","Existing - Wind","Entity","WD_TOPofWorld_P")+GETPIVOTDATA("LRCap",Pivot!$A$10,"Year",C$2,"Type","Existing - Wind","Entity","WD_WolvCrk_P")+GETPIVOTDATA("LRCap",Pivot!$A$10,"Year",C$2,"Type","Existing - Wind","Entity","I_CedarSpI_WD")+Pivot!C2</f>
        <v>519.55387529992186</v>
      </c>
      <c r="D9" s="3">
        <f>+GETPIVOTDATA("LRCap",Pivot!$A$10,"Year",D$2,"Type","Existing - Wind","Entity","WD_SCL_New_IN_P")+GETPIVOTDATA("LRCap",Pivot!$A$10,"Year",D$2,"Type","Existing - Wind","Entity","WD_3_Buttes_P")+GETPIVOTDATA("LRCap",Pivot!$A$10,"Year",D$2,"Type","Existing - Wind","Entity","WD_CMBHILL_P")+GETPIVOTDATA("LRCap",Pivot!$A$10,"Year",D$2,"Type","Existing - Wind","Entity","WD_FC4_BPA_P")+GETPIVOTDATA("LRCap",Pivot!$A$10,"Year",D$2,"Type","Existing - Wind","Entity","WD_RockRiver_P")+GETPIVOTDATA("LRCap",Pivot!$A$10,"Year",D$2,"Type","Existing - Wind","Entity","WD_TOPofWorld_P")+GETPIVOTDATA("LRCap",Pivot!$A$10,"Year",D$2,"Type","Existing - Wind","Entity","WD_WolvCrk_P")+GETPIVOTDATA("LRCap",Pivot!$A$10,"Year",D$2,"Type","Existing - Wind","Entity","I_CedarSpI_WD")+Pivot!D2</f>
        <v>221.64220714566588</v>
      </c>
      <c r="E9" s="3">
        <f>+GETPIVOTDATA("LRCap",Pivot!$A$10,"Year",E$2,"Type","Existing - Wind","Entity","WD_SCL_New_IN_P")+GETPIVOTDATA("LRCap",Pivot!$A$10,"Year",E$2,"Type","Existing - Wind","Entity","WD_3_Buttes_P")+GETPIVOTDATA("LRCap",Pivot!$A$10,"Year",E$2,"Type","Existing - Wind","Entity","WD_CMBHILL_P")+GETPIVOTDATA("LRCap",Pivot!$A$10,"Year",E$2,"Type","Existing - Wind","Entity","WD_FC4_BPA_P")+GETPIVOTDATA("LRCap",Pivot!$A$10,"Year",E$2,"Type","Existing - Wind","Entity","WD_RockRiver_P")+GETPIVOTDATA("LRCap",Pivot!$A$10,"Year",E$2,"Type","Existing - Wind","Entity","WD_TOPofWorld_P")+GETPIVOTDATA("LRCap",Pivot!$A$10,"Year",E$2,"Type","Existing - Wind","Entity","WD_WolvCrk_P")+GETPIVOTDATA("LRCap",Pivot!$A$10,"Year",E$2,"Type","Existing - Wind","Entity","I_CedarSpI_WD")+Pivot!E2</f>
        <v>213.2704553302741</v>
      </c>
      <c r="F9" s="3">
        <f>+GETPIVOTDATA("LRCap",Pivot!$A$10,"Year",F$2,"Type","Existing - Wind","Entity","WD_SCL_New_IN_P")+GETPIVOTDATA("LRCap",Pivot!$A$10,"Year",F$2,"Type","Existing - Wind","Entity","WD_3_Buttes_P")+GETPIVOTDATA("LRCap",Pivot!$A$10,"Year",F$2,"Type","Existing - Wind","Entity","WD_CMBHILL_P")+GETPIVOTDATA("LRCap",Pivot!$A$10,"Year",F$2,"Type","Existing - Wind","Entity","WD_FC4_BPA_P")+GETPIVOTDATA("LRCap",Pivot!$A$10,"Year",F$2,"Type","Existing - Wind","Entity","WD_RockRiver_P")+GETPIVOTDATA("LRCap",Pivot!$A$10,"Year",F$2,"Type","Existing - Wind","Entity","WD_TOPofWorld_P")+GETPIVOTDATA("LRCap",Pivot!$A$10,"Year",F$2,"Type","Existing - Wind","Entity","WD_WolvCrk_P")+GETPIVOTDATA("LRCap",Pivot!$A$10,"Year",F$2,"Type","Existing - Wind","Entity","I_CedarSpI_WD")+Pivot!F2</f>
        <v>174.66735782333691</v>
      </c>
      <c r="G9" s="3">
        <f>+GETPIVOTDATA("LRCap",Pivot!$A$10,"Year",G$2,"Type","Existing - Wind","Entity","WD_SCL_New_IN_P")+GETPIVOTDATA("LRCap",Pivot!$A$10,"Year",G$2,"Type","Existing - Wind","Entity","WD_3_Buttes_P")+GETPIVOTDATA("LRCap",Pivot!$A$10,"Year",G$2,"Type","Existing - Wind","Entity","WD_CMBHILL_P")+GETPIVOTDATA("LRCap",Pivot!$A$10,"Year",G$2,"Type","Existing - Wind","Entity","WD_FC4_BPA_P")+GETPIVOTDATA("LRCap",Pivot!$A$10,"Year",G$2,"Type","Existing - Wind","Entity","WD_RockRiver_P")+GETPIVOTDATA("LRCap",Pivot!$A$10,"Year",G$2,"Type","Existing - Wind","Entity","WD_TOPofWorld_P")+GETPIVOTDATA("LRCap",Pivot!$A$10,"Year",G$2,"Type","Existing - Wind","Entity","WD_WolvCrk_P")+GETPIVOTDATA("LRCap",Pivot!$A$10,"Year",G$2,"Type","Existing - Wind","Entity","I_CedarSpI_WD")+Pivot!G2</f>
        <v>173.56372566332456</v>
      </c>
      <c r="H9" s="3">
        <f>+GETPIVOTDATA("LRCap",Pivot!$A$10,"Year",H$2,"Type","Existing - Wind","Entity","WD_SCL_New_IN_P")+GETPIVOTDATA("LRCap",Pivot!$A$10,"Year",H$2,"Type","Existing - Wind","Entity","WD_3_Buttes_P")+GETPIVOTDATA("LRCap",Pivot!$A$10,"Year",H$2,"Type","Existing - Wind","Entity","WD_CMBHILL_P")+GETPIVOTDATA("LRCap",Pivot!$A$10,"Year",H$2,"Type","Existing - Wind","Entity","WD_FC4_BPA_P")+GETPIVOTDATA("LRCap",Pivot!$A$10,"Year",H$2,"Type","Existing - Wind","Entity","WD_RockRiver_P")+GETPIVOTDATA("LRCap",Pivot!$A$10,"Year",H$2,"Type","Existing - Wind","Entity","WD_TOPofWorld_P")+GETPIVOTDATA("LRCap",Pivot!$A$10,"Year",H$2,"Type","Existing - Wind","Entity","WD_WolvCrk_P")+GETPIVOTDATA("LRCap",Pivot!$A$10,"Year",H$2,"Type","Existing - Wind","Entity","I_CedarSpI_WD")+Pivot!H2</f>
        <v>199.1094203817031</v>
      </c>
      <c r="I9" s="3">
        <f>+GETPIVOTDATA("LRCap",Pivot!$A$10,"Year",I$2,"Type","Existing - Wind","Entity","WD_SCL_New_IN_P")+GETPIVOTDATA("LRCap",Pivot!$A$10,"Year",I$2,"Type","Existing - Wind","Entity","WD_3_Buttes_P")+GETPIVOTDATA("LRCap",Pivot!$A$10,"Year",I$2,"Type","Existing - Wind","Entity","WD_CMBHILL_P")+GETPIVOTDATA("LRCap",Pivot!$A$10,"Year",I$2,"Type","Existing - Wind","Entity","WD_FC4_BPA_P")+GETPIVOTDATA("LRCap",Pivot!$A$10,"Year",I$2,"Type","Existing - Wind","Entity","WD_RockRiver_P")+GETPIVOTDATA("LRCap",Pivot!$A$10,"Year",I$2,"Type","Existing - Wind","Entity","WD_TOPofWorld_P")+GETPIVOTDATA("LRCap",Pivot!$A$10,"Year",I$2,"Type","Existing - Wind","Entity","WD_WolvCrk_P")+GETPIVOTDATA("LRCap",Pivot!$A$10,"Year",I$2,"Type","Existing - Wind","Entity","I_CedarSpI_WD")+Pivot!I2</f>
        <v>208.00466777330865</v>
      </c>
      <c r="J9" s="3">
        <f>+GETPIVOTDATA("LRCap",Pivot!$A$10,"Year",J$2,"Type","Existing - Wind","Entity","WD_SCL_New_IN_P")+GETPIVOTDATA("LRCap",Pivot!$A$10,"Year",J$2,"Type","Existing - Wind","Entity","WD_3_Buttes_P")+GETPIVOTDATA("LRCap",Pivot!$A$10,"Year",J$2,"Type","Existing - Wind","Entity","WD_CMBHILL_P")+GETPIVOTDATA("LRCap",Pivot!$A$10,"Year",J$2,"Type","Existing - Wind","Entity","WD_FC4_BPA_P")+GETPIVOTDATA("LRCap",Pivot!$A$10,"Year",J$2,"Type","Existing - Wind","Entity","WD_RockRiver_P")+GETPIVOTDATA("LRCap",Pivot!$A$10,"Year",J$2,"Type","Existing - Wind","Entity","WD_TOPofWorld_P")+GETPIVOTDATA("LRCap",Pivot!$A$10,"Year",J$2,"Type","Existing - Wind","Entity","WD_WolvCrk_P")+GETPIVOTDATA("LRCap",Pivot!$A$10,"Year",J$2,"Type","Existing - Wind","Entity","I_CedarSpI_WD")+Pivot!J2</f>
        <v>189.15921951210731</v>
      </c>
      <c r="K9" s="3">
        <f>+GETPIVOTDATA("LRCap",Pivot!$A$10,"Year",K$2,"Type","Existing - Wind","Entity","WD_SCL_New_IN_P")+GETPIVOTDATA("LRCap",Pivot!$A$10,"Year",K$2,"Type","Existing - Wind","Entity","WD_3_Buttes_P")+GETPIVOTDATA("LRCap",Pivot!$A$10,"Year",K$2,"Type","Existing - Wind","Entity","WD_CMBHILL_P")+GETPIVOTDATA("LRCap",Pivot!$A$10,"Year",K$2,"Type","Existing - Wind","Entity","WD_FC4_BPA_P")+GETPIVOTDATA("LRCap",Pivot!$A$10,"Year",K$2,"Type","Existing - Wind","Entity","WD_RockRiver_P")+GETPIVOTDATA("LRCap",Pivot!$A$10,"Year",K$2,"Type","Existing - Wind","Entity","WD_TOPofWorld_P")+GETPIVOTDATA("LRCap",Pivot!$A$10,"Year",K$2,"Type","Existing - Wind","Entity","WD_WolvCrk_P")+GETPIVOTDATA("LRCap",Pivot!$A$10,"Year",K$2,"Type","Existing - Wind","Entity","I_CedarSpI_WD")+Pivot!K2</f>
        <v>187.41641354926361</v>
      </c>
      <c r="L9" s="3">
        <f>+GETPIVOTDATA("LRCap",Pivot!$A$10,"Year",L$2,"Type","Existing - Wind","Entity","WD_SCL_New_IN_P")+GETPIVOTDATA("LRCap",Pivot!$A$10,"Year",L$2,"Type","Existing - Wind","Entity","WD_3_Buttes_P")+GETPIVOTDATA("LRCap",Pivot!$A$10,"Year",L$2,"Type","Existing - Wind","Entity","WD_CMBHILL_P")+GETPIVOTDATA("LRCap",Pivot!$A$10,"Year",L$2,"Type","Existing - Wind","Entity","WD_FC4_BPA_P")+GETPIVOTDATA("LRCap",Pivot!$A$10,"Year",L$2,"Type","Existing - Wind","Entity","WD_RockRiver_P")+GETPIVOTDATA("LRCap",Pivot!$A$10,"Year",L$2,"Type","Existing - Wind","Entity","WD_TOPofWorld_P")+GETPIVOTDATA("LRCap",Pivot!$A$10,"Year",L$2,"Type","Existing - Wind","Entity","WD_WolvCrk_P")+GETPIVOTDATA("LRCap",Pivot!$A$10,"Year",L$2,"Type","Existing - Wind","Entity","I_CedarSpI_WD")+Pivot!L2</f>
        <v>180.50278464607862</v>
      </c>
      <c r="M9" s="3">
        <f>+GETPIVOTDATA("LRCap",Pivot!$A$10,"Year",M$2,"Type","Existing - Wind","Entity","WD_SCL_New_IN_P")+GETPIVOTDATA("LRCap",Pivot!$A$10,"Year",M$2,"Type","Existing - Wind","Entity","WD_3_Buttes_P")+GETPIVOTDATA("LRCap",Pivot!$A$10,"Year",M$2,"Type","Existing - Wind","Entity","WD_CMBHILL_P")+GETPIVOTDATA("LRCap",Pivot!$A$10,"Year",M$2,"Type","Existing - Wind","Entity","WD_FC4_BPA_P")+GETPIVOTDATA("LRCap",Pivot!$A$10,"Year",M$2,"Type","Existing - Wind","Entity","WD_RockRiver_P")+GETPIVOTDATA("LRCap",Pivot!$A$10,"Year",M$2,"Type","Existing - Wind","Entity","WD_TOPofWorld_P")+GETPIVOTDATA("LRCap",Pivot!$A$10,"Year",M$2,"Type","Existing - Wind","Entity","WD_WolvCrk_P")+GETPIVOTDATA("LRCap",Pivot!$A$10,"Year",M$2,"Type","Existing - Wind","Entity","I_CedarSpI_WD")+Pivot!M2</f>
        <v>186.45662917949787</v>
      </c>
      <c r="N9" s="3">
        <f>+GETPIVOTDATA("LRCap",Pivot!$A$10,"Year",N$2,"Type","Existing - Wind","Entity","WD_SCL_New_IN_P")+GETPIVOTDATA("LRCap",Pivot!$A$10,"Year",N$2,"Type","Existing - Wind","Entity","WD_3_Buttes_P")+GETPIVOTDATA("LRCap",Pivot!$A$10,"Year",N$2,"Type","Existing - Wind","Entity","WD_CMBHILL_P")+GETPIVOTDATA("LRCap",Pivot!$A$10,"Year",N$2,"Type","Existing - Wind","Entity","WD_FC4_BPA_P")+GETPIVOTDATA("LRCap",Pivot!$A$10,"Year",N$2,"Type","Existing - Wind","Entity","WD_RockRiver_P")+GETPIVOTDATA("LRCap",Pivot!$A$10,"Year",N$2,"Type","Existing - Wind","Entity","WD_TOPofWorld_P")+GETPIVOTDATA("LRCap",Pivot!$A$10,"Year",N$2,"Type","Existing - Wind","Entity","WD_WolvCrk_P")+GETPIVOTDATA("LRCap",Pivot!$A$10,"Year",N$2,"Type","Existing - Wind","Entity","I_CedarSpI_WD")+Pivot!N2</f>
        <v>151.19398155563886</v>
      </c>
      <c r="O9" s="3">
        <f>+GETPIVOTDATA("LRCap",Pivot!$A$10,"Year",O$2,"Type","Existing - Wind","Entity","WD_SCL_New_IN_P")+GETPIVOTDATA("LRCap",Pivot!$A$10,"Year",O$2,"Type","Existing - Wind","Entity","WD_3_Buttes_P")+GETPIVOTDATA("LRCap",Pivot!$A$10,"Year",O$2,"Type","Existing - Wind","Entity","WD_CMBHILL_P")+GETPIVOTDATA("LRCap",Pivot!$A$10,"Year",O$2,"Type","Existing - Wind","Entity","WD_FC4_BPA_P")+GETPIVOTDATA("LRCap",Pivot!$A$10,"Year",O$2,"Type","Existing - Wind","Entity","WD_RockRiver_P")+GETPIVOTDATA("LRCap",Pivot!$A$10,"Year",O$2,"Type","Existing - Wind","Entity","WD_TOPofWorld_P")+GETPIVOTDATA("LRCap",Pivot!$A$10,"Year",O$2,"Type","Existing - Wind","Entity","WD_WolvCrk_P")+GETPIVOTDATA("LRCap",Pivot!$A$10,"Year",O$2,"Type","Existing - Wind","Entity","I_CedarSpI_WD")+Pivot!O2</f>
        <v>92.770403690540334</v>
      </c>
      <c r="P9" s="3">
        <f>+GETPIVOTDATA("LRCap",Pivot!$A$10,"Year",P$2,"Type","Existing - Wind","Entity","WD_SCL_New_IN_P")+GETPIVOTDATA("LRCap",Pivot!$A$10,"Year",P$2,"Type","Existing - Wind","Entity","WD_3_Buttes_P")+GETPIVOTDATA("LRCap",Pivot!$A$10,"Year",P$2,"Type","Existing - Wind","Entity","WD_CMBHILL_P")+GETPIVOTDATA("LRCap",Pivot!$A$10,"Year",P$2,"Type","Existing - Wind","Entity","WD_FC4_BPA_P")+GETPIVOTDATA("LRCap",Pivot!$A$10,"Year",P$2,"Type","Existing - Wind","Entity","WD_RockRiver_P")+GETPIVOTDATA("LRCap",Pivot!$A$10,"Year",P$2,"Type","Existing - Wind","Entity","WD_TOPofWorld_P")+GETPIVOTDATA("LRCap",Pivot!$A$10,"Year",P$2,"Type","Existing - Wind","Entity","WD_WolvCrk_P")+GETPIVOTDATA("LRCap",Pivot!$A$10,"Year",P$2,"Type","Existing - Wind","Entity","I_CedarSpI_WD")+Pivot!P2</f>
        <v>90.548430924089132</v>
      </c>
      <c r="Q9" s="3">
        <f>+GETPIVOTDATA("LRCap",Pivot!$A$10,"Year",Q$2,"Type","Existing - Wind","Entity","WD_SCL_New_IN_P")+GETPIVOTDATA("LRCap",Pivot!$A$10,"Year",Q$2,"Type","Existing - Wind","Entity","WD_3_Buttes_P")+GETPIVOTDATA("LRCap",Pivot!$A$10,"Year",Q$2,"Type","Existing - Wind","Entity","WD_CMBHILL_P")+GETPIVOTDATA("LRCap",Pivot!$A$10,"Year",Q$2,"Type","Existing - Wind","Entity","WD_FC4_BPA_P")+GETPIVOTDATA("LRCap",Pivot!$A$10,"Year",Q$2,"Type","Existing - Wind","Entity","WD_RockRiver_P")+GETPIVOTDATA("LRCap",Pivot!$A$10,"Year",Q$2,"Type","Existing - Wind","Entity","WD_TOPofWorld_P")+GETPIVOTDATA("LRCap",Pivot!$A$10,"Year",Q$2,"Type","Existing - Wind","Entity","WD_WolvCrk_P")+GETPIVOTDATA("LRCap",Pivot!$A$10,"Year",Q$2,"Type","Existing - Wind","Entity","I_CedarSpI_WD")+Pivot!Q2</f>
        <v>102.20105167820954</v>
      </c>
      <c r="R9" s="3">
        <f>+GETPIVOTDATA("LRCap",Pivot!$A$10,"Year",R$2,"Type","Existing - Wind","Entity","WD_SCL_New_IN_P")+GETPIVOTDATA("LRCap",Pivot!$A$10,"Year",R$2,"Type","Existing - Wind","Entity","WD_3_Buttes_P")+GETPIVOTDATA("LRCap",Pivot!$A$10,"Year",R$2,"Type","Existing - Wind","Entity","WD_CMBHILL_P")+GETPIVOTDATA("LRCap",Pivot!$A$10,"Year",R$2,"Type","Existing - Wind","Entity","WD_FC4_BPA_P")+GETPIVOTDATA("LRCap",Pivot!$A$10,"Year",R$2,"Type","Existing - Wind","Entity","WD_RockRiver_P")+GETPIVOTDATA("LRCap",Pivot!$A$10,"Year",R$2,"Type","Existing - Wind","Entity","WD_TOPofWorld_P")+GETPIVOTDATA("LRCap",Pivot!$A$10,"Year",R$2,"Type","Existing - Wind","Entity","WD_WolvCrk_P")+GETPIVOTDATA("LRCap",Pivot!$A$10,"Year",R$2,"Type","Existing - Wind","Entity","I_CedarSpI_WD")+Pivot!R2</f>
        <v>103.22907574463534</v>
      </c>
      <c r="S9" s="3">
        <f>+GETPIVOTDATA("LRCap",Pivot!$A$10,"Year",S$2,"Type","Existing - Wind","Entity","WD_SCL_New_IN_P")+GETPIVOTDATA("LRCap",Pivot!$A$10,"Year",S$2,"Type","Existing - Wind","Entity","WD_3_Buttes_P")+GETPIVOTDATA("LRCap",Pivot!$A$10,"Year",S$2,"Type","Existing - Wind","Entity","WD_CMBHILL_P")+GETPIVOTDATA("LRCap",Pivot!$A$10,"Year",S$2,"Type","Existing - Wind","Entity","WD_FC4_BPA_P")+GETPIVOTDATA("LRCap",Pivot!$A$10,"Year",S$2,"Type","Existing - Wind","Entity","WD_RockRiver_P")+GETPIVOTDATA("LRCap",Pivot!$A$10,"Year",S$2,"Type","Existing - Wind","Entity","WD_TOPofWorld_P")+GETPIVOTDATA("LRCap",Pivot!$A$10,"Year",S$2,"Type","Existing - Wind","Entity","WD_WolvCrk_P")+GETPIVOTDATA("LRCap",Pivot!$A$10,"Year",S$2,"Type","Existing - Wind","Entity","I_CedarSpI_WD")+Pivot!S2</f>
        <v>102.87193022318485</v>
      </c>
      <c r="T9" s="3">
        <f>+GETPIVOTDATA("LRCap",Pivot!$A$10,"Year",T$2,"Type","Existing - Wind","Entity","WD_SCL_New_IN_P")+GETPIVOTDATA("LRCap",Pivot!$A$10,"Year",T$2,"Type","Existing - Wind","Entity","WD_3_Buttes_P")+GETPIVOTDATA("LRCap",Pivot!$A$10,"Year",T$2,"Type","Existing - Wind","Entity","WD_CMBHILL_P")+GETPIVOTDATA("LRCap",Pivot!$A$10,"Year",T$2,"Type","Existing - Wind","Entity","WD_FC4_BPA_P")+GETPIVOTDATA("LRCap",Pivot!$A$10,"Year",T$2,"Type","Existing - Wind","Entity","WD_RockRiver_P")+GETPIVOTDATA("LRCap",Pivot!$A$10,"Year",T$2,"Type","Existing - Wind","Entity","WD_TOPofWorld_P")+GETPIVOTDATA("LRCap",Pivot!$A$10,"Year",T$2,"Type","Existing - Wind","Entity","WD_WolvCrk_P")+GETPIVOTDATA("LRCap",Pivot!$A$10,"Year",T$2,"Type","Existing - Wind","Entity","I_CedarSpI_WD")+Pivot!T2</f>
        <v>107.59660913613143</v>
      </c>
      <c r="U9" s="3">
        <f>+GETPIVOTDATA("LRCap",Pivot!$A$10,"Year",U$2,"Type","Existing - Wind","Entity","WD_SCL_New_IN_P")+GETPIVOTDATA("LRCap",Pivot!$A$10,"Year",U$2,"Type","Existing - Wind","Entity","WD_3_Buttes_P")+GETPIVOTDATA("LRCap",Pivot!$A$10,"Year",U$2,"Type","Existing - Wind","Entity","WD_CMBHILL_P")+GETPIVOTDATA("LRCap",Pivot!$A$10,"Year",U$2,"Type","Existing - Wind","Entity","WD_FC4_BPA_P")+GETPIVOTDATA("LRCap",Pivot!$A$10,"Year",U$2,"Type","Existing - Wind","Entity","WD_RockRiver_P")+GETPIVOTDATA("LRCap",Pivot!$A$10,"Year",U$2,"Type","Existing - Wind","Entity","WD_TOPofWorld_P")+GETPIVOTDATA("LRCap",Pivot!$A$10,"Year",U$2,"Type","Existing - Wind","Entity","WD_WolvCrk_P")+GETPIVOTDATA("LRCap",Pivot!$A$10,"Year",U$2,"Type","Existing - Wind","Entity","I_CedarSpI_WD")+Pivot!U2</f>
        <v>113.93922663064656</v>
      </c>
      <c r="V9" s="3">
        <f>+GETPIVOTDATA("LRCap",Pivot!$A$10,"Year",V$2,"Type","Existing - Wind","Entity","WD_SCL_New_IN_P")+GETPIVOTDATA("LRCap",Pivot!$A$10,"Year",V$2,"Type","Existing - Wind","Entity","WD_3_Buttes_P")+GETPIVOTDATA("LRCap",Pivot!$A$10,"Year",V$2,"Type","Existing - Wind","Entity","WD_CMBHILL_P")+GETPIVOTDATA("LRCap",Pivot!$A$10,"Year",V$2,"Type","Existing - Wind","Entity","WD_FC4_BPA_P")+GETPIVOTDATA("LRCap",Pivot!$A$10,"Year",V$2,"Type","Existing - Wind","Entity","WD_RockRiver_P")+GETPIVOTDATA("LRCap",Pivot!$A$10,"Year",V$2,"Type","Existing - Wind","Entity","WD_TOPofWorld_P")+GETPIVOTDATA("LRCap",Pivot!$A$10,"Year",V$2,"Type","Existing - Wind","Entity","WD_WolvCrk_P")+GETPIVOTDATA("LRCap",Pivot!$A$10,"Year",V$2,"Type","Existing - Wind","Entity","I_CedarSpI_WD")+Pivot!V2</f>
        <v>132.98691934718437</v>
      </c>
      <c r="X9" s="3"/>
    </row>
    <row r="10" spans="2:27" x14ac:dyDescent="0.25">
      <c r="B10" s="1" t="s">
        <v>7</v>
      </c>
      <c r="C10" s="3">
        <f>SUM(C3:C9)</f>
        <v>1718.3595001057395</v>
      </c>
      <c r="D10" s="3">
        <f t="shared" ref="D10:V10" si="1">SUM(D3:D9)</f>
        <v>1063.9258589178103</v>
      </c>
      <c r="E10" s="3">
        <f t="shared" si="1"/>
        <v>1686.8602545336012</v>
      </c>
      <c r="F10" s="3">
        <f t="shared" si="1"/>
        <v>1692.5227945236686</v>
      </c>
      <c r="G10" s="3">
        <f t="shared" si="1"/>
        <v>1683.2339956579765</v>
      </c>
      <c r="H10" s="3">
        <f t="shared" si="1"/>
        <v>1737.0894900850949</v>
      </c>
      <c r="I10" s="3">
        <f t="shared" si="1"/>
        <v>1651.4696609062516</v>
      </c>
      <c r="J10" s="3">
        <f t="shared" si="1"/>
        <v>1636.4001830700724</v>
      </c>
      <c r="K10" s="3">
        <f t="shared" si="1"/>
        <v>1601.4884532161996</v>
      </c>
      <c r="L10" s="3">
        <f t="shared" si="1"/>
        <v>1581.9446765826078</v>
      </c>
      <c r="M10" s="3">
        <f t="shared" si="1"/>
        <v>1577.1363939820676</v>
      </c>
      <c r="N10" s="3">
        <f t="shared" si="1"/>
        <v>1527.9291978699985</v>
      </c>
      <c r="O10" s="3">
        <f t="shared" si="1"/>
        <v>1480.2453152099533</v>
      </c>
      <c r="P10" s="3">
        <f t="shared" si="1"/>
        <v>1457.7582582455705</v>
      </c>
      <c r="Q10" s="3">
        <f t="shared" si="1"/>
        <v>1422.982670564312</v>
      </c>
      <c r="R10" s="3">
        <f t="shared" si="1"/>
        <v>1393.7881508489431</v>
      </c>
      <c r="S10" s="3">
        <f t="shared" si="1"/>
        <v>1393.2374922109359</v>
      </c>
      <c r="T10" s="3">
        <f t="shared" si="1"/>
        <v>1405.5188625727126</v>
      </c>
      <c r="U10" s="3">
        <f t="shared" si="1"/>
        <v>996.27543888451351</v>
      </c>
      <c r="V10" s="3">
        <f t="shared" si="1"/>
        <v>1014.189252312503</v>
      </c>
    </row>
    <row r="16" spans="2:27" x14ac:dyDescent="0.25">
      <c r="C16" s="2">
        <f>C2</f>
        <v>2019</v>
      </c>
      <c r="D16" s="2">
        <f t="shared" ref="D16:V16" si="2">D2</f>
        <v>2020</v>
      </c>
      <c r="E16" s="2">
        <f t="shared" si="2"/>
        <v>2021</v>
      </c>
      <c r="F16" s="2">
        <f t="shared" si="2"/>
        <v>2022</v>
      </c>
      <c r="G16" s="2">
        <f t="shared" si="2"/>
        <v>2023</v>
      </c>
      <c r="H16" s="2">
        <f t="shared" si="2"/>
        <v>2024</v>
      </c>
      <c r="I16" s="2">
        <f t="shared" si="2"/>
        <v>2025</v>
      </c>
      <c r="J16" s="2">
        <f t="shared" si="2"/>
        <v>2026</v>
      </c>
      <c r="K16" s="2">
        <f t="shared" si="2"/>
        <v>2027</v>
      </c>
      <c r="L16" s="2">
        <f t="shared" si="2"/>
        <v>2028</v>
      </c>
      <c r="M16" s="2">
        <f t="shared" si="2"/>
        <v>2029</v>
      </c>
      <c r="N16" s="2">
        <f t="shared" si="2"/>
        <v>2030</v>
      </c>
      <c r="O16" s="2">
        <f t="shared" si="2"/>
        <v>2031</v>
      </c>
      <c r="P16" s="2">
        <f t="shared" si="2"/>
        <v>2032</v>
      </c>
      <c r="Q16" s="2">
        <f t="shared" si="2"/>
        <v>2033</v>
      </c>
      <c r="R16" s="2">
        <f t="shared" si="2"/>
        <v>2034</v>
      </c>
      <c r="S16" s="2">
        <f t="shared" si="2"/>
        <v>2035</v>
      </c>
      <c r="T16" s="2">
        <f t="shared" si="2"/>
        <v>2036</v>
      </c>
      <c r="U16" s="2">
        <f t="shared" si="2"/>
        <v>2037</v>
      </c>
      <c r="V16" s="2">
        <f t="shared" si="2"/>
        <v>2038</v>
      </c>
      <c r="Y16" s="4">
        <v>2015</v>
      </c>
      <c r="Z16" s="4">
        <v>2016</v>
      </c>
      <c r="AA16" s="5" t="s">
        <v>118</v>
      </c>
    </row>
    <row r="17" spans="2:27" x14ac:dyDescent="0.25">
      <c r="B17" s="1" t="str">
        <f t="shared" ref="B17:V17" si="3">B7</f>
        <v>Sale</v>
      </c>
      <c r="C17" s="3">
        <f t="shared" si="3"/>
        <v>-672.21999999999991</v>
      </c>
      <c r="D17" s="3">
        <f t="shared" si="3"/>
        <v>-672.21999999999991</v>
      </c>
      <c r="E17" s="3">
        <f t="shared" si="3"/>
        <v>-187.8</v>
      </c>
      <c r="F17" s="3">
        <f t="shared" si="3"/>
        <v>-136.91</v>
      </c>
      <c r="G17" s="3">
        <f t="shared" si="3"/>
        <v>-136.92000000000002</v>
      </c>
      <c r="H17" s="3">
        <f t="shared" si="3"/>
        <v>-79.540000000000006</v>
      </c>
      <c r="I17" s="3">
        <f t="shared" si="3"/>
        <v>-79.540000000000006</v>
      </c>
      <c r="J17" s="3">
        <f t="shared" si="3"/>
        <v>-79.53</v>
      </c>
      <c r="K17" s="3">
        <f t="shared" si="3"/>
        <v>-79.540000000000006</v>
      </c>
      <c r="L17" s="3">
        <f t="shared" si="3"/>
        <v>-79.52</v>
      </c>
      <c r="M17" s="3">
        <f t="shared" si="3"/>
        <v>-78.010000000000005</v>
      </c>
      <c r="N17" s="3">
        <f t="shared" si="3"/>
        <v>-78</v>
      </c>
      <c r="O17" s="3">
        <f t="shared" si="3"/>
        <v>-77.989999999999995</v>
      </c>
      <c r="P17" s="3">
        <f t="shared" si="3"/>
        <v>-77.989999999999995</v>
      </c>
      <c r="Q17" s="3">
        <f t="shared" si="3"/>
        <v>-78.010000000000005</v>
      </c>
      <c r="R17" s="3">
        <f t="shared" si="3"/>
        <v>-78</v>
      </c>
      <c r="S17" s="3">
        <f t="shared" si="3"/>
        <v>-77.989999999999995</v>
      </c>
      <c r="T17" s="3">
        <f t="shared" si="3"/>
        <v>-23.86</v>
      </c>
      <c r="U17" s="3">
        <f t="shared" si="3"/>
        <v>-23.86</v>
      </c>
      <c r="V17" s="3">
        <f t="shared" si="3"/>
        <v>-23.86</v>
      </c>
      <c r="X17" s="5"/>
      <c r="Y17" s="6" t="s">
        <v>119</v>
      </c>
      <c r="Z17" s="3">
        <f>+D6-C6</f>
        <v>-356.52197303367302</v>
      </c>
    </row>
    <row r="18" spans="2:27" x14ac:dyDescent="0.25">
      <c r="B18" s="1" t="str">
        <f>B3</f>
        <v>Hydro</v>
      </c>
      <c r="C18" s="3">
        <f>C3</f>
        <v>20.032790030877809</v>
      </c>
      <c r="D18" s="3">
        <f t="shared" ref="D18:V18" si="4">D3</f>
        <v>20.032790030877809</v>
      </c>
      <c r="E18" s="3">
        <f t="shared" si="4"/>
        <v>20.032790030877809</v>
      </c>
      <c r="F18" s="3">
        <f t="shared" si="4"/>
        <v>20.032790030877809</v>
      </c>
      <c r="G18" s="3">
        <f t="shared" si="4"/>
        <v>20.032790030877809</v>
      </c>
      <c r="H18" s="3">
        <f t="shared" si="4"/>
        <v>20.032790030877809</v>
      </c>
      <c r="I18" s="3">
        <f t="shared" si="4"/>
        <v>20.032790030877809</v>
      </c>
      <c r="J18" s="3">
        <f t="shared" si="4"/>
        <v>20.032790030877809</v>
      </c>
      <c r="K18" s="3">
        <f t="shared" si="4"/>
        <v>20.032790030877809</v>
      </c>
      <c r="L18" s="3">
        <f t="shared" si="4"/>
        <v>20.032790030877809</v>
      </c>
      <c r="M18" s="3">
        <f t="shared" si="4"/>
        <v>20.032790030877809</v>
      </c>
      <c r="N18" s="3">
        <f t="shared" si="4"/>
        <v>20.032790030877809</v>
      </c>
      <c r="O18" s="3">
        <f t="shared" si="4"/>
        <v>20.032790030877809</v>
      </c>
      <c r="P18" s="3">
        <f t="shared" si="4"/>
        <v>20.032790030877809</v>
      </c>
      <c r="Q18" s="3">
        <f t="shared" si="4"/>
        <v>20.032790030877809</v>
      </c>
      <c r="R18" s="3">
        <f t="shared" si="4"/>
        <v>20.032790030877809</v>
      </c>
      <c r="S18" s="3">
        <f t="shared" si="4"/>
        <v>20.032790030877809</v>
      </c>
      <c r="T18" s="3">
        <f t="shared" si="4"/>
        <v>20.032790030877809</v>
      </c>
      <c r="U18" s="3">
        <f t="shared" si="4"/>
        <v>20.032790030877809</v>
      </c>
      <c r="V18" s="3">
        <f t="shared" si="4"/>
        <v>20.032790030877809</v>
      </c>
      <c r="Y18" s="3">
        <f>+C10</f>
        <v>1718.3595001057395</v>
      </c>
      <c r="Z18" s="3">
        <f>+D10</f>
        <v>1063.9258589178103</v>
      </c>
      <c r="AA18" s="3">
        <f>+Z18-Y18</f>
        <v>-654.4336411879292</v>
      </c>
    </row>
    <row r="19" spans="2:27" x14ac:dyDescent="0.25">
      <c r="B19" s="1" t="str">
        <f t="shared" ref="B19:C21" si="5">B4</f>
        <v>Interruptible</v>
      </c>
      <c r="C19" s="3">
        <f t="shared" si="5"/>
        <v>177.3983237759152</v>
      </c>
      <c r="D19" s="3">
        <f t="shared" ref="D19:V19" si="6">D4</f>
        <v>177.3983237759152</v>
      </c>
      <c r="E19" s="3">
        <f t="shared" si="6"/>
        <v>177.3983237759152</v>
      </c>
      <c r="F19" s="3">
        <f t="shared" si="6"/>
        <v>177.3983237759152</v>
      </c>
      <c r="G19" s="3">
        <f t="shared" si="6"/>
        <v>177.3983237759152</v>
      </c>
      <c r="H19" s="3">
        <f t="shared" si="6"/>
        <v>177.3983237759152</v>
      </c>
      <c r="I19" s="3">
        <f t="shared" si="6"/>
        <v>177.3983237759152</v>
      </c>
      <c r="J19" s="3">
        <f t="shared" si="6"/>
        <v>177.3983237759152</v>
      </c>
      <c r="K19" s="3">
        <f t="shared" si="6"/>
        <v>177.3983237759152</v>
      </c>
      <c r="L19" s="3">
        <f t="shared" si="6"/>
        <v>177.3983237759152</v>
      </c>
      <c r="M19" s="3">
        <f t="shared" si="6"/>
        <v>177.3983237759152</v>
      </c>
      <c r="N19" s="3">
        <f t="shared" si="6"/>
        <v>177.3983237759152</v>
      </c>
      <c r="O19" s="3">
        <f t="shared" si="6"/>
        <v>177.3983237759152</v>
      </c>
      <c r="P19" s="3">
        <f t="shared" si="6"/>
        <v>177.3983237759152</v>
      </c>
      <c r="Q19" s="3">
        <f t="shared" si="6"/>
        <v>177.3983237759152</v>
      </c>
      <c r="R19" s="3">
        <f t="shared" si="6"/>
        <v>177.3983237759152</v>
      </c>
      <c r="S19" s="3">
        <f t="shared" si="6"/>
        <v>177.3983237759152</v>
      </c>
      <c r="T19" s="3">
        <f t="shared" si="6"/>
        <v>177.3983237759152</v>
      </c>
      <c r="U19" s="3">
        <f t="shared" si="6"/>
        <v>177.3983237759152</v>
      </c>
      <c r="V19" s="3">
        <f t="shared" si="6"/>
        <v>177.3983237759152</v>
      </c>
    </row>
    <row r="20" spans="2:27" x14ac:dyDescent="0.25">
      <c r="B20" s="1" t="str">
        <f t="shared" si="5"/>
        <v>Purchase</v>
      </c>
      <c r="C20" s="3">
        <f t="shared" si="5"/>
        <v>243.52999999999997</v>
      </c>
      <c r="D20" s="3">
        <f t="shared" ref="D20:V20" si="7">D5</f>
        <v>243.52999999999997</v>
      </c>
      <c r="E20" s="3">
        <f t="shared" si="7"/>
        <v>215.96999999999997</v>
      </c>
      <c r="F20" s="3">
        <f t="shared" si="7"/>
        <v>215.96999999999997</v>
      </c>
      <c r="G20" s="3">
        <f t="shared" si="7"/>
        <v>215.96999999999997</v>
      </c>
      <c r="H20" s="3">
        <f t="shared" si="7"/>
        <v>215.96999999999997</v>
      </c>
      <c r="I20" s="3">
        <f t="shared" si="7"/>
        <v>115.94999999999997</v>
      </c>
      <c r="J20" s="3">
        <f t="shared" si="7"/>
        <v>115.94999999999997</v>
      </c>
      <c r="K20" s="3">
        <f t="shared" si="7"/>
        <v>115.94999999999997</v>
      </c>
      <c r="L20" s="3">
        <f t="shared" si="7"/>
        <v>115.94999999999997</v>
      </c>
      <c r="M20" s="3">
        <f t="shared" si="7"/>
        <v>115.94999999999997</v>
      </c>
      <c r="N20" s="3">
        <f t="shared" si="7"/>
        <v>115.94999999999997</v>
      </c>
      <c r="O20" s="3">
        <f t="shared" si="7"/>
        <v>115.94999999999997</v>
      </c>
      <c r="P20" s="3">
        <f t="shared" si="7"/>
        <v>115.94999999999997</v>
      </c>
      <c r="Q20" s="3">
        <f t="shared" si="7"/>
        <v>115.94999999999997</v>
      </c>
      <c r="R20" s="3">
        <f t="shared" si="7"/>
        <v>115.94999999999997</v>
      </c>
      <c r="S20" s="3">
        <f t="shared" si="7"/>
        <v>115.94999999999997</v>
      </c>
      <c r="T20" s="3">
        <f t="shared" si="7"/>
        <v>115.94999999999997</v>
      </c>
      <c r="U20" s="3">
        <f t="shared" si="7"/>
        <v>115.94999999999997</v>
      </c>
      <c r="V20" s="3">
        <f t="shared" si="7"/>
        <v>115.94999999999997</v>
      </c>
    </row>
    <row r="21" spans="2:27" x14ac:dyDescent="0.25">
      <c r="B21" s="1" t="str">
        <f t="shared" si="5"/>
        <v>QF</v>
      </c>
      <c r="C21" s="3">
        <f t="shared" si="5"/>
        <v>1409.3625339342739</v>
      </c>
      <c r="D21" s="3">
        <f t="shared" ref="D21:V21" si="8">D6</f>
        <v>1052.8405609006008</v>
      </c>
      <c r="E21" s="3">
        <f t="shared" si="8"/>
        <v>976.22393913654014</v>
      </c>
      <c r="F21" s="3">
        <f t="shared" si="8"/>
        <v>969.59957663354498</v>
      </c>
      <c r="G21" s="3">
        <f t="shared" si="8"/>
        <v>961.42440992786555</v>
      </c>
      <c r="H21" s="3">
        <f t="shared" si="8"/>
        <v>932.35420963660522</v>
      </c>
      <c r="I21" s="3">
        <f t="shared" si="8"/>
        <v>937.85913306615635</v>
      </c>
      <c r="J21" s="3">
        <f t="shared" si="8"/>
        <v>941.62510349117838</v>
      </c>
      <c r="K21" s="3">
        <f t="shared" si="8"/>
        <v>908.46617960014942</v>
      </c>
      <c r="L21" s="3">
        <f t="shared" si="8"/>
        <v>902.0165851882989</v>
      </c>
      <c r="M21" s="3">
        <f t="shared" si="8"/>
        <v>889.74445805433959</v>
      </c>
      <c r="N21" s="3">
        <f t="shared" si="8"/>
        <v>875.7899095661295</v>
      </c>
      <c r="O21" s="3">
        <f t="shared" si="8"/>
        <v>886.81026678379828</v>
      </c>
      <c r="P21" s="3">
        <f t="shared" si="8"/>
        <v>866.54518258586666</v>
      </c>
      <c r="Q21" s="3">
        <f t="shared" si="8"/>
        <v>820.13697415048784</v>
      </c>
      <c r="R21" s="3">
        <f t="shared" si="8"/>
        <v>789.90443036869317</v>
      </c>
      <c r="S21" s="3">
        <f t="shared" si="8"/>
        <v>789.70091725213649</v>
      </c>
      <c r="T21" s="3">
        <f t="shared" si="8"/>
        <v>743.12760870096633</v>
      </c>
      <c r="U21" s="3">
        <f t="shared" si="8"/>
        <v>338.31364150774573</v>
      </c>
      <c r="V21" s="3">
        <f t="shared" si="8"/>
        <v>337.17976221919736</v>
      </c>
    </row>
    <row r="22" spans="2:27" x14ac:dyDescent="0.25">
      <c r="B22" s="1" t="str">
        <f>B8</f>
        <v>Solar</v>
      </c>
      <c r="C22" s="3">
        <f>C8</f>
        <v>20.701977064750551</v>
      </c>
      <c r="D22" s="3">
        <f t="shared" ref="D22:V22" si="9">D8</f>
        <v>20.701977064750551</v>
      </c>
      <c r="E22" s="3">
        <f t="shared" si="9"/>
        <v>271.76474625999361</v>
      </c>
      <c r="F22" s="3">
        <f t="shared" si="9"/>
        <v>271.76474625999361</v>
      </c>
      <c r="G22" s="3">
        <f t="shared" si="9"/>
        <v>271.76474625999361</v>
      </c>
      <c r="H22" s="3">
        <f t="shared" si="9"/>
        <v>271.76474625999361</v>
      </c>
      <c r="I22" s="3">
        <f t="shared" si="9"/>
        <v>271.76474625999361</v>
      </c>
      <c r="J22" s="3">
        <f t="shared" si="9"/>
        <v>271.76474625999361</v>
      </c>
      <c r="K22" s="3">
        <f t="shared" si="9"/>
        <v>271.76474625999361</v>
      </c>
      <c r="L22" s="3">
        <f t="shared" si="9"/>
        <v>265.56419294143711</v>
      </c>
      <c r="M22" s="3">
        <f t="shared" si="9"/>
        <v>265.56419294143711</v>
      </c>
      <c r="N22" s="3">
        <f t="shared" si="9"/>
        <v>265.56419294143711</v>
      </c>
      <c r="O22" s="3">
        <f t="shared" si="9"/>
        <v>265.27353092882163</v>
      </c>
      <c r="P22" s="3">
        <f t="shared" si="9"/>
        <v>265.27353092882163</v>
      </c>
      <c r="Q22" s="3">
        <f t="shared" si="9"/>
        <v>265.27353092882163</v>
      </c>
      <c r="R22" s="3">
        <f t="shared" si="9"/>
        <v>265.27353092882163</v>
      </c>
      <c r="S22" s="3">
        <f t="shared" si="9"/>
        <v>265.27353092882163</v>
      </c>
      <c r="T22" s="3">
        <f t="shared" si="9"/>
        <v>265.27353092882163</v>
      </c>
      <c r="U22" s="3">
        <f t="shared" si="9"/>
        <v>254.50145693932831</v>
      </c>
      <c r="V22" s="3">
        <f t="shared" si="9"/>
        <v>254.50145693932831</v>
      </c>
    </row>
    <row r="23" spans="2:27" x14ac:dyDescent="0.25">
      <c r="B23" s="1" t="str">
        <f>B9</f>
        <v>Wind</v>
      </c>
      <c r="C23" s="3">
        <f>C9</f>
        <v>519.55387529992186</v>
      </c>
      <c r="D23" s="3">
        <f t="shared" ref="D23:V23" si="10">D9</f>
        <v>221.64220714566588</v>
      </c>
      <c r="E23" s="3">
        <f t="shared" si="10"/>
        <v>213.2704553302741</v>
      </c>
      <c r="F23" s="3">
        <f t="shared" si="10"/>
        <v>174.66735782333691</v>
      </c>
      <c r="G23" s="3">
        <f t="shared" si="10"/>
        <v>173.56372566332456</v>
      </c>
      <c r="H23" s="3">
        <f t="shared" si="10"/>
        <v>199.1094203817031</v>
      </c>
      <c r="I23" s="3">
        <f t="shared" si="10"/>
        <v>208.00466777330865</v>
      </c>
      <c r="J23" s="3">
        <f t="shared" si="10"/>
        <v>189.15921951210731</v>
      </c>
      <c r="K23" s="3">
        <f t="shared" si="10"/>
        <v>187.41641354926361</v>
      </c>
      <c r="L23" s="3">
        <f t="shared" si="10"/>
        <v>180.50278464607862</v>
      </c>
      <c r="M23" s="3">
        <f t="shared" si="10"/>
        <v>186.45662917949787</v>
      </c>
      <c r="N23" s="3">
        <f t="shared" si="10"/>
        <v>151.19398155563886</v>
      </c>
      <c r="O23" s="3">
        <f t="shared" si="10"/>
        <v>92.770403690540334</v>
      </c>
      <c r="P23" s="3">
        <f t="shared" si="10"/>
        <v>90.548430924089132</v>
      </c>
      <c r="Q23" s="3">
        <f t="shared" si="10"/>
        <v>102.20105167820954</v>
      </c>
      <c r="R23" s="3">
        <f t="shared" si="10"/>
        <v>103.22907574463534</v>
      </c>
      <c r="S23" s="3">
        <f t="shared" si="10"/>
        <v>102.87193022318485</v>
      </c>
      <c r="T23" s="3">
        <f t="shared" si="10"/>
        <v>107.59660913613143</v>
      </c>
      <c r="U23" s="3">
        <f t="shared" si="10"/>
        <v>113.93922663064656</v>
      </c>
      <c r="V23" s="3">
        <f t="shared" si="10"/>
        <v>132.98691934718437</v>
      </c>
    </row>
    <row r="24" spans="2:27" x14ac:dyDescent="0.25">
      <c r="B24" s="1" t="s">
        <v>121</v>
      </c>
      <c r="C24" s="3">
        <f>C10</f>
        <v>1718.3595001057395</v>
      </c>
      <c r="D24" s="3">
        <f t="shared" ref="D24:V24" si="11">D10</f>
        <v>1063.9258589178103</v>
      </c>
      <c r="E24" s="3">
        <f t="shared" si="11"/>
        <v>1686.8602545336012</v>
      </c>
      <c r="F24" s="3">
        <f t="shared" si="11"/>
        <v>1692.5227945236686</v>
      </c>
      <c r="G24" s="3">
        <f t="shared" si="11"/>
        <v>1683.2339956579765</v>
      </c>
      <c r="H24" s="3">
        <f t="shared" si="11"/>
        <v>1737.0894900850949</v>
      </c>
      <c r="I24" s="3">
        <f t="shared" si="11"/>
        <v>1651.4696609062516</v>
      </c>
      <c r="J24" s="3">
        <f t="shared" si="11"/>
        <v>1636.4001830700724</v>
      </c>
      <c r="K24" s="3">
        <f t="shared" si="11"/>
        <v>1601.4884532161996</v>
      </c>
      <c r="L24" s="3">
        <f t="shared" si="11"/>
        <v>1581.9446765826078</v>
      </c>
      <c r="M24" s="3">
        <f t="shared" si="11"/>
        <v>1577.1363939820676</v>
      </c>
      <c r="N24" s="3">
        <f t="shared" si="11"/>
        <v>1527.9291978699985</v>
      </c>
      <c r="O24" s="3">
        <f t="shared" si="11"/>
        <v>1480.2453152099533</v>
      </c>
      <c r="P24" s="3">
        <f t="shared" si="11"/>
        <v>1457.7582582455705</v>
      </c>
      <c r="Q24" s="3">
        <f t="shared" si="11"/>
        <v>1422.982670564312</v>
      </c>
      <c r="R24" s="3">
        <f t="shared" si="11"/>
        <v>1393.7881508489431</v>
      </c>
      <c r="S24" s="3">
        <f t="shared" si="11"/>
        <v>1393.2374922109359</v>
      </c>
      <c r="T24" s="3">
        <f t="shared" si="11"/>
        <v>1405.5188625727126</v>
      </c>
      <c r="U24" s="3">
        <f t="shared" si="11"/>
        <v>996.27543888451351</v>
      </c>
      <c r="V24" s="3">
        <f t="shared" si="11"/>
        <v>1014.189252312503</v>
      </c>
    </row>
    <row r="27" spans="2:27" x14ac:dyDescent="0.25">
      <c r="Z27" s="3"/>
    </row>
    <row r="30" spans="2:27" ht="15.75" x14ac:dyDescent="0.25">
      <c r="B30" s="7" t="s">
        <v>185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W169"/>
  <sheetViews>
    <sheetView zoomScaleNormal="100" workbookViewId="0"/>
  </sheetViews>
  <sheetFormatPr defaultRowHeight="15" x14ac:dyDescent="0.25"/>
  <cols>
    <col min="1" max="1" width="30.85546875" style="1" customWidth="1"/>
    <col min="2" max="2" width="20.7109375" style="1" customWidth="1"/>
    <col min="3" max="3" width="6.5703125" style="1" customWidth="1"/>
    <col min="4" max="16384" width="9.140625" style="1"/>
  </cols>
  <sheetData>
    <row r="2" spans="1:23" x14ac:dyDescent="0.25">
      <c r="B2" s="1" t="s">
        <v>174</v>
      </c>
      <c r="C2" s="3">
        <f>C56*0.5</f>
        <v>0</v>
      </c>
      <c r="D2" s="3">
        <f t="shared" ref="D2:W2" si="0">D56*0.5</f>
        <v>27.318890698032771</v>
      </c>
      <c r="E2" s="3">
        <f t="shared" si="0"/>
        <v>18.218388312601103</v>
      </c>
      <c r="F2" s="3">
        <f t="shared" si="0"/>
        <v>19.290427781558112</v>
      </c>
      <c r="G2" s="3">
        <f t="shared" si="0"/>
        <v>19.168541604624838</v>
      </c>
      <c r="H2" s="3">
        <f t="shared" si="0"/>
        <v>22.425945231844416</v>
      </c>
      <c r="I2" s="3">
        <f t="shared" si="0"/>
        <v>23.427828168600655</v>
      </c>
      <c r="J2" s="3">
        <f t="shared" si="0"/>
        <v>24.225544641019106</v>
      </c>
      <c r="K2" s="3">
        <f t="shared" si="0"/>
        <v>24.002344187124219</v>
      </c>
      <c r="L2" s="3">
        <f t="shared" si="0"/>
        <v>23.116918533235705</v>
      </c>
      <c r="M2" s="3">
        <f t="shared" si="0"/>
        <v>23.879424991562491</v>
      </c>
      <c r="N2" s="3">
        <f t="shared" si="0"/>
        <v>22.291397398101893</v>
      </c>
      <c r="O2" s="3">
        <f t="shared" si="0"/>
        <v>24.066248452950646</v>
      </c>
      <c r="P2" s="3">
        <f t="shared" si="0"/>
        <v>23.489830257860291</v>
      </c>
      <c r="Q2" s="3">
        <f t="shared" si="0"/>
        <v>26.512721773263564</v>
      </c>
      <c r="R2" s="3">
        <f t="shared" si="0"/>
        <v>26.77940900986054</v>
      </c>
      <c r="S2" s="3">
        <f t="shared" si="0"/>
        <v>26.686759279869527</v>
      </c>
      <c r="T2" s="3">
        <f t="shared" si="0"/>
        <v>27.912422767965175</v>
      </c>
      <c r="U2" s="3">
        <f t="shared" si="0"/>
        <v>29.557807528542615</v>
      </c>
      <c r="V2" s="3">
        <f t="shared" si="0"/>
        <v>34.499108710121931</v>
      </c>
      <c r="W2" s="3">
        <f t="shared" si="0"/>
        <v>466.86995932873958</v>
      </c>
    </row>
    <row r="3" spans="1:23" x14ac:dyDescent="0.25">
      <c r="B3" s="8">
        <v>0.5</v>
      </c>
    </row>
    <row r="7" spans="1:23" x14ac:dyDescent="0.25">
      <c r="A7" s="1" t="s">
        <v>8</v>
      </c>
      <c r="B7" s="9">
        <v>7</v>
      </c>
    </row>
    <row r="8" spans="1:23" x14ac:dyDescent="0.25">
      <c r="A8" s="1" t="s">
        <v>10</v>
      </c>
      <c r="B8" s="1" t="s">
        <v>147</v>
      </c>
    </row>
    <row r="10" spans="1:23" x14ac:dyDescent="0.25">
      <c r="A10" s="1" t="s">
        <v>11</v>
      </c>
      <c r="C10" s="1" t="s">
        <v>9</v>
      </c>
    </row>
    <row r="11" spans="1:23" x14ac:dyDescent="0.25">
      <c r="A11" s="1" t="s">
        <v>12</v>
      </c>
      <c r="B11" s="1" t="s">
        <v>13</v>
      </c>
      <c r="C11" s="1">
        <v>2019</v>
      </c>
      <c r="D11" s="1">
        <v>2020</v>
      </c>
      <c r="E11" s="1">
        <v>2021</v>
      </c>
      <c r="F11" s="1">
        <v>2022</v>
      </c>
      <c r="G11" s="1">
        <v>2023</v>
      </c>
      <c r="H11" s="1">
        <v>2024</v>
      </c>
      <c r="I11" s="1">
        <v>2025</v>
      </c>
      <c r="J11" s="1">
        <v>2026</v>
      </c>
      <c r="K11" s="1">
        <v>2027</v>
      </c>
      <c r="L11" s="1">
        <v>2028</v>
      </c>
      <c r="M11" s="1">
        <v>2029</v>
      </c>
      <c r="N11" s="1">
        <v>2030</v>
      </c>
      <c r="O11" s="1">
        <v>2031</v>
      </c>
      <c r="P11" s="1">
        <v>2032</v>
      </c>
      <c r="Q11" s="1">
        <v>2033</v>
      </c>
      <c r="R11" s="1">
        <v>2034</v>
      </c>
      <c r="S11" s="1">
        <v>2035</v>
      </c>
      <c r="T11" s="1">
        <v>2036</v>
      </c>
      <c r="U11" s="1">
        <v>2037</v>
      </c>
      <c r="V11" s="1">
        <v>2038</v>
      </c>
      <c r="W11" s="1" t="s">
        <v>7</v>
      </c>
    </row>
    <row r="12" spans="1:23" x14ac:dyDescent="0.25">
      <c r="A12" s="1" t="s">
        <v>69</v>
      </c>
      <c r="B12" s="1" t="s">
        <v>70</v>
      </c>
      <c r="C12" s="3">
        <v>411.09905161005736</v>
      </c>
      <c r="D12" s="3">
        <v>411.09905161005736</v>
      </c>
      <c r="E12" s="3">
        <v>411.09905161005736</v>
      </c>
      <c r="F12" s="3">
        <v>411.09905161005736</v>
      </c>
      <c r="G12" s="3">
        <v>411.09905161005736</v>
      </c>
      <c r="H12" s="3">
        <v>411.09905161005736</v>
      </c>
      <c r="I12" s="3">
        <v>411.09905161005736</v>
      </c>
      <c r="J12" s="3">
        <v>411.09905161005736</v>
      </c>
      <c r="K12" s="3">
        <v>411.09905161005736</v>
      </c>
      <c r="L12" s="3">
        <v>411.09905161005736</v>
      </c>
      <c r="M12" s="3">
        <v>411.09905161005736</v>
      </c>
      <c r="N12" s="3">
        <v>411.09905161005736</v>
      </c>
      <c r="O12" s="3">
        <v>411.09905161005736</v>
      </c>
      <c r="P12" s="3">
        <v>411.09905161005736</v>
      </c>
      <c r="Q12" s="3">
        <v>411.09905161005736</v>
      </c>
      <c r="R12" s="3">
        <v>411.09905161005736</v>
      </c>
      <c r="S12" s="3">
        <v>411.09905161005736</v>
      </c>
      <c r="T12" s="3">
        <v>411.09905161005736</v>
      </c>
      <c r="U12" s="3">
        <v>411.09905161005736</v>
      </c>
      <c r="V12" s="3">
        <v>411.09905161005736</v>
      </c>
      <c r="W12" s="3">
        <v>8221.9810322011472</v>
      </c>
    </row>
    <row r="13" spans="1:23" x14ac:dyDescent="0.25">
      <c r="B13" s="1" t="s">
        <v>71</v>
      </c>
      <c r="C13" s="3">
        <v>524.78842082046754</v>
      </c>
      <c r="D13" s="3">
        <v>524.78842082046754</v>
      </c>
      <c r="E13" s="3">
        <v>524.78842082046754</v>
      </c>
      <c r="F13" s="3">
        <v>524.78842082046754</v>
      </c>
      <c r="G13" s="3">
        <v>524.78842082046754</v>
      </c>
      <c r="H13" s="3">
        <v>524.78842082046754</v>
      </c>
      <c r="I13" s="3">
        <v>524.78842082046754</v>
      </c>
      <c r="J13" s="3">
        <v>524.78842082046754</v>
      </c>
      <c r="K13" s="3">
        <v>524.78842082046754</v>
      </c>
      <c r="L13" s="3">
        <v>524.78842082046754</v>
      </c>
      <c r="M13" s="3">
        <v>524.78842082046754</v>
      </c>
      <c r="N13" s="3">
        <v>524.78842082046754</v>
      </c>
      <c r="O13" s="3">
        <v>524.78842082046754</v>
      </c>
      <c r="P13" s="3">
        <v>524.78842082046754</v>
      </c>
      <c r="Q13" s="3">
        <v>524.78842082046754</v>
      </c>
      <c r="R13" s="3">
        <v>524.78842082046754</v>
      </c>
      <c r="S13" s="3">
        <v>524.78842082046754</v>
      </c>
      <c r="T13" s="3">
        <v>524.78842082046754</v>
      </c>
      <c r="U13" s="3">
        <v>524.78842082046754</v>
      </c>
      <c r="V13" s="3">
        <v>524.78842082046754</v>
      </c>
      <c r="W13" s="3">
        <v>10495.76841640935</v>
      </c>
    </row>
    <row r="14" spans="1:23" x14ac:dyDescent="0.25">
      <c r="B14" s="1" t="s">
        <v>72</v>
      </c>
      <c r="C14" s="3">
        <v>60.699999999999982</v>
      </c>
      <c r="D14" s="3">
        <v>60.699999999999982</v>
      </c>
      <c r="E14" s="3">
        <v>60.699999999999982</v>
      </c>
      <c r="F14" s="3">
        <v>60.699999999999982</v>
      </c>
      <c r="G14" s="3">
        <v>60.699999999999982</v>
      </c>
      <c r="H14" s="3">
        <v>60.699999999999982</v>
      </c>
      <c r="I14" s="3">
        <v>60.699999999999982</v>
      </c>
      <c r="J14" s="3">
        <v>60.699999999999982</v>
      </c>
      <c r="K14" s="3">
        <v>60.699999999999982</v>
      </c>
      <c r="L14" s="3">
        <v>60.699999999999982</v>
      </c>
      <c r="M14" s="3">
        <v>60.699999999999982</v>
      </c>
      <c r="N14" s="3">
        <v>60.699999999999982</v>
      </c>
      <c r="O14" s="3">
        <v>60.699999999999982</v>
      </c>
      <c r="P14" s="3">
        <v>60.699999999999982</v>
      </c>
      <c r="Q14" s="3"/>
      <c r="R14" s="3"/>
      <c r="S14" s="3"/>
      <c r="T14" s="3"/>
      <c r="U14" s="3"/>
      <c r="V14" s="3"/>
      <c r="W14" s="3">
        <v>849.7999999999995</v>
      </c>
    </row>
    <row r="15" spans="1:23" x14ac:dyDescent="0.25">
      <c r="B15" s="1" t="s">
        <v>73</v>
      </c>
      <c r="C15" s="3">
        <v>61.299999999999919</v>
      </c>
      <c r="D15" s="3">
        <v>61.299999999999919</v>
      </c>
      <c r="E15" s="3">
        <v>61.299999999999919</v>
      </c>
      <c r="F15" s="3">
        <v>61.299999999999919</v>
      </c>
      <c r="G15" s="3">
        <v>61.299999999999919</v>
      </c>
      <c r="H15" s="3">
        <v>61.299999999999919</v>
      </c>
      <c r="I15" s="3">
        <v>61.299999999999919</v>
      </c>
      <c r="J15" s="3">
        <v>61.299999999999919</v>
      </c>
      <c r="K15" s="3">
        <v>61.299999999999919</v>
      </c>
      <c r="L15" s="3">
        <v>61.299999999999919</v>
      </c>
      <c r="M15" s="3">
        <v>61.299999999999919</v>
      </c>
      <c r="N15" s="3">
        <v>61.299999999999919</v>
      </c>
      <c r="O15" s="3">
        <v>61.299999999999919</v>
      </c>
      <c r="P15" s="3">
        <v>61.299999999999919</v>
      </c>
      <c r="Q15" s="3"/>
      <c r="R15" s="3"/>
      <c r="S15" s="3"/>
      <c r="T15" s="3"/>
      <c r="U15" s="3"/>
      <c r="V15" s="3"/>
      <c r="W15" s="3">
        <v>858.19999999999902</v>
      </c>
    </row>
    <row r="16" spans="1:23" x14ac:dyDescent="0.25">
      <c r="B16" s="1" t="s">
        <v>74</v>
      </c>
      <c r="C16" s="3">
        <v>101.69999999999996</v>
      </c>
      <c r="D16" s="3">
        <v>101.69999999999996</v>
      </c>
      <c r="E16" s="3">
        <v>101.69999999999996</v>
      </c>
      <c r="F16" s="3">
        <v>101.69999999999996</v>
      </c>
      <c r="G16" s="3">
        <v>101.69999999999996</v>
      </c>
      <c r="H16" s="3">
        <v>101.69999999999996</v>
      </c>
      <c r="I16" s="3">
        <v>101.69999999999996</v>
      </c>
      <c r="J16" s="3">
        <v>101.69999999999996</v>
      </c>
      <c r="K16" s="3">
        <v>101.69999999999996</v>
      </c>
      <c r="L16" s="3">
        <v>101.69999999999996</v>
      </c>
      <c r="M16" s="3">
        <v>101.69999999999996</v>
      </c>
      <c r="N16" s="3">
        <v>101.69999999999996</v>
      </c>
      <c r="O16" s="3">
        <v>101.69999999999996</v>
      </c>
      <c r="P16" s="3">
        <v>101.69999999999996</v>
      </c>
      <c r="Q16" s="3"/>
      <c r="R16" s="3"/>
      <c r="S16" s="3"/>
      <c r="T16" s="3"/>
      <c r="U16" s="3"/>
      <c r="V16" s="3"/>
      <c r="W16" s="3">
        <v>1423.7999999999995</v>
      </c>
    </row>
    <row r="17" spans="1:23" x14ac:dyDescent="0.25">
      <c r="B17" s="1" t="s">
        <v>75</v>
      </c>
      <c r="C17" s="3">
        <v>34.900000000000006</v>
      </c>
      <c r="D17" s="3">
        <v>34.900000000000006</v>
      </c>
      <c r="E17" s="3">
        <v>34.900000000000006</v>
      </c>
      <c r="F17" s="3">
        <v>34.900000000000006</v>
      </c>
      <c r="G17" s="3">
        <v>34.900000000000006</v>
      </c>
      <c r="H17" s="3">
        <v>34.900000000000006</v>
      </c>
      <c r="I17" s="3">
        <v>34.900000000000006</v>
      </c>
      <c r="J17" s="3">
        <v>34.900000000000006</v>
      </c>
      <c r="K17" s="3">
        <v>34.900000000000006</v>
      </c>
      <c r="L17" s="3">
        <v>34.900000000000006</v>
      </c>
      <c r="M17" s="3">
        <v>34.900000000000006</v>
      </c>
      <c r="N17" s="3">
        <v>34.900000000000006</v>
      </c>
      <c r="O17" s="3">
        <v>34.900000000000006</v>
      </c>
      <c r="P17" s="3">
        <v>34.900000000000006</v>
      </c>
      <c r="Q17" s="3"/>
      <c r="R17" s="3"/>
      <c r="S17" s="3"/>
      <c r="T17" s="3"/>
      <c r="U17" s="3"/>
      <c r="V17" s="3"/>
      <c r="W17" s="3">
        <v>488.59999999999991</v>
      </c>
    </row>
    <row r="18" spans="1:23" x14ac:dyDescent="0.25">
      <c r="B18" s="1" t="s">
        <v>76</v>
      </c>
      <c r="C18" s="3">
        <v>33.200000000000038</v>
      </c>
      <c r="D18" s="3">
        <v>33.200000000000038</v>
      </c>
      <c r="E18" s="3">
        <v>33.200000000000038</v>
      </c>
      <c r="F18" s="3">
        <v>33.200000000000038</v>
      </c>
      <c r="G18" s="3">
        <v>33.200000000000038</v>
      </c>
      <c r="H18" s="3">
        <v>33.200000000000038</v>
      </c>
      <c r="I18" s="3">
        <v>33.200000000000038</v>
      </c>
      <c r="J18" s="3">
        <v>33.200000000000038</v>
      </c>
      <c r="K18" s="3">
        <v>33.200000000000038</v>
      </c>
      <c r="L18" s="3">
        <v>33.200000000000038</v>
      </c>
      <c r="M18" s="3">
        <v>33.200000000000038</v>
      </c>
      <c r="N18" s="3">
        <v>33.200000000000038</v>
      </c>
      <c r="O18" s="3">
        <v>33.200000000000038</v>
      </c>
      <c r="P18" s="3">
        <v>33.200000000000038</v>
      </c>
      <c r="Q18" s="3"/>
      <c r="R18" s="3"/>
      <c r="S18" s="3"/>
      <c r="T18" s="3"/>
      <c r="U18" s="3"/>
      <c r="V18" s="3"/>
      <c r="W18" s="3">
        <v>464.80000000000058</v>
      </c>
    </row>
    <row r="19" spans="1:23" x14ac:dyDescent="0.25">
      <c r="B19" s="1" t="s">
        <v>77</v>
      </c>
      <c r="C19" s="3">
        <v>39.200000000000031</v>
      </c>
      <c r="D19" s="3">
        <v>39.200000000000031</v>
      </c>
      <c r="E19" s="3">
        <v>39.200000000000031</v>
      </c>
      <c r="F19" s="3">
        <v>39.200000000000031</v>
      </c>
      <c r="G19" s="3">
        <v>39.200000000000031</v>
      </c>
      <c r="H19" s="3">
        <v>39.200000000000031</v>
      </c>
      <c r="I19" s="3">
        <v>39.200000000000031</v>
      </c>
      <c r="J19" s="3">
        <v>39.200000000000031</v>
      </c>
      <c r="K19" s="3">
        <v>39.200000000000031</v>
      </c>
      <c r="L19" s="3">
        <v>39.200000000000031</v>
      </c>
      <c r="M19" s="3">
        <v>39.200000000000031</v>
      </c>
      <c r="N19" s="3">
        <v>39.200000000000031</v>
      </c>
      <c r="O19" s="3">
        <v>39.200000000000031</v>
      </c>
      <c r="P19" s="3">
        <v>39.200000000000031</v>
      </c>
      <c r="Q19" s="3"/>
      <c r="R19" s="3"/>
      <c r="S19" s="3"/>
      <c r="T19" s="3"/>
      <c r="U19" s="3"/>
      <c r="V19" s="3"/>
      <c r="W19" s="3">
        <v>548.80000000000052</v>
      </c>
    </row>
    <row r="20" spans="1:23" x14ac:dyDescent="0.25">
      <c r="B20" s="1" t="s">
        <v>78</v>
      </c>
      <c r="C20" s="3">
        <v>212.8290030877811</v>
      </c>
      <c r="D20" s="3">
        <v>212.8290030877811</v>
      </c>
      <c r="E20" s="3">
        <v>212.8290030877811</v>
      </c>
      <c r="F20" s="3">
        <v>212.8290030877811</v>
      </c>
      <c r="G20" s="3">
        <v>212.8290030877811</v>
      </c>
      <c r="H20" s="3">
        <v>212.8290030877811</v>
      </c>
      <c r="I20" s="3">
        <v>212.8290030877811</v>
      </c>
      <c r="J20" s="3">
        <v>212.8290030877811</v>
      </c>
      <c r="K20" s="3">
        <v>212.8290030877811</v>
      </c>
      <c r="L20" s="3">
        <v>212.8290030877811</v>
      </c>
      <c r="M20" s="3">
        <v>212.8290030877811</v>
      </c>
      <c r="N20" s="3">
        <v>212.8290030877811</v>
      </c>
      <c r="O20" s="3">
        <v>212.8290030877811</v>
      </c>
      <c r="P20" s="3">
        <v>212.8290030877811</v>
      </c>
      <c r="Q20" s="3">
        <v>212.8290030877811</v>
      </c>
      <c r="R20" s="3">
        <v>212.8290030877811</v>
      </c>
      <c r="S20" s="3">
        <v>212.8290030877811</v>
      </c>
      <c r="T20" s="3">
        <v>212.8290030877811</v>
      </c>
      <c r="U20" s="3"/>
      <c r="V20" s="3"/>
      <c r="W20" s="3">
        <v>3830.9220555800598</v>
      </c>
    </row>
    <row r="21" spans="1:23" x14ac:dyDescent="0.25">
      <c r="B21" s="1" t="s">
        <v>79</v>
      </c>
      <c r="C21" s="3">
        <v>517.8042126157917</v>
      </c>
      <c r="D21" s="3">
        <v>517.8042126157917</v>
      </c>
      <c r="E21" s="3">
        <v>517.8042126157917</v>
      </c>
      <c r="F21" s="3">
        <v>517.8042126157917</v>
      </c>
      <c r="G21" s="3">
        <v>517.8042126157917</v>
      </c>
      <c r="H21" s="3">
        <v>517.8042126157917</v>
      </c>
      <c r="I21" s="3">
        <v>517.8042126157917</v>
      </c>
      <c r="J21" s="3">
        <v>517.8042126157917</v>
      </c>
      <c r="K21" s="3">
        <v>517.8042126157917</v>
      </c>
      <c r="L21" s="3">
        <v>517.8042126157917</v>
      </c>
      <c r="M21" s="3">
        <v>517.8042126157917</v>
      </c>
      <c r="N21" s="3">
        <v>517.8042126157917</v>
      </c>
      <c r="O21" s="3">
        <v>517.8042126157917</v>
      </c>
      <c r="P21" s="3">
        <v>517.8042126157917</v>
      </c>
      <c r="Q21" s="3">
        <v>517.8042126157917</v>
      </c>
      <c r="R21" s="3">
        <v>517.8042126157917</v>
      </c>
      <c r="S21" s="3">
        <v>517.8042126157917</v>
      </c>
      <c r="T21" s="3">
        <v>517.8042126157917</v>
      </c>
      <c r="U21" s="3">
        <v>517.8042126157917</v>
      </c>
      <c r="V21" s="3">
        <v>517.8042126157917</v>
      </c>
      <c r="W21" s="3">
        <v>10356.084252315837</v>
      </c>
    </row>
    <row r="22" spans="1:23" x14ac:dyDescent="0.25">
      <c r="B22" s="1" t="s">
        <v>80</v>
      </c>
      <c r="C22" s="3">
        <v>598.90533745037499</v>
      </c>
      <c r="D22" s="3">
        <v>598.90533745037499</v>
      </c>
      <c r="E22" s="3">
        <v>598.90533745037499</v>
      </c>
      <c r="F22" s="3">
        <v>598.90533745037499</v>
      </c>
      <c r="G22" s="3">
        <v>598.90533745037499</v>
      </c>
      <c r="H22" s="3">
        <v>598.90533745037499</v>
      </c>
      <c r="I22" s="3">
        <v>598.90533745037499</v>
      </c>
      <c r="J22" s="3">
        <v>598.90533745037499</v>
      </c>
      <c r="K22" s="3">
        <v>598.90533745037499</v>
      </c>
      <c r="L22" s="3">
        <v>598.90533745037499</v>
      </c>
      <c r="M22" s="3">
        <v>598.90533745037499</v>
      </c>
      <c r="N22" s="3">
        <v>598.90533745037499</v>
      </c>
      <c r="O22" s="3">
        <v>598.90533745037499</v>
      </c>
      <c r="P22" s="3">
        <v>598.90533745037499</v>
      </c>
      <c r="Q22" s="3">
        <v>598.90533745037499</v>
      </c>
      <c r="R22" s="3">
        <v>598.90533745037499</v>
      </c>
      <c r="S22" s="3">
        <v>598.90533745037499</v>
      </c>
      <c r="T22" s="3">
        <v>598.90533745037499</v>
      </c>
      <c r="U22" s="3">
        <v>598.90533745037499</v>
      </c>
      <c r="V22" s="3">
        <v>598.90533745037499</v>
      </c>
      <c r="W22" s="3">
        <v>11978.106749007497</v>
      </c>
    </row>
    <row r="23" spans="1:23" x14ac:dyDescent="0.25">
      <c r="A23" s="1" t="s">
        <v>81</v>
      </c>
      <c r="C23" s="3">
        <v>2596.4260255844729</v>
      </c>
      <c r="D23" s="3">
        <v>2596.4260255844729</v>
      </c>
      <c r="E23" s="3">
        <v>2596.4260255844729</v>
      </c>
      <c r="F23" s="3">
        <v>2596.4260255844729</v>
      </c>
      <c r="G23" s="3">
        <v>2596.4260255844729</v>
      </c>
      <c r="H23" s="3">
        <v>2596.4260255844729</v>
      </c>
      <c r="I23" s="3">
        <v>2596.4260255844729</v>
      </c>
      <c r="J23" s="3">
        <v>2596.4260255844729</v>
      </c>
      <c r="K23" s="3">
        <v>2596.4260255844729</v>
      </c>
      <c r="L23" s="3">
        <v>2596.4260255844729</v>
      </c>
      <c r="M23" s="3">
        <v>2596.4260255844729</v>
      </c>
      <c r="N23" s="3">
        <v>2596.4260255844729</v>
      </c>
      <c r="O23" s="3">
        <v>2596.4260255844729</v>
      </c>
      <c r="P23" s="3">
        <v>2596.4260255844729</v>
      </c>
      <c r="Q23" s="3">
        <v>2265.4260255844729</v>
      </c>
      <c r="R23" s="3">
        <v>2265.4260255844729</v>
      </c>
      <c r="S23" s="3">
        <v>2265.4260255844729</v>
      </c>
      <c r="T23" s="3">
        <v>2265.4260255844729</v>
      </c>
      <c r="U23" s="3">
        <v>2052.5970224966918</v>
      </c>
      <c r="V23" s="3">
        <v>2052.5970224966918</v>
      </c>
      <c r="W23" s="3">
        <v>49516.862505513884</v>
      </c>
    </row>
    <row r="24" spans="1:23" x14ac:dyDescent="0.25">
      <c r="A24" s="1" t="s">
        <v>82</v>
      </c>
      <c r="B24" s="1" t="s">
        <v>100</v>
      </c>
      <c r="C24" s="3">
        <v>36.75</v>
      </c>
      <c r="D24" s="3">
        <v>36.75</v>
      </c>
      <c r="E24" s="3">
        <v>36.75</v>
      </c>
      <c r="F24" s="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110.25</v>
      </c>
    </row>
    <row r="25" spans="1:23" x14ac:dyDescent="0.25">
      <c r="B25" s="1" t="s">
        <v>85</v>
      </c>
      <c r="C25" s="3">
        <v>92.169441296255059</v>
      </c>
      <c r="D25" s="3">
        <v>28.019316529710899</v>
      </c>
      <c r="E25" s="3">
        <v>18.685487431915185</v>
      </c>
      <c r="F25" s="3">
        <v>19.785012794971475</v>
      </c>
      <c r="G25" s="3">
        <v>19.66000159265587</v>
      </c>
      <c r="H25" s="3">
        <v>23.00092140909139</v>
      </c>
      <c r="I25" s="3">
        <v>24.028491504853399</v>
      </c>
      <c r="J25" s="3">
        <v>24.846660536265297</v>
      </c>
      <c r="K25" s="3">
        <v>24.617737472134209</v>
      </c>
      <c r="L25" s="3">
        <v>23.709610493844604</v>
      </c>
      <c r="M25" s="3">
        <v>24.491666765746793</v>
      </c>
      <c r="N25" s="3"/>
      <c r="O25" s="3"/>
      <c r="P25" s="3"/>
      <c r="Q25" s="3"/>
      <c r="R25" s="3"/>
      <c r="S25" s="3"/>
      <c r="T25" s="3"/>
      <c r="U25" s="3"/>
      <c r="V25" s="3"/>
      <c r="W25" s="3">
        <v>323.01434782744417</v>
      </c>
    </row>
    <row r="26" spans="1:23" x14ac:dyDescent="0.25">
      <c r="B26" s="1" t="s">
        <v>86</v>
      </c>
      <c r="C26" s="3">
        <v>15.823795004841289</v>
      </c>
      <c r="D26" s="3">
        <v>4.8104004397379478</v>
      </c>
      <c r="E26" s="3">
        <v>3.2079539436264084</v>
      </c>
      <c r="F26" s="3">
        <v>3.3967221915720907</v>
      </c>
      <c r="G26" s="3">
        <v>3.3752600712540057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v>30.614131651031741</v>
      </c>
    </row>
    <row r="27" spans="1:23" x14ac:dyDescent="0.25">
      <c r="B27" s="1" t="s">
        <v>89</v>
      </c>
      <c r="C27" s="3">
        <v>3.96</v>
      </c>
      <c r="D27" s="3">
        <v>3.96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7.92</v>
      </c>
    </row>
    <row r="28" spans="1:23" x14ac:dyDescent="0.25">
      <c r="B28" s="1" t="s">
        <v>98</v>
      </c>
      <c r="C28" s="3">
        <v>11.56</v>
      </c>
      <c r="D28" s="3">
        <v>11.56</v>
      </c>
      <c r="E28" s="3">
        <v>11.56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v>34.68</v>
      </c>
    </row>
    <row r="29" spans="1:23" x14ac:dyDescent="0.25">
      <c r="B29" s="1" t="s">
        <v>122</v>
      </c>
      <c r="C29" s="3">
        <v>263.10994490333684</v>
      </c>
      <c r="D29" s="3">
        <v>79.984870524119458</v>
      </c>
      <c r="E29" s="3">
        <v>53.340212325914933</v>
      </c>
      <c r="F29" s="3">
        <v>56.478953904739249</v>
      </c>
      <c r="G29" s="3">
        <v>56.122092779284038</v>
      </c>
      <c r="H29" s="3">
        <v>65.659193324392064</v>
      </c>
      <c r="I29" s="3">
        <v>68.592529010036984</v>
      </c>
      <c r="J29" s="3">
        <v>70.928101470376362</v>
      </c>
      <c r="K29" s="3">
        <v>70.274610096841457</v>
      </c>
      <c r="L29" s="3">
        <v>67.682240696933647</v>
      </c>
      <c r="M29" s="3">
        <v>69.914724475913161</v>
      </c>
      <c r="N29" s="3">
        <v>65.265261111691657</v>
      </c>
      <c r="O29" s="3"/>
      <c r="P29" s="3"/>
      <c r="Q29" s="3"/>
      <c r="R29" s="3"/>
      <c r="S29" s="3"/>
      <c r="T29" s="3"/>
      <c r="U29" s="3"/>
      <c r="V29" s="3"/>
      <c r="W29" s="3">
        <v>987.35273462357986</v>
      </c>
    </row>
    <row r="30" spans="1:23" x14ac:dyDescent="0.25">
      <c r="B30" s="1" t="s">
        <v>103</v>
      </c>
      <c r="C30" s="3">
        <v>96.180694095488619</v>
      </c>
      <c r="D30" s="3">
        <v>29.238728954064836</v>
      </c>
      <c r="E30" s="3">
        <v>19.498687693435688</v>
      </c>
      <c r="F30" s="3">
        <v>20.646064862126906</v>
      </c>
      <c r="G30" s="3">
        <v>20.515613119777946</v>
      </c>
      <c r="H30" s="3">
        <v>24.001931169914556</v>
      </c>
      <c r="I30" s="3">
        <v>25.074221547855402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235.15594144266396</v>
      </c>
    </row>
    <row r="31" spans="1:23" x14ac:dyDescent="0.25">
      <c r="B31" s="1" t="s">
        <v>175</v>
      </c>
      <c r="C31" s="3"/>
      <c r="D31" s="3"/>
      <c r="E31" s="3">
        <v>52.009725622780792</v>
      </c>
      <c r="F31" s="3">
        <v>55.070176288369069</v>
      </c>
      <c r="G31" s="3">
        <v>54.722216495727885</v>
      </c>
      <c r="H31" s="3">
        <v>64.021429246460656</v>
      </c>
      <c r="I31" s="3">
        <v>66.881597541962222</v>
      </c>
      <c r="J31" s="3">
        <v>69.158912864446563</v>
      </c>
      <c r="K31" s="3">
        <v>68.521721793163721</v>
      </c>
      <c r="L31" s="3">
        <v>65.99401492206465</v>
      </c>
      <c r="M31" s="3">
        <v>68.170812946275404</v>
      </c>
      <c r="N31" s="3">
        <v>63.637323045845314</v>
      </c>
      <c r="O31" s="3">
        <v>68.704155237589688</v>
      </c>
      <c r="P31" s="3">
        <v>67.058600666228841</v>
      </c>
      <c r="Q31" s="3">
        <v>75.688329904945974</v>
      </c>
      <c r="R31" s="3">
        <v>76.449666734774794</v>
      </c>
      <c r="S31" s="3">
        <v>76.185170943315327</v>
      </c>
      <c r="T31" s="3">
        <v>79.684186368166266</v>
      </c>
      <c r="U31" s="3">
        <v>84.381419102103948</v>
      </c>
      <c r="V31" s="3">
        <v>98.487810637062424</v>
      </c>
      <c r="W31" s="3">
        <v>1254.8272703612836</v>
      </c>
    </row>
    <row r="32" spans="1:23" x14ac:dyDescent="0.25">
      <c r="B32" s="1" t="s">
        <v>84</v>
      </c>
      <c r="C32" s="3">
        <v>10</v>
      </c>
      <c r="D32" s="3">
        <v>10</v>
      </c>
      <c r="E32" s="3">
        <v>10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30</v>
      </c>
    </row>
    <row r="33" spans="2:23" x14ac:dyDescent="0.25">
      <c r="B33" s="1" t="s">
        <v>87</v>
      </c>
      <c r="C33" s="3">
        <v>24.89</v>
      </c>
      <c r="D33" s="3">
        <v>24.07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48.96</v>
      </c>
    </row>
    <row r="34" spans="2:23" x14ac:dyDescent="0.25">
      <c r="B34" s="1" t="s">
        <v>88</v>
      </c>
      <c r="C34" s="3">
        <v>62.262962003226754</v>
      </c>
      <c r="D34" s="3">
        <v>18.927809650470962</v>
      </c>
      <c r="E34" s="3">
        <v>12.622554478176889</v>
      </c>
      <c r="F34" s="3">
        <v>13.365313736980596</v>
      </c>
      <c r="G34" s="3">
        <v>13.280865273039753</v>
      </c>
      <c r="H34" s="3">
        <v>15.537747387773848</v>
      </c>
      <c r="I34" s="3">
        <v>16.231898908367711</v>
      </c>
      <c r="J34" s="3">
        <v>16.784594320193815</v>
      </c>
      <c r="K34" s="3">
        <v>16.629950570126564</v>
      </c>
      <c r="L34" s="3">
        <v>16.016486120867196</v>
      </c>
      <c r="M34" s="3">
        <v>16.544786382396609</v>
      </c>
      <c r="N34" s="3"/>
      <c r="O34" s="3"/>
      <c r="P34" s="3"/>
      <c r="Q34" s="3"/>
      <c r="R34" s="3"/>
      <c r="S34" s="3"/>
      <c r="T34" s="3"/>
      <c r="U34" s="3"/>
      <c r="V34" s="3"/>
      <c r="W34" s="3">
        <v>218.2049688316207</v>
      </c>
    </row>
    <row r="35" spans="2:23" x14ac:dyDescent="0.25">
      <c r="B35" s="1" t="s">
        <v>90</v>
      </c>
      <c r="C35" s="3">
        <v>21.03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v>21.03</v>
      </c>
    </row>
    <row r="36" spans="2:23" x14ac:dyDescent="0.25">
      <c r="B36" s="1" t="s">
        <v>91</v>
      </c>
      <c r="C36" s="3">
        <v>8.2799999999999994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8.2799999999999994</v>
      </c>
    </row>
    <row r="37" spans="2:23" x14ac:dyDescent="0.25">
      <c r="B37" s="1" t="s">
        <v>92</v>
      </c>
      <c r="C37" s="3">
        <v>17.77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17.77</v>
      </c>
    </row>
    <row r="38" spans="2:23" x14ac:dyDescent="0.25">
      <c r="B38" s="1" t="s">
        <v>93</v>
      </c>
      <c r="C38" s="3">
        <v>21.26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21.26</v>
      </c>
    </row>
    <row r="39" spans="2:23" x14ac:dyDescent="0.25">
      <c r="B39" s="1" t="s">
        <v>94</v>
      </c>
      <c r="C39" s="3">
        <v>18.989999999999998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18.989999999999998</v>
      </c>
    </row>
    <row r="40" spans="2:23" x14ac:dyDescent="0.25">
      <c r="B40" s="1" t="s">
        <v>95</v>
      </c>
      <c r="C40" s="3">
        <v>26.83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26.83</v>
      </c>
    </row>
    <row r="41" spans="2:23" x14ac:dyDescent="0.25">
      <c r="B41" s="1" t="s">
        <v>96</v>
      </c>
      <c r="C41" s="3">
        <v>13.42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13.42</v>
      </c>
    </row>
    <row r="42" spans="2:23" x14ac:dyDescent="0.25">
      <c r="B42" s="1" t="s">
        <v>97</v>
      </c>
      <c r="C42" s="3">
        <v>6.12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6.12</v>
      </c>
    </row>
    <row r="43" spans="2:23" x14ac:dyDescent="0.25">
      <c r="B43" s="1" t="s">
        <v>99</v>
      </c>
      <c r="C43" s="3">
        <v>21.03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v>21.03</v>
      </c>
    </row>
    <row r="44" spans="2:23" x14ac:dyDescent="0.25">
      <c r="B44" s="1" t="s">
        <v>101</v>
      </c>
      <c r="C44" s="3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0</v>
      </c>
    </row>
    <row r="45" spans="2:23" x14ac:dyDescent="0.25">
      <c r="B45" s="1" t="s">
        <v>102</v>
      </c>
      <c r="C45" s="3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v>0</v>
      </c>
    </row>
    <row r="46" spans="2:23" x14ac:dyDescent="0.25">
      <c r="B46" s="1" t="s">
        <v>155</v>
      </c>
      <c r="C46" s="3">
        <v>0</v>
      </c>
      <c r="D46" s="3">
        <v>106.07685623931704</v>
      </c>
      <c r="E46" s="3">
        <v>70.74040374878777</v>
      </c>
      <c r="F46" s="3">
        <v>74.90303897026898</v>
      </c>
      <c r="G46" s="3">
        <v>74.429765636771521</v>
      </c>
      <c r="H46" s="3">
        <v>87.077978190397744</v>
      </c>
      <c r="I46" s="3">
        <v>90.968201751289598</v>
      </c>
      <c r="J46" s="3">
        <v>94.065664840102372</v>
      </c>
      <c r="K46" s="3">
        <v>93.198997056184524</v>
      </c>
      <c r="L46" s="3">
        <v>89.760966909341903</v>
      </c>
      <c r="M46" s="3">
        <v>92.721712601966431</v>
      </c>
      <c r="N46" s="3">
        <v>86.55554075415715</v>
      </c>
      <c r="O46" s="3">
        <v>93.447131714874629</v>
      </c>
      <c r="P46" s="3">
        <v>91.208950425224799</v>
      </c>
      <c r="Q46" s="3">
        <v>102.94657301945314</v>
      </c>
      <c r="R46" s="3">
        <v>103.98209616605716</v>
      </c>
      <c r="S46" s="3">
        <v>103.62234539149236</v>
      </c>
      <c r="T46" s="3">
        <v>108.38148920379453</v>
      </c>
      <c r="U46" s="3">
        <v>114.77037390029886</v>
      </c>
      <c r="V46" s="3">
        <v>133.95701295044526</v>
      </c>
      <c r="W46" s="3">
        <v>1812.8150994702257</v>
      </c>
    </row>
    <row r="47" spans="2:23" x14ac:dyDescent="0.25">
      <c r="B47" s="1" t="s">
        <v>156</v>
      </c>
      <c r="C47" s="3">
        <v>0</v>
      </c>
      <c r="D47" s="3">
        <v>97.189953099376666</v>
      </c>
      <c r="E47" s="3">
        <v>64.813916685696071</v>
      </c>
      <c r="F47" s="3">
        <v>68.627814799652626</v>
      </c>
      <c r="G47" s="3">
        <v>68.194191342882462</v>
      </c>
      <c r="H47" s="3">
        <v>79.782762388997725</v>
      </c>
      <c r="I47" s="3">
        <v>83.347070936907272</v>
      </c>
      <c r="J47" s="3">
        <v>86.185034871750801</v>
      </c>
      <c r="K47" s="3">
        <v>85.390974751023947</v>
      </c>
      <c r="L47" s="3">
        <v>82.240975773188197</v>
      </c>
      <c r="M47" s="3">
        <v>84.953676217064142</v>
      </c>
      <c r="N47" s="3">
        <v>79.304093697958947</v>
      </c>
      <c r="O47" s="3">
        <v>85.618321192984979</v>
      </c>
      <c r="P47" s="3">
        <v>83.567650176885024</v>
      </c>
      <c r="Q47" s="3">
        <v>94.321918637269604</v>
      </c>
      <c r="R47" s="3">
        <v>95.270687762032381</v>
      </c>
      <c r="S47" s="3">
        <v>94.941076175235963</v>
      </c>
      <c r="T47" s="3">
        <v>99.301508604222263</v>
      </c>
      <c r="U47" s="3">
        <v>105.1551455427992</v>
      </c>
      <c r="V47" s="3">
        <v>122.73436701983269</v>
      </c>
      <c r="W47" s="3">
        <v>1660.941139675761</v>
      </c>
    </row>
    <row r="48" spans="2:23" x14ac:dyDescent="0.25">
      <c r="B48" s="1" t="s">
        <v>162</v>
      </c>
      <c r="C48" s="3">
        <v>0</v>
      </c>
      <c r="D48" s="3">
        <v>76.662801081140231</v>
      </c>
      <c r="E48" s="3">
        <v>51.124794731452347</v>
      </c>
      <c r="F48" s="3">
        <v>54.133172687505322</v>
      </c>
      <c r="G48" s="3">
        <v>53.791133333123739</v>
      </c>
      <c r="H48" s="3">
        <v>62.932122587584992</v>
      </c>
      <c r="I48" s="3">
        <v>65.743625921893624</v>
      </c>
      <c r="J48" s="3">
        <v>67.982193363014815</v>
      </c>
      <c r="K48" s="3">
        <v>67.355843919060405</v>
      </c>
      <c r="L48" s="3">
        <v>64.871145271282529</v>
      </c>
      <c r="M48" s="3">
        <v>67.010905687762417</v>
      </c>
      <c r="N48" s="3">
        <v>62.554551846220875</v>
      </c>
      <c r="O48" s="3">
        <v>67.535173309607003</v>
      </c>
      <c r="P48" s="3">
        <v>65.917617387655042</v>
      </c>
      <c r="Q48" s="3">
        <v>74.400514204249262</v>
      </c>
      <c r="R48" s="3">
        <v>75.148897101494242</v>
      </c>
      <c r="S48" s="3">
        <v>74.888901631728189</v>
      </c>
      <c r="T48" s="3">
        <v>78.328382290694307</v>
      </c>
      <c r="U48" s="3">
        <v>82.945692927365627</v>
      </c>
      <c r="V48" s="3">
        <v>96.812068167583433</v>
      </c>
      <c r="W48" s="3">
        <v>1310.1395374504182</v>
      </c>
    </row>
    <row r="49" spans="1:23" x14ac:dyDescent="0.25">
      <c r="B49" s="1" t="s">
        <v>163</v>
      </c>
      <c r="C49" s="3">
        <v>0</v>
      </c>
      <c r="D49" s="3">
        <v>21.809085223726377</v>
      </c>
      <c r="E49" s="3">
        <v>14.544015997584758</v>
      </c>
      <c r="F49" s="3">
        <v>15.39984138230162</v>
      </c>
      <c r="G49" s="3">
        <v>15.302537796672379</v>
      </c>
      <c r="H49" s="3">
        <v>17.902972569055827</v>
      </c>
      <c r="I49" s="3">
        <v>18.702790928938484</v>
      </c>
      <c r="J49" s="3">
        <v>19.339620100504998</v>
      </c>
      <c r="K49" s="3">
        <v>19.161435789334611</v>
      </c>
      <c r="L49" s="3">
        <v>18.454587046522416</v>
      </c>
      <c r="M49" s="3">
        <v>19.063307529250071</v>
      </c>
      <c r="N49" s="3">
        <v>17.79556099055532</v>
      </c>
      <c r="O49" s="3">
        <v>19.212451534994759</v>
      </c>
      <c r="P49" s="3">
        <v>18.75228813816484</v>
      </c>
      <c r="Q49" s="3">
        <v>21.165508331115671</v>
      </c>
      <c r="R49" s="3">
        <v>21.378408801171812</v>
      </c>
      <c r="S49" s="3">
        <v>21.304445115030092</v>
      </c>
      <c r="T49" s="3">
        <v>22.282910886680643</v>
      </c>
      <c r="U49" s="3">
        <v>23.596446522731856</v>
      </c>
      <c r="V49" s="3">
        <v>27.541162279178121</v>
      </c>
      <c r="W49" s="3">
        <v>372.70937696351467</v>
      </c>
    </row>
    <row r="50" spans="1:23" x14ac:dyDescent="0.25">
      <c r="B50" s="1" t="s">
        <v>164</v>
      </c>
      <c r="C50" s="3">
        <v>0</v>
      </c>
      <c r="D50" s="3">
        <v>72.105495809698937</v>
      </c>
      <c r="E50" s="3">
        <v>48.085624583150533</v>
      </c>
      <c r="F50" s="3">
        <v>50.915166173661675</v>
      </c>
      <c r="G50" s="3">
        <v>50.593459728210895</v>
      </c>
      <c r="H50" s="3">
        <v>59.191052734060605</v>
      </c>
      <c r="I50" s="3">
        <v>61.835423133159132</v>
      </c>
      <c r="J50" s="3">
        <v>63.940916448941479</v>
      </c>
      <c r="K50" s="3">
        <v>63.35180104264866</v>
      </c>
      <c r="L50" s="3">
        <v>61.014808062884086</v>
      </c>
      <c r="M50" s="3">
        <v>63.027368047236216</v>
      </c>
      <c r="N50" s="3">
        <v>58.835927104350311</v>
      </c>
      <c r="O50" s="3">
        <v>63.520469998599381</v>
      </c>
      <c r="P50" s="3">
        <v>61.999071483186221</v>
      </c>
      <c r="Q50" s="3">
        <v>69.977693086324038</v>
      </c>
      <c r="R50" s="3">
        <v>70.681587531874428</v>
      </c>
      <c r="S50" s="3">
        <v>70.437047781286452</v>
      </c>
      <c r="T50" s="3">
        <v>73.672064696206277</v>
      </c>
      <c r="U50" s="3">
        <v>78.014894178945951</v>
      </c>
      <c r="V50" s="3">
        <v>91.056967357579239</v>
      </c>
      <c r="W50" s="3">
        <v>1232.2568389820044</v>
      </c>
    </row>
    <row r="51" spans="1:23" x14ac:dyDescent="0.25">
      <c r="B51" s="1" t="s">
        <v>165</v>
      </c>
      <c r="C51" s="3">
        <v>0</v>
      </c>
      <c r="D51" s="3">
        <v>28.404957566528616</v>
      </c>
      <c r="E51" s="3">
        <v>18.942663253425575</v>
      </c>
      <c r="F51" s="3">
        <v>20.057321822909898</v>
      </c>
      <c r="G51" s="3">
        <v>19.930590041520791</v>
      </c>
      <c r="H51" s="3">
        <v>23.317492270859528</v>
      </c>
      <c r="I51" s="3">
        <v>24.359205223986109</v>
      </c>
      <c r="J51" s="3">
        <v>25.188635042335164</v>
      </c>
      <c r="K51" s="3">
        <v>24.956561218701808</v>
      </c>
      <c r="L51" s="3">
        <v>24.03593532634703</v>
      </c>
      <c r="M51" s="3">
        <v>24.828755350863471</v>
      </c>
      <c r="N51" s="3">
        <v>23.177595466469882</v>
      </c>
      <c r="O51" s="3">
        <v>25.023006008835637</v>
      </c>
      <c r="P51" s="3">
        <v>24.423672216219543</v>
      </c>
      <c r="Q51" s="3">
        <v>27.566739267233896</v>
      </c>
      <c r="R51" s="3">
        <v>27.844028697570003</v>
      </c>
      <c r="S51" s="3">
        <v>27.747695662746793</v>
      </c>
      <c r="T51" s="3">
        <v>29.022085598817927</v>
      </c>
      <c r="U51" s="3">
        <v>30.732882893679562</v>
      </c>
      <c r="V51" s="3">
        <v>35.870626293937946</v>
      </c>
      <c r="W51" s="3">
        <v>485.43044922298924</v>
      </c>
    </row>
    <row r="52" spans="1:23" x14ac:dyDescent="0.25">
      <c r="B52" s="1" t="s">
        <v>166</v>
      </c>
      <c r="C52" s="3">
        <v>89.569876389027598</v>
      </c>
      <c r="D52" s="3">
        <v>27.22905425893272</v>
      </c>
      <c r="E52" s="3">
        <v>18.158478298309639</v>
      </c>
      <c r="F52" s="3">
        <v>19.226992433477285</v>
      </c>
      <c r="G52" s="3">
        <v>19.105507071505066</v>
      </c>
      <c r="H52" s="3">
        <v>22.352198933528332</v>
      </c>
      <c r="I52" s="3">
        <v>23.350787241801001</v>
      </c>
      <c r="J52" s="3">
        <v>24.145880474202656</v>
      </c>
      <c r="K52" s="3">
        <v>23.923414000841792</v>
      </c>
      <c r="L52" s="3">
        <v>23.040900013049548</v>
      </c>
      <c r="M52" s="3">
        <v>23.800899017257347</v>
      </c>
      <c r="N52" s="3">
        <v>22.218093551802092</v>
      </c>
      <c r="O52" s="3">
        <v>23.987108121543784</v>
      </c>
      <c r="P52" s="3">
        <v>23.412585441123181</v>
      </c>
      <c r="Q52" s="3">
        <v>26.425536369533688</v>
      </c>
      <c r="R52" s="3">
        <v>26.691346622070288</v>
      </c>
      <c r="S52" s="3">
        <v>26.59900156483916</v>
      </c>
      <c r="T52" s="3">
        <v>27.820634536303569</v>
      </c>
      <c r="U52" s="3">
        <v>29.460608553470024</v>
      </c>
      <c r="V52" s="3">
        <v>34.385660579562732</v>
      </c>
      <c r="W52" s="3">
        <v>554.90456347218139</v>
      </c>
    </row>
    <row r="53" spans="1:23" x14ac:dyDescent="0.25">
      <c r="B53" s="1" t="s">
        <v>167</v>
      </c>
      <c r="C53" s="3">
        <v>19.003897149276746</v>
      </c>
      <c r="D53" s="3">
        <v>5.777144811067557</v>
      </c>
      <c r="E53" s="3">
        <v>3.852655243931129</v>
      </c>
      <c r="F53" s="3">
        <v>4.0793601758334557</v>
      </c>
      <c r="G53" s="3">
        <v>4.0535848212484451</v>
      </c>
      <c r="H53" s="3">
        <v>4.742430231208643</v>
      </c>
      <c r="I53" s="3">
        <v>4.9542991124657885</v>
      </c>
      <c r="J53" s="3">
        <v>5.1229927695500139</v>
      </c>
      <c r="K53" s="3">
        <v>5.0757924143708912</v>
      </c>
      <c r="L53" s="3">
        <v>4.8885508356959386</v>
      </c>
      <c r="M53" s="3">
        <v>5.0497986066182516</v>
      </c>
      <c r="N53" s="3">
        <v>4.7139773072543782</v>
      </c>
      <c r="O53" s="3">
        <v>5.0893062938986127</v>
      </c>
      <c r="P53" s="3">
        <v>4.9674107373923251</v>
      </c>
      <c r="Q53" s="3">
        <v>5.606663708007626</v>
      </c>
      <c r="R53" s="3">
        <v>5.6630602433616435</v>
      </c>
      <c r="S53" s="3">
        <v>5.6434675405399686</v>
      </c>
      <c r="T53" s="3">
        <v>5.902659450586178</v>
      </c>
      <c r="U53" s="3">
        <v>6.2506101099613804</v>
      </c>
      <c r="V53" s="3">
        <v>7.2955505065763342</v>
      </c>
      <c r="W53" s="3">
        <v>117.73321206884532</v>
      </c>
    </row>
    <row r="54" spans="1:23" x14ac:dyDescent="0.25">
      <c r="B54" s="1" t="s">
        <v>168</v>
      </c>
      <c r="C54" s="3">
        <v>0</v>
      </c>
      <c r="D54" s="3">
        <v>48.609485252709987</v>
      </c>
      <c r="E54" s="3">
        <v>32.416633888919151</v>
      </c>
      <c r="F54" s="3">
        <v>34.324152291939129</v>
      </c>
      <c r="G54" s="3">
        <v>34.107275831410895</v>
      </c>
      <c r="H54" s="3">
        <v>39.903291318630366</v>
      </c>
      <c r="I54" s="3">
        <v>41.685977679416652</v>
      </c>
      <c r="J54" s="3">
        <v>43.105383303549871</v>
      </c>
      <c r="K54" s="3">
        <v>42.708234704365246</v>
      </c>
      <c r="L54" s="3">
        <v>41.132764977544888</v>
      </c>
      <c r="M54" s="3">
        <v>42.489520156619598</v>
      </c>
      <c r="N54" s="3">
        <v>39.663885516528666</v>
      </c>
      <c r="O54" s="3">
        <v>42.821941864059639</v>
      </c>
      <c r="P54" s="3">
        <v>41.796300227898477</v>
      </c>
      <c r="Q54" s="3">
        <v>47.17503987595888</v>
      </c>
      <c r="R54" s="3">
        <v>47.649566072418985</v>
      </c>
      <c r="S54" s="3">
        <v>47.4847110739695</v>
      </c>
      <c r="T54" s="3">
        <v>49.665578222197475</v>
      </c>
      <c r="U54" s="3">
        <v>52.593270533660267</v>
      </c>
      <c r="V54" s="3">
        <v>61.385505532150688</v>
      </c>
      <c r="W54" s="3">
        <v>830.71851832394839</v>
      </c>
    </row>
    <row r="55" spans="1:23" x14ac:dyDescent="0.25">
      <c r="B55" s="1" t="s">
        <v>169</v>
      </c>
      <c r="C55" s="3">
        <v>0</v>
      </c>
      <c r="D55" s="3">
        <v>10.306156003311779</v>
      </c>
      <c r="E55" s="3">
        <v>6.872956671410515</v>
      </c>
      <c r="F55" s="3">
        <v>7.2773876613399153</v>
      </c>
      <c r="G55" s="3">
        <v>7.2314056349096827</v>
      </c>
      <c r="H55" s="3">
        <v>8.4602736119793391</v>
      </c>
      <c r="I55" s="3">
        <v>8.8382377818059528</v>
      </c>
      <c r="J55" s="3">
        <v>9.1391793720788019</v>
      </c>
      <c r="K55" s="3">
        <v>9.0549761471646821</v>
      </c>
      <c r="L55" s="3">
        <v>8.7209459327179992</v>
      </c>
      <c r="M55" s="3">
        <v>9.0086044105058427</v>
      </c>
      <c r="N55" s="3">
        <v>8.4095149270903526</v>
      </c>
      <c r="O55" s="3">
        <v>9.0790842758644921</v>
      </c>
      <c r="P55" s="3">
        <v>8.8616283071206237</v>
      </c>
      <c r="Q55" s="3">
        <v>10.002025693061229</v>
      </c>
      <c r="R55" s="3">
        <v>10.102634473075069</v>
      </c>
      <c r="S55" s="3">
        <v>10.067682008075426</v>
      </c>
      <c r="T55" s="3">
        <v>10.530068246795823</v>
      </c>
      <c r="U55" s="3">
        <v>11.150795940882025</v>
      </c>
      <c r="V55" s="3">
        <v>13.014920710793433</v>
      </c>
      <c r="W55" s="3">
        <v>176.12847780998297</v>
      </c>
    </row>
    <row r="56" spans="1:23" x14ac:dyDescent="0.25">
      <c r="B56" s="1" t="s">
        <v>170</v>
      </c>
      <c r="C56" s="3">
        <v>0</v>
      </c>
      <c r="D56" s="3">
        <v>54.637781396065542</v>
      </c>
      <c r="E56" s="3">
        <v>36.436776625202207</v>
      </c>
      <c r="F56" s="3">
        <v>38.580855563116224</v>
      </c>
      <c r="G56" s="3">
        <v>38.337083209249677</v>
      </c>
      <c r="H56" s="3">
        <v>44.851890463688832</v>
      </c>
      <c r="I56" s="3">
        <v>46.85565633720131</v>
      </c>
      <c r="J56" s="3">
        <v>48.451089282038211</v>
      </c>
      <c r="K56" s="3">
        <v>48.004688374248438</v>
      </c>
      <c r="L56" s="3">
        <v>46.233837066471409</v>
      </c>
      <c r="M56" s="3">
        <v>47.758849983124982</v>
      </c>
      <c r="N56" s="3">
        <v>44.582794796203785</v>
      </c>
      <c r="O56" s="3">
        <v>48.132496905901291</v>
      </c>
      <c r="P56" s="3">
        <v>46.979660515720582</v>
      </c>
      <c r="Q56" s="3">
        <v>53.025443546527129</v>
      </c>
      <c r="R56" s="3">
        <v>53.55881801972108</v>
      </c>
      <c r="S56" s="3">
        <v>53.373518559739054</v>
      </c>
      <c r="T56" s="3">
        <v>55.824845535930351</v>
      </c>
      <c r="U56" s="3">
        <v>59.115615057085229</v>
      </c>
      <c r="V56" s="3">
        <v>68.998217420243861</v>
      </c>
      <c r="W56" s="3">
        <v>933.73991865747917</v>
      </c>
    </row>
    <row r="57" spans="1:23" x14ac:dyDescent="0.25">
      <c r="B57" s="1" t="s">
        <v>176</v>
      </c>
      <c r="C57" s="3"/>
      <c r="D57" s="3">
        <v>0</v>
      </c>
      <c r="E57" s="3">
        <v>38.700695760524582</v>
      </c>
      <c r="F57" s="3">
        <v>40.977992336900833</v>
      </c>
      <c r="G57" s="3">
        <v>40.719073722917543</v>
      </c>
      <c r="H57" s="3">
        <v>47.638664225830446</v>
      </c>
      <c r="I57" s="3">
        <v>49.766929693541748</v>
      </c>
      <c r="J57" s="3">
        <v>51.461491362362473</v>
      </c>
      <c r="K57" s="3">
        <v>50.987354314036288</v>
      </c>
      <c r="L57" s="3">
        <v>49.106475047344965</v>
      </c>
      <c r="M57" s="3">
        <v>50.72624129410616</v>
      </c>
      <c r="N57" s="3">
        <v>47.352848889722722</v>
      </c>
      <c r="O57" s="3">
        <v>51.123103948258183</v>
      </c>
      <c r="P57" s="3">
        <v>49.898638599498838</v>
      </c>
      <c r="Q57" s="3">
        <v>56.32006308817197</v>
      </c>
      <c r="R57" s="3">
        <v>56.886577613478025</v>
      </c>
      <c r="S57" s="3">
        <v>56.689764978290256</v>
      </c>
      <c r="T57" s="3">
        <v>59.293399775379548</v>
      </c>
      <c r="U57" s="3">
        <v>62.788634037351407</v>
      </c>
      <c r="V57" s="3">
        <v>73.285270205609635</v>
      </c>
      <c r="W57" s="3">
        <v>933.72321889332557</v>
      </c>
    </row>
    <row r="58" spans="1:23" x14ac:dyDescent="0.25">
      <c r="B58" s="1" t="s">
        <v>171</v>
      </c>
      <c r="C58" s="3"/>
      <c r="D58" s="3">
        <v>0</v>
      </c>
      <c r="E58" s="3">
        <v>19.715563125917292</v>
      </c>
      <c r="F58" s="3">
        <v>20.875702072405648</v>
      </c>
      <c r="G58" s="3">
        <v>20.74379937199814</v>
      </c>
      <c r="H58" s="3">
        <v>24.268894223260006</v>
      </c>
      <c r="I58" s="3">
        <v>25.353111221244109</v>
      </c>
      <c r="J58" s="3">
        <v>26.216383493120752</v>
      </c>
      <c r="K58" s="3">
        <v>25.974840577084962</v>
      </c>
      <c r="L58" s="3">
        <v>25.016651242605175</v>
      </c>
      <c r="M58" s="3">
        <v>25.841819965277711</v>
      </c>
      <c r="N58" s="3">
        <v>24.123289339661635</v>
      </c>
      <c r="O58" s="3">
        <v>26.043996452198503</v>
      </c>
      <c r="P58" s="3">
        <v>25.420208600208834</v>
      </c>
      <c r="Q58" s="3">
        <v>28.691519293126213</v>
      </c>
      <c r="R58" s="3">
        <v>28.980122706215578</v>
      </c>
      <c r="S58" s="3">
        <v>28.879859084159968</v>
      </c>
      <c r="T58" s="3">
        <v>30.206246767639509</v>
      </c>
      <c r="U58" s="3">
        <v>31.986848133521544</v>
      </c>
      <c r="V58" s="3">
        <v>37.334222099758385</v>
      </c>
      <c r="W58" s="3">
        <v>475.67307776940396</v>
      </c>
    </row>
    <row r="59" spans="1:23" x14ac:dyDescent="0.25">
      <c r="B59" s="1" t="s">
        <v>172</v>
      </c>
      <c r="C59" s="3"/>
      <c r="D59" s="3">
        <v>0</v>
      </c>
      <c r="E59" s="3">
        <v>79.254727045053826</v>
      </c>
      <c r="F59" s="3">
        <v>83.918377530258667</v>
      </c>
      <c r="G59" s="3">
        <v>83.388140962804997</v>
      </c>
      <c r="H59" s="3">
        <v>97.558693863595408</v>
      </c>
      <c r="I59" s="3">
        <v>101.9171451887761</v>
      </c>
      <c r="J59" s="3">
        <v>105.38741929843147</v>
      </c>
      <c r="K59" s="3">
        <v>104.41643927834177</v>
      </c>
      <c r="L59" s="3">
        <v>100.5646074195881</v>
      </c>
      <c r="M59" s="3">
        <v>103.88170881120685</v>
      </c>
      <c r="N59" s="3">
        <v>96.973375796223266</v>
      </c>
      <c r="O59" s="3">
        <v>104.69443945366929</v>
      </c>
      <c r="P59" s="3">
        <v>102.18687040135688</v>
      </c>
      <c r="Q59" s="3">
        <v>115.33723462838275</v>
      </c>
      <c r="R59" s="3">
        <v>116.4973934624259</v>
      </c>
      <c r="S59" s="3">
        <v>116.09434304241938</v>
      </c>
      <c r="T59" s="3">
        <v>121.42629796243395</v>
      </c>
      <c r="U59" s="3">
        <v>128.58414957071588</v>
      </c>
      <c r="V59" s="3">
        <v>150.08009474840196</v>
      </c>
      <c r="W59" s="3">
        <v>1912.1614584640861</v>
      </c>
    </row>
    <row r="60" spans="1:23" x14ac:dyDescent="0.25">
      <c r="B60" s="1" t="s">
        <v>173</v>
      </c>
      <c r="C60" s="3"/>
      <c r="D60" s="3">
        <v>0</v>
      </c>
      <c r="E60" s="3">
        <v>36.499589261345349</v>
      </c>
      <c r="F60" s="3">
        <v>38.64736433439159</v>
      </c>
      <c r="G60" s="3">
        <v>38.403171746201835</v>
      </c>
      <c r="H60" s="3">
        <v>44.929209747581773</v>
      </c>
      <c r="I60" s="3">
        <v>46.936429873319241</v>
      </c>
      <c r="J60" s="3">
        <v>48.53461315334868</v>
      </c>
      <c r="K60" s="3">
        <v>48.087442703892712</v>
      </c>
      <c r="L60" s="3">
        <v>46.313538660688423</v>
      </c>
      <c r="M60" s="3">
        <v>47.841180516845405</v>
      </c>
      <c r="N60" s="3">
        <v>44.6596501914157</v>
      </c>
      <c r="O60" s="3">
        <v>48.215471562136941</v>
      </c>
      <c r="P60" s="3">
        <v>47.060647820181025</v>
      </c>
      <c r="Q60" s="3">
        <v>53.116853056376939</v>
      </c>
      <c r="R60" s="3">
        <v>53.65114700324051</v>
      </c>
      <c r="S60" s="3">
        <v>53.465528109196654</v>
      </c>
      <c r="T60" s="3">
        <v>55.921080879316079</v>
      </c>
      <c r="U60" s="3">
        <v>59.21752329274377</v>
      </c>
      <c r="V60" s="3">
        <v>69.117162077997847</v>
      </c>
      <c r="W60" s="3">
        <v>880.61760399022023</v>
      </c>
    </row>
    <row r="61" spans="1:23" x14ac:dyDescent="0.25">
      <c r="B61" s="1" t="s">
        <v>174</v>
      </c>
      <c r="C61" s="3"/>
      <c r="D61" s="3"/>
      <c r="E61" s="3">
        <v>173.14899192012712</v>
      </c>
      <c r="F61" s="3">
        <v>183.33773914427678</v>
      </c>
      <c r="G61" s="3">
        <v>182.17932335563111</v>
      </c>
      <c r="H61" s="3">
        <v>213.13794300147117</v>
      </c>
      <c r="I61" s="3">
        <v>222.65991703917086</v>
      </c>
      <c r="J61" s="3">
        <v>230.24147698110045</v>
      </c>
      <c r="K61" s="3">
        <v>228.12016235519124</v>
      </c>
      <c r="L61" s="3">
        <v>219.70500747099243</v>
      </c>
      <c r="M61" s="3">
        <v>226.95192867645108</v>
      </c>
      <c r="N61" s="3">
        <v>211.859189833089</v>
      </c>
      <c r="O61" s="3">
        <v>228.72751351147261</v>
      </c>
      <c r="P61" s="3">
        <v>223.24918976011855</v>
      </c>
      <c r="Q61" s="3">
        <v>251.97898789566244</v>
      </c>
      <c r="R61" s="3">
        <v>254.51360431630334</v>
      </c>
      <c r="S61" s="3">
        <v>253.63305401326033</v>
      </c>
      <c r="T61" s="3">
        <v>265.2818559684959</v>
      </c>
      <c r="U61" s="3">
        <v>280.91972182832438</v>
      </c>
      <c r="V61" s="3">
        <v>327.88223594777656</v>
      </c>
      <c r="W61" s="3">
        <v>4177.5278430189164</v>
      </c>
    </row>
    <row r="62" spans="1:23" x14ac:dyDescent="0.25">
      <c r="A62" s="1" t="s">
        <v>104</v>
      </c>
      <c r="C62" s="3">
        <v>880.01061084145294</v>
      </c>
      <c r="D62" s="3">
        <v>796.12989683997955</v>
      </c>
      <c r="E62" s="3">
        <v>930.98310833668779</v>
      </c>
      <c r="F62" s="3">
        <v>924.02452315899905</v>
      </c>
      <c r="G62" s="3">
        <v>918.18609293879877</v>
      </c>
      <c r="H62" s="3">
        <v>1070.2690928993634</v>
      </c>
      <c r="I62" s="3">
        <v>1118.0835475779927</v>
      </c>
      <c r="J62" s="3">
        <v>1130.2262433477149</v>
      </c>
      <c r="K62" s="3">
        <v>1119.812978578758</v>
      </c>
      <c r="L62" s="3">
        <v>1078.5040492899752</v>
      </c>
      <c r="M62" s="3">
        <v>1114.0782674424881</v>
      </c>
      <c r="N62" s="3">
        <v>1001.682474166241</v>
      </c>
      <c r="O62" s="3">
        <v>1010.9751713864894</v>
      </c>
      <c r="P62" s="3">
        <v>986.76099090418347</v>
      </c>
      <c r="Q62" s="3">
        <v>1113.7466436054005</v>
      </c>
      <c r="R62" s="3">
        <v>1124.9496433272852</v>
      </c>
      <c r="S62" s="3">
        <v>1121.0576126753249</v>
      </c>
      <c r="T62" s="3">
        <v>1172.5452949936605</v>
      </c>
      <c r="U62" s="3">
        <v>1241.664632125641</v>
      </c>
      <c r="V62" s="3">
        <v>1449.2388545344904</v>
      </c>
      <c r="W62" s="3">
        <v>21302.929728970932</v>
      </c>
    </row>
    <row r="63" spans="1:23" x14ac:dyDescent="0.25">
      <c r="A63" s="1" t="s">
        <v>148</v>
      </c>
      <c r="B63" s="1" t="s">
        <v>149</v>
      </c>
      <c r="C63" s="3">
        <v>30.380000000000003</v>
      </c>
      <c r="D63" s="3">
        <v>30.380000000000003</v>
      </c>
      <c r="E63" s="3">
        <v>30.380000000000003</v>
      </c>
      <c r="F63" s="3">
        <v>30.380000000000003</v>
      </c>
      <c r="G63" s="3">
        <v>30.380000000000003</v>
      </c>
      <c r="H63" s="3">
        <v>30.380000000000003</v>
      </c>
      <c r="I63" s="3">
        <v>30.380000000000003</v>
      </c>
      <c r="J63" s="3">
        <v>30.380000000000003</v>
      </c>
      <c r="K63" s="3">
        <v>30.380000000000003</v>
      </c>
      <c r="L63" s="3">
        <v>30.380000000000003</v>
      </c>
      <c r="M63" s="3">
        <v>30.380000000000003</v>
      </c>
      <c r="N63" s="3">
        <v>30.380000000000003</v>
      </c>
      <c r="O63" s="3">
        <v>30.380000000000003</v>
      </c>
      <c r="P63" s="3">
        <v>30.380000000000003</v>
      </c>
      <c r="Q63" s="3">
        <v>30.380000000000003</v>
      </c>
      <c r="R63" s="3">
        <v>30.380000000000003</v>
      </c>
      <c r="S63" s="3">
        <v>30.380000000000003</v>
      </c>
      <c r="T63" s="3">
        <v>30.380000000000003</v>
      </c>
      <c r="U63" s="3">
        <v>30.380000000000003</v>
      </c>
      <c r="V63" s="3"/>
      <c r="W63" s="3">
        <v>577.22</v>
      </c>
    </row>
    <row r="64" spans="1:23" x14ac:dyDescent="0.25">
      <c r="A64" s="1" t="s">
        <v>150</v>
      </c>
      <c r="C64" s="3">
        <v>30.380000000000003</v>
      </c>
      <c r="D64" s="3">
        <v>30.380000000000003</v>
      </c>
      <c r="E64" s="3">
        <v>30.380000000000003</v>
      </c>
      <c r="F64" s="3">
        <v>30.380000000000003</v>
      </c>
      <c r="G64" s="3">
        <v>30.380000000000003</v>
      </c>
      <c r="H64" s="3">
        <v>30.380000000000003</v>
      </c>
      <c r="I64" s="3">
        <v>30.380000000000003</v>
      </c>
      <c r="J64" s="3">
        <v>30.380000000000003</v>
      </c>
      <c r="K64" s="3">
        <v>30.380000000000003</v>
      </c>
      <c r="L64" s="3">
        <v>30.380000000000003</v>
      </c>
      <c r="M64" s="3">
        <v>30.380000000000003</v>
      </c>
      <c r="N64" s="3">
        <v>30.380000000000003</v>
      </c>
      <c r="O64" s="3">
        <v>30.380000000000003</v>
      </c>
      <c r="P64" s="3">
        <v>30.380000000000003</v>
      </c>
      <c r="Q64" s="3">
        <v>30.380000000000003</v>
      </c>
      <c r="R64" s="3">
        <v>30.380000000000003</v>
      </c>
      <c r="S64" s="3">
        <v>30.380000000000003</v>
      </c>
      <c r="T64" s="3">
        <v>30.380000000000003</v>
      </c>
      <c r="U64" s="3">
        <v>30.380000000000003</v>
      </c>
      <c r="V64" s="3"/>
      <c r="W64" s="3">
        <v>577.22</v>
      </c>
    </row>
    <row r="65" spans="1:23" x14ac:dyDescent="0.25">
      <c r="A65" s="1" t="s">
        <v>14</v>
      </c>
      <c r="B65" s="1" t="s">
        <v>16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v>0</v>
      </c>
    </row>
    <row r="66" spans="1:23" x14ac:dyDescent="0.25">
      <c r="B66" s="1" t="s">
        <v>17</v>
      </c>
      <c r="C66" s="3">
        <v>20.032790030877809</v>
      </c>
      <c r="D66" s="3">
        <v>20.032790030877809</v>
      </c>
      <c r="E66" s="3">
        <v>20.032790030877809</v>
      </c>
      <c r="F66" s="3">
        <v>20.032790030877809</v>
      </c>
      <c r="G66" s="3">
        <v>20.032790030877809</v>
      </c>
      <c r="H66" s="3">
        <v>20.032790030877809</v>
      </c>
      <c r="I66" s="3">
        <v>20.032790030877809</v>
      </c>
      <c r="J66" s="3">
        <v>20.032790030877809</v>
      </c>
      <c r="K66" s="3">
        <v>20.032790030877809</v>
      </c>
      <c r="L66" s="3">
        <v>20.032790030877809</v>
      </c>
      <c r="M66" s="3">
        <v>20.032790030877809</v>
      </c>
      <c r="N66" s="3">
        <v>20.032790030877809</v>
      </c>
      <c r="O66" s="3">
        <v>20.032790030877809</v>
      </c>
      <c r="P66" s="3">
        <v>20.032790030877809</v>
      </c>
      <c r="Q66" s="3">
        <v>20.032790030877809</v>
      </c>
      <c r="R66" s="3">
        <v>20.032790030877809</v>
      </c>
      <c r="S66" s="3">
        <v>20.032790030877809</v>
      </c>
      <c r="T66" s="3">
        <v>20.032790030877809</v>
      </c>
      <c r="U66" s="3">
        <v>20.032790030877809</v>
      </c>
      <c r="V66" s="3">
        <v>20.032790030877809</v>
      </c>
      <c r="W66" s="3">
        <v>400.65580061755634</v>
      </c>
    </row>
    <row r="67" spans="1:23" x14ac:dyDescent="0.25">
      <c r="B67" s="1" t="s">
        <v>15</v>
      </c>
      <c r="C67" s="3">
        <v>3.2278881782090867</v>
      </c>
      <c r="D67" s="3">
        <v>3.2278881782090867</v>
      </c>
      <c r="E67" s="3">
        <v>3.2278881782090867</v>
      </c>
      <c r="F67" s="3">
        <v>3.2278881782090867</v>
      </c>
      <c r="G67" s="3">
        <v>3.2278881782090867</v>
      </c>
      <c r="H67" s="3">
        <v>3.2278881782090867</v>
      </c>
      <c r="I67" s="3">
        <v>3.2278881782090867</v>
      </c>
      <c r="J67" s="3">
        <v>3.2278881782090867</v>
      </c>
      <c r="K67" s="3">
        <v>3.2278881782090867</v>
      </c>
      <c r="L67" s="3">
        <v>3.2278881782090867</v>
      </c>
      <c r="M67" s="3">
        <v>3.2278881782090867</v>
      </c>
      <c r="N67" s="3">
        <v>3.2278881782090867</v>
      </c>
      <c r="O67" s="3">
        <v>3.2278881782090867</v>
      </c>
      <c r="P67" s="3">
        <v>3.2278881782090867</v>
      </c>
      <c r="Q67" s="3">
        <v>3.2278881782090867</v>
      </c>
      <c r="R67" s="3">
        <v>3.2278881782090867</v>
      </c>
      <c r="S67" s="3">
        <v>3.2278881782090867</v>
      </c>
      <c r="T67" s="3">
        <v>3.2278881782090867</v>
      </c>
      <c r="U67" s="3">
        <v>3.2278881782090867</v>
      </c>
      <c r="V67" s="3">
        <v>3.2278881782090867</v>
      </c>
      <c r="W67" s="3">
        <v>64.557763564181712</v>
      </c>
    </row>
    <row r="68" spans="1:23" x14ac:dyDescent="0.25">
      <c r="B68" s="1" t="s">
        <v>18</v>
      </c>
      <c r="C68" s="3">
        <v>25.691526687251873</v>
      </c>
      <c r="D68" s="3">
        <v>25.691526687251873</v>
      </c>
      <c r="E68" s="3">
        <v>25.691526687251873</v>
      </c>
      <c r="F68" s="3">
        <v>25.691526687251873</v>
      </c>
      <c r="G68" s="3">
        <v>25.691526687251873</v>
      </c>
      <c r="H68" s="3">
        <v>25.691526687251873</v>
      </c>
      <c r="I68" s="3">
        <v>25.691526687251873</v>
      </c>
      <c r="J68" s="3">
        <v>25.691526687251873</v>
      </c>
      <c r="K68" s="3">
        <v>25.691526687251873</v>
      </c>
      <c r="L68" s="3">
        <v>25.691526687251873</v>
      </c>
      <c r="M68" s="3">
        <v>25.691526687251873</v>
      </c>
      <c r="N68" s="3">
        <v>25.691526687251873</v>
      </c>
      <c r="O68" s="3">
        <v>25.691526687251873</v>
      </c>
      <c r="P68" s="3">
        <v>25.691526687251873</v>
      </c>
      <c r="Q68" s="3">
        <v>25.691526687251873</v>
      </c>
      <c r="R68" s="3">
        <v>25.691526687251873</v>
      </c>
      <c r="S68" s="3">
        <v>25.691526687251873</v>
      </c>
      <c r="T68" s="3">
        <v>25.691526687251873</v>
      </c>
      <c r="U68" s="3">
        <v>25.691526687251873</v>
      </c>
      <c r="V68" s="3">
        <v>25.691526687251873</v>
      </c>
      <c r="W68" s="3">
        <v>513.83053374503766</v>
      </c>
    </row>
    <row r="69" spans="1:23" x14ac:dyDescent="0.25">
      <c r="B69" s="1" t="s">
        <v>19</v>
      </c>
      <c r="C69" s="3">
        <v>12.488901852668723</v>
      </c>
      <c r="D69" s="3">
        <v>12.488901852668723</v>
      </c>
      <c r="E69" s="3">
        <v>12.488901852668723</v>
      </c>
      <c r="F69" s="3">
        <v>12.488901852668723</v>
      </c>
      <c r="G69" s="3">
        <v>12.488901852668723</v>
      </c>
      <c r="H69" s="3">
        <v>12.488901852668723</v>
      </c>
      <c r="I69" s="3">
        <v>12.488901852668723</v>
      </c>
      <c r="J69" s="3">
        <v>12.488901852668723</v>
      </c>
      <c r="K69" s="3">
        <v>12.488901852668723</v>
      </c>
      <c r="L69" s="3">
        <v>12.488901852668723</v>
      </c>
      <c r="M69" s="3">
        <v>12.488901852668723</v>
      </c>
      <c r="N69" s="3">
        <v>12.488901852668723</v>
      </c>
      <c r="O69" s="3">
        <v>12.488901852668723</v>
      </c>
      <c r="P69" s="3">
        <v>12.488901852668723</v>
      </c>
      <c r="Q69" s="3">
        <v>12.488901852668723</v>
      </c>
      <c r="R69" s="3">
        <v>12.488901852668723</v>
      </c>
      <c r="S69" s="3">
        <v>12.488901852668723</v>
      </c>
      <c r="T69" s="3">
        <v>12.488901852668723</v>
      </c>
      <c r="U69" s="3">
        <v>12.488901852668723</v>
      </c>
      <c r="V69" s="3">
        <v>12.488901852668723</v>
      </c>
      <c r="W69" s="3">
        <v>249.77803705337453</v>
      </c>
    </row>
    <row r="70" spans="1:23" x14ac:dyDescent="0.25">
      <c r="B70" s="1" t="s">
        <v>20</v>
      </c>
      <c r="C70" s="3">
        <v>2.202144905161004</v>
      </c>
      <c r="D70" s="3">
        <v>2.202144905161004</v>
      </c>
      <c r="E70" s="3">
        <v>2.202144905161004</v>
      </c>
      <c r="F70" s="3">
        <v>2.202144905161004</v>
      </c>
      <c r="G70" s="3">
        <v>2.202144905161004</v>
      </c>
      <c r="H70" s="3">
        <v>2.202144905161004</v>
      </c>
      <c r="I70" s="3">
        <v>2.202144905161004</v>
      </c>
      <c r="J70" s="3">
        <v>2.202144905161004</v>
      </c>
      <c r="K70" s="3">
        <v>2.202144905161004</v>
      </c>
      <c r="L70" s="3">
        <v>2.202144905161004</v>
      </c>
      <c r="M70" s="3">
        <v>2.202144905161004</v>
      </c>
      <c r="N70" s="3">
        <v>2.202144905161004</v>
      </c>
      <c r="O70" s="3">
        <v>2.202144905161004</v>
      </c>
      <c r="P70" s="3">
        <v>2.202144905161004</v>
      </c>
      <c r="Q70" s="3">
        <v>2.202144905161004</v>
      </c>
      <c r="R70" s="3">
        <v>2.202144905161004</v>
      </c>
      <c r="S70" s="3">
        <v>2.202144905161004</v>
      </c>
      <c r="T70" s="3">
        <v>2.202144905161004</v>
      </c>
      <c r="U70" s="3">
        <v>2.202144905161004</v>
      </c>
      <c r="V70" s="3">
        <v>2.202144905161004</v>
      </c>
      <c r="W70" s="3">
        <v>44.042898103220082</v>
      </c>
    </row>
    <row r="71" spans="1:23" x14ac:dyDescent="0.25">
      <c r="B71" s="1" t="s">
        <v>123</v>
      </c>
      <c r="C71" s="3">
        <v>18.638902073224521</v>
      </c>
      <c r="D71" s="3">
        <v>18.638902073224521</v>
      </c>
      <c r="E71" s="3">
        <v>18.638902073224521</v>
      </c>
      <c r="F71" s="3">
        <v>18.638902073224521</v>
      </c>
      <c r="G71" s="3">
        <v>18.638902073224521</v>
      </c>
      <c r="H71" s="3">
        <v>18.638902073224521</v>
      </c>
      <c r="I71" s="3">
        <v>18.638902073224521</v>
      </c>
      <c r="J71" s="3">
        <v>18.638902073224521</v>
      </c>
      <c r="K71" s="3">
        <v>18.638902073224521</v>
      </c>
      <c r="L71" s="3">
        <v>18.638902073224521</v>
      </c>
      <c r="M71" s="3">
        <v>18.638902073224521</v>
      </c>
      <c r="N71" s="3">
        <v>18.638902073224521</v>
      </c>
      <c r="O71" s="3">
        <v>18.638902073224521</v>
      </c>
      <c r="P71" s="3">
        <v>18.638902073224521</v>
      </c>
      <c r="Q71" s="3">
        <v>18.638902073224521</v>
      </c>
      <c r="R71" s="3">
        <v>18.638902073224521</v>
      </c>
      <c r="S71" s="3">
        <v>18.638902073224521</v>
      </c>
      <c r="T71" s="3">
        <v>18.638902073224521</v>
      </c>
      <c r="U71" s="3">
        <v>18.638902073224521</v>
      </c>
      <c r="V71" s="3">
        <v>18.638902073224521</v>
      </c>
      <c r="W71" s="3">
        <v>372.77804146449051</v>
      </c>
    </row>
    <row r="72" spans="1:23" x14ac:dyDescent="0.25">
      <c r="B72" s="1" t="s">
        <v>124</v>
      </c>
      <c r="C72" s="3">
        <v>6.4900705778561969</v>
      </c>
      <c r="D72" s="3">
        <v>6.4900705778561969</v>
      </c>
      <c r="E72" s="3">
        <v>6.4900705778561969</v>
      </c>
      <c r="F72" s="3">
        <v>6.4900705778561969</v>
      </c>
      <c r="G72" s="3">
        <v>6.4900705778561969</v>
      </c>
      <c r="H72" s="3">
        <v>6.4900705778561969</v>
      </c>
      <c r="I72" s="3">
        <v>6.4900705778561969</v>
      </c>
      <c r="J72" s="3">
        <v>6.4900705778561969</v>
      </c>
      <c r="K72" s="3">
        <v>6.4900705778561969</v>
      </c>
      <c r="L72" s="3">
        <v>6.4900705778561969</v>
      </c>
      <c r="M72" s="3">
        <v>6.4900705778561969</v>
      </c>
      <c r="N72" s="3">
        <v>6.4900705778561969</v>
      </c>
      <c r="O72" s="3">
        <v>6.4900705778561969</v>
      </c>
      <c r="P72" s="3">
        <v>6.4900705778561969</v>
      </c>
      <c r="Q72" s="3">
        <v>6.4900705778561969</v>
      </c>
      <c r="R72" s="3">
        <v>6.4900705778561969</v>
      </c>
      <c r="S72" s="3">
        <v>6.4900705778561969</v>
      </c>
      <c r="T72" s="3">
        <v>6.4900705778561969</v>
      </c>
      <c r="U72" s="3">
        <v>6.4900705778561969</v>
      </c>
      <c r="V72" s="3">
        <v>6.4900705778561969</v>
      </c>
      <c r="W72" s="3">
        <v>129.80141155712397</v>
      </c>
    </row>
    <row r="73" spans="1:23" x14ac:dyDescent="0.25">
      <c r="B73" s="1" t="s">
        <v>125</v>
      </c>
      <c r="C73" s="3">
        <v>0</v>
      </c>
      <c r="D73" s="3">
        <v>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v>0</v>
      </c>
    </row>
    <row r="74" spans="1:23" x14ac:dyDescent="0.25">
      <c r="B74" s="1" t="s">
        <v>126</v>
      </c>
      <c r="C74" s="3">
        <v>0</v>
      </c>
      <c r="D74" s="3">
        <v>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>
        <v>0</v>
      </c>
    </row>
    <row r="75" spans="1:23" x14ac:dyDescent="0.25">
      <c r="B75" s="1" t="s">
        <v>127</v>
      </c>
      <c r="C75" s="3">
        <v>27.050663652404058</v>
      </c>
      <c r="D75" s="3">
        <v>27.050663652404058</v>
      </c>
      <c r="E75" s="3">
        <v>27.050663652404058</v>
      </c>
      <c r="F75" s="3">
        <v>27.050663652404058</v>
      </c>
      <c r="G75" s="3">
        <v>27.050663652404058</v>
      </c>
      <c r="H75" s="3">
        <v>27.050663652404058</v>
      </c>
      <c r="I75" s="3">
        <v>27.050663652404058</v>
      </c>
      <c r="J75" s="3">
        <v>27.050663652404058</v>
      </c>
      <c r="K75" s="3">
        <v>27.050663652404058</v>
      </c>
      <c r="L75" s="3">
        <v>27.050663652404058</v>
      </c>
      <c r="M75" s="3">
        <v>27.050663652404058</v>
      </c>
      <c r="N75" s="3">
        <v>27.050663652404058</v>
      </c>
      <c r="O75" s="3">
        <v>27.050663652404058</v>
      </c>
      <c r="P75" s="3">
        <v>27.050663652404058</v>
      </c>
      <c r="Q75" s="3">
        <v>27.050663652404058</v>
      </c>
      <c r="R75" s="3">
        <v>27.050663652404058</v>
      </c>
      <c r="S75" s="3">
        <v>27.050663652404058</v>
      </c>
      <c r="T75" s="3">
        <v>27.050663652404058</v>
      </c>
      <c r="U75" s="3">
        <v>27.050663652404058</v>
      </c>
      <c r="V75" s="3">
        <v>27.050663652404058</v>
      </c>
      <c r="W75" s="3">
        <v>541.01327304808126</v>
      </c>
    </row>
    <row r="76" spans="1:23" x14ac:dyDescent="0.25">
      <c r="B76" s="1" t="s">
        <v>128</v>
      </c>
      <c r="C76" s="3">
        <v>37.478808998676634</v>
      </c>
      <c r="D76" s="3">
        <v>37.478808998676634</v>
      </c>
      <c r="E76" s="3">
        <v>37.478808998676634</v>
      </c>
      <c r="F76" s="3">
        <v>37.478808998676634</v>
      </c>
      <c r="G76" s="3">
        <v>37.478808998676634</v>
      </c>
      <c r="H76" s="3">
        <v>37.478808998676634</v>
      </c>
      <c r="I76" s="3">
        <v>37.478808998676634</v>
      </c>
      <c r="J76" s="3">
        <v>37.478808998676634</v>
      </c>
      <c r="K76" s="3">
        <v>37.478808998676634</v>
      </c>
      <c r="L76" s="3">
        <v>37.478808998676634</v>
      </c>
      <c r="M76" s="3">
        <v>37.478808998676634</v>
      </c>
      <c r="N76" s="3">
        <v>37.478808998676634</v>
      </c>
      <c r="O76" s="3">
        <v>37.478808998676634</v>
      </c>
      <c r="P76" s="3">
        <v>37.478808998676634</v>
      </c>
      <c r="Q76" s="3">
        <v>37.478808998676634</v>
      </c>
      <c r="R76" s="3">
        <v>37.478808998676634</v>
      </c>
      <c r="S76" s="3">
        <v>37.478808998676634</v>
      </c>
      <c r="T76" s="3">
        <v>37.478808998676634</v>
      </c>
      <c r="U76" s="3">
        <v>37.478808998676634</v>
      </c>
      <c r="V76" s="3">
        <v>37.478808998676634</v>
      </c>
      <c r="W76" s="3">
        <v>749.5761799735327</v>
      </c>
    </row>
    <row r="77" spans="1:23" x14ac:dyDescent="0.25">
      <c r="B77" s="1" t="s">
        <v>129</v>
      </c>
      <c r="C77" s="3">
        <v>0</v>
      </c>
      <c r="D77" s="3">
        <v>0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v>0</v>
      </c>
    </row>
    <row r="78" spans="1:23" x14ac:dyDescent="0.25">
      <c r="B78" s="1" t="s">
        <v>130</v>
      </c>
      <c r="C78" s="3">
        <v>423.642873842082</v>
      </c>
      <c r="D78" s="3">
        <v>423.642873842082</v>
      </c>
      <c r="E78" s="3">
        <v>423.642873842082</v>
      </c>
      <c r="F78" s="3">
        <v>423.642873842082</v>
      </c>
      <c r="G78" s="3">
        <v>423.642873842082</v>
      </c>
      <c r="H78" s="3">
        <v>423.642873842082</v>
      </c>
      <c r="I78" s="3">
        <v>423.642873842082</v>
      </c>
      <c r="J78" s="3">
        <v>423.642873842082</v>
      </c>
      <c r="K78" s="3">
        <v>423.642873842082</v>
      </c>
      <c r="L78" s="3">
        <v>423.642873842082</v>
      </c>
      <c r="M78" s="3">
        <v>423.642873842082</v>
      </c>
      <c r="N78" s="3">
        <v>423.642873842082</v>
      </c>
      <c r="O78" s="3">
        <v>423.642873842082</v>
      </c>
      <c r="P78" s="3">
        <v>423.642873842082</v>
      </c>
      <c r="Q78" s="3">
        <v>423.642873842082</v>
      </c>
      <c r="R78" s="3">
        <v>423.642873842082</v>
      </c>
      <c r="S78" s="3">
        <v>423.642873842082</v>
      </c>
      <c r="T78" s="3">
        <v>423.642873842082</v>
      </c>
      <c r="U78" s="3">
        <v>423.642873842082</v>
      </c>
      <c r="V78" s="3">
        <v>423.642873842082</v>
      </c>
      <c r="W78" s="3">
        <v>8472.8574768416383</v>
      </c>
    </row>
    <row r="79" spans="1:23" x14ac:dyDescent="0.25">
      <c r="B79" s="1" t="s">
        <v>131</v>
      </c>
      <c r="C79" s="3">
        <v>31.032624393471544</v>
      </c>
      <c r="D79" s="3">
        <v>31.032624393471544</v>
      </c>
      <c r="E79" s="3">
        <v>31.032624393471544</v>
      </c>
      <c r="F79" s="3">
        <v>31.032624393471544</v>
      </c>
      <c r="G79" s="3">
        <v>31.032624393471544</v>
      </c>
      <c r="H79" s="3">
        <v>31.032624393471544</v>
      </c>
      <c r="I79" s="3">
        <v>31.032624393471544</v>
      </c>
      <c r="J79" s="3">
        <v>31.032624393471544</v>
      </c>
      <c r="K79" s="3">
        <v>31.032624393471544</v>
      </c>
      <c r="L79" s="3">
        <v>31.032624393471544</v>
      </c>
      <c r="M79" s="3">
        <v>31.032624393471544</v>
      </c>
      <c r="N79" s="3">
        <v>31.032624393471544</v>
      </c>
      <c r="O79" s="3">
        <v>31.032624393471544</v>
      </c>
      <c r="P79" s="3">
        <v>31.032624393471544</v>
      </c>
      <c r="Q79" s="3">
        <v>31.032624393471544</v>
      </c>
      <c r="R79" s="3">
        <v>31.032624393471544</v>
      </c>
      <c r="S79" s="3">
        <v>31.032624393471544</v>
      </c>
      <c r="T79" s="3">
        <v>31.032624393471544</v>
      </c>
      <c r="U79" s="3">
        <v>31.032624393471544</v>
      </c>
      <c r="V79" s="3">
        <v>31.032624393471544</v>
      </c>
      <c r="W79" s="3">
        <v>620.65248786943107</v>
      </c>
    </row>
    <row r="80" spans="1:23" x14ac:dyDescent="0.25">
      <c r="B80" s="1" t="s">
        <v>153</v>
      </c>
      <c r="C80" s="3">
        <v>36.490070577856201</v>
      </c>
      <c r="D80" s="3">
        <v>36.490070577856201</v>
      </c>
      <c r="E80" s="3">
        <v>36.490070577856201</v>
      </c>
      <c r="F80" s="3">
        <v>36.490070577856201</v>
      </c>
      <c r="G80" s="3">
        <v>36.490070577856201</v>
      </c>
      <c r="H80" s="3">
        <v>36.490070577856201</v>
      </c>
      <c r="I80" s="3">
        <v>36.490070577856201</v>
      </c>
      <c r="J80" s="3">
        <v>36.490070577856201</v>
      </c>
      <c r="K80" s="3">
        <v>36.490070577856201</v>
      </c>
      <c r="L80" s="3">
        <v>36.490070577856201</v>
      </c>
      <c r="M80" s="3">
        <v>36.490070577856201</v>
      </c>
      <c r="N80" s="3">
        <v>36.490070577856201</v>
      </c>
      <c r="O80" s="3">
        <v>36.490070577856201</v>
      </c>
      <c r="P80" s="3">
        <v>36.490070577856201</v>
      </c>
      <c r="Q80" s="3">
        <v>36.490070577856201</v>
      </c>
      <c r="R80" s="3">
        <v>36.490070577856201</v>
      </c>
      <c r="S80" s="3">
        <v>36.490070577856201</v>
      </c>
      <c r="T80" s="3">
        <v>36.490070577856201</v>
      </c>
      <c r="U80" s="3">
        <v>36.490070577856201</v>
      </c>
      <c r="V80" s="3">
        <v>36.490070577856201</v>
      </c>
      <c r="W80" s="3">
        <v>729.80141155712397</v>
      </c>
    </row>
    <row r="81" spans="1:23" x14ac:dyDescent="0.25">
      <c r="B81" s="1" t="s">
        <v>154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</row>
    <row r="82" spans="1:23" x14ac:dyDescent="0.25">
      <c r="A82" s="1" t="s">
        <v>21</v>
      </c>
      <c r="C82" s="3">
        <v>644.46726576973958</v>
      </c>
      <c r="D82" s="3">
        <v>644.46726576973958</v>
      </c>
      <c r="E82" s="3">
        <v>644.46726576973958</v>
      </c>
      <c r="F82" s="3">
        <v>644.46726576973958</v>
      </c>
      <c r="G82" s="3">
        <v>644.46726576973958</v>
      </c>
      <c r="H82" s="3">
        <v>644.46726576973958</v>
      </c>
      <c r="I82" s="3">
        <v>644.46726576973958</v>
      </c>
      <c r="J82" s="3">
        <v>644.46726576973958</v>
      </c>
      <c r="K82" s="3">
        <v>644.46726576973958</v>
      </c>
      <c r="L82" s="3">
        <v>644.46726576973958</v>
      </c>
      <c r="M82" s="3">
        <v>644.46726576973958</v>
      </c>
      <c r="N82" s="3">
        <v>644.46726576973958</v>
      </c>
      <c r="O82" s="3">
        <v>644.46726576973958</v>
      </c>
      <c r="P82" s="3">
        <v>644.46726576973958</v>
      </c>
      <c r="Q82" s="3">
        <v>644.46726576973958</v>
      </c>
      <c r="R82" s="3">
        <v>644.46726576973958</v>
      </c>
      <c r="S82" s="3">
        <v>644.46726576973958</v>
      </c>
      <c r="T82" s="3">
        <v>644.46726576973958</v>
      </c>
      <c r="U82" s="3">
        <v>644.46726576973958</v>
      </c>
      <c r="V82" s="3">
        <v>644.46726576973958</v>
      </c>
      <c r="W82" s="3">
        <v>12889.345315394792</v>
      </c>
    </row>
    <row r="83" spans="1:23" x14ac:dyDescent="0.25">
      <c r="A83" s="1" t="s">
        <v>65</v>
      </c>
      <c r="B83" s="1" t="s">
        <v>66</v>
      </c>
      <c r="C83" s="3">
        <v>107.9999999999999</v>
      </c>
      <c r="D83" s="3">
        <v>107.9999999999999</v>
      </c>
      <c r="E83" s="3">
        <v>107.9999999999999</v>
      </c>
      <c r="F83" s="3">
        <v>107.9999999999999</v>
      </c>
      <c r="G83" s="3">
        <v>107.9999999999999</v>
      </c>
      <c r="H83" s="3">
        <v>107.9999999999999</v>
      </c>
      <c r="I83" s="3">
        <v>107.9999999999999</v>
      </c>
      <c r="J83" s="3">
        <v>107.9999999999999</v>
      </c>
      <c r="K83" s="3">
        <v>107.9999999999999</v>
      </c>
      <c r="L83" s="3">
        <v>107.9999999999999</v>
      </c>
      <c r="M83" s="3">
        <v>107.9999999999999</v>
      </c>
      <c r="N83" s="3">
        <v>107.9999999999999</v>
      </c>
      <c r="O83" s="3">
        <v>107.9999999999999</v>
      </c>
      <c r="P83" s="3">
        <v>107.9999999999999</v>
      </c>
      <c r="Q83" s="3">
        <v>107.9999999999999</v>
      </c>
      <c r="R83" s="3">
        <v>107.9999999999999</v>
      </c>
      <c r="S83" s="3">
        <v>107.9999999999999</v>
      </c>
      <c r="T83" s="3">
        <v>107.9999999999999</v>
      </c>
      <c r="U83" s="3">
        <v>107.9999999999999</v>
      </c>
      <c r="V83" s="3">
        <v>107.9999999999999</v>
      </c>
      <c r="W83" s="3">
        <v>2159.9999999999991</v>
      </c>
    </row>
    <row r="84" spans="1:23" x14ac:dyDescent="0.25">
      <c r="B84" s="1" t="s">
        <v>67</v>
      </c>
      <c r="C84" s="3">
        <v>69.398323775915301</v>
      </c>
      <c r="D84" s="3">
        <v>69.398323775915301</v>
      </c>
      <c r="E84" s="3">
        <v>69.398323775915301</v>
      </c>
      <c r="F84" s="3">
        <v>69.398323775915301</v>
      </c>
      <c r="G84" s="3">
        <v>69.398323775915301</v>
      </c>
      <c r="H84" s="3">
        <v>69.398323775915301</v>
      </c>
      <c r="I84" s="3">
        <v>69.398323775915301</v>
      </c>
      <c r="J84" s="3">
        <v>69.398323775915301</v>
      </c>
      <c r="K84" s="3">
        <v>69.398323775915301</v>
      </c>
      <c r="L84" s="3">
        <v>69.398323775915301</v>
      </c>
      <c r="M84" s="3">
        <v>69.398323775915301</v>
      </c>
      <c r="N84" s="3">
        <v>69.398323775915301</v>
      </c>
      <c r="O84" s="3">
        <v>69.398323775915301</v>
      </c>
      <c r="P84" s="3">
        <v>69.398323775915301</v>
      </c>
      <c r="Q84" s="3">
        <v>69.398323775915301</v>
      </c>
      <c r="R84" s="3">
        <v>69.398323775915301</v>
      </c>
      <c r="S84" s="3">
        <v>69.398323775915301</v>
      </c>
      <c r="T84" s="3">
        <v>69.398323775915301</v>
      </c>
      <c r="U84" s="3">
        <v>69.398323775915301</v>
      </c>
      <c r="V84" s="3">
        <v>69.398323775915301</v>
      </c>
      <c r="W84" s="3">
        <v>1387.966475518306</v>
      </c>
    </row>
    <row r="85" spans="1:23" x14ac:dyDescent="0.25">
      <c r="A85" s="1" t="s">
        <v>68</v>
      </c>
      <c r="C85" s="3">
        <v>177.3983237759152</v>
      </c>
      <c r="D85" s="3">
        <v>177.3983237759152</v>
      </c>
      <c r="E85" s="3">
        <v>177.3983237759152</v>
      </c>
      <c r="F85" s="3">
        <v>177.3983237759152</v>
      </c>
      <c r="G85" s="3">
        <v>177.3983237759152</v>
      </c>
      <c r="H85" s="3">
        <v>177.3983237759152</v>
      </c>
      <c r="I85" s="3">
        <v>177.3983237759152</v>
      </c>
      <c r="J85" s="3">
        <v>177.3983237759152</v>
      </c>
      <c r="K85" s="3">
        <v>177.3983237759152</v>
      </c>
      <c r="L85" s="3">
        <v>177.3983237759152</v>
      </c>
      <c r="M85" s="3">
        <v>177.3983237759152</v>
      </c>
      <c r="N85" s="3">
        <v>177.3983237759152</v>
      </c>
      <c r="O85" s="3">
        <v>177.3983237759152</v>
      </c>
      <c r="P85" s="3">
        <v>177.3983237759152</v>
      </c>
      <c r="Q85" s="3">
        <v>177.3983237759152</v>
      </c>
      <c r="R85" s="3">
        <v>177.3983237759152</v>
      </c>
      <c r="S85" s="3">
        <v>177.3983237759152</v>
      </c>
      <c r="T85" s="3">
        <v>177.3983237759152</v>
      </c>
      <c r="U85" s="3">
        <v>177.3983237759152</v>
      </c>
      <c r="V85" s="3">
        <v>177.3983237759152</v>
      </c>
      <c r="W85" s="3">
        <v>3547.9664755183048</v>
      </c>
    </row>
    <row r="86" spans="1:23" x14ac:dyDescent="0.25">
      <c r="A86" s="1" t="s">
        <v>22</v>
      </c>
      <c r="B86" s="1" t="s">
        <v>23</v>
      </c>
      <c r="C86" s="3">
        <v>0</v>
      </c>
      <c r="D86" s="3">
        <v>0</v>
      </c>
      <c r="E86" s="3">
        <v>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>
        <v>0</v>
      </c>
    </row>
    <row r="87" spans="1:23" x14ac:dyDescent="0.25">
      <c r="B87" s="1" t="s">
        <v>24</v>
      </c>
      <c r="C87" s="3">
        <v>0</v>
      </c>
      <c r="D87" s="3">
        <v>0</v>
      </c>
      <c r="E87" s="3">
        <v>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>
        <v>0</v>
      </c>
    </row>
    <row r="88" spans="1:23" x14ac:dyDescent="0.25">
      <c r="B88" s="1" t="s">
        <v>25</v>
      </c>
      <c r="C88" s="3">
        <v>0</v>
      </c>
      <c r="D88" s="3">
        <v>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>
        <v>0</v>
      </c>
    </row>
    <row r="89" spans="1:23" x14ac:dyDescent="0.25">
      <c r="B89" s="1" t="s">
        <v>26</v>
      </c>
      <c r="C89" s="3">
        <v>100.02</v>
      </c>
      <c r="D89" s="3">
        <v>100.02</v>
      </c>
      <c r="E89" s="3">
        <v>100.02</v>
      </c>
      <c r="F89" s="3">
        <v>100.02</v>
      </c>
      <c r="G89" s="3">
        <v>100.02</v>
      </c>
      <c r="H89" s="3">
        <v>100.02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>
        <v>600.12</v>
      </c>
    </row>
    <row r="90" spans="1:23" x14ac:dyDescent="0.25">
      <c r="B90" s="1" t="s">
        <v>27</v>
      </c>
      <c r="C90" s="3">
        <v>66.999999999999957</v>
      </c>
      <c r="D90" s="3">
        <v>66.999999999999957</v>
      </c>
      <c r="E90" s="3">
        <v>66.999999999999957</v>
      </c>
      <c r="F90" s="3">
        <v>66.999999999999957</v>
      </c>
      <c r="G90" s="3">
        <v>66.999999999999957</v>
      </c>
      <c r="H90" s="3">
        <v>66.999999999999957</v>
      </c>
      <c r="I90" s="3">
        <v>66.999999999999957</v>
      </c>
      <c r="J90" s="3">
        <v>66.999999999999957</v>
      </c>
      <c r="K90" s="3">
        <v>66.999999999999957</v>
      </c>
      <c r="L90" s="3">
        <v>66.999999999999957</v>
      </c>
      <c r="M90" s="3">
        <v>66.999999999999957</v>
      </c>
      <c r="N90" s="3">
        <v>66.999999999999957</v>
      </c>
      <c r="O90" s="3">
        <v>66.999999999999957</v>
      </c>
      <c r="P90" s="3">
        <v>66.999999999999957</v>
      </c>
      <c r="Q90" s="3">
        <v>66.999999999999957</v>
      </c>
      <c r="R90" s="3">
        <v>66.999999999999957</v>
      </c>
      <c r="S90" s="3">
        <v>66.999999999999957</v>
      </c>
      <c r="T90" s="3">
        <v>66.999999999999957</v>
      </c>
      <c r="U90" s="3">
        <v>66.999999999999957</v>
      </c>
      <c r="V90" s="3">
        <v>66.999999999999957</v>
      </c>
      <c r="W90" s="3">
        <v>1339.9999999999995</v>
      </c>
    </row>
    <row r="91" spans="1:23" x14ac:dyDescent="0.25">
      <c r="B91" s="1" t="s">
        <v>28</v>
      </c>
      <c r="C91" s="3">
        <v>47.500000000000021</v>
      </c>
      <c r="D91" s="3">
        <v>47.500000000000021</v>
      </c>
      <c r="E91" s="3">
        <v>47.500000000000021</v>
      </c>
      <c r="F91" s="3">
        <v>47.500000000000021</v>
      </c>
      <c r="G91" s="3">
        <v>47.500000000000021</v>
      </c>
      <c r="H91" s="3">
        <v>47.500000000000021</v>
      </c>
      <c r="I91" s="3">
        <v>47.500000000000021</v>
      </c>
      <c r="J91" s="3">
        <v>47.500000000000021</v>
      </c>
      <c r="K91" s="3">
        <v>47.500000000000021</v>
      </c>
      <c r="L91" s="3">
        <v>47.500000000000021</v>
      </c>
      <c r="M91" s="3">
        <v>47.500000000000021</v>
      </c>
      <c r="N91" s="3">
        <v>47.500000000000021</v>
      </c>
      <c r="O91" s="3">
        <v>47.500000000000021</v>
      </c>
      <c r="P91" s="3">
        <v>47.500000000000021</v>
      </c>
      <c r="Q91" s="3">
        <v>47.500000000000021</v>
      </c>
      <c r="R91" s="3">
        <v>47.500000000000021</v>
      </c>
      <c r="S91" s="3">
        <v>47.500000000000021</v>
      </c>
      <c r="T91" s="3">
        <v>47.500000000000021</v>
      </c>
      <c r="U91" s="3">
        <v>47.500000000000021</v>
      </c>
      <c r="V91" s="3">
        <v>47.500000000000021</v>
      </c>
      <c r="W91" s="3">
        <v>950.00000000000011</v>
      </c>
    </row>
    <row r="92" spans="1:23" x14ac:dyDescent="0.25">
      <c r="B92" s="1" t="s">
        <v>29</v>
      </c>
      <c r="C92" s="3">
        <v>1.45</v>
      </c>
      <c r="D92" s="3">
        <v>1.45</v>
      </c>
      <c r="E92" s="3">
        <v>1.45</v>
      </c>
      <c r="F92" s="3">
        <v>1.45</v>
      </c>
      <c r="G92" s="3">
        <v>1.45</v>
      </c>
      <c r="H92" s="3">
        <v>1.45</v>
      </c>
      <c r="I92" s="3">
        <v>1.45</v>
      </c>
      <c r="J92" s="3">
        <v>1.45</v>
      </c>
      <c r="K92" s="3">
        <v>1.45</v>
      </c>
      <c r="L92" s="3">
        <v>1.45</v>
      </c>
      <c r="M92" s="3">
        <v>1.45</v>
      </c>
      <c r="N92" s="3">
        <v>1.45</v>
      </c>
      <c r="O92" s="3">
        <v>1.45</v>
      </c>
      <c r="P92" s="3">
        <v>1.45</v>
      </c>
      <c r="Q92" s="3">
        <v>1.45</v>
      </c>
      <c r="R92" s="3">
        <v>1.45</v>
      </c>
      <c r="S92" s="3">
        <v>1.45</v>
      </c>
      <c r="T92" s="3">
        <v>1.45</v>
      </c>
      <c r="U92" s="3">
        <v>1.45</v>
      </c>
      <c r="V92" s="3">
        <v>1.45</v>
      </c>
      <c r="W92" s="3">
        <v>28.999999999999989</v>
      </c>
    </row>
    <row r="93" spans="1:23" x14ac:dyDescent="0.25">
      <c r="B93" s="1" t="s">
        <v>33</v>
      </c>
      <c r="C93" s="3">
        <v>27.56</v>
      </c>
      <c r="D93" s="3">
        <v>27.56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>
        <v>55.12</v>
      </c>
    </row>
    <row r="94" spans="1:23" x14ac:dyDescent="0.25">
      <c r="A94" s="1" t="s">
        <v>34</v>
      </c>
      <c r="C94" s="3">
        <v>243.52999999999997</v>
      </c>
      <c r="D94" s="3">
        <v>243.52999999999997</v>
      </c>
      <c r="E94" s="3">
        <v>215.96999999999997</v>
      </c>
      <c r="F94" s="3">
        <v>215.96999999999997</v>
      </c>
      <c r="G94" s="3">
        <v>215.96999999999997</v>
      </c>
      <c r="H94" s="3">
        <v>215.96999999999997</v>
      </c>
      <c r="I94" s="3">
        <v>115.94999999999997</v>
      </c>
      <c r="J94" s="3">
        <v>115.94999999999997</v>
      </c>
      <c r="K94" s="3">
        <v>115.94999999999997</v>
      </c>
      <c r="L94" s="3">
        <v>115.94999999999997</v>
      </c>
      <c r="M94" s="3">
        <v>115.94999999999997</v>
      </c>
      <c r="N94" s="3">
        <v>115.94999999999997</v>
      </c>
      <c r="O94" s="3">
        <v>115.94999999999997</v>
      </c>
      <c r="P94" s="3">
        <v>115.94999999999997</v>
      </c>
      <c r="Q94" s="3">
        <v>115.94999999999997</v>
      </c>
      <c r="R94" s="3">
        <v>115.94999999999997</v>
      </c>
      <c r="S94" s="3">
        <v>115.94999999999997</v>
      </c>
      <c r="T94" s="3">
        <v>115.94999999999997</v>
      </c>
      <c r="U94" s="3">
        <v>115.94999999999997</v>
      </c>
      <c r="V94" s="3">
        <v>115.94999999999997</v>
      </c>
      <c r="W94" s="3">
        <v>2974.2399999999993</v>
      </c>
    </row>
    <row r="95" spans="1:23" x14ac:dyDescent="0.25">
      <c r="A95" s="1" t="s">
        <v>35</v>
      </c>
      <c r="B95" s="1" t="s">
        <v>36</v>
      </c>
      <c r="C95" s="3">
        <v>27.54</v>
      </c>
      <c r="D95" s="3">
        <v>27.54</v>
      </c>
      <c r="E95" s="3">
        <v>27.54</v>
      </c>
      <c r="F95" s="3">
        <v>27.54</v>
      </c>
      <c r="G95" s="3">
        <v>27.54</v>
      </c>
      <c r="H95" s="3">
        <v>27.54</v>
      </c>
      <c r="I95" s="3">
        <v>27.54</v>
      </c>
      <c r="J95" s="3">
        <v>27.54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>
        <v>220.31999999999996</v>
      </c>
    </row>
    <row r="96" spans="1:23" x14ac:dyDescent="0.25">
      <c r="B96" s="1" t="s">
        <v>37</v>
      </c>
      <c r="C96" s="3">
        <v>4.24</v>
      </c>
      <c r="D96" s="3">
        <v>4.24</v>
      </c>
      <c r="E96" s="3">
        <v>4.24</v>
      </c>
      <c r="F96" s="3">
        <v>4.24</v>
      </c>
      <c r="G96" s="3"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>
        <v>16.96</v>
      </c>
    </row>
    <row r="97" spans="2:23" x14ac:dyDescent="0.25">
      <c r="B97" s="1" t="s">
        <v>38</v>
      </c>
      <c r="C97" s="3">
        <v>1.87</v>
      </c>
      <c r="D97" s="3">
        <v>1.83</v>
      </c>
      <c r="E97" s="3">
        <v>1.83</v>
      </c>
      <c r="F97" s="3">
        <v>1.83</v>
      </c>
      <c r="G97" s="3">
        <v>1.83</v>
      </c>
      <c r="H97" s="3">
        <v>1.34</v>
      </c>
      <c r="I97" s="3">
        <v>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>
        <v>10.530000000000001</v>
      </c>
    </row>
    <row r="98" spans="2:23" x14ac:dyDescent="0.25">
      <c r="B98" s="1" t="s">
        <v>39</v>
      </c>
      <c r="C98" s="3">
        <v>4.16</v>
      </c>
      <c r="D98" s="3">
        <v>5.68</v>
      </c>
      <c r="E98" s="3">
        <v>0.1</v>
      </c>
      <c r="F98" s="3">
        <v>0.1</v>
      </c>
      <c r="G98" s="3">
        <v>0.1</v>
      </c>
      <c r="H98" s="3">
        <v>0.1</v>
      </c>
      <c r="I98" s="3">
        <v>0.1</v>
      </c>
      <c r="J98" s="3">
        <v>0.1</v>
      </c>
      <c r="K98" s="3">
        <v>0.1</v>
      </c>
      <c r="L98" s="3">
        <v>0.1</v>
      </c>
      <c r="M98" s="3">
        <v>0.1</v>
      </c>
      <c r="N98" s="3">
        <v>0.1</v>
      </c>
      <c r="O98" s="3">
        <v>0.1</v>
      </c>
      <c r="P98" s="3">
        <v>0.1</v>
      </c>
      <c r="Q98" s="3">
        <v>0.1</v>
      </c>
      <c r="R98" s="3">
        <v>0.1</v>
      </c>
      <c r="S98" s="3">
        <v>0.1</v>
      </c>
      <c r="T98" s="3">
        <v>0.1</v>
      </c>
      <c r="U98" s="3">
        <v>0.1</v>
      </c>
      <c r="V98" s="3">
        <v>0.1</v>
      </c>
      <c r="W98" s="3">
        <v>11.639999999999993</v>
      </c>
    </row>
    <row r="99" spans="2:23" x14ac:dyDescent="0.25">
      <c r="B99" s="1" t="s">
        <v>40</v>
      </c>
      <c r="C99" s="3">
        <v>11.85</v>
      </c>
      <c r="D99" s="3">
        <v>10.94</v>
      </c>
      <c r="E99" s="3">
        <v>6.94</v>
      </c>
      <c r="F99" s="3">
        <v>1.22</v>
      </c>
      <c r="G99" s="3">
        <v>1.22</v>
      </c>
      <c r="H99" s="3">
        <v>1.22</v>
      </c>
      <c r="I99" s="3">
        <v>1.22</v>
      </c>
      <c r="J99" s="3">
        <v>1.22</v>
      </c>
      <c r="K99" s="3">
        <v>1.22</v>
      </c>
      <c r="L99" s="3">
        <v>1.22</v>
      </c>
      <c r="M99" s="3">
        <v>1.29</v>
      </c>
      <c r="N99" s="3">
        <v>1.18</v>
      </c>
      <c r="O99" s="3">
        <v>1.22</v>
      </c>
      <c r="P99" s="3">
        <v>1.08</v>
      </c>
      <c r="Q99" s="3">
        <v>1.08</v>
      </c>
      <c r="R99" s="3">
        <v>0.78</v>
      </c>
      <c r="S99" s="3">
        <v>0.78</v>
      </c>
      <c r="T99" s="3">
        <v>0.36</v>
      </c>
      <c r="U99" s="3">
        <v>0.36</v>
      </c>
      <c r="V99" s="3"/>
      <c r="W99" s="3">
        <v>46.399999999999991</v>
      </c>
    </row>
    <row r="100" spans="2:23" x14ac:dyDescent="0.25">
      <c r="B100" s="1" t="s">
        <v>41</v>
      </c>
      <c r="C100" s="3">
        <v>31.21</v>
      </c>
      <c r="D100" s="3">
        <v>37.119999999999997</v>
      </c>
      <c r="E100" s="3">
        <v>17.899999999999999</v>
      </c>
      <c r="F100" s="3">
        <v>11.63</v>
      </c>
      <c r="G100" s="3">
        <v>11.63</v>
      </c>
      <c r="H100" s="3">
        <v>10.61</v>
      </c>
      <c r="I100" s="3">
        <v>10.61</v>
      </c>
      <c r="J100" s="3">
        <v>9.4499999999999993</v>
      </c>
      <c r="K100" s="3">
        <v>5.68</v>
      </c>
      <c r="L100" s="3">
        <v>5.91</v>
      </c>
      <c r="M100" s="3">
        <v>4.97</v>
      </c>
      <c r="N100" s="3">
        <v>0.95</v>
      </c>
      <c r="O100" s="3">
        <v>0.95</v>
      </c>
      <c r="P100" s="3">
        <v>0.95</v>
      </c>
      <c r="Q100" s="3">
        <v>0.15</v>
      </c>
      <c r="R100" s="3"/>
      <c r="S100" s="3"/>
      <c r="T100" s="3"/>
      <c r="U100" s="3"/>
      <c r="V100" s="3"/>
      <c r="W100" s="3">
        <v>159.71999999999994</v>
      </c>
    </row>
    <row r="101" spans="2:23" x14ac:dyDescent="0.25">
      <c r="B101" s="1" t="s">
        <v>42</v>
      </c>
      <c r="C101" s="3">
        <v>2.86</v>
      </c>
      <c r="D101" s="3">
        <v>2.86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>
        <v>5.72</v>
      </c>
    </row>
    <row r="102" spans="2:23" x14ac:dyDescent="0.25">
      <c r="B102" s="1" t="s">
        <v>58</v>
      </c>
      <c r="C102" s="3">
        <v>50.625089841398989</v>
      </c>
      <c r="D102" s="3">
        <v>50.625089841398989</v>
      </c>
      <c r="E102" s="3">
        <v>50.625089841398989</v>
      </c>
      <c r="F102" s="3">
        <v>50.625089841398989</v>
      </c>
      <c r="G102" s="3">
        <v>50.625089841398989</v>
      </c>
      <c r="H102" s="3">
        <v>50.625089841398989</v>
      </c>
      <c r="I102" s="3">
        <v>50.625089841398989</v>
      </c>
      <c r="J102" s="3">
        <v>50.625089841398989</v>
      </c>
      <c r="K102" s="3">
        <v>50.625089841398989</v>
      </c>
      <c r="L102" s="3">
        <v>50.625089841398989</v>
      </c>
      <c r="M102" s="3">
        <v>50.625089841398989</v>
      </c>
      <c r="N102" s="3">
        <v>50.625089841398989</v>
      </c>
      <c r="O102" s="3">
        <v>50.625089841398989</v>
      </c>
      <c r="P102" s="3">
        <v>50.625089841398989</v>
      </c>
      <c r="Q102" s="3">
        <v>50.625089841398989</v>
      </c>
      <c r="R102" s="3">
        <v>50.625089841398989</v>
      </c>
      <c r="S102" s="3">
        <v>50.625089841398989</v>
      </c>
      <c r="T102" s="3">
        <v>50.625089841398989</v>
      </c>
      <c r="U102" s="3"/>
      <c r="V102" s="3"/>
      <c r="W102" s="3">
        <v>911.25161714518208</v>
      </c>
    </row>
    <row r="103" spans="2:23" x14ac:dyDescent="0.25">
      <c r="B103" s="1" t="s">
        <v>59</v>
      </c>
      <c r="C103" s="3">
        <v>35.912232615369703</v>
      </c>
      <c r="D103" s="3">
        <v>35.912232615369703</v>
      </c>
      <c r="E103" s="3">
        <v>35.912232615369703</v>
      </c>
      <c r="F103" s="3">
        <v>35.912232615369703</v>
      </c>
      <c r="G103" s="3">
        <v>35.912232615369703</v>
      </c>
      <c r="H103" s="3">
        <v>35.912232615369703</v>
      </c>
      <c r="I103" s="3">
        <v>35.912232615369703</v>
      </c>
      <c r="J103" s="3">
        <v>35.912232615369703</v>
      </c>
      <c r="K103" s="3">
        <v>35.912232615369703</v>
      </c>
      <c r="L103" s="3">
        <v>35.912232615369703</v>
      </c>
      <c r="M103" s="3">
        <v>35.912232615369703</v>
      </c>
      <c r="N103" s="3">
        <v>35.912232615369703</v>
      </c>
      <c r="O103" s="3">
        <v>35.912232615369703</v>
      </c>
      <c r="P103" s="3">
        <v>35.912232615369703</v>
      </c>
      <c r="Q103" s="3">
        <v>35.912232615369703</v>
      </c>
      <c r="R103" s="3">
        <v>35.912232615369703</v>
      </c>
      <c r="S103" s="3">
        <v>35.912232615369703</v>
      </c>
      <c r="T103" s="3">
        <v>35.912232615369703</v>
      </c>
      <c r="U103" s="3"/>
      <c r="V103" s="3"/>
      <c r="W103" s="3">
        <v>646.42018707665466</v>
      </c>
    </row>
    <row r="104" spans="2:23" x14ac:dyDescent="0.25">
      <c r="B104" s="1" t="s">
        <v>60</v>
      </c>
      <c r="C104" s="3">
        <v>36.884401077246899</v>
      </c>
      <c r="D104" s="3">
        <v>36.884401077246899</v>
      </c>
      <c r="E104" s="3">
        <v>36.884401077246899</v>
      </c>
      <c r="F104" s="3">
        <v>36.884401077246899</v>
      </c>
      <c r="G104" s="3">
        <v>36.884401077246899</v>
      </c>
      <c r="H104" s="3">
        <v>36.884401077246899</v>
      </c>
      <c r="I104" s="3">
        <v>36.884401077246899</v>
      </c>
      <c r="J104" s="3">
        <v>36.884401077246899</v>
      </c>
      <c r="K104" s="3">
        <v>36.884401077246899</v>
      </c>
      <c r="L104" s="3">
        <v>36.884401077246899</v>
      </c>
      <c r="M104" s="3">
        <v>36.884401077246899</v>
      </c>
      <c r="N104" s="3">
        <v>36.884401077246899</v>
      </c>
      <c r="O104" s="3">
        <v>36.884401077246899</v>
      </c>
      <c r="P104" s="3">
        <v>36.884401077246899</v>
      </c>
      <c r="Q104" s="3">
        <v>36.884401077246899</v>
      </c>
      <c r="R104" s="3">
        <v>36.884401077246899</v>
      </c>
      <c r="S104" s="3">
        <v>36.884401077246899</v>
      </c>
      <c r="T104" s="3">
        <v>36.884401077246899</v>
      </c>
      <c r="U104" s="3"/>
      <c r="V104" s="3"/>
      <c r="W104" s="3">
        <v>663.91921939044425</v>
      </c>
    </row>
    <row r="105" spans="2:23" x14ac:dyDescent="0.25">
      <c r="B105" s="1" t="s">
        <v>61</v>
      </c>
      <c r="C105" s="3">
        <v>37.363172418885632</v>
      </c>
      <c r="D105" s="3">
        <v>37.363172418885632</v>
      </c>
      <c r="E105" s="3">
        <v>37.363172418885632</v>
      </c>
      <c r="F105" s="3">
        <v>37.363172418885632</v>
      </c>
      <c r="G105" s="3">
        <v>37.363172418885632</v>
      </c>
      <c r="H105" s="3">
        <v>37.363172418885632</v>
      </c>
      <c r="I105" s="3">
        <v>37.363172418885632</v>
      </c>
      <c r="J105" s="3">
        <v>37.363172418885632</v>
      </c>
      <c r="K105" s="3">
        <v>37.363172418885632</v>
      </c>
      <c r="L105" s="3">
        <v>37.363172418885632</v>
      </c>
      <c r="M105" s="3">
        <v>37.363172418885632</v>
      </c>
      <c r="N105" s="3">
        <v>37.363172418885632</v>
      </c>
      <c r="O105" s="3">
        <v>37.363172418885632</v>
      </c>
      <c r="P105" s="3">
        <v>37.363172418885632</v>
      </c>
      <c r="Q105" s="3">
        <v>37.363172418885632</v>
      </c>
      <c r="R105" s="3">
        <v>37.363172418885632</v>
      </c>
      <c r="S105" s="3">
        <v>37.363172418885632</v>
      </c>
      <c r="T105" s="3">
        <v>37.363172418885632</v>
      </c>
      <c r="U105" s="3"/>
      <c r="V105" s="3"/>
      <c r="W105" s="3">
        <v>672.53710353994131</v>
      </c>
    </row>
    <row r="106" spans="2:23" x14ac:dyDescent="0.25">
      <c r="B106" s="1" t="s">
        <v>62</v>
      </c>
      <c r="C106" s="3">
        <v>24.263872611464851</v>
      </c>
      <c r="D106" s="3">
        <v>24.263872611464851</v>
      </c>
      <c r="E106" s="3">
        <v>24.263872611464851</v>
      </c>
      <c r="F106" s="3">
        <v>24.263872611464851</v>
      </c>
      <c r="G106" s="3">
        <v>24.263872611464851</v>
      </c>
      <c r="H106" s="3">
        <v>24.263872611464851</v>
      </c>
      <c r="I106" s="3">
        <v>24.263872611464851</v>
      </c>
      <c r="J106" s="3">
        <v>24.263872611464851</v>
      </c>
      <c r="K106" s="3">
        <v>24.263872611464851</v>
      </c>
      <c r="L106" s="3">
        <v>24.263872611464851</v>
      </c>
      <c r="M106" s="3">
        <v>24.263872611464851</v>
      </c>
      <c r="N106" s="3">
        <v>24.263872611464851</v>
      </c>
      <c r="O106" s="3">
        <v>24.263872611464851</v>
      </c>
      <c r="P106" s="3">
        <v>24.263872611464851</v>
      </c>
      <c r="Q106" s="3">
        <v>24.263872611464851</v>
      </c>
      <c r="R106" s="3">
        <v>24.263872611464851</v>
      </c>
      <c r="S106" s="3">
        <v>24.263872611464851</v>
      </c>
      <c r="T106" s="3"/>
      <c r="U106" s="3"/>
      <c r="V106" s="3"/>
      <c r="W106" s="3">
        <v>412.48583439490261</v>
      </c>
    </row>
    <row r="107" spans="2:23" x14ac:dyDescent="0.25">
      <c r="B107" s="1" t="s">
        <v>63</v>
      </c>
      <c r="C107" s="3">
        <v>38.547926098190224</v>
      </c>
      <c r="D107" s="3">
        <v>38.547926098190224</v>
      </c>
      <c r="E107" s="3">
        <v>38.547926098190224</v>
      </c>
      <c r="F107" s="3">
        <v>38.547926098190224</v>
      </c>
      <c r="G107" s="3">
        <v>38.547926098190224</v>
      </c>
      <c r="H107" s="3">
        <v>38.547926098190224</v>
      </c>
      <c r="I107" s="3">
        <v>38.547926098190224</v>
      </c>
      <c r="J107" s="3">
        <v>38.547926098190224</v>
      </c>
      <c r="K107" s="3">
        <v>38.547926098190224</v>
      </c>
      <c r="L107" s="3">
        <v>38.547926098190224</v>
      </c>
      <c r="M107" s="3">
        <v>38.547926098190224</v>
      </c>
      <c r="N107" s="3">
        <v>38.547926098190224</v>
      </c>
      <c r="O107" s="3">
        <v>38.547926098190224</v>
      </c>
      <c r="P107" s="3">
        <v>38.547926098190224</v>
      </c>
      <c r="Q107" s="3">
        <v>38.547926098190224</v>
      </c>
      <c r="R107" s="3">
        <v>38.547926098190224</v>
      </c>
      <c r="S107" s="3">
        <v>38.547926098190224</v>
      </c>
      <c r="T107" s="3">
        <v>38.547926098190224</v>
      </c>
      <c r="U107" s="3"/>
      <c r="V107" s="3"/>
      <c r="W107" s="3">
        <v>693.86266976742411</v>
      </c>
    </row>
    <row r="108" spans="2:23" x14ac:dyDescent="0.25">
      <c r="B108" s="1" t="s">
        <v>43</v>
      </c>
      <c r="C108" s="3">
        <v>0.28000000000000003</v>
      </c>
      <c r="D108" s="3">
        <v>0.27</v>
      </c>
      <c r="E108" s="3">
        <v>0.27</v>
      </c>
      <c r="F108" s="3">
        <v>0.27</v>
      </c>
      <c r="G108" s="3"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>
        <v>1.0900000000000001</v>
      </c>
    </row>
    <row r="109" spans="2:23" x14ac:dyDescent="0.25">
      <c r="B109" s="1" t="s">
        <v>44</v>
      </c>
      <c r="C109" s="3">
        <v>4.8600000000000003</v>
      </c>
      <c r="D109" s="3">
        <v>4.7699999999999996</v>
      </c>
      <c r="E109" s="3">
        <v>4.7699999999999996</v>
      </c>
      <c r="F109" s="3">
        <v>4.7699999999999996</v>
      </c>
      <c r="G109" s="3">
        <v>1.96</v>
      </c>
      <c r="H109" s="3">
        <v>1.96</v>
      </c>
      <c r="I109" s="3">
        <v>1.94</v>
      </c>
      <c r="J109" s="3">
        <v>1.94</v>
      </c>
      <c r="K109" s="3">
        <v>1.82</v>
      </c>
      <c r="L109" s="3">
        <v>1.2</v>
      </c>
      <c r="M109" s="3">
        <v>1.2</v>
      </c>
      <c r="N109" s="3">
        <v>1.2</v>
      </c>
      <c r="O109" s="3">
        <v>1.2</v>
      </c>
      <c r="P109" s="3">
        <v>0</v>
      </c>
      <c r="Q109" s="3"/>
      <c r="R109" s="3"/>
      <c r="S109" s="3"/>
      <c r="T109" s="3"/>
      <c r="U109" s="3"/>
      <c r="V109" s="3"/>
      <c r="W109" s="3">
        <v>33.590000000000003</v>
      </c>
    </row>
    <row r="110" spans="2:23" x14ac:dyDescent="0.25">
      <c r="B110" s="1" t="s">
        <v>45</v>
      </c>
      <c r="C110" s="3">
        <v>7.53</v>
      </c>
      <c r="D110" s="3">
        <v>7.53</v>
      </c>
      <c r="E110" s="3">
        <v>7.53</v>
      </c>
      <c r="F110" s="3">
        <v>7.53</v>
      </c>
      <c r="G110" s="3">
        <v>7.53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>
        <v>37.65</v>
      </c>
    </row>
    <row r="111" spans="2:23" x14ac:dyDescent="0.25">
      <c r="B111" s="1" t="s">
        <v>46</v>
      </c>
      <c r="C111" s="3">
        <v>42.35</v>
      </c>
      <c r="D111" s="3">
        <v>42.35</v>
      </c>
      <c r="E111" s="3">
        <v>42.35</v>
      </c>
      <c r="F111" s="3">
        <v>42.35</v>
      </c>
      <c r="G111" s="3">
        <v>42.35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>
        <v>211.75</v>
      </c>
    </row>
    <row r="112" spans="2:23" x14ac:dyDescent="0.25">
      <c r="B112" s="1" t="s">
        <v>47</v>
      </c>
      <c r="C112" s="3">
        <v>5.2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>
        <v>5.2</v>
      </c>
    </row>
    <row r="113" spans="2:23" x14ac:dyDescent="0.25">
      <c r="B113" s="1" t="s">
        <v>48</v>
      </c>
      <c r="C113" s="3">
        <v>43.550316830449162</v>
      </c>
      <c r="D113" s="3">
        <v>13.239204828413461</v>
      </c>
      <c r="E113" s="3">
        <v>8.8289446734917547</v>
      </c>
      <c r="F113" s="3">
        <v>9.3484734592885914</v>
      </c>
      <c r="G113" s="3">
        <v>9.2894053192235901</v>
      </c>
      <c r="H113" s="3">
        <v>10.867999205273378</v>
      </c>
      <c r="I113" s="3">
        <v>11.353528927560506</v>
      </c>
      <c r="J113" s="3">
        <v>11.740116065745726</v>
      </c>
      <c r="K113" s="3">
        <v>11.631949282563639</v>
      </c>
      <c r="L113" s="3">
        <v>11.202856764798776</v>
      </c>
      <c r="M113" s="3">
        <v>11.572380523884036</v>
      </c>
      <c r="N113" s="3">
        <v>10.802795008301175</v>
      </c>
      <c r="O113" s="3">
        <v>11.662918390132356</v>
      </c>
      <c r="P113" s="3">
        <v>11.383576207611926</v>
      </c>
      <c r="Q113" s="3">
        <v>12.848521486278711</v>
      </c>
      <c r="R113" s="3">
        <v>12.977762713144674</v>
      </c>
      <c r="S113" s="3">
        <v>12.932863058681891</v>
      </c>
      <c r="T113" s="3">
        <v>0</v>
      </c>
      <c r="U113" s="3"/>
      <c r="V113" s="3"/>
      <c r="W113" s="3">
        <v>225.23361274484336</v>
      </c>
    </row>
    <row r="114" spans="2:23" x14ac:dyDescent="0.25">
      <c r="B114" s="1" t="s">
        <v>49</v>
      </c>
      <c r="C114" s="3">
        <v>37.34157450015713</v>
      </c>
      <c r="D114" s="3">
        <v>11.351760202979504</v>
      </c>
      <c r="E114" s="3">
        <v>7.5702479172884027</v>
      </c>
      <c r="F114" s="3">
        <v>8.0157101841953757</v>
      </c>
      <c r="G114" s="3">
        <v>7.9650630818698005</v>
      </c>
      <c r="H114" s="3">
        <v>9.3186050418724076</v>
      </c>
      <c r="I114" s="3">
        <v>9.7349153150539127</v>
      </c>
      <c r="J114" s="3">
        <v>10.066388734123343</v>
      </c>
      <c r="K114" s="3">
        <v>9.9736427270538321</v>
      </c>
      <c r="L114" s="3">
        <v>9.605723699461965</v>
      </c>
      <c r="M114" s="3">
        <v>9.922566376707719</v>
      </c>
      <c r="N114" s="3">
        <v>9.2626966683825032</v>
      </c>
      <c r="O114" s="3">
        <v>10.000196729909492</v>
      </c>
      <c r="P114" s="3">
        <v>9.7606789105504834</v>
      </c>
      <c r="Q114" s="3"/>
      <c r="R114" s="3"/>
      <c r="S114" s="3"/>
      <c r="T114" s="3"/>
      <c r="U114" s="3"/>
      <c r="V114" s="3"/>
      <c r="W114" s="3">
        <v>159.88977008960589</v>
      </c>
    </row>
    <row r="115" spans="2:23" x14ac:dyDescent="0.25">
      <c r="B115" s="1" t="s">
        <v>50</v>
      </c>
      <c r="C115" s="3">
        <v>98.164976453212844</v>
      </c>
      <c r="D115" s="3">
        <v>29.841946622344821</v>
      </c>
      <c r="E115" s="3">
        <v>19.900960752002373</v>
      </c>
      <c r="F115" s="3">
        <v>21.072009202075996</v>
      </c>
      <c r="G115" s="3">
        <v>20.938866139048685</v>
      </c>
      <c r="H115" s="3">
        <v>24.497109636026359</v>
      </c>
      <c r="I115" s="3">
        <v>25.591522196587274</v>
      </c>
      <c r="J115" s="3">
        <v>26.462912351217192</v>
      </c>
      <c r="K115" s="3">
        <v>26.219098057846416</v>
      </c>
      <c r="L115" s="3">
        <v>25.251898276806312</v>
      </c>
      <c r="M115" s="3">
        <v>26.084826571007497</v>
      </c>
      <c r="N115" s="3">
        <v>24.350135539710447</v>
      </c>
      <c r="O115" s="3">
        <v>26.288904248398275</v>
      </c>
      <c r="P115" s="3">
        <v>25.659250533678691</v>
      </c>
      <c r="Q115" s="3"/>
      <c r="R115" s="3"/>
      <c r="S115" s="3"/>
      <c r="T115" s="3"/>
      <c r="U115" s="3"/>
      <c r="V115" s="3"/>
      <c r="W115" s="3">
        <v>420.32441657996316</v>
      </c>
    </row>
    <row r="116" spans="2:23" x14ac:dyDescent="0.25">
      <c r="B116" s="1" t="s">
        <v>51</v>
      </c>
      <c r="C116" s="3">
        <v>77.626882270087137</v>
      </c>
      <c r="D116" s="3">
        <v>23.598409135941559</v>
      </c>
      <c r="E116" s="3">
        <v>15.737278132935888</v>
      </c>
      <c r="F116" s="3">
        <v>16.6633196138276</v>
      </c>
      <c r="G116" s="3">
        <v>16.558032766602349</v>
      </c>
      <c r="H116" s="3">
        <v>19.371819913587892</v>
      </c>
      <c r="I116" s="3">
        <v>20.237259279674415</v>
      </c>
      <c r="J116" s="3">
        <v>20.926337028060669</v>
      </c>
      <c r="K116" s="3">
        <v>20.733533605382945</v>
      </c>
      <c r="L116" s="3">
        <v>19.968691538006308</v>
      </c>
      <c r="M116" s="3">
        <v>20.627354423380673</v>
      </c>
      <c r="N116" s="3">
        <v>19.255595764367978</v>
      </c>
      <c r="O116" s="3">
        <v>20.788734932082953</v>
      </c>
      <c r="P116" s="3">
        <v>20.290817481791947</v>
      </c>
      <c r="Q116" s="3">
        <v>0</v>
      </c>
      <c r="R116" s="3"/>
      <c r="S116" s="3"/>
      <c r="T116" s="3"/>
      <c r="U116" s="3"/>
      <c r="V116" s="3"/>
      <c r="W116" s="3">
        <v>332.38406588573025</v>
      </c>
    </row>
    <row r="117" spans="2:23" x14ac:dyDescent="0.25">
      <c r="B117" s="1" t="s">
        <v>52</v>
      </c>
      <c r="C117" s="3">
        <v>102.93410490742794</v>
      </c>
      <c r="D117" s="3">
        <v>31.291751653710818</v>
      </c>
      <c r="E117" s="3">
        <v>20.867804952630568</v>
      </c>
      <c r="F117" s="3">
        <v>22.095746203846691</v>
      </c>
      <c r="G117" s="3">
        <v>21.956134679324176</v>
      </c>
      <c r="H117" s="3">
        <v>25.687247573530811</v>
      </c>
      <c r="I117" s="3">
        <v>26.834829749893643</v>
      </c>
      <c r="J117" s="3">
        <v>27.748554469572319</v>
      </c>
      <c r="K117" s="3">
        <v>27.492894997543416</v>
      </c>
      <c r="L117" s="3">
        <v>26.478705952477288</v>
      </c>
      <c r="M117" s="3">
        <v>27.352100227232025</v>
      </c>
      <c r="N117" s="3">
        <v>25.533133065531445</v>
      </c>
      <c r="O117" s="3">
        <v>27.56609256760424</v>
      </c>
      <c r="P117" s="3">
        <v>26.905848518575326</v>
      </c>
      <c r="Q117" s="3">
        <v>30.368345280309512</v>
      </c>
      <c r="R117" s="3"/>
      <c r="S117" s="3"/>
      <c r="T117" s="3"/>
      <c r="U117" s="3"/>
      <c r="V117" s="3"/>
      <c r="W117" s="3">
        <v>471.11329479921028</v>
      </c>
    </row>
    <row r="118" spans="2:23" x14ac:dyDescent="0.25">
      <c r="B118" s="1" t="s">
        <v>53</v>
      </c>
      <c r="C118" s="3">
        <v>42.7860745369128</v>
      </c>
      <c r="D118" s="3">
        <v>13.006876776655403</v>
      </c>
      <c r="E118" s="3">
        <v>8.6740100273663483</v>
      </c>
      <c r="F118" s="3">
        <v>9.1844218675308191</v>
      </c>
      <c r="G118" s="3">
        <v>9.1263902841231204</v>
      </c>
      <c r="H118" s="3">
        <v>10.677282231361897</v>
      </c>
      <c r="I118" s="3">
        <v>11.154291640238094</v>
      </c>
      <c r="J118" s="3">
        <v>11.534094757946757</v>
      </c>
      <c r="K118" s="3">
        <v>11.427826138463118</v>
      </c>
      <c r="L118" s="3">
        <v>11.006263546397594</v>
      </c>
      <c r="M118" s="3">
        <v>0</v>
      </c>
      <c r="N118" s="3"/>
      <c r="O118" s="3"/>
      <c r="P118" s="3"/>
      <c r="Q118" s="3"/>
      <c r="R118" s="3"/>
      <c r="S118" s="3"/>
      <c r="T118" s="3"/>
      <c r="U118" s="3"/>
      <c r="V118" s="3"/>
      <c r="W118" s="3">
        <v>138.57753180699595</v>
      </c>
    </row>
    <row r="119" spans="2:23" x14ac:dyDescent="0.25">
      <c r="B119" s="1" t="s">
        <v>64</v>
      </c>
      <c r="C119" s="3">
        <v>58.067089107265524</v>
      </c>
      <c r="D119" s="3">
        <v>17.652273104551274</v>
      </c>
      <c r="E119" s="3">
        <v>11.771926231322334</v>
      </c>
      <c r="F119" s="3">
        <v>12.464631279051449</v>
      </c>
      <c r="G119" s="3">
        <v>12.385873758964783</v>
      </c>
      <c r="H119" s="3">
        <v>14.490665607031163</v>
      </c>
      <c r="I119" s="3">
        <v>15.138038570080669</v>
      </c>
      <c r="J119" s="3">
        <v>15.653488087660961</v>
      </c>
      <c r="K119" s="3">
        <v>15.509265710084843</v>
      </c>
      <c r="L119" s="3">
        <v>14.937142353065028</v>
      </c>
      <c r="M119" s="3">
        <v>15.42984069851204</v>
      </c>
      <c r="N119" s="3">
        <v>14.403726677734893</v>
      </c>
      <c r="O119" s="3">
        <v>15.550557853509801</v>
      </c>
      <c r="P119" s="3">
        <v>15.178101610149227</v>
      </c>
      <c r="Q119" s="3">
        <v>17.131361981704941</v>
      </c>
      <c r="R119" s="3">
        <v>17.303683617526225</v>
      </c>
      <c r="S119" s="3">
        <v>17.243817411575847</v>
      </c>
      <c r="T119" s="3">
        <v>18.035787585814997</v>
      </c>
      <c r="U119" s="3"/>
      <c r="V119" s="3"/>
      <c r="W119" s="3">
        <v>318.34727124560601</v>
      </c>
    </row>
    <row r="120" spans="2:23" x14ac:dyDescent="0.25">
      <c r="B120" s="1" t="s">
        <v>54</v>
      </c>
      <c r="C120" s="3">
        <v>22.582072230729036</v>
      </c>
      <c r="D120" s="3">
        <v>6.8649025190011672</v>
      </c>
      <c r="E120" s="3">
        <v>4.5780577696854587</v>
      </c>
      <c r="F120" s="3">
        <v>4.8474481535139509</v>
      </c>
      <c r="G120" s="3">
        <v>4.8168196506106131</v>
      </c>
      <c r="H120" s="3">
        <v>5.6353652721395822</v>
      </c>
      <c r="I120" s="3">
        <v>5.8871261789899281</v>
      </c>
      <c r="J120" s="3">
        <v>6.087582554817387</v>
      </c>
      <c r="K120" s="3">
        <v>6.0314950154248912</v>
      </c>
      <c r="L120" s="3">
        <v>5.8089983969144914</v>
      </c>
      <c r="M120" s="3">
        <v>6.0006069275968565</v>
      </c>
      <c r="N120" s="3">
        <v>5.6015550500117959</v>
      </c>
      <c r="O120" s="3">
        <v>6.0475533744664736</v>
      </c>
      <c r="P120" s="3"/>
      <c r="Q120" s="3"/>
      <c r="R120" s="3"/>
      <c r="S120" s="3"/>
      <c r="T120" s="3"/>
      <c r="U120" s="3"/>
      <c r="V120" s="3"/>
      <c r="W120" s="3">
        <v>90.789583093901641</v>
      </c>
    </row>
    <row r="121" spans="2:23" x14ac:dyDescent="0.25">
      <c r="B121" s="1" t="s">
        <v>55</v>
      </c>
      <c r="C121" s="3">
        <v>19.917774080896336</v>
      </c>
      <c r="D121" s="3">
        <v>6.054961478458929</v>
      </c>
      <c r="E121" s="3">
        <v>4.0379252822425027</v>
      </c>
      <c r="F121" s="3">
        <v>4.2755322099787634</v>
      </c>
      <c r="G121" s="3">
        <v>4.2485173463722861</v>
      </c>
      <c r="H121" s="3">
        <v>4.9704885896639182</v>
      </c>
      <c r="I121" s="3">
        <v>5.19254601706968</v>
      </c>
      <c r="J121" s="3">
        <v>5.3693519703060488</v>
      </c>
      <c r="K121" s="3">
        <v>5.3198818009186288</v>
      </c>
      <c r="L121" s="3">
        <v>5.1236359765330759</v>
      </c>
      <c r="M121" s="3">
        <v>5.2926379789671385</v>
      </c>
      <c r="N121" s="3">
        <v>4.9406673952630875</v>
      </c>
      <c r="O121" s="3">
        <v>5.3340455483476585</v>
      </c>
      <c r="P121" s="3"/>
      <c r="Q121" s="3"/>
      <c r="R121" s="3"/>
      <c r="S121" s="3"/>
      <c r="T121" s="3"/>
      <c r="U121" s="3"/>
      <c r="V121" s="3"/>
      <c r="W121" s="3">
        <v>80.077965675018064</v>
      </c>
    </row>
    <row r="122" spans="2:23" x14ac:dyDescent="0.25">
      <c r="B122" s="1" t="s">
        <v>56</v>
      </c>
      <c r="C122" s="3">
        <v>16.261947539437269</v>
      </c>
      <c r="D122" s="3">
        <v>4.9435978898090562</v>
      </c>
      <c r="E122" s="3">
        <v>3.2967804957169187</v>
      </c>
      <c r="F122" s="3">
        <v>3.4907756368486753</v>
      </c>
      <c r="G122" s="3">
        <v>3.4687192417430124</v>
      </c>
      <c r="H122" s="3">
        <v>4.0581755954352454</v>
      </c>
      <c r="I122" s="3">
        <v>4.2394752838717347</v>
      </c>
      <c r="J122" s="3">
        <v>4.3838292224450077</v>
      </c>
      <c r="K122" s="3">
        <v>4.3434391017378502</v>
      </c>
      <c r="L122" s="3">
        <v>4.1832134014146209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>
        <v>52.669953408459392</v>
      </c>
    </row>
    <row r="123" spans="2:23" x14ac:dyDescent="0.25">
      <c r="B123" s="1" t="s">
        <v>132</v>
      </c>
      <c r="C123" s="3">
        <v>37.500827908442005</v>
      </c>
      <c r="D123" s="3">
        <v>37.500827908442005</v>
      </c>
      <c r="E123" s="3">
        <v>37.500827908442005</v>
      </c>
      <c r="F123" s="3">
        <v>37.500827908442005</v>
      </c>
      <c r="G123" s="3">
        <v>37.500827908442005</v>
      </c>
      <c r="H123" s="3">
        <v>37.500827908442005</v>
      </c>
      <c r="I123" s="3">
        <v>37.500827908442005</v>
      </c>
      <c r="J123" s="3">
        <v>37.500827908442005</v>
      </c>
      <c r="K123" s="3">
        <v>37.500827908442005</v>
      </c>
      <c r="L123" s="3">
        <v>37.500827908442005</v>
      </c>
      <c r="M123" s="3">
        <v>37.500827908442005</v>
      </c>
      <c r="N123" s="3">
        <v>37.500827908442005</v>
      </c>
      <c r="O123" s="3">
        <v>37.500827908442005</v>
      </c>
      <c r="P123" s="3">
        <v>37.500827908442005</v>
      </c>
      <c r="Q123" s="3">
        <v>37.500827908442005</v>
      </c>
      <c r="R123" s="3">
        <v>37.500827908442005</v>
      </c>
      <c r="S123" s="3">
        <v>37.500827908442005</v>
      </c>
      <c r="T123" s="3">
        <v>37.500827908442005</v>
      </c>
      <c r="U123" s="3"/>
      <c r="V123" s="3"/>
      <c r="W123" s="3">
        <v>675.01490235195638</v>
      </c>
    </row>
    <row r="124" spans="2:23" x14ac:dyDescent="0.25">
      <c r="B124" s="1" t="s">
        <v>133</v>
      </c>
      <c r="C124" s="3">
        <v>41.968227048750975</v>
      </c>
      <c r="D124" s="3">
        <v>41.968227048750975</v>
      </c>
      <c r="E124" s="3">
        <v>41.968227048750975</v>
      </c>
      <c r="F124" s="3">
        <v>41.968227048750975</v>
      </c>
      <c r="G124" s="3">
        <v>41.968227048750975</v>
      </c>
      <c r="H124" s="3">
        <v>41.968227048750975</v>
      </c>
      <c r="I124" s="3">
        <v>41.968227048750975</v>
      </c>
      <c r="J124" s="3">
        <v>41.968227048750975</v>
      </c>
      <c r="K124" s="3">
        <v>41.968227048750975</v>
      </c>
      <c r="L124" s="3">
        <v>41.968227048750975</v>
      </c>
      <c r="M124" s="3">
        <v>41.968227048750975</v>
      </c>
      <c r="N124" s="3">
        <v>41.968227048750975</v>
      </c>
      <c r="O124" s="3">
        <v>41.968227048750975</v>
      </c>
      <c r="P124" s="3">
        <v>41.968227048750975</v>
      </c>
      <c r="Q124" s="3">
        <v>41.968227048750975</v>
      </c>
      <c r="R124" s="3">
        <v>41.968227048750975</v>
      </c>
      <c r="S124" s="3">
        <v>41.968227048750975</v>
      </c>
      <c r="T124" s="3">
        <v>41.968227048750975</v>
      </c>
      <c r="U124" s="3"/>
      <c r="V124" s="3"/>
      <c r="W124" s="3">
        <v>755.4280868775179</v>
      </c>
    </row>
    <row r="125" spans="2:23" x14ac:dyDescent="0.25">
      <c r="B125" s="1" t="s">
        <v>134</v>
      </c>
      <c r="C125" s="3">
        <v>31.358577351153194</v>
      </c>
      <c r="D125" s="3">
        <v>31.358577351153194</v>
      </c>
      <c r="E125" s="3">
        <v>31.358577351153194</v>
      </c>
      <c r="F125" s="3">
        <v>31.358577351153194</v>
      </c>
      <c r="G125" s="3">
        <v>31.358577351153194</v>
      </c>
      <c r="H125" s="3">
        <v>31.358577351153194</v>
      </c>
      <c r="I125" s="3">
        <v>31.358577351153194</v>
      </c>
      <c r="J125" s="3">
        <v>31.358577351153194</v>
      </c>
      <c r="K125" s="3">
        <v>31.358577351153194</v>
      </c>
      <c r="L125" s="3">
        <v>31.358577351153194</v>
      </c>
      <c r="M125" s="3">
        <v>31.358577351153194</v>
      </c>
      <c r="N125" s="3">
        <v>31.358577351153194</v>
      </c>
      <c r="O125" s="3">
        <v>31.358577351153194</v>
      </c>
      <c r="P125" s="3">
        <v>31.358577351153194</v>
      </c>
      <c r="Q125" s="3">
        <v>31.358577351153194</v>
      </c>
      <c r="R125" s="3">
        <v>31.358577351153194</v>
      </c>
      <c r="S125" s="3">
        <v>31.358577351153194</v>
      </c>
      <c r="T125" s="3">
        <v>31.358577351153194</v>
      </c>
      <c r="U125" s="3"/>
      <c r="V125" s="3"/>
      <c r="W125" s="3">
        <v>564.45439232075751</v>
      </c>
    </row>
    <row r="126" spans="2:23" x14ac:dyDescent="0.25">
      <c r="B126" s="1" t="s">
        <v>135</v>
      </c>
      <c r="C126" s="3">
        <v>36.963406995436635</v>
      </c>
      <c r="D126" s="3">
        <v>36.963406995436635</v>
      </c>
      <c r="E126" s="3">
        <v>36.963406995436635</v>
      </c>
      <c r="F126" s="3">
        <v>36.963406995436635</v>
      </c>
      <c r="G126" s="3">
        <v>36.963406995436635</v>
      </c>
      <c r="H126" s="3">
        <v>36.963406995436635</v>
      </c>
      <c r="I126" s="3">
        <v>36.963406995436635</v>
      </c>
      <c r="J126" s="3">
        <v>36.963406995436635</v>
      </c>
      <c r="K126" s="3">
        <v>36.963406995436635</v>
      </c>
      <c r="L126" s="3">
        <v>36.963406995436635</v>
      </c>
      <c r="M126" s="3">
        <v>36.963406995436635</v>
      </c>
      <c r="N126" s="3">
        <v>36.963406995436635</v>
      </c>
      <c r="O126" s="3">
        <v>36.963406995436635</v>
      </c>
      <c r="P126" s="3">
        <v>36.963406995436635</v>
      </c>
      <c r="Q126" s="3">
        <v>36.963406995436635</v>
      </c>
      <c r="R126" s="3">
        <v>36.963406995436635</v>
      </c>
      <c r="S126" s="3">
        <v>36.963406995436635</v>
      </c>
      <c r="T126" s="3">
        <v>36.963406995436635</v>
      </c>
      <c r="U126" s="3"/>
      <c r="V126" s="3"/>
      <c r="W126" s="3">
        <v>665.34132591785965</v>
      </c>
    </row>
    <row r="127" spans="2:23" x14ac:dyDescent="0.25">
      <c r="B127" s="1" t="s">
        <v>136</v>
      </c>
      <c r="C127" s="3">
        <v>24.59340313159213</v>
      </c>
      <c r="D127" s="3">
        <v>24.59340313159213</v>
      </c>
      <c r="E127" s="3">
        <v>24.59340313159213</v>
      </c>
      <c r="F127" s="3">
        <v>24.59340313159213</v>
      </c>
      <c r="G127" s="3">
        <v>24.59340313159213</v>
      </c>
      <c r="H127" s="3">
        <v>24.59340313159213</v>
      </c>
      <c r="I127" s="3">
        <v>24.59340313159213</v>
      </c>
      <c r="J127" s="3">
        <v>24.59340313159213</v>
      </c>
      <c r="K127" s="3">
        <v>24.59340313159213</v>
      </c>
      <c r="L127" s="3">
        <v>24.59340313159213</v>
      </c>
      <c r="M127" s="3">
        <v>24.59340313159213</v>
      </c>
      <c r="N127" s="3">
        <v>24.59340313159213</v>
      </c>
      <c r="O127" s="3">
        <v>24.59340313159213</v>
      </c>
      <c r="P127" s="3">
        <v>24.59340313159213</v>
      </c>
      <c r="Q127" s="3">
        <v>24.59340313159213</v>
      </c>
      <c r="R127" s="3">
        <v>24.59340313159213</v>
      </c>
      <c r="S127" s="3">
        <v>24.59340313159213</v>
      </c>
      <c r="T127" s="3">
        <v>24.59340313159213</v>
      </c>
      <c r="U127" s="3"/>
      <c r="V127" s="3"/>
      <c r="W127" s="3">
        <v>442.68125636865847</v>
      </c>
    </row>
    <row r="128" spans="2:23" x14ac:dyDescent="0.25">
      <c r="B128" s="1" t="s">
        <v>137</v>
      </c>
      <c r="C128" s="3">
        <v>53.964381342454914</v>
      </c>
      <c r="D128" s="3">
        <v>53.964381342454914</v>
      </c>
      <c r="E128" s="3">
        <v>53.964381342454914</v>
      </c>
      <c r="F128" s="3">
        <v>53.964381342454914</v>
      </c>
      <c r="G128" s="3">
        <v>53.964381342454914</v>
      </c>
      <c r="H128" s="3">
        <v>53.964381342454914</v>
      </c>
      <c r="I128" s="3">
        <v>53.964381342454914</v>
      </c>
      <c r="J128" s="3">
        <v>53.964381342454914</v>
      </c>
      <c r="K128" s="3">
        <v>53.964381342454914</v>
      </c>
      <c r="L128" s="3">
        <v>53.964381342454914</v>
      </c>
      <c r="M128" s="3">
        <v>53.964381342454914</v>
      </c>
      <c r="N128" s="3">
        <v>53.964381342454914</v>
      </c>
      <c r="O128" s="3">
        <v>53.964381342454914</v>
      </c>
      <c r="P128" s="3">
        <v>53.964381342454914</v>
      </c>
      <c r="Q128" s="3">
        <v>53.964381342454914</v>
      </c>
      <c r="R128" s="3">
        <v>53.964381342454914</v>
      </c>
      <c r="S128" s="3">
        <v>53.964381342454914</v>
      </c>
      <c r="T128" s="3">
        <v>53.964381342454914</v>
      </c>
      <c r="U128" s="3">
        <v>53.964381342454914</v>
      </c>
      <c r="V128" s="3">
        <v>53.964381342454914</v>
      </c>
      <c r="W128" s="3">
        <v>1079.2876268490979</v>
      </c>
    </row>
    <row r="129" spans="2:23" x14ac:dyDescent="0.25">
      <c r="B129" s="1" t="s">
        <v>138</v>
      </c>
      <c r="C129" s="3">
        <v>34.561434720048595</v>
      </c>
      <c r="D129" s="3">
        <v>10.506603550186957</v>
      </c>
      <c r="E129" s="3">
        <v>7.0066308855521342</v>
      </c>
      <c r="F129" s="3">
        <v>7.4189277761903529</v>
      </c>
      <c r="G129" s="3">
        <v>7.3720514314133645</v>
      </c>
      <c r="H129" s="3">
        <v>8.6248200336392795</v>
      </c>
      <c r="I129" s="3">
        <v>9.0101353429813553</v>
      </c>
      <c r="J129" s="3">
        <v>9.3169300373119661</v>
      </c>
      <c r="K129" s="3">
        <v>9.2310891183955821</v>
      </c>
      <c r="L129" s="3">
        <v>8.8905622492265657</v>
      </c>
      <c r="M129" s="3">
        <v>9.1838154837978205</v>
      </c>
      <c r="N129" s="3">
        <v>8.5730741277276987</v>
      </c>
      <c r="O129" s="3">
        <v>9.2556661333858852</v>
      </c>
      <c r="P129" s="3">
        <v>9.0339807977011262</v>
      </c>
      <c r="Q129" s="3">
        <v>10.196558117498855</v>
      </c>
      <c r="R129" s="3">
        <v>10.299123668120613</v>
      </c>
      <c r="S129" s="3">
        <v>10.263491402052153</v>
      </c>
      <c r="T129" s="3">
        <v>0</v>
      </c>
      <c r="U129" s="3"/>
      <c r="V129" s="3"/>
      <c r="W129" s="3">
        <v>178.7448948752303</v>
      </c>
    </row>
    <row r="130" spans="2:23" x14ac:dyDescent="0.25">
      <c r="B130" s="1" t="s">
        <v>139</v>
      </c>
      <c r="C130" s="3">
        <v>0.02</v>
      </c>
      <c r="D130" s="3">
        <v>0.02</v>
      </c>
      <c r="E130" s="3">
        <v>0.02</v>
      </c>
      <c r="F130" s="3">
        <v>0.02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>
        <v>0.08</v>
      </c>
    </row>
    <row r="131" spans="2:23" x14ac:dyDescent="0.25">
      <c r="B131" s="1" t="s">
        <v>140</v>
      </c>
      <c r="C131" s="3">
        <v>191.58701884355628</v>
      </c>
      <c r="D131" s="3">
        <v>191.58701884355628</v>
      </c>
      <c r="E131" s="3">
        <v>191.58701884355628</v>
      </c>
      <c r="F131" s="3">
        <v>191.58701884355628</v>
      </c>
      <c r="G131" s="3">
        <v>191.58701884355628</v>
      </c>
      <c r="H131" s="3">
        <v>191.58701884355628</v>
      </c>
      <c r="I131" s="3">
        <v>191.58701884355628</v>
      </c>
      <c r="J131" s="3">
        <v>191.58701884355628</v>
      </c>
      <c r="K131" s="3">
        <v>191.58701884355628</v>
      </c>
      <c r="L131" s="3">
        <v>191.58701884355628</v>
      </c>
      <c r="M131" s="3">
        <v>191.58701884355628</v>
      </c>
      <c r="N131" s="3">
        <v>191.58701884355628</v>
      </c>
      <c r="O131" s="3">
        <v>191.58701884355628</v>
      </c>
      <c r="P131" s="3">
        <v>191.58701884355628</v>
      </c>
      <c r="Q131" s="3">
        <v>191.58701884355628</v>
      </c>
      <c r="R131" s="3">
        <v>191.58701884355628</v>
      </c>
      <c r="S131" s="3">
        <v>191.58701884355628</v>
      </c>
      <c r="T131" s="3">
        <v>191.58701884355628</v>
      </c>
      <c r="U131" s="3">
        <v>191.58701884355628</v>
      </c>
      <c r="V131" s="3">
        <v>191.58701884355628</v>
      </c>
      <c r="W131" s="3">
        <v>3831.7403768711274</v>
      </c>
    </row>
    <row r="132" spans="2:23" x14ac:dyDescent="0.25">
      <c r="B132" s="1" t="s">
        <v>141</v>
      </c>
      <c r="C132" s="3">
        <v>16.181786631773896</v>
      </c>
      <c r="D132" s="3">
        <v>16.181786631773896</v>
      </c>
      <c r="E132" s="3">
        <v>16.181786631773896</v>
      </c>
      <c r="F132" s="3">
        <v>16.181786631773896</v>
      </c>
      <c r="G132" s="3">
        <v>16.181786631773896</v>
      </c>
      <c r="H132" s="3">
        <v>16.181786631773896</v>
      </c>
      <c r="I132" s="3">
        <v>16.181786631773896</v>
      </c>
      <c r="J132" s="3">
        <v>16.181786631773896</v>
      </c>
      <c r="K132" s="3">
        <v>16.181786631773896</v>
      </c>
      <c r="L132" s="3">
        <v>16.181786631773896</v>
      </c>
      <c r="M132" s="3">
        <v>16.181786631773896</v>
      </c>
      <c r="N132" s="3">
        <v>16.181786631773896</v>
      </c>
      <c r="O132" s="3">
        <v>16.181786631773896</v>
      </c>
      <c r="P132" s="3">
        <v>16.181786631773896</v>
      </c>
      <c r="Q132" s="3">
        <v>16.181786631773896</v>
      </c>
      <c r="R132" s="3">
        <v>16.181786631773896</v>
      </c>
      <c r="S132" s="3">
        <v>16.181786631773896</v>
      </c>
      <c r="T132" s="3">
        <v>16.181786631773896</v>
      </c>
      <c r="U132" s="3"/>
      <c r="V132" s="3"/>
      <c r="W132" s="3">
        <v>291.27215937193006</v>
      </c>
    </row>
    <row r="133" spans="2:23" x14ac:dyDescent="0.25">
      <c r="B133" s="1" t="s">
        <v>142</v>
      </c>
      <c r="C133" s="3">
        <v>4.2</v>
      </c>
      <c r="D133" s="3">
        <v>4.2</v>
      </c>
      <c r="E133" s="3">
        <v>4.2</v>
      </c>
      <c r="F133" s="3">
        <v>4.2</v>
      </c>
      <c r="G133" s="3">
        <v>4.2</v>
      </c>
      <c r="H133" s="3">
        <v>4.2</v>
      </c>
      <c r="I133" s="3">
        <v>4.2</v>
      </c>
      <c r="J133" s="3">
        <v>4.2</v>
      </c>
      <c r="K133" s="3">
        <v>4.2</v>
      </c>
      <c r="L133" s="3">
        <v>4.2</v>
      </c>
      <c r="M133" s="3">
        <v>4.2</v>
      </c>
      <c r="N133" s="3">
        <v>4.2</v>
      </c>
      <c r="O133" s="3">
        <v>4.2</v>
      </c>
      <c r="P133" s="3">
        <v>0</v>
      </c>
      <c r="Q133" s="3"/>
      <c r="R133" s="3"/>
      <c r="S133" s="3"/>
      <c r="T133" s="3"/>
      <c r="U133" s="3"/>
      <c r="V133" s="3"/>
      <c r="W133" s="3">
        <v>54.600000000000016</v>
      </c>
    </row>
    <row r="134" spans="2:23" x14ac:dyDescent="0.25">
      <c r="B134" s="1" t="s">
        <v>143</v>
      </c>
      <c r="C134" s="3">
        <v>39.766844087211368</v>
      </c>
      <c r="D134" s="3">
        <v>39.766844087211368</v>
      </c>
      <c r="E134" s="3">
        <v>39.766844087211368</v>
      </c>
      <c r="F134" s="3">
        <v>39.766844087211368</v>
      </c>
      <c r="G134" s="3">
        <v>39.766844087211368</v>
      </c>
      <c r="H134" s="3">
        <v>39.766844087211368</v>
      </c>
      <c r="I134" s="3">
        <v>39.766844087211368</v>
      </c>
      <c r="J134" s="3">
        <v>39.766844087211368</v>
      </c>
      <c r="K134" s="3">
        <v>39.766844087211368</v>
      </c>
      <c r="L134" s="3">
        <v>39.766844087211368</v>
      </c>
      <c r="M134" s="3">
        <v>39.766844087211368</v>
      </c>
      <c r="N134" s="3">
        <v>39.766844087211368</v>
      </c>
      <c r="O134" s="3">
        <v>39.766844087211368</v>
      </c>
      <c r="P134" s="3">
        <v>39.766844087211368</v>
      </c>
      <c r="Q134" s="3">
        <v>39.766844087211368</v>
      </c>
      <c r="R134" s="3">
        <v>39.766844087211368</v>
      </c>
      <c r="S134" s="3">
        <v>39.766844087211368</v>
      </c>
      <c r="T134" s="3">
        <v>39.766844087211368</v>
      </c>
      <c r="U134" s="3">
        <v>39.766844087211368</v>
      </c>
      <c r="V134" s="3">
        <v>39.766844087211368</v>
      </c>
      <c r="W134" s="3">
        <v>795.33688174422718</v>
      </c>
    </row>
    <row r="135" spans="2:23" x14ac:dyDescent="0.25">
      <c r="B135" s="1" t="s">
        <v>144</v>
      </c>
      <c r="C135" s="3"/>
      <c r="D135" s="3">
        <v>0</v>
      </c>
      <c r="E135" s="3">
        <v>12.410758214239101</v>
      </c>
      <c r="F135" s="3">
        <v>13.141054572899113</v>
      </c>
      <c r="G135" s="3">
        <v>13.058023085940933</v>
      </c>
      <c r="H135" s="3">
        <v>15.277036542561877</v>
      </c>
      <c r="I135" s="3">
        <v>15.959540761579605</v>
      </c>
      <c r="J135" s="3">
        <v>16.502962391024916</v>
      </c>
      <c r="K135" s="3">
        <v>16.350913438117164</v>
      </c>
      <c r="L135" s="3">
        <v>15.747742426579645</v>
      </c>
      <c r="M135" s="3">
        <v>16.267178236636674</v>
      </c>
      <c r="N135" s="3">
        <v>15.185379662481374</v>
      </c>
      <c r="O135" s="3">
        <v>16.394446399344126</v>
      </c>
      <c r="P135" s="3">
        <v>16.001777919190676</v>
      </c>
      <c r="Q135" s="3">
        <v>18.06103667807858</v>
      </c>
      <c r="R135" s="3">
        <v>18.242709763284438</v>
      </c>
      <c r="S135" s="3">
        <v>18.179594773209402</v>
      </c>
      <c r="T135" s="3">
        <v>19.014543119998933</v>
      </c>
      <c r="U135" s="3">
        <v>20.135414630833736</v>
      </c>
      <c r="V135" s="3">
        <v>23.501535342285365</v>
      </c>
      <c r="W135" s="3">
        <v>299.43164795828568</v>
      </c>
    </row>
    <row r="136" spans="2:23" x14ac:dyDescent="0.25">
      <c r="B136" s="1" t="s">
        <v>145</v>
      </c>
      <c r="C136" s="3">
        <v>5.35</v>
      </c>
      <c r="D136" s="3">
        <v>5.35</v>
      </c>
      <c r="E136" s="3">
        <v>4.1399999999999997</v>
      </c>
      <c r="F136" s="3">
        <v>4.1399999999999997</v>
      </c>
      <c r="G136" s="3">
        <v>4.1399999999999997</v>
      </c>
      <c r="H136" s="3">
        <v>4.1399999999999997</v>
      </c>
      <c r="I136" s="3">
        <v>4.1399999999999997</v>
      </c>
      <c r="J136" s="3">
        <v>4.1399999999999997</v>
      </c>
      <c r="K136" s="3">
        <v>4.1399999999999997</v>
      </c>
      <c r="L136" s="3">
        <v>4.1399999999999997</v>
      </c>
      <c r="M136" s="3">
        <v>4.1399999999999997</v>
      </c>
      <c r="N136" s="3">
        <v>4.1399999999999997</v>
      </c>
      <c r="O136" s="3">
        <v>4.1399999999999997</v>
      </c>
      <c r="P136" s="3">
        <v>4.1399999999999997</v>
      </c>
      <c r="Q136" s="3">
        <v>4.1399999999999997</v>
      </c>
      <c r="R136" s="3">
        <v>4.1399999999999997</v>
      </c>
      <c r="S136" s="3">
        <v>4.1399999999999997</v>
      </c>
      <c r="T136" s="3">
        <v>4.1399999999999997</v>
      </c>
      <c r="U136" s="3">
        <v>4.1399999999999997</v>
      </c>
      <c r="V136" s="3"/>
      <c r="W136" s="3">
        <v>81.08</v>
      </c>
    </row>
    <row r="137" spans="2:23" x14ac:dyDescent="0.25">
      <c r="B137" s="1" t="s">
        <v>146</v>
      </c>
      <c r="C137" s="3">
        <v>0.91</v>
      </c>
      <c r="D137" s="3">
        <v>0.91</v>
      </c>
      <c r="E137" s="3">
        <v>0.91</v>
      </c>
      <c r="F137" s="3">
        <v>0.91</v>
      </c>
      <c r="G137" s="3">
        <v>0.91</v>
      </c>
      <c r="H137" s="3">
        <v>0.91</v>
      </c>
      <c r="I137" s="3">
        <v>0.91</v>
      </c>
      <c r="J137" s="3">
        <v>0.37</v>
      </c>
      <c r="K137" s="3">
        <v>0.37</v>
      </c>
      <c r="L137" s="3">
        <v>0.37</v>
      </c>
      <c r="M137" s="3">
        <v>0.37</v>
      </c>
      <c r="N137" s="3">
        <v>0.37</v>
      </c>
      <c r="O137" s="3">
        <v>0.37</v>
      </c>
      <c r="P137" s="3">
        <v>0.32</v>
      </c>
      <c r="Q137" s="3">
        <v>0.32</v>
      </c>
      <c r="R137" s="3">
        <v>0.32</v>
      </c>
      <c r="S137" s="3">
        <v>0.32</v>
      </c>
      <c r="T137" s="3"/>
      <c r="U137" s="3"/>
      <c r="V137" s="3"/>
      <c r="W137" s="3">
        <v>9.870000000000001</v>
      </c>
    </row>
    <row r="138" spans="2:23" x14ac:dyDescent="0.25">
      <c r="B138" s="1" t="s">
        <v>178</v>
      </c>
      <c r="C138" s="3">
        <v>0.7471187547221555</v>
      </c>
      <c r="D138" s="3">
        <v>0.22712253193070051</v>
      </c>
      <c r="E138" s="3">
        <v>0.15146319544931625</v>
      </c>
      <c r="F138" s="3">
        <v>0.16037586768079501</v>
      </c>
      <c r="G138" s="3">
        <v>0.15936253601156908</v>
      </c>
      <c r="H138" s="3">
        <v>0.18644378786443558</v>
      </c>
      <c r="I138" s="3">
        <v>0.19477319595825063</v>
      </c>
      <c r="J138" s="3">
        <v>0.20140521432902408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>
        <v>2.0280650839462466</v>
      </c>
    </row>
    <row r="139" spans="2:23" x14ac:dyDescent="0.25">
      <c r="B139" s="1" t="s">
        <v>180</v>
      </c>
      <c r="C139" s="3">
        <v>0</v>
      </c>
      <c r="D139" s="3">
        <v>9.9768091411439741</v>
      </c>
      <c r="E139" s="3">
        <v>9.9768091411439741</v>
      </c>
      <c r="F139" s="3">
        <v>9.9768091411439741</v>
      </c>
      <c r="G139" s="3">
        <v>9.9768091411439741</v>
      </c>
      <c r="H139" s="3">
        <v>9.9768091411439741</v>
      </c>
      <c r="I139" s="3">
        <v>9.9768091411439741</v>
      </c>
      <c r="J139" s="3">
        <v>9.9768091411439741</v>
      </c>
      <c r="K139" s="3">
        <v>9.9768091411439741</v>
      </c>
      <c r="L139" s="3">
        <v>9.9768091411439741</v>
      </c>
      <c r="M139" s="3">
        <v>9.9768091411439741</v>
      </c>
      <c r="N139" s="3">
        <v>9.9768091411439741</v>
      </c>
      <c r="O139" s="3">
        <v>9.9768091411439741</v>
      </c>
      <c r="P139" s="3">
        <v>9.9768091411439741</v>
      </c>
      <c r="Q139" s="3">
        <v>9.9768091411439741</v>
      </c>
      <c r="R139" s="3">
        <v>9.9768091411439741</v>
      </c>
      <c r="S139" s="3">
        <v>9.9768091411439741</v>
      </c>
      <c r="T139" s="3">
        <v>9.9768091411439741</v>
      </c>
      <c r="U139" s="3">
        <v>9.9768091411439741</v>
      </c>
      <c r="V139" s="3">
        <v>9.9768091411439741</v>
      </c>
      <c r="W139" s="3">
        <v>189.55937368173551</v>
      </c>
    </row>
    <row r="140" spans="2:23" x14ac:dyDescent="0.25">
      <c r="B140" s="1" t="s">
        <v>181</v>
      </c>
      <c r="C140" s="3">
        <v>0</v>
      </c>
      <c r="D140" s="3">
        <v>9.9768091411439741</v>
      </c>
      <c r="E140" s="3">
        <v>9.9768091411439741</v>
      </c>
      <c r="F140" s="3">
        <v>9.9768091411439741</v>
      </c>
      <c r="G140" s="3">
        <v>9.9768091411439741</v>
      </c>
      <c r="H140" s="3">
        <v>9.9768091411439741</v>
      </c>
      <c r="I140" s="3">
        <v>9.9768091411439741</v>
      </c>
      <c r="J140" s="3">
        <v>9.9768091411439741</v>
      </c>
      <c r="K140" s="3">
        <v>9.9768091411439741</v>
      </c>
      <c r="L140" s="3">
        <v>9.9768091411439741</v>
      </c>
      <c r="M140" s="3">
        <v>9.9768091411439741</v>
      </c>
      <c r="N140" s="3">
        <v>9.9768091411439741</v>
      </c>
      <c r="O140" s="3">
        <v>9.9768091411439741</v>
      </c>
      <c r="P140" s="3">
        <v>9.9768091411439741</v>
      </c>
      <c r="Q140" s="3">
        <v>9.9768091411439741</v>
      </c>
      <c r="R140" s="3">
        <v>9.9768091411439741</v>
      </c>
      <c r="S140" s="3">
        <v>9.9768091411439741</v>
      </c>
      <c r="T140" s="3">
        <v>9.9768091411439741</v>
      </c>
      <c r="U140" s="3">
        <v>9.9768091411439741</v>
      </c>
      <c r="V140" s="3">
        <v>9.9768091411439741</v>
      </c>
      <c r="W140" s="3">
        <v>189.55937368173551</v>
      </c>
    </row>
    <row r="141" spans="2:23" x14ac:dyDescent="0.25">
      <c r="B141" s="1" t="s">
        <v>182</v>
      </c>
      <c r="C141" s="3">
        <v>0</v>
      </c>
      <c r="D141" s="3">
        <v>8.3063643214014622</v>
      </c>
      <c r="E141" s="3">
        <v>8.3063643214014622</v>
      </c>
      <c r="F141" s="3">
        <v>8.3063643214014622</v>
      </c>
      <c r="G141" s="3">
        <v>8.3063643214014622</v>
      </c>
      <c r="H141" s="3">
        <v>8.3063643214014622</v>
      </c>
      <c r="I141" s="3">
        <v>8.3063643214014622</v>
      </c>
      <c r="J141" s="3">
        <v>8.3063643214014622</v>
      </c>
      <c r="K141" s="3">
        <v>8.3063643214014622</v>
      </c>
      <c r="L141" s="3">
        <v>8.3063643214014622</v>
      </c>
      <c r="M141" s="3">
        <v>8.3063643214014622</v>
      </c>
      <c r="N141" s="3">
        <v>8.3063643214014622</v>
      </c>
      <c r="O141" s="3">
        <v>8.3063643214014622</v>
      </c>
      <c r="P141" s="3">
        <v>8.3063643214014622</v>
      </c>
      <c r="Q141" s="3">
        <v>8.3063643214014622</v>
      </c>
      <c r="R141" s="3">
        <v>8.3063643214014622</v>
      </c>
      <c r="S141" s="3">
        <v>8.3063643214014622</v>
      </c>
      <c r="T141" s="3">
        <v>8.3063643214014622</v>
      </c>
      <c r="U141" s="3">
        <v>8.3063643214014622</v>
      </c>
      <c r="V141" s="3">
        <v>8.3063643214014622</v>
      </c>
      <c r="W141" s="3">
        <v>157.82092210662782</v>
      </c>
    </row>
    <row r="142" spans="2:23" x14ac:dyDescent="0.25">
      <c r="B142" s="1" t="s">
        <v>179</v>
      </c>
      <c r="C142" s="3">
        <v>0.93</v>
      </c>
      <c r="D142" s="3">
        <v>0.93</v>
      </c>
      <c r="E142" s="3">
        <v>0.93</v>
      </c>
      <c r="F142" s="3">
        <v>0.93</v>
      </c>
      <c r="G142" s="3">
        <v>0.93</v>
      </c>
      <c r="H142" s="3">
        <v>0.93</v>
      </c>
      <c r="I142" s="3">
        <v>0.93</v>
      </c>
      <c r="J142" s="3">
        <v>0.93</v>
      </c>
      <c r="K142" s="3">
        <v>0.93</v>
      </c>
      <c r="L142" s="3">
        <v>0.93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>
        <v>9.2999999999999989</v>
      </c>
    </row>
    <row r="143" spans="2:23" x14ac:dyDescent="0.25">
      <c r="B143" s="1" t="s">
        <v>184</v>
      </c>
      <c r="C143" s="3">
        <v>0.21</v>
      </c>
      <c r="D143" s="3">
        <v>0.21</v>
      </c>
      <c r="E143" s="3">
        <v>0.21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>
        <v>0.63</v>
      </c>
    </row>
    <row r="144" spans="2:23" x14ac:dyDescent="0.25">
      <c r="B144" s="1" t="s">
        <v>183</v>
      </c>
      <c r="C144" s="3">
        <v>1.77</v>
      </c>
      <c r="D144" s="3">
        <v>1.77</v>
      </c>
      <c r="E144" s="3">
        <v>1.77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>
        <v>5.3100000000000005</v>
      </c>
    </row>
    <row r="145" spans="1:23" x14ac:dyDescent="0.25">
      <c r="A145" s="1" t="s">
        <v>57</v>
      </c>
      <c r="C145" s="3">
        <v>1409.3625339342739</v>
      </c>
      <c r="D145" s="3">
        <v>1052.8405609006008</v>
      </c>
      <c r="E145" s="3">
        <v>976.22393913654014</v>
      </c>
      <c r="F145" s="3">
        <v>969.59957663354498</v>
      </c>
      <c r="G145" s="3">
        <v>961.42440992786555</v>
      </c>
      <c r="H145" s="3">
        <v>932.35420963660522</v>
      </c>
      <c r="I145" s="3">
        <v>937.85913306615635</v>
      </c>
      <c r="J145" s="3">
        <v>941.62510349117838</v>
      </c>
      <c r="K145" s="3">
        <v>908.46617960014942</v>
      </c>
      <c r="L145" s="3">
        <v>902.0165851882989</v>
      </c>
      <c r="M145" s="3">
        <v>889.74445805433959</v>
      </c>
      <c r="N145" s="3">
        <v>875.7899095661295</v>
      </c>
      <c r="O145" s="3">
        <v>886.81026678379828</v>
      </c>
      <c r="P145" s="3">
        <v>866.54518258586666</v>
      </c>
      <c r="Q145" s="3">
        <v>820.13697415048784</v>
      </c>
      <c r="R145" s="3">
        <v>789.90443036869317</v>
      </c>
      <c r="S145" s="3">
        <v>789.70091725213649</v>
      </c>
      <c r="T145" s="3">
        <v>743.12760870096633</v>
      </c>
      <c r="U145" s="3">
        <v>338.31364150774573</v>
      </c>
      <c r="V145" s="3">
        <v>337.17976221919736</v>
      </c>
      <c r="W145" s="3">
        <v>17329.025382704578</v>
      </c>
    </row>
    <row r="146" spans="1:23" x14ac:dyDescent="0.25">
      <c r="A146" s="1" t="s">
        <v>105</v>
      </c>
      <c r="B146" s="1" t="s">
        <v>106</v>
      </c>
      <c r="C146" s="3">
        <v>235</v>
      </c>
      <c r="D146" s="3">
        <v>235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>
        <v>470</v>
      </c>
    </row>
    <row r="147" spans="1:23" x14ac:dyDescent="0.25">
      <c r="B147" s="1" t="s">
        <v>107</v>
      </c>
      <c r="C147" s="3">
        <v>245</v>
      </c>
      <c r="D147" s="3">
        <v>245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>
        <v>490</v>
      </c>
    </row>
    <row r="148" spans="1:23" x14ac:dyDescent="0.25">
      <c r="B148" s="1" t="s">
        <v>108</v>
      </c>
      <c r="C148" s="3">
        <v>1.74</v>
      </c>
      <c r="D148" s="3">
        <v>1.74</v>
      </c>
      <c r="E148" s="3">
        <v>1.74</v>
      </c>
      <c r="F148" s="3">
        <v>1.74</v>
      </c>
      <c r="G148" s="3">
        <v>1.74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>
        <v>8.6999999999999993</v>
      </c>
    </row>
    <row r="149" spans="1:23" x14ac:dyDescent="0.25">
      <c r="B149" s="1" t="s">
        <v>109</v>
      </c>
      <c r="C149" s="3">
        <v>25.19</v>
      </c>
      <c r="D149" s="3">
        <v>25.19</v>
      </c>
      <c r="E149" s="3">
        <v>25.19</v>
      </c>
      <c r="F149" s="3">
        <v>25.19</v>
      </c>
      <c r="G149" s="3">
        <v>25.19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>
        <v>125.95</v>
      </c>
    </row>
    <row r="150" spans="1:23" x14ac:dyDescent="0.25">
      <c r="B150" s="1" t="s">
        <v>110</v>
      </c>
      <c r="C150" s="3">
        <v>9.83</v>
      </c>
      <c r="D150" s="3">
        <v>9.83</v>
      </c>
      <c r="E150" s="3">
        <v>9.83</v>
      </c>
      <c r="F150" s="3">
        <v>9.83</v>
      </c>
      <c r="G150" s="3">
        <v>9.83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>
        <v>49.15</v>
      </c>
    </row>
    <row r="151" spans="1:23" x14ac:dyDescent="0.25">
      <c r="B151" s="1" t="s">
        <v>111</v>
      </c>
      <c r="C151" s="3">
        <v>15.24</v>
      </c>
      <c r="D151" s="3">
        <v>15.24</v>
      </c>
      <c r="E151" s="3">
        <v>15.24</v>
      </c>
      <c r="F151" s="3">
        <v>15.24</v>
      </c>
      <c r="G151" s="3">
        <v>15.24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>
        <v>76.2</v>
      </c>
    </row>
    <row r="152" spans="1:23" x14ac:dyDescent="0.25">
      <c r="B152" s="1" t="s">
        <v>112</v>
      </c>
      <c r="C152" s="3">
        <v>1.78</v>
      </c>
      <c r="D152" s="3">
        <v>1.78</v>
      </c>
      <c r="E152" s="3">
        <v>1.78</v>
      </c>
      <c r="F152" s="3">
        <v>1.78</v>
      </c>
      <c r="G152" s="3">
        <v>1.78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>
        <v>8.9</v>
      </c>
    </row>
    <row r="153" spans="1:23" x14ac:dyDescent="0.25">
      <c r="B153" s="1" t="s">
        <v>113</v>
      </c>
      <c r="C153" s="3">
        <v>78.010000000000005</v>
      </c>
      <c r="D153" s="3">
        <v>78.010000000000005</v>
      </c>
      <c r="E153" s="3">
        <v>78.010000000000005</v>
      </c>
      <c r="F153" s="3">
        <v>78</v>
      </c>
      <c r="G153" s="3">
        <v>78.010000000000005</v>
      </c>
      <c r="H153" s="3">
        <v>78.010000000000005</v>
      </c>
      <c r="I153" s="3">
        <v>78.010000000000005</v>
      </c>
      <c r="J153" s="3">
        <v>78</v>
      </c>
      <c r="K153" s="3">
        <v>78.010000000000005</v>
      </c>
      <c r="L153" s="3">
        <v>77.989999999999995</v>
      </c>
      <c r="M153" s="3">
        <v>78.010000000000005</v>
      </c>
      <c r="N153" s="3">
        <v>78</v>
      </c>
      <c r="O153" s="3">
        <v>77.989999999999995</v>
      </c>
      <c r="P153" s="3">
        <v>77.989999999999995</v>
      </c>
      <c r="Q153" s="3">
        <v>78.010000000000005</v>
      </c>
      <c r="R153" s="3">
        <v>78</v>
      </c>
      <c r="S153" s="3">
        <v>77.989999999999995</v>
      </c>
      <c r="T153" s="3">
        <v>23.86</v>
      </c>
      <c r="U153" s="3">
        <v>23.86</v>
      </c>
      <c r="V153" s="3">
        <v>23.86</v>
      </c>
      <c r="W153" s="3">
        <v>1397.6299999999997</v>
      </c>
    </row>
    <row r="154" spans="1:23" x14ac:dyDescent="0.25">
      <c r="B154" s="1" t="s">
        <v>114</v>
      </c>
      <c r="C154" s="3">
        <v>3.6</v>
      </c>
      <c r="D154" s="3">
        <v>3.6</v>
      </c>
      <c r="E154" s="3">
        <v>3.6</v>
      </c>
      <c r="F154" s="3">
        <v>3.6</v>
      </c>
      <c r="G154" s="3">
        <v>3.6</v>
      </c>
      <c r="H154" s="3">
        <v>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>
        <v>18</v>
      </c>
    </row>
    <row r="155" spans="1:23" x14ac:dyDescent="0.25">
      <c r="B155" s="1" t="s">
        <v>83</v>
      </c>
      <c r="C155" s="3">
        <v>1.53</v>
      </c>
      <c r="D155" s="3">
        <v>1.53</v>
      </c>
      <c r="E155" s="3">
        <v>1.53</v>
      </c>
      <c r="F155" s="3">
        <v>1.53</v>
      </c>
      <c r="G155" s="3">
        <v>1.53</v>
      </c>
      <c r="H155" s="3">
        <v>1.53</v>
      </c>
      <c r="I155" s="3">
        <v>1.53</v>
      </c>
      <c r="J155" s="3">
        <v>1.53</v>
      </c>
      <c r="K155" s="3">
        <v>1.53</v>
      </c>
      <c r="L155" s="3">
        <v>1.53</v>
      </c>
      <c r="M155" s="3">
        <v>0</v>
      </c>
      <c r="N155" s="3"/>
      <c r="O155" s="3"/>
      <c r="P155" s="3"/>
      <c r="Q155" s="3"/>
      <c r="R155" s="3"/>
      <c r="S155" s="3"/>
      <c r="T155" s="3"/>
      <c r="U155" s="3"/>
      <c r="V155" s="3"/>
      <c r="W155" s="3">
        <v>15.299999999999997</v>
      </c>
    </row>
    <row r="156" spans="1:23" x14ac:dyDescent="0.25">
      <c r="B156" s="1" t="s">
        <v>115</v>
      </c>
      <c r="C156" s="3">
        <v>4.42</v>
      </c>
      <c r="D156" s="3">
        <v>4.42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>
        <v>8.84</v>
      </c>
    </row>
    <row r="157" spans="1:23" x14ac:dyDescent="0.25">
      <c r="B157" s="1" t="s">
        <v>116</v>
      </c>
      <c r="C157" s="3">
        <v>50.88</v>
      </c>
      <c r="D157" s="3">
        <v>50.88</v>
      </c>
      <c r="E157" s="3">
        <v>50.88</v>
      </c>
      <c r="F157" s="3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>
        <v>152.64000000000001</v>
      </c>
    </row>
    <row r="158" spans="1:23" x14ac:dyDescent="0.25">
      <c r="A158" s="1" t="s">
        <v>117</v>
      </c>
      <c r="C158" s="3">
        <v>672.21999999999991</v>
      </c>
      <c r="D158" s="3">
        <v>672.21999999999991</v>
      </c>
      <c r="E158" s="3">
        <v>187.8</v>
      </c>
      <c r="F158" s="3">
        <v>136.91</v>
      </c>
      <c r="G158" s="3">
        <v>136.92000000000002</v>
      </c>
      <c r="H158" s="3">
        <v>79.540000000000006</v>
      </c>
      <c r="I158" s="3">
        <v>79.540000000000006</v>
      </c>
      <c r="J158" s="3">
        <v>79.53</v>
      </c>
      <c r="K158" s="3">
        <v>79.540000000000006</v>
      </c>
      <c r="L158" s="3">
        <v>79.52</v>
      </c>
      <c r="M158" s="3">
        <v>78.010000000000005</v>
      </c>
      <c r="N158" s="3">
        <v>78</v>
      </c>
      <c r="O158" s="3">
        <v>77.989999999999995</v>
      </c>
      <c r="P158" s="3">
        <v>77.989999999999995</v>
      </c>
      <c r="Q158" s="3">
        <v>78.010000000000005</v>
      </c>
      <c r="R158" s="3">
        <v>78</v>
      </c>
      <c r="S158" s="3">
        <v>77.989999999999995</v>
      </c>
      <c r="T158" s="3">
        <v>23.86</v>
      </c>
      <c r="U158" s="3">
        <v>23.86</v>
      </c>
      <c r="V158" s="3">
        <v>23.86</v>
      </c>
      <c r="W158" s="3">
        <v>2821.31</v>
      </c>
    </row>
    <row r="159" spans="1:23" x14ac:dyDescent="0.25">
      <c r="A159" s="1" t="s">
        <v>151</v>
      </c>
      <c r="B159" s="1" t="s">
        <v>30</v>
      </c>
      <c r="C159" s="3">
        <v>6.2005533185564818</v>
      </c>
      <c r="D159" s="3">
        <v>6.2005533185564818</v>
      </c>
      <c r="E159" s="3">
        <v>6.2005533185564818</v>
      </c>
      <c r="F159" s="3">
        <v>6.2005533185564818</v>
      </c>
      <c r="G159" s="3">
        <v>6.2005533185564818</v>
      </c>
      <c r="H159" s="3">
        <v>6.2005533185564818</v>
      </c>
      <c r="I159" s="3">
        <v>6.2005533185564818</v>
      </c>
      <c r="J159" s="3">
        <v>6.2005533185564818</v>
      </c>
      <c r="K159" s="3">
        <v>6.2005533185564818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>
        <v>55.804979867008328</v>
      </c>
    </row>
    <row r="160" spans="1:23" x14ac:dyDescent="0.25">
      <c r="B160" s="1" t="s">
        <v>31</v>
      </c>
      <c r="C160" s="3">
        <v>3.4386877440852537</v>
      </c>
      <c r="D160" s="3">
        <v>3.4386877440852537</v>
      </c>
      <c r="E160" s="3">
        <v>3.4386877440852537</v>
      </c>
      <c r="F160" s="3">
        <v>3.4386877440852537</v>
      </c>
      <c r="G160" s="3">
        <v>3.4386877440852537</v>
      </c>
      <c r="H160" s="3">
        <v>3.4386877440852537</v>
      </c>
      <c r="I160" s="3">
        <v>3.4386877440852537</v>
      </c>
      <c r="J160" s="3">
        <v>3.4386877440852537</v>
      </c>
      <c r="K160" s="3">
        <v>3.4386877440852537</v>
      </c>
      <c r="L160" s="3">
        <v>3.4386877440852537</v>
      </c>
      <c r="M160" s="3">
        <v>3.4386877440852537</v>
      </c>
      <c r="N160" s="3">
        <v>3.4386877440852537</v>
      </c>
      <c r="O160" s="3">
        <v>3.4386877440852537</v>
      </c>
      <c r="P160" s="3">
        <v>3.4386877440852537</v>
      </c>
      <c r="Q160" s="3">
        <v>3.4386877440852537</v>
      </c>
      <c r="R160" s="3">
        <v>3.4386877440852537</v>
      </c>
      <c r="S160" s="3">
        <v>3.4386877440852537</v>
      </c>
      <c r="T160" s="3">
        <v>3.4386877440852537</v>
      </c>
      <c r="U160" s="3">
        <v>3.4386877440852537</v>
      </c>
      <c r="V160" s="3">
        <v>3.4386877440852537</v>
      </c>
      <c r="W160" s="3">
        <v>68.773754881705102</v>
      </c>
    </row>
    <row r="161" spans="1:23" x14ac:dyDescent="0.25">
      <c r="B161" s="1" t="s">
        <v>32</v>
      </c>
      <c r="C161" s="3">
        <v>0.29066201261550045</v>
      </c>
      <c r="D161" s="3">
        <v>0.29066201261550045</v>
      </c>
      <c r="E161" s="3">
        <v>0.29066201261550045</v>
      </c>
      <c r="F161" s="3">
        <v>0.29066201261550045</v>
      </c>
      <c r="G161" s="3">
        <v>0.29066201261550045</v>
      </c>
      <c r="H161" s="3">
        <v>0.29066201261550045</v>
      </c>
      <c r="I161" s="3">
        <v>0.29066201261550045</v>
      </c>
      <c r="J161" s="3">
        <v>0.29066201261550045</v>
      </c>
      <c r="K161" s="3">
        <v>0.29066201261550045</v>
      </c>
      <c r="L161" s="3">
        <v>0.29066201261550045</v>
      </c>
      <c r="M161" s="3">
        <v>0.29066201261550045</v>
      </c>
      <c r="N161" s="3">
        <v>0.29066201261550045</v>
      </c>
      <c r="O161" s="3">
        <v>0</v>
      </c>
      <c r="P161" s="3"/>
      <c r="Q161" s="3"/>
      <c r="R161" s="3"/>
      <c r="S161" s="3"/>
      <c r="T161" s="3"/>
      <c r="U161" s="3"/>
      <c r="V161" s="3"/>
      <c r="W161" s="3">
        <v>3.4879441513860052</v>
      </c>
    </row>
    <row r="162" spans="1:23" x14ac:dyDescent="0.25">
      <c r="B162" s="1" t="s">
        <v>161</v>
      </c>
      <c r="C162" s="3">
        <v>10.772073989493315</v>
      </c>
      <c r="D162" s="3">
        <v>10.772073989493315</v>
      </c>
      <c r="E162" s="3">
        <v>10.772073989493315</v>
      </c>
      <c r="F162" s="3">
        <v>10.772073989493315</v>
      </c>
      <c r="G162" s="3">
        <v>10.772073989493315</v>
      </c>
      <c r="H162" s="3">
        <v>10.772073989493315</v>
      </c>
      <c r="I162" s="3">
        <v>10.772073989493315</v>
      </c>
      <c r="J162" s="3">
        <v>10.772073989493315</v>
      </c>
      <c r="K162" s="3">
        <v>10.772073989493315</v>
      </c>
      <c r="L162" s="3">
        <v>10.772073989493315</v>
      </c>
      <c r="M162" s="3">
        <v>10.772073989493315</v>
      </c>
      <c r="N162" s="3">
        <v>10.772073989493315</v>
      </c>
      <c r="O162" s="3">
        <v>10.772073989493315</v>
      </c>
      <c r="P162" s="3">
        <v>10.772073989493315</v>
      </c>
      <c r="Q162" s="3">
        <v>10.772073989493315</v>
      </c>
      <c r="R162" s="3">
        <v>10.772073989493315</v>
      </c>
      <c r="S162" s="3">
        <v>10.772073989493315</v>
      </c>
      <c r="T162" s="3">
        <v>10.772073989493315</v>
      </c>
      <c r="U162" s="3"/>
      <c r="V162" s="3"/>
      <c r="W162" s="3">
        <v>193.89733181087973</v>
      </c>
    </row>
    <row r="163" spans="1:23" x14ac:dyDescent="0.25">
      <c r="B163" s="1" t="s">
        <v>157</v>
      </c>
      <c r="C163" s="3"/>
      <c r="D163" s="3">
        <v>0</v>
      </c>
      <c r="E163" s="3">
        <v>44.013024078946401</v>
      </c>
      <c r="F163" s="3">
        <v>44.013024078946401</v>
      </c>
      <c r="G163" s="3">
        <v>44.013024078946401</v>
      </c>
      <c r="H163" s="3">
        <v>44.013024078946401</v>
      </c>
      <c r="I163" s="3">
        <v>44.013024078946401</v>
      </c>
      <c r="J163" s="3">
        <v>44.013024078946401</v>
      </c>
      <c r="K163" s="3">
        <v>44.013024078946401</v>
      </c>
      <c r="L163" s="3">
        <v>44.013024078946401</v>
      </c>
      <c r="M163" s="3">
        <v>44.013024078946401</v>
      </c>
      <c r="N163" s="3">
        <v>44.013024078946401</v>
      </c>
      <c r="O163" s="3">
        <v>44.013024078946401</v>
      </c>
      <c r="P163" s="3">
        <v>44.013024078946401</v>
      </c>
      <c r="Q163" s="3">
        <v>44.013024078946401</v>
      </c>
      <c r="R163" s="3">
        <v>44.013024078946401</v>
      </c>
      <c r="S163" s="3">
        <v>44.013024078946401</v>
      </c>
      <c r="T163" s="3">
        <v>44.013024078946401</v>
      </c>
      <c r="U163" s="3">
        <v>44.013024078946401</v>
      </c>
      <c r="V163" s="3">
        <v>44.013024078946401</v>
      </c>
      <c r="W163" s="3">
        <v>792.23443342103508</v>
      </c>
    </row>
    <row r="164" spans="1:23" x14ac:dyDescent="0.25">
      <c r="B164" s="1" t="s">
        <v>158</v>
      </c>
      <c r="C164" s="3"/>
      <c r="D164" s="3"/>
      <c r="E164" s="3">
        <v>50.457718818970044</v>
      </c>
      <c r="F164" s="3">
        <v>50.457718818970044</v>
      </c>
      <c r="G164" s="3">
        <v>50.457718818970044</v>
      </c>
      <c r="H164" s="3">
        <v>50.457718818970044</v>
      </c>
      <c r="I164" s="3">
        <v>50.457718818970044</v>
      </c>
      <c r="J164" s="3">
        <v>50.457718818970044</v>
      </c>
      <c r="K164" s="3">
        <v>50.457718818970044</v>
      </c>
      <c r="L164" s="3">
        <v>50.457718818970044</v>
      </c>
      <c r="M164" s="3">
        <v>50.457718818970044</v>
      </c>
      <c r="N164" s="3">
        <v>50.457718818970044</v>
      </c>
      <c r="O164" s="3">
        <v>50.457718818970044</v>
      </c>
      <c r="P164" s="3">
        <v>50.457718818970044</v>
      </c>
      <c r="Q164" s="3">
        <v>50.457718818970044</v>
      </c>
      <c r="R164" s="3">
        <v>50.457718818970044</v>
      </c>
      <c r="S164" s="3">
        <v>50.457718818970044</v>
      </c>
      <c r="T164" s="3">
        <v>50.457718818970044</v>
      </c>
      <c r="U164" s="3">
        <v>50.457718818970044</v>
      </c>
      <c r="V164" s="3">
        <v>50.457718818970044</v>
      </c>
      <c r="W164" s="3">
        <v>908.23893874146097</v>
      </c>
    </row>
    <row r="165" spans="1:23" x14ac:dyDescent="0.25">
      <c r="B165" s="1" t="s">
        <v>159</v>
      </c>
      <c r="C165" s="3"/>
      <c r="D165" s="3"/>
      <c r="E165" s="3">
        <v>40.327119317077027</v>
      </c>
      <c r="F165" s="3">
        <v>40.327119317077027</v>
      </c>
      <c r="G165" s="3">
        <v>40.327119317077027</v>
      </c>
      <c r="H165" s="3">
        <v>40.327119317077027</v>
      </c>
      <c r="I165" s="3">
        <v>40.327119317077027</v>
      </c>
      <c r="J165" s="3">
        <v>40.327119317077027</v>
      </c>
      <c r="K165" s="3">
        <v>40.327119317077027</v>
      </c>
      <c r="L165" s="3">
        <v>40.327119317077027</v>
      </c>
      <c r="M165" s="3">
        <v>40.327119317077027</v>
      </c>
      <c r="N165" s="3">
        <v>40.327119317077027</v>
      </c>
      <c r="O165" s="3">
        <v>40.327119317077027</v>
      </c>
      <c r="P165" s="3">
        <v>40.327119317077027</v>
      </c>
      <c r="Q165" s="3">
        <v>40.327119317077027</v>
      </c>
      <c r="R165" s="3">
        <v>40.327119317077027</v>
      </c>
      <c r="S165" s="3">
        <v>40.327119317077027</v>
      </c>
      <c r="T165" s="3">
        <v>40.327119317077027</v>
      </c>
      <c r="U165" s="3">
        <v>40.327119317077027</v>
      </c>
      <c r="V165" s="3">
        <v>40.327119317077027</v>
      </c>
      <c r="W165" s="3">
        <v>725.88814770738657</v>
      </c>
    </row>
    <row r="166" spans="1:23" x14ac:dyDescent="0.25">
      <c r="B166" s="1" t="s">
        <v>160</v>
      </c>
      <c r="C166" s="3"/>
      <c r="D166" s="3"/>
      <c r="E166" s="3">
        <v>36.715146032388404</v>
      </c>
      <c r="F166" s="3">
        <v>36.715146032388404</v>
      </c>
      <c r="G166" s="3">
        <v>36.715146032388404</v>
      </c>
      <c r="H166" s="3">
        <v>36.715146032388404</v>
      </c>
      <c r="I166" s="3">
        <v>36.715146032388404</v>
      </c>
      <c r="J166" s="3">
        <v>36.715146032388404</v>
      </c>
      <c r="K166" s="3">
        <v>36.715146032388404</v>
      </c>
      <c r="L166" s="3">
        <v>36.715146032388404</v>
      </c>
      <c r="M166" s="3">
        <v>36.715146032388404</v>
      </c>
      <c r="N166" s="3">
        <v>36.715146032388404</v>
      </c>
      <c r="O166" s="3">
        <v>36.715146032388404</v>
      </c>
      <c r="P166" s="3">
        <v>36.715146032388404</v>
      </c>
      <c r="Q166" s="3">
        <v>36.715146032388404</v>
      </c>
      <c r="R166" s="3">
        <v>36.715146032388404</v>
      </c>
      <c r="S166" s="3">
        <v>36.715146032388404</v>
      </c>
      <c r="T166" s="3">
        <v>36.715146032388404</v>
      </c>
      <c r="U166" s="3">
        <v>36.715146032388404</v>
      </c>
      <c r="V166" s="3">
        <v>36.715146032388404</v>
      </c>
      <c r="W166" s="3">
        <v>660.87262858299118</v>
      </c>
    </row>
    <row r="167" spans="1:23" x14ac:dyDescent="0.25">
      <c r="B167" s="1" t="s">
        <v>177</v>
      </c>
      <c r="C167" s="3"/>
      <c r="D167" s="3"/>
      <c r="E167" s="3">
        <v>79.549760947861145</v>
      </c>
      <c r="F167" s="3">
        <v>79.549760947861145</v>
      </c>
      <c r="G167" s="3">
        <v>79.549760947861145</v>
      </c>
      <c r="H167" s="3">
        <v>79.549760947861145</v>
      </c>
      <c r="I167" s="3">
        <v>79.549760947861145</v>
      </c>
      <c r="J167" s="3">
        <v>79.549760947861145</v>
      </c>
      <c r="K167" s="3">
        <v>79.549760947861145</v>
      </c>
      <c r="L167" s="3">
        <v>79.549760947861145</v>
      </c>
      <c r="M167" s="3">
        <v>79.549760947861145</v>
      </c>
      <c r="N167" s="3">
        <v>79.549760947861145</v>
      </c>
      <c r="O167" s="3">
        <v>79.549760947861145</v>
      </c>
      <c r="P167" s="3">
        <v>79.549760947861145</v>
      </c>
      <c r="Q167" s="3">
        <v>79.549760947861145</v>
      </c>
      <c r="R167" s="3">
        <v>79.549760947861145</v>
      </c>
      <c r="S167" s="3">
        <v>79.549760947861145</v>
      </c>
      <c r="T167" s="3">
        <v>79.549760947861145</v>
      </c>
      <c r="U167" s="3">
        <v>79.549760947861145</v>
      </c>
      <c r="V167" s="3">
        <v>79.549760947861145</v>
      </c>
      <c r="W167" s="3">
        <v>1431.8956970615006</v>
      </c>
    </row>
    <row r="168" spans="1:23" x14ac:dyDescent="0.25">
      <c r="A168" s="1" t="s">
        <v>152</v>
      </c>
      <c r="C168" s="3">
        <v>20.701977064750551</v>
      </c>
      <c r="D168" s="3">
        <v>20.701977064750551</v>
      </c>
      <c r="E168" s="3">
        <v>271.76474625999361</v>
      </c>
      <c r="F168" s="3">
        <v>271.76474625999361</v>
      </c>
      <c r="G168" s="3">
        <v>271.76474625999361</v>
      </c>
      <c r="H168" s="3">
        <v>271.76474625999361</v>
      </c>
      <c r="I168" s="3">
        <v>271.76474625999361</v>
      </c>
      <c r="J168" s="3">
        <v>271.76474625999361</v>
      </c>
      <c r="K168" s="3">
        <v>271.76474625999361</v>
      </c>
      <c r="L168" s="3">
        <v>265.56419294143711</v>
      </c>
      <c r="M168" s="3">
        <v>265.56419294143711</v>
      </c>
      <c r="N168" s="3">
        <v>265.56419294143711</v>
      </c>
      <c r="O168" s="3">
        <v>265.27353092882163</v>
      </c>
      <c r="P168" s="3">
        <v>265.27353092882163</v>
      </c>
      <c r="Q168" s="3">
        <v>265.27353092882163</v>
      </c>
      <c r="R168" s="3">
        <v>265.27353092882163</v>
      </c>
      <c r="S168" s="3">
        <v>265.27353092882163</v>
      </c>
      <c r="T168" s="3">
        <v>265.27353092882163</v>
      </c>
      <c r="U168" s="3">
        <v>254.50145693932831</v>
      </c>
      <c r="V168" s="3">
        <v>254.50145693932831</v>
      </c>
      <c r="W168" s="3">
        <v>4841.0938562253532</v>
      </c>
    </row>
    <row r="169" spans="1:23" x14ac:dyDescent="0.25">
      <c r="A169" s="1" t="s">
        <v>7</v>
      </c>
      <c r="C169" s="3">
        <v>6674.4967369706092</v>
      </c>
      <c r="D169" s="3">
        <v>6234.094049935461</v>
      </c>
      <c r="E169" s="3">
        <v>6031.4134088633491</v>
      </c>
      <c r="F169" s="3">
        <v>5966.9404611826676</v>
      </c>
      <c r="G169" s="3">
        <v>5952.9368642567861</v>
      </c>
      <c r="H169" s="3">
        <v>6018.5696639260941</v>
      </c>
      <c r="I169" s="3">
        <v>5971.8690420342691</v>
      </c>
      <c r="J169" s="3">
        <v>5987.7677082290138</v>
      </c>
      <c r="K169" s="3">
        <v>5944.2055195690309</v>
      </c>
      <c r="L169" s="3">
        <v>5890.2264425498388</v>
      </c>
      <c r="M169" s="3">
        <v>5912.0185335683937</v>
      </c>
      <c r="N169" s="3">
        <v>5785.6581918039374</v>
      </c>
      <c r="O169" s="3">
        <v>5805.6705842292367</v>
      </c>
      <c r="P169" s="3">
        <v>5761.1913195489988</v>
      </c>
      <c r="Q169" s="3">
        <v>5510.7887638148377</v>
      </c>
      <c r="R169" s="3">
        <v>5491.7492197549273</v>
      </c>
      <c r="S169" s="3">
        <v>5487.6436759864109</v>
      </c>
      <c r="T169" s="3">
        <v>5438.4280497535765</v>
      </c>
      <c r="U169" s="3">
        <v>4879.132342615063</v>
      </c>
      <c r="V169" s="3">
        <v>5055.1926857353637</v>
      </c>
      <c r="W169" s="3">
        <v>115799.99326432787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IRP</vt:lpstr>
      <vt:lpstr>Pivot</vt:lpstr>
      <vt:lpstr>'2019 IRP'!_Toc354496800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2019-10-18T20:23:45Z</dcterms:created>
  <dcterms:modified xsi:type="dcterms:W3CDTF">2019-10-28T13:26:20Z</dcterms:modified>
</cp:coreProperties>
</file>