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0" yWindow="0" windowWidth="19125" windowHeight="11520" tabRatio="767"/>
  </bookViews>
  <sheets>
    <sheet name="Forecasts" sheetId="14" r:id="rId1"/>
    <sheet name="Electric &amp; Gas Prices" sheetId="16" r:id="rId2"/>
    <sheet name="P - Mid C" sheetId="13" r:id="rId3"/>
    <sheet name="P - PV" sheetId="12" r:id="rId4"/>
    <sheet name="P - NG W" sheetId="9" r:id="rId5"/>
    <sheet name="P - NG E" sheetId="25" r:id="rId6"/>
    <sheet name="MidC Shocks" sheetId="18" r:id="rId7"/>
    <sheet name="PV Shocks" sheetId="17" r:id="rId8"/>
    <sheet name="NG East Shock" sheetId="19" r:id="rId9"/>
    <sheet name="NG West Shocks" sheetId="20" r:id="rId10"/>
  </sheets>
  <definedNames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2</definedName>
    <definedName name="solver_est" localSheetId="4" hidden="1">2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1</definedName>
    <definedName name="solver_num" localSheetId="4" hidden="1">1</definedName>
    <definedName name="solver_nwt" localSheetId="5" hidden="1">1</definedName>
    <definedName name="solver_nwt" localSheetId="4" hidden="1">1</definedName>
    <definedName name="solver_pre" localSheetId="5" hidden="1">0.000001</definedName>
    <definedName name="solver_pre" localSheetId="4" hidden="1">0.000001</definedName>
    <definedName name="solver_rel1" localSheetId="5" hidden="1">3</definedName>
    <definedName name="solver_rel1" localSheetId="4" hidden="1">3</definedName>
    <definedName name="solver_rhs1" localSheetId="5" hidden="1">1</definedName>
    <definedName name="solver_rhs1" localSheetId="4" hidden="1">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2</definedName>
    <definedName name="solver_typ" localSheetId="4" hidden="1">2</definedName>
  </definedNames>
  <calcPr calcId="152511" calcOnSave="0"/>
</workbook>
</file>

<file path=xl/calcChain.xml><?xml version="1.0" encoding="utf-8"?>
<calcChain xmlns="http://schemas.openxmlformats.org/spreadsheetml/2006/main">
  <c r="A370" i="16" l="1"/>
  <c r="W5" i="18" l="1"/>
  <c r="X5" i="18"/>
  <c r="W6" i="18"/>
  <c r="X6" i="18"/>
  <c r="W7" i="18"/>
  <c r="X7" i="18"/>
  <c r="W8" i="18"/>
  <c r="X8" i="18"/>
  <c r="W9" i="18"/>
  <c r="X9" i="18"/>
  <c r="W10" i="18"/>
  <c r="X10" i="18"/>
  <c r="W11" i="18"/>
  <c r="X11" i="18"/>
  <c r="W12" i="18"/>
  <c r="X12" i="18"/>
  <c r="W13" i="18"/>
  <c r="X13" i="18"/>
  <c r="W14" i="18"/>
  <c r="X14" i="18"/>
  <c r="W15" i="18"/>
  <c r="X15" i="18"/>
  <c r="W16" i="18"/>
  <c r="X16" i="18"/>
  <c r="W17" i="18"/>
  <c r="X17" i="18"/>
  <c r="W18" i="18"/>
  <c r="X18" i="18"/>
  <c r="W19" i="18"/>
  <c r="X19" i="18"/>
  <c r="W20" i="18"/>
  <c r="X20" i="18"/>
  <c r="W21" i="18"/>
  <c r="X21" i="18"/>
  <c r="W22" i="18"/>
  <c r="X22" i="18"/>
  <c r="W23" i="18"/>
  <c r="X23" i="18"/>
  <c r="W24" i="18"/>
  <c r="X24" i="18"/>
  <c r="W25" i="18"/>
  <c r="X25" i="18"/>
  <c r="W26" i="18"/>
  <c r="X26" i="18"/>
  <c r="W27" i="18"/>
  <c r="X27" i="18"/>
  <c r="W28" i="18"/>
  <c r="X28" i="18"/>
  <c r="W29" i="18"/>
  <c r="X29" i="18"/>
  <c r="W30" i="18"/>
  <c r="X30" i="18"/>
  <c r="W31" i="18"/>
  <c r="X31" i="18"/>
  <c r="W32" i="18"/>
  <c r="X32" i="18"/>
  <c r="W33" i="18"/>
  <c r="X33" i="18"/>
  <c r="W34" i="18"/>
  <c r="X34" i="18"/>
  <c r="W35" i="18"/>
  <c r="X35" i="18"/>
  <c r="W36" i="18"/>
  <c r="X36" i="18"/>
  <c r="W37" i="18"/>
  <c r="X37" i="18"/>
  <c r="W38" i="18"/>
  <c r="X38" i="18"/>
  <c r="W39" i="18"/>
  <c r="X39" i="18"/>
  <c r="W40" i="18"/>
  <c r="X40" i="18"/>
  <c r="W41" i="18"/>
  <c r="X41" i="18"/>
  <c r="W42" i="18"/>
  <c r="X42" i="18"/>
  <c r="W43" i="18"/>
  <c r="X43" i="18"/>
  <c r="W44" i="18"/>
  <c r="X44" i="18"/>
  <c r="W45" i="18"/>
  <c r="X45" i="18"/>
  <c r="W46" i="18"/>
  <c r="X46" i="18"/>
  <c r="W47" i="18"/>
  <c r="X47" i="18"/>
  <c r="W48" i="18"/>
  <c r="X48" i="18"/>
  <c r="W49" i="18"/>
  <c r="X49" i="18"/>
  <c r="W50" i="18"/>
  <c r="X50" i="18"/>
  <c r="W51" i="18"/>
  <c r="X51" i="18"/>
  <c r="W52" i="18"/>
  <c r="X52" i="18"/>
  <c r="W53" i="18"/>
  <c r="X53" i="18"/>
  <c r="W54" i="18"/>
  <c r="X54" i="18"/>
  <c r="Y52" i="18" l="1"/>
  <c r="Y48" i="18"/>
  <c r="Y53" i="18"/>
  <c r="Y6" i="18"/>
  <c r="Y51" i="18"/>
  <c r="Y49" i="18"/>
  <c r="Y47" i="18"/>
  <c r="Y45" i="18"/>
  <c r="Y43" i="18"/>
  <c r="Y41" i="18"/>
  <c r="Y39" i="18"/>
  <c r="Y37" i="18"/>
  <c r="Y35" i="18"/>
  <c r="Y33" i="18"/>
  <c r="Y31" i="18"/>
  <c r="Y29" i="18"/>
  <c r="Y27" i="18"/>
  <c r="Y25" i="18"/>
  <c r="Y23" i="18"/>
  <c r="Y21" i="18"/>
  <c r="Y19" i="18"/>
  <c r="Y17" i="18"/>
  <c r="Y15" i="18"/>
  <c r="Y13" i="18"/>
  <c r="Y11" i="18"/>
  <c r="Y9" i="18"/>
  <c r="Y7" i="18"/>
  <c r="Y5" i="18"/>
  <c r="Y36" i="18"/>
  <c r="Y32" i="18"/>
  <c r="Y28" i="18"/>
  <c r="Y24" i="18"/>
  <c r="Y8" i="18"/>
  <c r="Y40" i="18"/>
  <c r="Y12" i="18"/>
  <c r="Y38" i="18"/>
  <c r="Y34" i="18"/>
  <c r="Y30" i="18"/>
  <c r="Y26" i="18"/>
  <c r="Y22" i="18"/>
  <c r="Y18" i="18"/>
  <c r="Y14" i="18"/>
  <c r="Y10" i="18"/>
  <c r="Y44" i="18"/>
  <c r="Y20" i="18"/>
  <c r="Y16" i="18"/>
  <c r="Y54" i="18"/>
  <c r="Y50" i="18"/>
  <c r="Y46" i="18"/>
  <c r="Y42" i="18"/>
  <c r="X83" i="12" l="1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W34" i="13"/>
  <c r="X3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C1" i="13" l="1"/>
  <c r="C21" i="13" s="1"/>
  <c r="W35" i="12" l="1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X62" i="25"/>
  <c r="Y62" i="25"/>
  <c r="X63" i="25"/>
  <c r="Y63" i="25"/>
  <c r="X64" i="25"/>
  <c r="Y64" i="25"/>
  <c r="X65" i="25"/>
  <c r="Y65" i="25"/>
  <c r="X66" i="25"/>
  <c r="Y66" i="25"/>
  <c r="X67" i="25"/>
  <c r="Y67" i="25"/>
  <c r="X68" i="25"/>
  <c r="Y68" i="25"/>
  <c r="X69" i="25"/>
  <c r="Y69" i="25"/>
  <c r="X70" i="25"/>
  <c r="Y70" i="25"/>
  <c r="X71" i="25"/>
  <c r="Y71" i="25"/>
  <c r="X72" i="25"/>
  <c r="Y72" i="25"/>
  <c r="X73" i="25"/>
  <c r="Y73" i="25"/>
  <c r="X74" i="25"/>
  <c r="Y74" i="25"/>
  <c r="X75" i="25"/>
  <c r="Y75" i="25"/>
  <c r="X76" i="25"/>
  <c r="Y76" i="25"/>
  <c r="X77" i="25"/>
  <c r="Y77" i="25"/>
  <c r="X78" i="25"/>
  <c r="Y78" i="25"/>
  <c r="X79" i="25"/>
  <c r="Y79" i="25"/>
  <c r="X80" i="25"/>
  <c r="Y80" i="25"/>
  <c r="X81" i="25"/>
  <c r="Y81" i="25"/>
  <c r="X82" i="25"/>
  <c r="Y82" i="25"/>
  <c r="X83" i="25"/>
  <c r="Y83" i="25"/>
  <c r="Y34" i="25"/>
  <c r="X34" i="25"/>
  <c r="D35" i="9" l="1"/>
  <c r="A35" i="13" l="1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34" i="13"/>
  <c r="B7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U7" i="14" s="1"/>
  <c r="Q7" i="14" l="1"/>
  <c r="G7" i="14"/>
  <c r="E7" i="14"/>
  <c r="M7" i="14"/>
  <c r="C7" i="14"/>
  <c r="I7" i="14"/>
  <c r="S7" i="14"/>
  <c r="O7" i="14"/>
  <c r="K7" i="14"/>
  <c r="R7" i="14"/>
  <c r="N7" i="14"/>
  <c r="J7" i="14"/>
  <c r="F7" i="14"/>
  <c r="T7" i="14"/>
  <c r="P7" i="14"/>
  <c r="L7" i="14"/>
  <c r="H7" i="14"/>
  <c r="D7" i="14"/>
  <c r="W34" i="12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C33" i="25"/>
  <c r="B16" i="25"/>
  <c r="X43" i="17"/>
  <c r="X23" i="17"/>
  <c r="X13" i="17"/>
  <c r="X5" i="17"/>
  <c r="X51" i="20"/>
  <c r="X18" i="20"/>
  <c r="X5" i="20"/>
  <c r="Y48" i="19"/>
  <c r="Y9" i="19"/>
  <c r="Y6" i="19"/>
  <c r="Y5" i="19"/>
  <c r="X13" i="19"/>
  <c r="X5" i="19"/>
  <c r="M8" i="25" l="1"/>
  <c r="M7" i="25"/>
  <c r="M6" i="25"/>
  <c r="M5" i="25"/>
  <c r="M4" i="25"/>
  <c r="M3" i="25"/>
  <c r="M2" i="25"/>
  <c r="J8" i="25"/>
  <c r="J7" i="25"/>
  <c r="J6" i="25"/>
  <c r="J5" i="25"/>
  <c r="J4" i="25"/>
  <c r="J3" i="25"/>
  <c r="J2" i="25"/>
  <c r="V8" i="25"/>
  <c r="V7" i="25"/>
  <c r="V6" i="25"/>
  <c r="V5" i="25"/>
  <c r="V4" i="25"/>
  <c r="V3" i="25"/>
  <c r="V2" i="25"/>
  <c r="K8" i="25"/>
  <c r="K6" i="25"/>
  <c r="K4" i="25"/>
  <c r="K2" i="25"/>
  <c r="K5" i="25"/>
  <c r="K3" i="25"/>
  <c r="K7" i="25"/>
  <c r="E8" i="25"/>
  <c r="E7" i="25"/>
  <c r="E6" i="25"/>
  <c r="E5" i="25"/>
  <c r="E4" i="25"/>
  <c r="E3" i="25"/>
  <c r="E2" i="25"/>
  <c r="I8" i="25"/>
  <c r="I7" i="25"/>
  <c r="I6" i="25"/>
  <c r="I5" i="25"/>
  <c r="I4" i="25"/>
  <c r="I3" i="25"/>
  <c r="I2" i="25"/>
  <c r="Q8" i="25"/>
  <c r="Q7" i="25"/>
  <c r="Q6" i="25"/>
  <c r="Q5" i="25"/>
  <c r="Q4" i="25"/>
  <c r="Q3" i="25"/>
  <c r="Q2" i="25"/>
  <c r="U8" i="25"/>
  <c r="U7" i="25"/>
  <c r="U6" i="25"/>
  <c r="U5" i="25"/>
  <c r="U4" i="25"/>
  <c r="U3" i="25"/>
  <c r="U2" i="25"/>
  <c r="F8" i="25"/>
  <c r="F7" i="25"/>
  <c r="F6" i="25"/>
  <c r="F5" i="25"/>
  <c r="F4" i="25"/>
  <c r="F3" i="25"/>
  <c r="F2" i="25"/>
  <c r="N8" i="25"/>
  <c r="N7" i="25"/>
  <c r="N6" i="25"/>
  <c r="N5" i="25"/>
  <c r="N4" i="25"/>
  <c r="N3" i="25"/>
  <c r="N2" i="25"/>
  <c r="R8" i="25"/>
  <c r="R7" i="25"/>
  <c r="R6" i="25"/>
  <c r="R5" i="25"/>
  <c r="R4" i="25"/>
  <c r="R3" i="25"/>
  <c r="R2" i="25"/>
  <c r="C8" i="25"/>
  <c r="C6" i="25"/>
  <c r="C4" i="25"/>
  <c r="C2" i="25"/>
  <c r="C7" i="25"/>
  <c r="C3" i="25"/>
  <c r="C5" i="25"/>
  <c r="G7" i="25"/>
  <c r="G5" i="25"/>
  <c r="G3" i="25"/>
  <c r="G2" i="25"/>
  <c r="G8" i="25"/>
  <c r="G6" i="25"/>
  <c r="G4" i="25"/>
  <c r="O7" i="25"/>
  <c r="O5" i="25"/>
  <c r="O3" i="25"/>
  <c r="O8" i="25"/>
  <c r="O4" i="25"/>
  <c r="O2" i="25"/>
  <c r="O6" i="25"/>
  <c r="S8" i="25"/>
  <c r="S6" i="25"/>
  <c r="S4" i="25"/>
  <c r="S2" i="25"/>
  <c r="S3" i="25"/>
  <c r="S7" i="25"/>
  <c r="S5" i="25"/>
  <c r="D8" i="25"/>
  <c r="D6" i="25"/>
  <c r="D4" i="25"/>
  <c r="D2" i="25"/>
  <c r="D7" i="25"/>
  <c r="D5" i="25"/>
  <c r="D3" i="25"/>
  <c r="H7" i="25"/>
  <c r="H5" i="25"/>
  <c r="H3" i="25"/>
  <c r="H8" i="25"/>
  <c r="H6" i="25"/>
  <c r="H4" i="25"/>
  <c r="H2" i="25"/>
  <c r="L8" i="25"/>
  <c r="L6" i="25"/>
  <c r="L4" i="25"/>
  <c r="L2" i="25"/>
  <c r="L5" i="25"/>
  <c r="L7" i="25"/>
  <c r="L3" i="25"/>
  <c r="P7" i="25"/>
  <c r="P5" i="25"/>
  <c r="P3" i="25"/>
  <c r="P8" i="25"/>
  <c r="P6" i="25"/>
  <c r="P4" i="25"/>
  <c r="P2" i="25"/>
  <c r="T8" i="25"/>
  <c r="T6" i="25"/>
  <c r="T4" i="25"/>
  <c r="T2" i="25"/>
  <c r="T3" i="25"/>
  <c r="T7" i="25"/>
  <c r="T5" i="25"/>
  <c r="C1" i="25"/>
  <c r="C21" i="25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B34" i="9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B34" i="12"/>
  <c r="W16" i="12"/>
  <c r="X16" i="12"/>
  <c r="Y54" i="20"/>
  <c r="X54" i="20"/>
  <c r="Y53" i="20"/>
  <c r="X53" i="20"/>
  <c r="Y52" i="20"/>
  <c r="X52" i="20"/>
  <c r="Y51" i="20"/>
  <c r="Y50" i="20"/>
  <c r="X50" i="20"/>
  <c r="Y49" i="20"/>
  <c r="X49" i="20"/>
  <c r="Y48" i="20"/>
  <c r="X48" i="20"/>
  <c r="Y47" i="20"/>
  <c r="X47" i="20"/>
  <c r="Y46" i="20"/>
  <c r="X46" i="20"/>
  <c r="Y45" i="20"/>
  <c r="X45" i="20"/>
  <c r="Y44" i="20"/>
  <c r="X44" i="20"/>
  <c r="Y43" i="20"/>
  <c r="X43" i="20"/>
  <c r="Y42" i="20"/>
  <c r="X42" i="20"/>
  <c r="Y41" i="20"/>
  <c r="X41" i="20"/>
  <c r="Y40" i="20"/>
  <c r="X40" i="20"/>
  <c r="Y39" i="20"/>
  <c r="X39" i="20"/>
  <c r="Y38" i="20"/>
  <c r="X38" i="20"/>
  <c r="Y37" i="20"/>
  <c r="X37" i="20"/>
  <c r="Y36" i="20"/>
  <c r="X36" i="20"/>
  <c r="Y35" i="20"/>
  <c r="X35" i="20"/>
  <c r="Y34" i="20"/>
  <c r="X34" i="20"/>
  <c r="Y33" i="20"/>
  <c r="X33" i="20"/>
  <c r="Y32" i="20"/>
  <c r="X32" i="20"/>
  <c r="Y31" i="20"/>
  <c r="X31" i="20"/>
  <c r="Y30" i="20"/>
  <c r="X30" i="20"/>
  <c r="Y29" i="20"/>
  <c r="X29" i="20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Y17" i="20"/>
  <c r="X17" i="20"/>
  <c r="Y16" i="20"/>
  <c r="X16" i="20"/>
  <c r="Y15" i="20"/>
  <c r="X15" i="20"/>
  <c r="Y14" i="20"/>
  <c r="X14" i="20"/>
  <c r="Y13" i="20"/>
  <c r="X13" i="20"/>
  <c r="Y12" i="20"/>
  <c r="X12" i="20"/>
  <c r="Y11" i="20"/>
  <c r="X11" i="20"/>
  <c r="Y10" i="20"/>
  <c r="X10" i="20"/>
  <c r="Y9" i="20"/>
  <c r="X9" i="20"/>
  <c r="Y8" i="20"/>
  <c r="X8" i="20"/>
  <c r="Y7" i="20"/>
  <c r="X7" i="20"/>
  <c r="Y6" i="20"/>
  <c r="X6" i="20"/>
  <c r="Y5" i="20"/>
  <c r="Y54" i="19"/>
  <c r="X54" i="19"/>
  <c r="Y53" i="19"/>
  <c r="X53" i="19"/>
  <c r="Y52" i="19"/>
  <c r="X52" i="19"/>
  <c r="Y51" i="19"/>
  <c r="X51" i="19"/>
  <c r="Y50" i="19"/>
  <c r="X50" i="19"/>
  <c r="Y49" i="19"/>
  <c r="X49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Y38" i="19"/>
  <c r="X38" i="19"/>
  <c r="Y37" i="19"/>
  <c r="X37" i="19"/>
  <c r="Y36" i="19"/>
  <c r="X36" i="19"/>
  <c r="Y35" i="19"/>
  <c r="X35" i="19"/>
  <c r="Y34" i="19"/>
  <c r="X34" i="19"/>
  <c r="Y33" i="19"/>
  <c r="X33" i="19"/>
  <c r="Y32" i="19"/>
  <c r="X32" i="19"/>
  <c r="Y31" i="19"/>
  <c r="X31" i="19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Y12" i="19"/>
  <c r="X12" i="19"/>
  <c r="Y11" i="19"/>
  <c r="X11" i="19"/>
  <c r="Y10" i="19"/>
  <c r="X10" i="19"/>
  <c r="X9" i="19"/>
  <c r="Y8" i="19"/>
  <c r="X8" i="19"/>
  <c r="Y7" i="19"/>
  <c r="X7" i="19"/>
  <c r="X6" i="19"/>
  <c r="Y54" i="17"/>
  <c r="X54" i="17"/>
  <c r="Y53" i="17"/>
  <c r="X53" i="17"/>
  <c r="Y52" i="17"/>
  <c r="X52" i="17"/>
  <c r="Y51" i="17"/>
  <c r="X51" i="17"/>
  <c r="Y50" i="17"/>
  <c r="X50" i="17"/>
  <c r="Y49" i="17"/>
  <c r="X49" i="17"/>
  <c r="Y48" i="17"/>
  <c r="X48" i="17"/>
  <c r="Y47" i="17"/>
  <c r="X47" i="17"/>
  <c r="Y46" i="17"/>
  <c r="X46" i="17"/>
  <c r="Y45" i="17"/>
  <c r="X45" i="17"/>
  <c r="Y44" i="17"/>
  <c r="X44" i="17"/>
  <c r="Y43" i="17"/>
  <c r="Y42" i="17"/>
  <c r="X42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Y12" i="17"/>
  <c r="X12" i="17"/>
  <c r="Y11" i="17"/>
  <c r="X11" i="17"/>
  <c r="Y10" i="17"/>
  <c r="X10" i="17"/>
  <c r="Y9" i="17"/>
  <c r="X9" i="17"/>
  <c r="Y8" i="17"/>
  <c r="X8" i="17"/>
  <c r="Y7" i="17"/>
  <c r="X7" i="17"/>
  <c r="Y6" i="17"/>
  <c r="X6" i="17"/>
  <c r="Y5" i="17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B34" i="13"/>
  <c r="O3" i="13" l="1"/>
  <c r="O5" i="13"/>
  <c r="O2" i="13"/>
  <c r="O4" i="13"/>
  <c r="O6" i="13"/>
  <c r="O7" i="13"/>
  <c r="O8" i="13"/>
  <c r="C2" i="13"/>
  <c r="C4" i="13"/>
  <c r="C6" i="13"/>
  <c r="C8" i="13"/>
  <c r="C5" i="13"/>
  <c r="C7" i="13"/>
  <c r="C3" i="13"/>
  <c r="S8" i="12"/>
  <c r="S6" i="12"/>
  <c r="S5" i="12"/>
  <c r="S4" i="12"/>
  <c r="S3" i="12"/>
  <c r="S2" i="12"/>
  <c r="S7" i="12"/>
  <c r="G7" i="12"/>
  <c r="G5" i="12"/>
  <c r="G4" i="12"/>
  <c r="G3" i="12"/>
  <c r="G2" i="12"/>
  <c r="G8" i="12"/>
  <c r="G6" i="12"/>
  <c r="L7" i="9"/>
  <c r="L5" i="9"/>
  <c r="L3" i="9"/>
  <c r="L8" i="9"/>
  <c r="L4" i="9"/>
  <c r="L2" i="9"/>
  <c r="L6" i="9"/>
  <c r="V3" i="13"/>
  <c r="V4" i="13"/>
  <c r="V5" i="13"/>
  <c r="V6" i="13"/>
  <c r="V8" i="13"/>
  <c r="V2" i="13"/>
  <c r="V7" i="13"/>
  <c r="J5" i="13"/>
  <c r="J6" i="13"/>
  <c r="J8" i="13"/>
  <c r="J2" i="13"/>
  <c r="J3" i="13"/>
  <c r="J4" i="13"/>
  <c r="J7" i="13"/>
  <c r="N8" i="12"/>
  <c r="N7" i="12"/>
  <c r="N6" i="12"/>
  <c r="N5" i="12"/>
  <c r="N3" i="12"/>
  <c r="N4" i="12"/>
  <c r="N2" i="12"/>
  <c r="F8" i="12"/>
  <c r="F7" i="12"/>
  <c r="F6" i="12"/>
  <c r="F5" i="12"/>
  <c r="F3" i="12"/>
  <c r="F4" i="12"/>
  <c r="F2" i="12"/>
  <c r="K7" i="9"/>
  <c r="K5" i="9"/>
  <c r="K3" i="9"/>
  <c r="K8" i="9"/>
  <c r="K4" i="9"/>
  <c r="K6" i="9"/>
  <c r="K2" i="9"/>
  <c r="C7" i="9"/>
  <c r="C5" i="9"/>
  <c r="C3" i="9"/>
  <c r="C6" i="9"/>
  <c r="C2" i="9"/>
  <c r="C8" i="9"/>
  <c r="C4" i="9"/>
  <c r="Q2" i="13"/>
  <c r="Q3" i="13"/>
  <c r="Q4" i="13"/>
  <c r="Q5" i="13"/>
  <c r="Q6" i="13"/>
  <c r="Q7" i="13"/>
  <c r="Q8" i="13"/>
  <c r="I2" i="13"/>
  <c r="I3" i="13"/>
  <c r="I4" i="13"/>
  <c r="I5" i="13"/>
  <c r="I6" i="13"/>
  <c r="I7" i="13"/>
  <c r="I8" i="13"/>
  <c r="Q8" i="12"/>
  <c r="Q7" i="12"/>
  <c r="Q6" i="12"/>
  <c r="Q4" i="12"/>
  <c r="Q2" i="12"/>
  <c r="Q5" i="12"/>
  <c r="Q3" i="12"/>
  <c r="E8" i="12"/>
  <c r="E7" i="12"/>
  <c r="E6" i="12"/>
  <c r="E5" i="12"/>
  <c r="E3" i="12"/>
  <c r="E4" i="12"/>
  <c r="E2" i="12"/>
  <c r="V8" i="9"/>
  <c r="V7" i="9"/>
  <c r="V6" i="9"/>
  <c r="V5" i="9"/>
  <c r="V4" i="9"/>
  <c r="V3" i="9"/>
  <c r="V2" i="9"/>
  <c r="R8" i="9"/>
  <c r="R7" i="9"/>
  <c r="R6" i="9"/>
  <c r="R5" i="9"/>
  <c r="R4" i="9"/>
  <c r="R3" i="9"/>
  <c r="R2" i="9"/>
  <c r="N8" i="9"/>
  <c r="N7" i="9"/>
  <c r="N6" i="9"/>
  <c r="N5" i="9"/>
  <c r="N4" i="9"/>
  <c r="N3" i="9"/>
  <c r="N2" i="9"/>
  <c r="J8" i="9"/>
  <c r="J7" i="9"/>
  <c r="J6" i="9"/>
  <c r="J5" i="9"/>
  <c r="J4" i="9"/>
  <c r="J3" i="9"/>
  <c r="J2" i="9"/>
  <c r="F8" i="9"/>
  <c r="F7" i="9"/>
  <c r="F6" i="9"/>
  <c r="F5" i="9"/>
  <c r="F4" i="9"/>
  <c r="F3" i="9"/>
  <c r="F2" i="9"/>
  <c r="S2" i="13"/>
  <c r="S4" i="13"/>
  <c r="S6" i="13"/>
  <c r="S5" i="13"/>
  <c r="S8" i="13"/>
  <c r="S3" i="13"/>
  <c r="S7" i="13"/>
  <c r="K2" i="13"/>
  <c r="K4" i="13"/>
  <c r="K6" i="13"/>
  <c r="K3" i="13"/>
  <c r="K8" i="13"/>
  <c r="K5" i="13"/>
  <c r="K7" i="13"/>
  <c r="G3" i="13"/>
  <c r="G5" i="13"/>
  <c r="G4" i="13"/>
  <c r="G7" i="13"/>
  <c r="G8" i="13"/>
  <c r="G2" i="13"/>
  <c r="G6" i="13"/>
  <c r="O7" i="12"/>
  <c r="O5" i="12"/>
  <c r="O4" i="12"/>
  <c r="O3" i="12"/>
  <c r="O2" i="12"/>
  <c r="O6" i="12"/>
  <c r="O8" i="12"/>
  <c r="K8" i="12"/>
  <c r="K6" i="12"/>
  <c r="K5" i="12"/>
  <c r="K4" i="12"/>
  <c r="K3" i="12"/>
  <c r="K2" i="12"/>
  <c r="K7" i="12"/>
  <c r="C8" i="12"/>
  <c r="C6" i="12"/>
  <c r="C5" i="12"/>
  <c r="C4" i="12"/>
  <c r="C3" i="12"/>
  <c r="C2" i="12"/>
  <c r="C7" i="12"/>
  <c r="T7" i="9"/>
  <c r="T5" i="9"/>
  <c r="T3" i="9"/>
  <c r="T6" i="9"/>
  <c r="T2" i="9"/>
  <c r="T8" i="9"/>
  <c r="T4" i="9"/>
  <c r="P8" i="9"/>
  <c r="P6" i="9"/>
  <c r="P4" i="9"/>
  <c r="P2" i="9"/>
  <c r="P7" i="9"/>
  <c r="P3" i="9"/>
  <c r="P5" i="9"/>
  <c r="H8" i="9"/>
  <c r="H6" i="9"/>
  <c r="H4" i="9"/>
  <c r="H2" i="9"/>
  <c r="H5" i="9"/>
  <c r="H7" i="9"/>
  <c r="H3" i="9"/>
  <c r="D7" i="9"/>
  <c r="D5" i="9"/>
  <c r="D3" i="9"/>
  <c r="D6" i="9"/>
  <c r="D2" i="9"/>
  <c r="D8" i="9"/>
  <c r="D4" i="9"/>
  <c r="R5" i="13"/>
  <c r="R7" i="13"/>
  <c r="R8" i="13"/>
  <c r="R2" i="13"/>
  <c r="R3" i="13"/>
  <c r="R4" i="13"/>
  <c r="R6" i="13"/>
  <c r="N3" i="13"/>
  <c r="N4" i="13"/>
  <c r="N6" i="13"/>
  <c r="N7" i="13"/>
  <c r="N2" i="13"/>
  <c r="N5" i="13"/>
  <c r="N8" i="13"/>
  <c r="F4" i="13"/>
  <c r="F5" i="13"/>
  <c r="F7" i="13"/>
  <c r="F8" i="13"/>
  <c r="F2" i="13"/>
  <c r="F3" i="13"/>
  <c r="F6" i="13"/>
  <c r="V8" i="12"/>
  <c r="V7" i="12"/>
  <c r="V6" i="12"/>
  <c r="V5" i="12"/>
  <c r="V3" i="12"/>
  <c r="V2" i="12"/>
  <c r="V4" i="12"/>
  <c r="R8" i="12"/>
  <c r="R7" i="12"/>
  <c r="R6" i="12"/>
  <c r="R4" i="12"/>
  <c r="R2" i="12"/>
  <c r="R3" i="12"/>
  <c r="R5" i="12"/>
  <c r="J8" i="12"/>
  <c r="J7" i="12"/>
  <c r="J6" i="12"/>
  <c r="J4" i="12"/>
  <c r="J2" i="12"/>
  <c r="J5" i="12"/>
  <c r="J3" i="12"/>
  <c r="S7" i="9"/>
  <c r="S5" i="9"/>
  <c r="S3" i="9"/>
  <c r="S6" i="9"/>
  <c r="S2" i="9"/>
  <c r="S8" i="9"/>
  <c r="S4" i="9"/>
  <c r="O8" i="9"/>
  <c r="O6" i="9"/>
  <c r="O4" i="9"/>
  <c r="O2" i="9"/>
  <c r="O7" i="9"/>
  <c r="O3" i="9"/>
  <c r="O5" i="9"/>
  <c r="G8" i="9"/>
  <c r="G6" i="9"/>
  <c r="G4" i="9"/>
  <c r="G2" i="9"/>
  <c r="G5" i="9"/>
  <c r="G7" i="9"/>
  <c r="G3" i="9"/>
  <c r="U2" i="13"/>
  <c r="U3" i="13"/>
  <c r="U4" i="13"/>
  <c r="U5" i="13"/>
  <c r="U6" i="13"/>
  <c r="U7" i="13"/>
  <c r="U8" i="13"/>
  <c r="M2" i="13"/>
  <c r="M3" i="13"/>
  <c r="M4" i="13"/>
  <c r="M5" i="13"/>
  <c r="M6" i="13"/>
  <c r="M7" i="13"/>
  <c r="M8" i="13"/>
  <c r="E2" i="13"/>
  <c r="E3" i="13"/>
  <c r="E4" i="13"/>
  <c r="E5" i="13"/>
  <c r="E6" i="13"/>
  <c r="E7" i="13"/>
  <c r="E8" i="13"/>
  <c r="U8" i="12"/>
  <c r="U7" i="12"/>
  <c r="U6" i="12"/>
  <c r="U5" i="12"/>
  <c r="U3" i="12"/>
  <c r="U4" i="12"/>
  <c r="U2" i="12"/>
  <c r="M8" i="12"/>
  <c r="M7" i="12"/>
  <c r="M6" i="12"/>
  <c r="M5" i="12"/>
  <c r="M3" i="12"/>
  <c r="M4" i="12"/>
  <c r="M2" i="12"/>
  <c r="I8" i="12"/>
  <c r="I7" i="12"/>
  <c r="I6" i="12"/>
  <c r="I4" i="12"/>
  <c r="I2" i="12"/>
  <c r="I5" i="12"/>
  <c r="I3" i="12"/>
  <c r="T2" i="13"/>
  <c r="T4" i="13"/>
  <c r="T6" i="13"/>
  <c r="T8" i="13"/>
  <c r="T3" i="13"/>
  <c r="T5" i="13"/>
  <c r="T7" i="13"/>
  <c r="P3" i="13"/>
  <c r="P5" i="13"/>
  <c r="P7" i="13"/>
  <c r="P2" i="13"/>
  <c r="P4" i="13"/>
  <c r="P6" i="13"/>
  <c r="P8" i="13"/>
  <c r="L2" i="13"/>
  <c r="L4" i="13"/>
  <c r="L6" i="13"/>
  <c r="L8" i="13"/>
  <c r="L3" i="13"/>
  <c r="L5" i="13"/>
  <c r="L7" i="13"/>
  <c r="H3" i="13"/>
  <c r="H5" i="13"/>
  <c r="H7" i="13"/>
  <c r="H2" i="13"/>
  <c r="H4" i="13"/>
  <c r="H6" i="13"/>
  <c r="H8" i="13"/>
  <c r="D2" i="13"/>
  <c r="D4" i="13"/>
  <c r="D6" i="13"/>
  <c r="D8" i="13"/>
  <c r="D3" i="13"/>
  <c r="D5" i="13"/>
  <c r="D7" i="13"/>
  <c r="T8" i="12"/>
  <c r="T6" i="12"/>
  <c r="T5" i="12"/>
  <c r="T4" i="12"/>
  <c r="T3" i="12"/>
  <c r="T2" i="12"/>
  <c r="T7" i="12"/>
  <c r="P7" i="12"/>
  <c r="P5" i="12"/>
  <c r="P4" i="12"/>
  <c r="P3" i="12"/>
  <c r="P2" i="12"/>
  <c r="P6" i="12"/>
  <c r="P8" i="12"/>
  <c r="L8" i="12"/>
  <c r="L6" i="12"/>
  <c r="L5" i="12"/>
  <c r="L4" i="12"/>
  <c r="L3" i="12"/>
  <c r="L2" i="12"/>
  <c r="L7" i="12"/>
  <c r="H7" i="12"/>
  <c r="H5" i="12"/>
  <c r="H4" i="12"/>
  <c r="H3" i="12"/>
  <c r="H2" i="12"/>
  <c r="H8" i="12"/>
  <c r="H6" i="12"/>
  <c r="D8" i="12"/>
  <c r="D6" i="12"/>
  <c r="D5" i="12"/>
  <c r="D4" i="12"/>
  <c r="D3" i="12"/>
  <c r="D2" i="12"/>
  <c r="D7" i="12"/>
  <c r="U8" i="9"/>
  <c r="U7" i="9"/>
  <c r="U6" i="9"/>
  <c r="U5" i="9"/>
  <c r="U4" i="9"/>
  <c r="U3" i="9"/>
  <c r="U2" i="9"/>
  <c r="Q8" i="9"/>
  <c r="Q7" i="9"/>
  <c r="Q6" i="9"/>
  <c r="Q5" i="9"/>
  <c r="Q4" i="9"/>
  <c r="Q3" i="9"/>
  <c r="Q2" i="9"/>
  <c r="M8" i="9"/>
  <c r="M7" i="9"/>
  <c r="M6" i="9"/>
  <c r="M5" i="9"/>
  <c r="M4" i="9"/>
  <c r="M3" i="9"/>
  <c r="M2" i="9"/>
  <c r="I8" i="9"/>
  <c r="I7" i="9"/>
  <c r="I6" i="9"/>
  <c r="I5" i="9"/>
  <c r="I4" i="9"/>
  <c r="I3" i="9"/>
  <c r="I2" i="9"/>
  <c r="E8" i="9"/>
  <c r="E7" i="9"/>
  <c r="E6" i="9"/>
  <c r="E5" i="9"/>
  <c r="E4" i="9"/>
  <c r="E3" i="9"/>
  <c r="E2" i="9"/>
  <c r="Z7" i="20"/>
  <c r="Z6" i="20"/>
  <c r="Z12" i="20"/>
  <c r="Z8" i="17"/>
  <c r="Z35" i="17"/>
  <c r="Z10" i="17"/>
  <c r="Z21" i="17"/>
  <c r="Z12" i="17"/>
  <c r="Z7" i="17"/>
  <c r="Z11" i="17"/>
  <c r="Z6" i="17"/>
  <c r="Z9" i="17"/>
  <c r="Z13" i="17"/>
  <c r="Z5" i="17"/>
  <c r="Z14" i="17"/>
  <c r="Z15" i="17"/>
  <c r="Z16" i="17"/>
  <c r="Z17" i="17"/>
  <c r="Z18" i="17"/>
  <c r="Z19" i="17"/>
  <c r="Z20" i="17"/>
  <c r="Z22" i="17"/>
  <c r="Z23" i="17"/>
  <c r="Z24" i="17"/>
  <c r="Z25" i="17"/>
  <c r="Z26" i="17"/>
  <c r="Z27" i="17"/>
  <c r="Z28" i="17"/>
  <c r="Z29" i="17"/>
  <c r="Z5" i="20"/>
  <c r="Z8" i="20"/>
  <c r="Z9" i="20"/>
  <c r="Z10" i="20"/>
  <c r="Z11" i="20"/>
  <c r="Z13" i="20"/>
  <c r="Z14" i="20"/>
  <c r="Z15" i="20"/>
  <c r="Z16" i="20"/>
  <c r="Z17" i="20"/>
  <c r="Z18" i="20"/>
  <c r="Z19" i="20"/>
  <c r="Z20" i="20"/>
  <c r="Z21" i="20"/>
  <c r="Z8" i="19"/>
  <c r="Z9" i="19"/>
  <c r="Z5" i="19"/>
  <c r="Z6" i="19"/>
  <c r="Z7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20"/>
  <c r="Z23" i="20"/>
  <c r="Z24" i="20"/>
  <c r="Z25" i="20"/>
  <c r="Z26" i="20"/>
  <c r="Z27" i="20"/>
  <c r="Z28" i="20"/>
  <c r="Z38" i="20"/>
  <c r="Z29" i="20"/>
  <c r="Z30" i="20"/>
  <c r="Z31" i="20"/>
  <c r="Z32" i="20"/>
  <c r="Z33" i="20"/>
  <c r="Z34" i="20"/>
  <c r="Z35" i="20"/>
  <c r="Z36" i="20"/>
  <c r="Z37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30" i="17"/>
  <c r="Z31" i="17"/>
  <c r="Z32" i="17"/>
  <c r="Z33" i="17"/>
  <c r="Z34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C33" i="9" l="1"/>
  <c r="C33" i="12"/>
  <c r="D33" i="13"/>
  <c r="C21" i="9" l="1"/>
  <c r="C1" i="9"/>
  <c r="C21" i="12"/>
  <c r="C1" i="12"/>
  <c r="D33" i="9"/>
  <c r="D1" i="13"/>
  <c r="D21" i="13" s="1"/>
  <c r="D33" i="25"/>
  <c r="D33" i="12"/>
  <c r="E33" i="13"/>
  <c r="K368" i="16"/>
  <c r="J368" i="16"/>
  <c r="D368" i="16"/>
  <c r="E368" i="16"/>
  <c r="F368" i="16"/>
  <c r="G368" i="16"/>
  <c r="C368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371" i="16"/>
  <c r="A372" i="16" s="1"/>
  <c r="A373" i="16" s="1"/>
  <c r="K369" i="16" l="1"/>
  <c r="B9" i="14" s="1"/>
  <c r="J369" i="16"/>
  <c r="B8" i="14" s="1"/>
  <c r="C16" i="25" s="1"/>
  <c r="C369" i="16"/>
  <c r="B3" i="14" s="1"/>
  <c r="A374" i="16"/>
  <c r="A375" i="16" s="1"/>
  <c r="A376" i="16" s="1"/>
  <c r="A377" i="16" s="1"/>
  <c r="A378" i="16" s="1"/>
  <c r="G378" i="16" s="1"/>
  <c r="K373" i="16"/>
  <c r="F9" i="14" s="1"/>
  <c r="D21" i="9"/>
  <c r="D1" i="9"/>
  <c r="E33" i="12"/>
  <c r="D21" i="12"/>
  <c r="D1" i="12"/>
  <c r="D1" i="25"/>
  <c r="D21" i="25"/>
  <c r="E1" i="13"/>
  <c r="E21" i="13" s="1"/>
  <c r="E33" i="25"/>
  <c r="E33" i="9"/>
  <c r="F33" i="13"/>
  <c r="G369" i="16"/>
  <c r="D369" i="16"/>
  <c r="B5" i="14" s="1"/>
  <c r="C16" i="12" s="1"/>
  <c r="C373" i="16"/>
  <c r="F3" i="14" s="1"/>
  <c r="F372" i="16"/>
  <c r="E371" i="16"/>
  <c r="D4" i="14" s="1"/>
  <c r="E16" i="13" s="1"/>
  <c r="G370" i="16"/>
  <c r="D370" i="16"/>
  <c r="C5" i="14" s="1"/>
  <c r="D16" i="12" s="1"/>
  <c r="J371" i="16"/>
  <c r="D8" i="14" s="1"/>
  <c r="E16" i="25" s="1"/>
  <c r="K371" i="16"/>
  <c r="D9" i="14" s="1"/>
  <c r="F373" i="16"/>
  <c r="E372" i="16"/>
  <c r="E4" i="14" s="1"/>
  <c r="F16" i="13" s="1"/>
  <c r="G371" i="16"/>
  <c r="D371" i="16"/>
  <c r="D5" i="14" s="1"/>
  <c r="E16" i="12" s="1"/>
  <c r="C370" i="16"/>
  <c r="C3" i="14" s="1"/>
  <c r="J372" i="16"/>
  <c r="E8" i="14" s="1"/>
  <c r="F16" i="25" s="1"/>
  <c r="K372" i="16"/>
  <c r="E9" i="14" s="1"/>
  <c r="F369" i="16"/>
  <c r="E373" i="16"/>
  <c r="F4" i="14" s="1"/>
  <c r="G16" i="13" s="1"/>
  <c r="G372" i="16"/>
  <c r="D372" i="16"/>
  <c r="E5" i="14" s="1"/>
  <c r="F16" i="12" s="1"/>
  <c r="C371" i="16"/>
  <c r="D3" i="14" s="1"/>
  <c r="F370" i="16"/>
  <c r="J373" i="16"/>
  <c r="F8" i="14" s="1"/>
  <c r="G16" i="25" s="1"/>
  <c r="E369" i="16"/>
  <c r="B4" i="14" s="1"/>
  <c r="C16" i="13" s="1"/>
  <c r="G373" i="16"/>
  <c r="D373" i="16"/>
  <c r="F5" i="14" s="1"/>
  <c r="G16" i="12" s="1"/>
  <c r="C372" i="16"/>
  <c r="E3" i="14" s="1"/>
  <c r="F371" i="16"/>
  <c r="E370" i="16"/>
  <c r="C4" i="14" s="1"/>
  <c r="D16" i="13" s="1"/>
  <c r="J370" i="16"/>
  <c r="C8" i="14" s="1"/>
  <c r="D16" i="25" s="1"/>
  <c r="K370" i="16"/>
  <c r="C9" i="14" s="1"/>
  <c r="K378" i="16" l="1"/>
  <c r="K9" i="14" s="1"/>
  <c r="E374" i="16"/>
  <c r="G4" i="14" s="1"/>
  <c r="H16" i="13" s="1"/>
  <c r="E378" i="16"/>
  <c r="K4" i="14" s="1"/>
  <c r="L16" i="13" s="1"/>
  <c r="L22" i="13" s="1"/>
  <c r="G376" i="16"/>
  <c r="K377" i="16"/>
  <c r="J9" i="14" s="1"/>
  <c r="K375" i="16"/>
  <c r="H9" i="14" s="1"/>
  <c r="D374" i="16"/>
  <c r="G5" i="14" s="1"/>
  <c r="H16" i="12" s="1"/>
  <c r="H22" i="12" s="1"/>
  <c r="D377" i="16"/>
  <c r="J5" i="14" s="1"/>
  <c r="K16" i="12" s="1"/>
  <c r="K28" i="12" s="1"/>
  <c r="F374" i="16"/>
  <c r="C377" i="16"/>
  <c r="J3" i="14" s="1"/>
  <c r="G375" i="16"/>
  <c r="J374" i="16"/>
  <c r="G8" i="14" s="1"/>
  <c r="H16" i="25" s="1"/>
  <c r="H28" i="25" s="1"/>
  <c r="F375" i="16"/>
  <c r="E377" i="16"/>
  <c r="J4" i="14" s="1"/>
  <c r="K16" i="13" s="1"/>
  <c r="K28" i="13" s="1"/>
  <c r="F377" i="16"/>
  <c r="K374" i="16"/>
  <c r="G9" i="14" s="1"/>
  <c r="H16" i="9" s="1"/>
  <c r="G377" i="16"/>
  <c r="J377" i="16"/>
  <c r="J8" i="14" s="1"/>
  <c r="K16" i="25" s="1"/>
  <c r="K22" i="25" s="1"/>
  <c r="D376" i="16"/>
  <c r="I5" i="14" s="1"/>
  <c r="J16" i="12" s="1"/>
  <c r="J22" i="12" s="1"/>
  <c r="K376" i="16"/>
  <c r="I9" i="14" s="1"/>
  <c r="J16" i="9" s="1"/>
  <c r="C374" i="16"/>
  <c r="G3" i="14" s="1"/>
  <c r="E375" i="16"/>
  <c r="H4" i="14" s="1"/>
  <c r="I16" i="13" s="1"/>
  <c r="I22" i="13" s="1"/>
  <c r="C22" i="25"/>
  <c r="C28" i="25"/>
  <c r="F28" i="25"/>
  <c r="F22" i="25"/>
  <c r="E28" i="25"/>
  <c r="E22" i="25"/>
  <c r="A379" i="16"/>
  <c r="J378" i="16"/>
  <c r="K8" i="14" s="1"/>
  <c r="L16" i="25" s="1"/>
  <c r="D22" i="25"/>
  <c r="D28" i="25"/>
  <c r="C376" i="16"/>
  <c r="I3" i="14" s="1"/>
  <c r="C23" i="13"/>
  <c r="C22" i="13"/>
  <c r="C25" i="13"/>
  <c r="C26" i="13"/>
  <c r="C28" i="13"/>
  <c r="C24" i="13"/>
  <c r="C27" i="13"/>
  <c r="G28" i="25"/>
  <c r="G22" i="25"/>
  <c r="C375" i="16"/>
  <c r="H3" i="14" s="1"/>
  <c r="F378" i="16"/>
  <c r="J376" i="16"/>
  <c r="I8" i="14" s="1"/>
  <c r="J16" i="25" s="1"/>
  <c r="D375" i="16"/>
  <c r="H5" i="14" s="1"/>
  <c r="I16" i="12" s="1"/>
  <c r="I22" i="12" s="1"/>
  <c r="C378" i="16"/>
  <c r="K3" i="14" s="1"/>
  <c r="F376" i="16"/>
  <c r="E376" i="16"/>
  <c r="I4" i="14" s="1"/>
  <c r="J16" i="13" s="1"/>
  <c r="J25" i="13" s="1"/>
  <c r="J375" i="16"/>
  <c r="H8" i="14" s="1"/>
  <c r="I16" i="25" s="1"/>
  <c r="G374" i="16"/>
  <c r="D378" i="16"/>
  <c r="K5" i="14" s="1"/>
  <c r="L16" i="12" s="1"/>
  <c r="L22" i="12" s="1"/>
  <c r="G28" i="12"/>
  <c r="G22" i="12"/>
  <c r="F28" i="12"/>
  <c r="F22" i="12"/>
  <c r="D22" i="12"/>
  <c r="D28" i="12"/>
  <c r="C22" i="12"/>
  <c r="C28" i="12"/>
  <c r="E28" i="12"/>
  <c r="E22" i="12"/>
  <c r="H22" i="13"/>
  <c r="H28" i="13"/>
  <c r="G22" i="13"/>
  <c r="G28" i="13"/>
  <c r="E25" i="13"/>
  <c r="E22" i="13"/>
  <c r="E28" i="13"/>
  <c r="L28" i="13"/>
  <c r="D28" i="13"/>
  <c r="D22" i="13"/>
  <c r="F28" i="13"/>
  <c r="F22" i="13"/>
  <c r="F33" i="12"/>
  <c r="E1" i="12"/>
  <c r="E21" i="12"/>
  <c r="E21" i="9"/>
  <c r="E1" i="9"/>
  <c r="E1" i="25"/>
  <c r="E21" i="25"/>
  <c r="F1" i="13"/>
  <c r="F21" i="13" s="1"/>
  <c r="F33" i="25"/>
  <c r="G16" i="9"/>
  <c r="L16" i="9"/>
  <c r="C16" i="9"/>
  <c r="F16" i="9"/>
  <c r="I16" i="9"/>
  <c r="D16" i="9"/>
  <c r="K16" i="9"/>
  <c r="E16" i="9"/>
  <c r="G33" i="13"/>
  <c r="F33" i="9"/>
  <c r="K22" i="12" l="1"/>
  <c r="J28" i="12"/>
  <c r="J19" i="12" s="1"/>
  <c r="H28" i="12"/>
  <c r="H19" i="12" s="1"/>
  <c r="H22" i="25"/>
  <c r="H19" i="25" s="1"/>
  <c r="D19" i="13"/>
  <c r="I28" i="13"/>
  <c r="I19" i="13" s="1"/>
  <c r="K22" i="13"/>
  <c r="K19" i="13" s="1"/>
  <c r="K28" i="25"/>
  <c r="K19" i="25" s="1"/>
  <c r="K19" i="12"/>
  <c r="G19" i="25"/>
  <c r="L28" i="12"/>
  <c r="L19" i="12" s="1"/>
  <c r="E19" i="12"/>
  <c r="F19" i="12"/>
  <c r="E19" i="25"/>
  <c r="F19" i="25"/>
  <c r="I28" i="25"/>
  <c r="I22" i="25"/>
  <c r="J28" i="25"/>
  <c r="J22" i="25"/>
  <c r="A380" i="16"/>
  <c r="G379" i="16"/>
  <c r="D379" i="16"/>
  <c r="L5" i="14" s="1"/>
  <c r="M16" i="12" s="1"/>
  <c r="M25" i="12" s="1"/>
  <c r="E379" i="16"/>
  <c r="L4" i="14" s="1"/>
  <c r="M16" i="13" s="1"/>
  <c r="M25" i="13" s="1"/>
  <c r="K379" i="16"/>
  <c r="L9" i="14" s="1"/>
  <c r="M16" i="9" s="1"/>
  <c r="M28" i="9" s="1"/>
  <c r="F379" i="16"/>
  <c r="J379" i="16"/>
  <c r="L8" i="14" s="1"/>
  <c r="M16" i="25" s="1"/>
  <c r="M23" i="25" s="1"/>
  <c r="C379" i="16"/>
  <c r="L3" i="14" s="1"/>
  <c r="L28" i="25"/>
  <c r="L22" i="25"/>
  <c r="J28" i="13"/>
  <c r="C19" i="12"/>
  <c r="D19" i="12"/>
  <c r="J22" i="13"/>
  <c r="I28" i="12"/>
  <c r="I19" i="12" s="1"/>
  <c r="E19" i="13"/>
  <c r="H19" i="13"/>
  <c r="C19" i="13"/>
  <c r="D19" i="25"/>
  <c r="C19" i="25"/>
  <c r="G19" i="12"/>
  <c r="F19" i="13"/>
  <c r="L19" i="13"/>
  <c r="G19" i="13"/>
  <c r="E28" i="9"/>
  <c r="E22" i="9"/>
  <c r="H28" i="9"/>
  <c r="H22" i="9"/>
  <c r="C22" i="9"/>
  <c r="C28" i="9"/>
  <c r="J28" i="9"/>
  <c r="J22" i="9"/>
  <c r="I22" i="9"/>
  <c r="I28" i="9"/>
  <c r="G22" i="9"/>
  <c r="G28" i="9"/>
  <c r="D22" i="9"/>
  <c r="D28" i="9"/>
  <c r="F22" i="9"/>
  <c r="F28" i="9"/>
  <c r="L22" i="9"/>
  <c r="L28" i="9"/>
  <c r="K22" i="9"/>
  <c r="K28" i="9"/>
  <c r="F21" i="9"/>
  <c r="F1" i="9"/>
  <c r="F1" i="25"/>
  <c r="F21" i="25"/>
  <c r="G33" i="12"/>
  <c r="F21" i="12"/>
  <c r="F1" i="12"/>
  <c r="G1" i="13"/>
  <c r="G21" i="13" s="1"/>
  <c r="G33" i="25"/>
  <c r="K23" i="25"/>
  <c r="K25" i="25"/>
  <c r="K24" i="25"/>
  <c r="K26" i="25"/>
  <c r="K27" i="25"/>
  <c r="I25" i="25"/>
  <c r="I23" i="25"/>
  <c r="I24" i="25"/>
  <c r="I26" i="25"/>
  <c r="I27" i="25"/>
  <c r="G23" i="25"/>
  <c r="G25" i="25"/>
  <c r="G24" i="25"/>
  <c r="G27" i="25"/>
  <c r="G26" i="25"/>
  <c r="E25" i="25"/>
  <c r="E23" i="25"/>
  <c r="E24" i="25"/>
  <c r="E27" i="25"/>
  <c r="E26" i="25"/>
  <c r="D23" i="25"/>
  <c r="D25" i="25"/>
  <c r="D24" i="25"/>
  <c r="D27" i="25"/>
  <c r="D26" i="25"/>
  <c r="H23" i="25"/>
  <c r="H25" i="25"/>
  <c r="H24" i="25"/>
  <c r="H26" i="25"/>
  <c r="H27" i="25"/>
  <c r="F25" i="25"/>
  <c r="F23" i="25"/>
  <c r="F24" i="25"/>
  <c r="F26" i="25"/>
  <c r="F27" i="25"/>
  <c r="C23" i="25"/>
  <c r="C25" i="25"/>
  <c r="C24" i="25"/>
  <c r="C26" i="25"/>
  <c r="C27" i="25"/>
  <c r="L23" i="25"/>
  <c r="L25" i="25"/>
  <c r="L24" i="25"/>
  <c r="L27" i="25"/>
  <c r="L26" i="25"/>
  <c r="J25" i="25"/>
  <c r="J23" i="25"/>
  <c r="J24" i="25"/>
  <c r="J26" i="25"/>
  <c r="J27" i="25"/>
  <c r="C23" i="9"/>
  <c r="H33" i="13"/>
  <c r="G33" i="9"/>
  <c r="K25" i="12"/>
  <c r="J25" i="12"/>
  <c r="I25" i="12"/>
  <c r="K25" i="13"/>
  <c r="H25" i="13"/>
  <c r="F25" i="13"/>
  <c r="J25" i="9"/>
  <c r="I25" i="9"/>
  <c r="H25" i="9"/>
  <c r="F25" i="9"/>
  <c r="E25" i="9"/>
  <c r="K25" i="9"/>
  <c r="G25" i="9"/>
  <c r="H25" i="12"/>
  <c r="I25" i="13"/>
  <c r="B16" i="9"/>
  <c r="B16" i="12"/>
  <c r="B16" i="13"/>
  <c r="L25" i="12"/>
  <c r="F25" i="12"/>
  <c r="C25" i="12"/>
  <c r="L23" i="12"/>
  <c r="L25" i="13"/>
  <c r="J19" i="13" l="1"/>
  <c r="J19" i="25"/>
  <c r="M22" i="9"/>
  <c r="M19" i="9" s="1"/>
  <c r="M25" i="9"/>
  <c r="M27" i="25"/>
  <c r="M25" i="25"/>
  <c r="M26" i="25"/>
  <c r="M24" i="25"/>
  <c r="I19" i="25"/>
  <c r="M22" i="13"/>
  <c r="M28" i="13"/>
  <c r="E19" i="9"/>
  <c r="L19" i="25"/>
  <c r="M28" i="25"/>
  <c r="M22" i="25"/>
  <c r="M22" i="12"/>
  <c r="M28" i="12"/>
  <c r="J19" i="9"/>
  <c r="H19" i="9"/>
  <c r="A381" i="16"/>
  <c r="K380" i="16"/>
  <c r="M9" i="14" s="1"/>
  <c r="N16" i="9" s="1"/>
  <c r="D380" i="16"/>
  <c r="M5" i="14" s="1"/>
  <c r="N16" i="12" s="1"/>
  <c r="N23" i="12" s="1"/>
  <c r="F380" i="16"/>
  <c r="E380" i="16"/>
  <c r="M4" i="14" s="1"/>
  <c r="N16" i="13" s="1"/>
  <c r="N24" i="13" s="1"/>
  <c r="J380" i="16"/>
  <c r="M8" i="14" s="1"/>
  <c r="N16" i="25" s="1"/>
  <c r="G380" i="16"/>
  <c r="C380" i="16"/>
  <c r="M3" i="14" s="1"/>
  <c r="K19" i="9"/>
  <c r="F19" i="9"/>
  <c r="G19" i="9"/>
  <c r="C19" i="9"/>
  <c r="L19" i="9"/>
  <c r="D19" i="9"/>
  <c r="I19" i="9"/>
  <c r="G21" i="9"/>
  <c r="G1" i="9"/>
  <c r="G1" i="25"/>
  <c r="G21" i="25"/>
  <c r="H33" i="12"/>
  <c r="G21" i="12"/>
  <c r="G1" i="12"/>
  <c r="H1" i="13"/>
  <c r="H21" i="13" s="1"/>
  <c r="H33" i="25"/>
  <c r="E23" i="12"/>
  <c r="I33" i="13"/>
  <c r="H33" i="9"/>
  <c r="F23" i="12"/>
  <c r="K23" i="13"/>
  <c r="G23" i="13"/>
  <c r="I23" i="9"/>
  <c r="J23" i="9"/>
  <c r="E23" i="9"/>
  <c r="D23" i="9"/>
  <c r="I26" i="13"/>
  <c r="E25" i="12"/>
  <c r="M26" i="13"/>
  <c r="M24" i="13"/>
  <c r="E23" i="13"/>
  <c r="J23" i="13"/>
  <c r="L23" i="13"/>
  <c r="H23" i="12"/>
  <c r="J23" i="12"/>
  <c r="H23" i="9"/>
  <c r="D25" i="12"/>
  <c r="D25" i="13"/>
  <c r="D25" i="9"/>
  <c r="C24" i="9"/>
  <c r="K24" i="9"/>
  <c r="G26" i="9"/>
  <c r="G24" i="9"/>
  <c r="F23" i="9"/>
  <c r="E24" i="9"/>
  <c r="I24" i="9"/>
  <c r="M24" i="12"/>
  <c r="I24" i="12"/>
  <c r="E24" i="12"/>
  <c r="C24" i="12"/>
  <c r="K24" i="12"/>
  <c r="G26" i="12"/>
  <c r="G24" i="12"/>
  <c r="C23" i="12"/>
  <c r="G23" i="12"/>
  <c r="K23" i="12"/>
  <c r="G26" i="13"/>
  <c r="G24" i="13"/>
  <c r="K24" i="13"/>
  <c r="F23" i="13"/>
  <c r="H23" i="13"/>
  <c r="D23" i="12"/>
  <c r="D23" i="13"/>
  <c r="I24" i="13"/>
  <c r="M24" i="9"/>
  <c r="L25" i="9"/>
  <c r="G23" i="9"/>
  <c r="K23" i="9"/>
  <c r="C25" i="9"/>
  <c r="I23" i="13"/>
  <c r="M23" i="12"/>
  <c r="L23" i="9"/>
  <c r="M23" i="13"/>
  <c r="G25" i="13"/>
  <c r="G25" i="12"/>
  <c r="I23" i="12"/>
  <c r="M23" i="9"/>
  <c r="F24" i="13"/>
  <c r="E26" i="12"/>
  <c r="F24" i="12"/>
  <c r="J24" i="12"/>
  <c r="M26" i="12"/>
  <c r="C26" i="9"/>
  <c r="D24" i="9"/>
  <c r="H24" i="9"/>
  <c r="L24" i="9"/>
  <c r="D24" i="13"/>
  <c r="H24" i="13"/>
  <c r="L24" i="13"/>
  <c r="D24" i="12"/>
  <c r="H24" i="12"/>
  <c r="K26" i="12"/>
  <c r="L24" i="12"/>
  <c r="E26" i="9"/>
  <c r="F24" i="9"/>
  <c r="I26" i="9"/>
  <c r="J24" i="9"/>
  <c r="M26" i="9"/>
  <c r="M19" i="25" l="1"/>
  <c r="N25" i="12"/>
  <c r="N24" i="12"/>
  <c r="N23" i="13"/>
  <c r="N22" i="9"/>
  <c r="N25" i="9"/>
  <c r="N28" i="9"/>
  <c r="N22" i="13"/>
  <c r="N28" i="13"/>
  <c r="N25" i="13"/>
  <c r="A382" i="16"/>
  <c r="C381" i="16"/>
  <c r="N3" i="14" s="1"/>
  <c r="J381" i="16"/>
  <c r="N8" i="14" s="1"/>
  <c r="O16" i="25" s="1"/>
  <c r="K381" i="16"/>
  <c r="N9" i="14" s="1"/>
  <c r="O16" i="9" s="1"/>
  <c r="D381" i="16"/>
  <c r="N5" i="14" s="1"/>
  <c r="O16" i="12" s="1"/>
  <c r="O26" i="12" s="1"/>
  <c r="F381" i="16"/>
  <c r="E381" i="16"/>
  <c r="N4" i="14" s="1"/>
  <c r="O16" i="13" s="1"/>
  <c r="G381" i="16"/>
  <c r="M19" i="12"/>
  <c r="N23" i="9"/>
  <c r="N28" i="25"/>
  <c r="N22" i="25"/>
  <c r="N26" i="25"/>
  <c r="N25" i="25"/>
  <c r="N27" i="25"/>
  <c r="N23" i="25"/>
  <c r="N24" i="25"/>
  <c r="N24" i="9"/>
  <c r="N28" i="12"/>
  <c r="N22" i="12"/>
  <c r="M19" i="13"/>
  <c r="H21" i="9"/>
  <c r="H1" i="9"/>
  <c r="H1" i="25"/>
  <c r="H21" i="25"/>
  <c r="I33" i="12"/>
  <c r="H21" i="12"/>
  <c r="H1" i="12"/>
  <c r="I1" i="13"/>
  <c r="I21" i="13" s="1"/>
  <c r="I33" i="25"/>
  <c r="K26" i="13"/>
  <c r="F26" i="13"/>
  <c r="J24" i="13"/>
  <c r="H26" i="13"/>
  <c r="C27" i="9"/>
  <c r="I26" i="12"/>
  <c r="J33" i="13"/>
  <c r="I33" i="9"/>
  <c r="N26" i="13"/>
  <c r="E24" i="13"/>
  <c r="E26" i="13"/>
  <c r="I27" i="12"/>
  <c r="C26" i="12"/>
  <c r="J26" i="13"/>
  <c r="D26" i="13"/>
  <c r="L26" i="13"/>
  <c r="G27" i="13"/>
  <c r="K26" i="9"/>
  <c r="K27" i="9"/>
  <c r="G27" i="9"/>
  <c r="M27" i="9"/>
  <c r="I27" i="9"/>
  <c r="E27" i="9"/>
  <c r="N26" i="9"/>
  <c r="L26" i="9"/>
  <c r="J26" i="9"/>
  <c r="H26" i="9"/>
  <c r="F26" i="9"/>
  <c r="D26" i="9"/>
  <c r="M27" i="12"/>
  <c r="F26" i="12"/>
  <c r="N26" i="12"/>
  <c r="J26" i="12"/>
  <c r="H26" i="12"/>
  <c r="E27" i="12"/>
  <c r="M27" i="13"/>
  <c r="I27" i="13"/>
  <c r="E27" i="13"/>
  <c r="L26" i="12"/>
  <c r="D26" i="12"/>
  <c r="K27" i="12"/>
  <c r="G27" i="12"/>
  <c r="D27" i="13"/>
  <c r="N27" i="13"/>
  <c r="N27" i="9"/>
  <c r="H27" i="13"/>
  <c r="L27" i="9"/>
  <c r="D27" i="9"/>
  <c r="J27" i="13"/>
  <c r="N19" i="25" l="1"/>
  <c r="N19" i="12"/>
  <c r="O22" i="9"/>
  <c r="O25" i="9"/>
  <c r="O28" i="9"/>
  <c r="O24" i="9"/>
  <c r="O23" i="9"/>
  <c r="O26" i="9"/>
  <c r="O27" i="9"/>
  <c r="O22" i="13"/>
  <c r="O28" i="13"/>
  <c r="O25" i="13"/>
  <c r="O26" i="13"/>
  <c r="O24" i="13"/>
  <c r="O23" i="13"/>
  <c r="O22" i="25"/>
  <c r="O28" i="25"/>
  <c r="O24" i="25"/>
  <c r="O26" i="25"/>
  <c r="O25" i="25"/>
  <c r="O27" i="25"/>
  <c r="O23" i="25"/>
  <c r="N19" i="9"/>
  <c r="O22" i="12"/>
  <c r="O28" i="12"/>
  <c r="O25" i="12"/>
  <c r="O24" i="12"/>
  <c r="O23" i="12"/>
  <c r="A383" i="16"/>
  <c r="C382" i="16"/>
  <c r="O3" i="14" s="1"/>
  <c r="G382" i="16"/>
  <c r="E382" i="16"/>
  <c r="O4" i="14" s="1"/>
  <c r="P16" i="13" s="1"/>
  <c r="P27" i="13" s="1"/>
  <c r="K382" i="16"/>
  <c r="O9" i="14" s="1"/>
  <c r="P16" i="9" s="1"/>
  <c r="D382" i="16"/>
  <c r="O5" i="14" s="1"/>
  <c r="P16" i="12" s="1"/>
  <c r="F382" i="16"/>
  <c r="J382" i="16"/>
  <c r="O8" i="14" s="1"/>
  <c r="P16" i="25" s="1"/>
  <c r="O27" i="13"/>
  <c r="O27" i="12"/>
  <c r="N19" i="13"/>
  <c r="I1" i="9"/>
  <c r="I21" i="9"/>
  <c r="I1" i="25"/>
  <c r="I21" i="25"/>
  <c r="J33" i="12"/>
  <c r="I1" i="12"/>
  <c r="I21" i="12"/>
  <c r="J1" i="13"/>
  <c r="J21" i="13" s="1"/>
  <c r="J33" i="25"/>
  <c r="K27" i="13"/>
  <c r="F27" i="13"/>
  <c r="L27" i="12"/>
  <c r="J27" i="12"/>
  <c r="D27" i="12"/>
  <c r="H27" i="12"/>
  <c r="C27" i="12"/>
  <c r="K33" i="13"/>
  <c r="J33" i="9"/>
  <c r="L27" i="13"/>
  <c r="F27" i="12"/>
  <c r="N27" i="12"/>
  <c r="J27" i="9"/>
  <c r="F27" i="9"/>
  <c r="H27" i="9"/>
  <c r="O19" i="25" l="1"/>
  <c r="O19" i="12"/>
  <c r="P22" i="12"/>
  <c r="P28" i="12"/>
  <c r="P25" i="12"/>
  <c r="P23" i="12"/>
  <c r="P24" i="12"/>
  <c r="P26" i="12"/>
  <c r="P27" i="12"/>
  <c r="O19" i="13"/>
  <c r="P25" i="9"/>
  <c r="P22" i="9"/>
  <c r="P28" i="9"/>
  <c r="P23" i="9"/>
  <c r="P24" i="9"/>
  <c r="P27" i="9"/>
  <c r="P26" i="9"/>
  <c r="A384" i="16"/>
  <c r="D383" i="16"/>
  <c r="P5" i="14" s="1"/>
  <c r="Q16" i="12" s="1"/>
  <c r="C383" i="16"/>
  <c r="P3" i="14" s="1"/>
  <c r="E383" i="16"/>
  <c r="P4" i="14" s="1"/>
  <c r="Q16" i="13" s="1"/>
  <c r="J383" i="16"/>
  <c r="P8" i="14" s="1"/>
  <c r="Q16" i="25" s="1"/>
  <c r="K383" i="16"/>
  <c r="P9" i="14" s="1"/>
  <c r="Q16" i="9" s="1"/>
  <c r="G383" i="16"/>
  <c r="F383" i="16"/>
  <c r="O19" i="9"/>
  <c r="P22" i="25"/>
  <c r="P28" i="25"/>
  <c r="P27" i="25"/>
  <c r="P23" i="25"/>
  <c r="P26" i="25"/>
  <c r="P25" i="25"/>
  <c r="P24" i="25"/>
  <c r="P22" i="13"/>
  <c r="P28" i="13"/>
  <c r="P25" i="13"/>
  <c r="P23" i="13"/>
  <c r="P24" i="13"/>
  <c r="P26" i="13"/>
  <c r="J21" i="9"/>
  <c r="J1" i="9"/>
  <c r="J1" i="25"/>
  <c r="J21" i="25"/>
  <c r="K33" i="12"/>
  <c r="J21" i="12"/>
  <c r="J1" i="12"/>
  <c r="K1" i="13"/>
  <c r="K21" i="13" s="1"/>
  <c r="K33" i="25"/>
  <c r="L33" i="13"/>
  <c r="K33" i="9"/>
  <c r="P19" i="13" l="1"/>
  <c r="Q28" i="12"/>
  <c r="Q22" i="12"/>
  <c r="Q25" i="12"/>
  <c r="Q23" i="12"/>
  <c r="Q24" i="12"/>
  <c r="Q26" i="12"/>
  <c r="Q27" i="12"/>
  <c r="Q22" i="25"/>
  <c r="Q28" i="25"/>
  <c r="Q24" i="25"/>
  <c r="Q23" i="25"/>
  <c r="Q27" i="25"/>
  <c r="Q25" i="25"/>
  <c r="Q26" i="25"/>
  <c r="A385" i="16"/>
  <c r="F384" i="16"/>
  <c r="J384" i="16"/>
  <c r="Q8" i="14" s="1"/>
  <c r="R16" i="25" s="1"/>
  <c r="C384" i="16"/>
  <c r="Q3" i="14" s="1"/>
  <c r="E384" i="16"/>
  <c r="Q4" i="14" s="1"/>
  <c r="R16" i="13" s="1"/>
  <c r="G384" i="16"/>
  <c r="D384" i="16"/>
  <c r="Q5" i="14" s="1"/>
  <c r="R16" i="12" s="1"/>
  <c r="K384" i="16"/>
  <c r="Q9" i="14" s="1"/>
  <c r="R16" i="9" s="1"/>
  <c r="Q22" i="13"/>
  <c r="Q28" i="13"/>
  <c r="Q25" i="13"/>
  <c r="Q26" i="13"/>
  <c r="Q24" i="13"/>
  <c r="Q23" i="13"/>
  <c r="Q27" i="13"/>
  <c r="P19" i="12"/>
  <c r="Q28" i="9"/>
  <c r="Q25" i="9"/>
  <c r="Q22" i="9"/>
  <c r="Q24" i="9"/>
  <c r="Q23" i="9"/>
  <c r="Q26" i="9"/>
  <c r="Q27" i="9"/>
  <c r="P19" i="25"/>
  <c r="P19" i="9"/>
  <c r="K1" i="25"/>
  <c r="K21" i="25"/>
  <c r="L33" i="12"/>
  <c r="K21" i="12"/>
  <c r="K1" i="12"/>
  <c r="K21" i="9"/>
  <c r="K1" i="9"/>
  <c r="L1" i="13"/>
  <c r="L21" i="13" s="1"/>
  <c r="L33" i="25"/>
  <c r="M33" i="13"/>
  <c r="L33" i="9"/>
  <c r="Q19" i="12" l="1"/>
  <c r="Q19" i="25"/>
  <c r="Q19" i="13"/>
  <c r="R22" i="13"/>
  <c r="R28" i="13"/>
  <c r="R25" i="13"/>
  <c r="R23" i="13"/>
  <c r="R24" i="13"/>
  <c r="R26" i="13"/>
  <c r="R27" i="13"/>
  <c r="A386" i="16"/>
  <c r="K385" i="16"/>
  <c r="R9" i="14" s="1"/>
  <c r="S16" i="9" s="1"/>
  <c r="F385" i="16"/>
  <c r="G385" i="16"/>
  <c r="C385" i="16"/>
  <c r="R3" i="14" s="1"/>
  <c r="D385" i="16"/>
  <c r="R5" i="14" s="1"/>
  <c r="S16" i="12" s="1"/>
  <c r="E385" i="16"/>
  <c r="R4" i="14" s="1"/>
  <c r="S16" i="13" s="1"/>
  <c r="J385" i="16"/>
  <c r="R8" i="14" s="1"/>
  <c r="S16" i="25" s="1"/>
  <c r="Q19" i="9"/>
  <c r="R28" i="9"/>
  <c r="R25" i="9"/>
  <c r="R22" i="9"/>
  <c r="R23" i="9"/>
  <c r="R24" i="9"/>
  <c r="R26" i="9"/>
  <c r="R27" i="9"/>
  <c r="R22" i="12"/>
  <c r="R28" i="12"/>
  <c r="R25" i="12"/>
  <c r="R23" i="12"/>
  <c r="R24" i="12"/>
  <c r="R26" i="12"/>
  <c r="R27" i="12"/>
  <c r="R22" i="25"/>
  <c r="R28" i="25"/>
  <c r="R23" i="25"/>
  <c r="R24" i="25"/>
  <c r="R25" i="25"/>
  <c r="R27" i="25"/>
  <c r="R26" i="25"/>
  <c r="L21" i="9"/>
  <c r="L1" i="9"/>
  <c r="M33" i="12"/>
  <c r="L21" i="12"/>
  <c r="L1" i="12"/>
  <c r="L1" i="25"/>
  <c r="L21" i="25"/>
  <c r="M1" i="13"/>
  <c r="M21" i="13" s="1"/>
  <c r="M33" i="25"/>
  <c r="N33" i="13"/>
  <c r="M33" i="9"/>
  <c r="R19" i="9" l="1"/>
  <c r="R19" i="25"/>
  <c r="S22" i="13"/>
  <c r="S28" i="13"/>
  <c r="S25" i="13"/>
  <c r="S24" i="13"/>
  <c r="S23" i="13"/>
  <c r="S26" i="13"/>
  <c r="S27" i="13"/>
  <c r="S22" i="12"/>
  <c r="S28" i="12"/>
  <c r="S25" i="12"/>
  <c r="S26" i="12"/>
  <c r="S24" i="12"/>
  <c r="S23" i="12"/>
  <c r="S27" i="12"/>
  <c r="S22" i="9"/>
  <c r="S25" i="9"/>
  <c r="S28" i="9"/>
  <c r="S23" i="9"/>
  <c r="S26" i="9"/>
  <c r="S27" i="9"/>
  <c r="S24" i="9"/>
  <c r="R19" i="13"/>
  <c r="R19" i="12"/>
  <c r="A387" i="16"/>
  <c r="K386" i="16"/>
  <c r="S9" i="14" s="1"/>
  <c r="T16" i="9" s="1"/>
  <c r="C386" i="16"/>
  <c r="S3" i="14" s="1"/>
  <c r="F386" i="16"/>
  <c r="G386" i="16"/>
  <c r="D386" i="16"/>
  <c r="S5" i="14" s="1"/>
  <c r="T16" i="12" s="1"/>
  <c r="J386" i="16"/>
  <c r="S8" i="14" s="1"/>
  <c r="T16" i="25" s="1"/>
  <c r="E386" i="16"/>
  <c r="S4" i="14" s="1"/>
  <c r="T16" i="13" s="1"/>
  <c r="S28" i="25"/>
  <c r="S22" i="25"/>
  <c r="S27" i="25"/>
  <c r="S25" i="25"/>
  <c r="S26" i="25"/>
  <c r="S24" i="25"/>
  <c r="S23" i="25"/>
  <c r="M1" i="25"/>
  <c r="M21" i="25"/>
  <c r="N33" i="12"/>
  <c r="M21" i="12"/>
  <c r="M1" i="12"/>
  <c r="M21" i="9"/>
  <c r="M1" i="9"/>
  <c r="N1" i="13"/>
  <c r="N21" i="13" s="1"/>
  <c r="N33" i="25"/>
  <c r="O33" i="13"/>
  <c r="N33" i="9"/>
  <c r="S19" i="25" l="1"/>
  <c r="S19" i="9"/>
  <c r="S19" i="12"/>
  <c r="T28" i="25"/>
  <c r="T22" i="25"/>
  <c r="T24" i="25"/>
  <c r="T26" i="25"/>
  <c r="T23" i="25"/>
  <c r="T27" i="25"/>
  <c r="T25" i="25"/>
  <c r="T22" i="9"/>
  <c r="T25" i="9"/>
  <c r="T28" i="9"/>
  <c r="T23" i="9"/>
  <c r="T24" i="9"/>
  <c r="T26" i="9"/>
  <c r="T27" i="9"/>
  <c r="S19" i="13"/>
  <c r="T28" i="13"/>
  <c r="T22" i="13"/>
  <c r="T25" i="13"/>
  <c r="T23" i="13"/>
  <c r="T26" i="13"/>
  <c r="T24" i="13"/>
  <c r="T27" i="13"/>
  <c r="T22" i="12"/>
  <c r="T28" i="12"/>
  <c r="T25" i="12"/>
  <c r="T23" i="12"/>
  <c r="T24" i="12"/>
  <c r="T26" i="12"/>
  <c r="T27" i="12"/>
  <c r="A388" i="16"/>
  <c r="E387" i="16"/>
  <c r="T4" i="14" s="1"/>
  <c r="U16" i="13" s="1"/>
  <c r="K387" i="16"/>
  <c r="T9" i="14" s="1"/>
  <c r="U16" i="9" s="1"/>
  <c r="F387" i="16"/>
  <c r="G387" i="16"/>
  <c r="J387" i="16"/>
  <c r="T8" i="14" s="1"/>
  <c r="U16" i="25" s="1"/>
  <c r="D387" i="16"/>
  <c r="T5" i="14" s="1"/>
  <c r="U16" i="12" s="1"/>
  <c r="C387" i="16"/>
  <c r="T3" i="14" s="1"/>
  <c r="N21" i="9"/>
  <c r="N1" i="9"/>
  <c r="O33" i="12"/>
  <c r="N21" i="12"/>
  <c r="N1" i="12"/>
  <c r="N1" i="25"/>
  <c r="N21" i="25"/>
  <c r="O1" i="13"/>
  <c r="O21" i="13" s="1"/>
  <c r="O33" i="25"/>
  <c r="P33" i="13"/>
  <c r="O33" i="9"/>
  <c r="T19" i="25" l="1"/>
  <c r="T19" i="13"/>
  <c r="U28" i="12"/>
  <c r="U22" i="12"/>
  <c r="U25" i="12"/>
  <c r="U23" i="12"/>
  <c r="U24" i="12"/>
  <c r="U26" i="12"/>
  <c r="U27" i="12"/>
  <c r="U28" i="9"/>
  <c r="U25" i="9"/>
  <c r="U22" i="9"/>
  <c r="U26" i="9"/>
  <c r="U23" i="9"/>
  <c r="U24" i="9"/>
  <c r="U27" i="9"/>
  <c r="T19" i="9"/>
  <c r="E388" i="16"/>
  <c r="U4" i="14" s="1"/>
  <c r="V16" i="13" s="1"/>
  <c r="K388" i="16"/>
  <c r="U9" i="14" s="1"/>
  <c r="V16" i="9" s="1"/>
  <c r="D388" i="16"/>
  <c r="U5" i="14" s="1"/>
  <c r="V16" i="12" s="1"/>
  <c r="F388" i="16"/>
  <c r="C388" i="16"/>
  <c r="U3" i="14" s="1"/>
  <c r="J388" i="16"/>
  <c r="U8" i="14" s="1"/>
  <c r="V16" i="25" s="1"/>
  <c r="G388" i="16"/>
  <c r="U22" i="25"/>
  <c r="U28" i="25"/>
  <c r="U24" i="25"/>
  <c r="U23" i="25"/>
  <c r="U27" i="25"/>
  <c r="U26" i="25"/>
  <c r="U25" i="25"/>
  <c r="U22" i="13"/>
  <c r="U28" i="13"/>
  <c r="U25" i="13"/>
  <c r="U23" i="13"/>
  <c r="U24" i="13"/>
  <c r="U26" i="13"/>
  <c r="U27" i="13"/>
  <c r="T19" i="12"/>
  <c r="O21" i="9"/>
  <c r="O1" i="9"/>
  <c r="P33" i="12"/>
  <c r="O21" i="12"/>
  <c r="O1" i="12"/>
  <c r="O1" i="25"/>
  <c r="O21" i="25"/>
  <c r="P1" i="13"/>
  <c r="P21" i="13" s="1"/>
  <c r="P33" i="25"/>
  <c r="Q33" i="13"/>
  <c r="P33" i="9"/>
  <c r="U19" i="12" l="1"/>
  <c r="U19" i="13"/>
  <c r="V28" i="13"/>
  <c r="V22" i="13"/>
  <c r="V25" i="13"/>
  <c r="V23" i="13"/>
  <c r="V24" i="13"/>
  <c r="V26" i="13"/>
  <c r="V27" i="13"/>
  <c r="U19" i="25"/>
  <c r="V22" i="12"/>
  <c r="V28" i="12"/>
  <c r="V23" i="12"/>
  <c r="V24" i="12"/>
  <c r="V25" i="12"/>
  <c r="V26" i="12"/>
  <c r="V27" i="12"/>
  <c r="U19" i="9"/>
  <c r="V22" i="25"/>
  <c r="V28" i="25"/>
  <c r="V25" i="25"/>
  <c r="V27" i="25"/>
  <c r="V23" i="25"/>
  <c r="V26" i="25"/>
  <c r="V24" i="25"/>
  <c r="V28" i="9"/>
  <c r="V25" i="9"/>
  <c r="V22" i="9"/>
  <c r="V23" i="9"/>
  <c r="V24" i="9"/>
  <c r="V26" i="9"/>
  <c r="V27" i="9"/>
  <c r="P21" i="9"/>
  <c r="P1" i="9"/>
  <c r="Q33" i="12"/>
  <c r="P21" i="12"/>
  <c r="P1" i="12"/>
  <c r="P1" i="25"/>
  <c r="P21" i="25"/>
  <c r="Q1" i="13"/>
  <c r="Q21" i="13" s="1"/>
  <c r="Q33" i="25"/>
  <c r="R33" i="13"/>
  <c r="Q33" i="9"/>
  <c r="V19" i="13" l="1"/>
  <c r="E18" i="13" s="1"/>
  <c r="V19" i="9"/>
  <c r="C18" i="9" s="1"/>
  <c r="V19" i="12"/>
  <c r="V19" i="25"/>
  <c r="C18" i="13"/>
  <c r="Q21" i="9"/>
  <c r="Q1" i="9"/>
  <c r="R33" i="12"/>
  <c r="Q21" i="12"/>
  <c r="Q1" i="12"/>
  <c r="Q21" i="25"/>
  <c r="Q1" i="25"/>
  <c r="R1" i="13"/>
  <c r="R21" i="13" s="1"/>
  <c r="R33" i="25"/>
  <c r="S33" i="13"/>
  <c r="R33" i="9"/>
  <c r="E18" i="9" l="1"/>
  <c r="E18" i="25"/>
  <c r="C18" i="25"/>
  <c r="C18" i="12"/>
  <c r="E18" i="12"/>
  <c r="S33" i="12"/>
  <c r="R21" i="12"/>
  <c r="R1" i="12"/>
  <c r="R21" i="9"/>
  <c r="R1" i="9"/>
  <c r="R1" i="25"/>
  <c r="R21" i="25"/>
  <c r="S1" i="13"/>
  <c r="S21" i="13" s="1"/>
  <c r="S33" i="25"/>
  <c r="T33" i="13"/>
  <c r="S33" i="9"/>
  <c r="S21" i="9" l="1"/>
  <c r="S1" i="9"/>
  <c r="S1" i="25"/>
  <c r="S21" i="25"/>
  <c r="T33" i="12"/>
  <c r="S21" i="12"/>
  <c r="S1" i="12"/>
  <c r="T1" i="13"/>
  <c r="T21" i="13" s="1"/>
  <c r="T33" i="25"/>
  <c r="U33" i="13"/>
  <c r="T33" i="9"/>
  <c r="T21" i="9" l="1"/>
  <c r="T1" i="9"/>
  <c r="T1" i="25"/>
  <c r="T21" i="25"/>
  <c r="U33" i="12"/>
  <c r="T21" i="12"/>
  <c r="T1" i="12"/>
  <c r="U1" i="13"/>
  <c r="U21" i="13" s="1"/>
  <c r="U33" i="25"/>
  <c r="V33" i="13"/>
  <c r="U33" i="9"/>
  <c r="U21" i="9" l="1"/>
  <c r="U1" i="9"/>
  <c r="U1" i="25"/>
  <c r="U21" i="25"/>
  <c r="V33" i="12"/>
  <c r="U1" i="12"/>
  <c r="U21" i="12"/>
  <c r="V1" i="13"/>
  <c r="V21" i="13" s="1"/>
  <c r="V33" i="9"/>
  <c r="V33" i="25"/>
  <c r="V1" i="25" l="1"/>
  <c r="V21" i="25"/>
  <c r="V21" i="9"/>
  <c r="V1" i="9"/>
  <c r="V21" i="12"/>
  <c r="V1" i="12"/>
</calcChain>
</file>

<file path=xl/sharedStrings.xml><?xml version="1.0" encoding="utf-8"?>
<sst xmlns="http://schemas.openxmlformats.org/spreadsheetml/2006/main" count="202" uniqueCount="60">
  <si>
    <t>Year</t>
  </si>
  <si>
    <t>Grand Total</t>
  </si>
  <si>
    <t>Iteration</t>
  </si>
  <si>
    <t>INDEX</t>
  </si>
  <si>
    <t>Average of Value</t>
  </si>
  <si>
    <t>mean</t>
  </si>
  <si>
    <t>MP_Shock_MidC</t>
  </si>
  <si>
    <t>MP_Shock_PV</t>
  </si>
  <si>
    <t>NG_Shock_East</t>
  </si>
  <si>
    <t>NG_Shock_West</t>
  </si>
  <si>
    <t>COB</t>
  </si>
  <si>
    <t>90th</t>
  </si>
  <si>
    <t>75th</t>
  </si>
  <si>
    <t>25th</t>
  </si>
  <si>
    <t>10th</t>
  </si>
  <si>
    <t>PRICES</t>
  </si>
  <si>
    <t>Mid Columbia</t>
  </si>
  <si>
    <t>Palo Verde</t>
  </si>
  <si>
    <t>NG East</t>
  </si>
  <si>
    <t>NG West</t>
  </si>
  <si>
    <t>PV</t>
  </si>
  <si>
    <t>MidC</t>
  </si>
  <si>
    <t>SP</t>
  </si>
  <si>
    <t>NP</t>
  </si>
  <si>
    <t xml:space="preserve">COB </t>
  </si>
  <si>
    <t>SP15</t>
  </si>
  <si>
    <t>NP15</t>
  </si>
  <si>
    <t>Flat</t>
  </si>
  <si>
    <t>Quote Date</t>
  </si>
  <si>
    <t/>
  </si>
  <si>
    <t>Start</t>
  </si>
  <si>
    <t>NG-East</t>
  </si>
  <si>
    <t>NG-West</t>
  </si>
  <si>
    <t>Column Labels</t>
  </si>
  <si>
    <t>Expected Values</t>
  </si>
  <si>
    <t>PV Shocks</t>
  </si>
  <si>
    <t>MidC Shocks</t>
  </si>
  <si>
    <t>NG West Shocks</t>
  </si>
  <si>
    <t>NG East Shocks</t>
  </si>
  <si>
    <t>Sorted Realization Rank</t>
  </si>
  <si>
    <t>[Sumas]</t>
  </si>
  <si>
    <t>[Kern Opal]</t>
  </si>
  <si>
    <t>Percentile</t>
  </si>
  <si>
    <t>Iteration #</t>
  </si>
  <si>
    <t># Iteration</t>
  </si>
  <si>
    <t>Iteration Rank based on Mean</t>
  </si>
  <si>
    <t>Iteration Rank based on Yr 2034</t>
  </si>
  <si>
    <t>99th</t>
  </si>
  <si>
    <t>1st</t>
  </si>
  <si>
    <t>min</t>
  </si>
  <si>
    <t>max</t>
  </si>
  <si>
    <t>Iteration Rank based on Yr 2036</t>
  </si>
  <si>
    <t>Of the data to the left</t>
  </si>
  <si>
    <t>Update Years in the Table under this table</t>
  </si>
  <si>
    <t>10.09.18</t>
  </si>
  <si>
    <t>Used MM instead of MN as these Electric &amp; Gas Prices' Base</t>
  </si>
  <si>
    <t>Figure 7.5 - Simulated Annual Mid-C Electricity Market Prices</t>
  </si>
  <si>
    <t>Figure 7.6 - Simulated Annual Palo Verde Electricity Market Prices</t>
  </si>
  <si>
    <t>Figure 7.7 - Simulated Annual Western Natural Gas Market Prices</t>
  </si>
  <si>
    <t>Figure 7.8 - Simulated Annual Eastern Natural Gas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</si>
</sst>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%"/>
    <numFmt numFmtId="167" formatCode="mm/dd/yy"/>
    <numFmt numFmtId="168" formatCode="#,##0.0_);\(#,##0.0\);\-\ ;"/>
    <numFmt numFmtId="169" formatCode="#,##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u/>
      <sz val="8.5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2" fillId="2" borderId="0"/>
    <xf numFmtId="43" fontId="2" fillId="0" borderId="0" applyFont="0" applyFill="0" applyBorder="0" applyAlignment="0" applyProtection="0"/>
    <xf numFmtId="168" fontId="6" fillId="0" borderId="0" applyFont="0" applyFill="0" applyBorder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 applyFill="1"/>
    <xf numFmtId="0" fontId="9" fillId="0" borderId="0" xfId="0" applyFont="1" applyFill="1"/>
    <xf numFmtId="44" fontId="9" fillId="0" borderId="0" xfId="1" applyFont="1" applyFill="1"/>
    <xf numFmtId="44" fontId="9" fillId="0" borderId="0" xfId="0" applyNumberFormat="1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10" fillId="0" borderId="0" xfId="2" applyNumberFormat="1" applyFont="1" applyFill="1" applyAlignment="1">
      <alignment horizontal="center"/>
    </xf>
    <xf numFmtId="4" fontId="10" fillId="0" borderId="1" xfId="1" applyNumberFormat="1" applyFont="1" applyFill="1" applyBorder="1"/>
    <xf numFmtId="4" fontId="10" fillId="0" borderId="4" xfId="4" applyNumberFormat="1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2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4" fillId="0" borderId="0" xfId="3" applyFont="1" applyFill="1" applyAlignment="1" applyProtection="1"/>
    <xf numFmtId="0" fontId="15" fillId="0" borderId="0" xfId="0" applyFont="1" applyFill="1"/>
    <xf numFmtId="165" fontId="9" fillId="0" borderId="0" xfId="0" applyNumberFormat="1" applyFont="1" applyFill="1"/>
    <xf numFmtId="166" fontId="9" fillId="0" borderId="0" xfId="2" applyNumberFormat="1" applyFont="1" applyFill="1"/>
    <xf numFmtId="0" fontId="9" fillId="0" borderId="0" xfId="2" applyNumberFormat="1" applyFont="1" applyFill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/>
    <xf numFmtId="1" fontId="8" fillId="0" borderId="0" xfId="0" applyNumberFormat="1" applyFont="1" applyFill="1"/>
    <xf numFmtId="4" fontId="9" fillId="0" borderId="0" xfId="0" applyNumberFormat="1" applyFont="1" applyFill="1"/>
    <xf numFmtId="0" fontId="16" fillId="0" borderId="0" xfId="0" applyFont="1" applyFill="1"/>
    <xf numFmtId="4" fontId="16" fillId="0" borderId="0" xfId="0" applyNumberFormat="1" applyFont="1" applyFill="1"/>
    <xf numFmtId="0" fontId="9" fillId="0" borderId="0" xfId="11" applyFont="1" applyFill="1" applyAlignment="1">
      <alignment horizontal="center" wrapText="1"/>
    </xf>
    <xf numFmtId="0" fontId="9" fillId="0" borderId="0" xfId="11" applyFont="1" applyFill="1"/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0" fontId="9" fillId="0" borderId="0" xfId="11" applyFont="1" applyFill="1" applyAlignment="1">
      <alignment wrapText="1"/>
    </xf>
    <xf numFmtId="0" fontId="9" fillId="0" borderId="0" xfId="11" applyFont="1" applyFill="1" applyAlignment="1"/>
    <xf numFmtId="10" fontId="9" fillId="0" borderId="0" xfId="0" applyNumberFormat="1" applyFont="1" applyFill="1"/>
    <xf numFmtId="0" fontId="6" fillId="0" borderId="0" xfId="0" applyFont="1" applyFill="1"/>
    <xf numFmtId="0" fontId="17" fillId="0" borderId="0" xfId="0" applyFont="1" applyFill="1"/>
    <xf numFmtId="0" fontId="9" fillId="0" borderId="0" xfId="0" applyFont="1" applyFill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/>
    <xf numFmtId="0" fontId="17" fillId="0" borderId="3" xfId="0" applyFont="1" applyFill="1" applyBorder="1"/>
    <xf numFmtId="14" fontId="17" fillId="0" borderId="3" xfId="0" applyNumberFormat="1" applyFont="1" applyFill="1" applyBorder="1"/>
    <xf numFmtId="0" fontId="9" fillId="0" borderId="3" xfId="0" applyFont="1" applyFill="1" applyBorder="1"/>
    <xf numFmtId="0" fontId="1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NumberFormat="1" applyFont="1" applyFill="1"/>
  </cellXfs>
  <cellStyles count="15">
    <cellStyle name="Comma" xfId="4" builtinId="3"/>
    <cellStyle name="Comma 2" xfId="6"/>
    <cellStyle name="Comma 3" xfId="14"/>
    <cellStyle name="Currency" xfId="1" builtinId="4"/>
    <cellStyle name="Currency 2" xfId="12"/>
    <cellStyle name="Hyperlink" xfId="3" builtinId="8"/>
    <cellStyle name="Normal" xfId="0" builtinId="0"/>
    <cellStyle name="Normal 2" xfId="5"/>
    <cellStyle name="Normal 3" xfId="8"/>
    <cellStyle name="Normal 4" xfId="11"/>
    <cellStyle name="Normal 5" xfId="9"/>
    <cellStyle name="Number" xfId="7"/>
    <cellStyle name="Percent" xfId="2" builtinId="5"/>
    <cellStyle name="Percent 2" xfId="13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- Mid C'!$B$22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C'!$C$22:$V$22</c:f>
              <c:numCache>
                <c:formatCode>#,##0.00</c:formatCode>
                <c:ptCount val="20"/>
                <c:pt idx="0">
                  <c:v>26.739056082336951</c:v>
                </c:pt>
                <c:pt idx="1">
                  <c:v>25.406309596494168</c:v>
                </c:pt>
                <c:pt idx="2">
                  <c:v>28.21844672070285</c:v>
                </c:pt>
                <c:pt idx="3">
                  <c:v>32.974387448321572</c:v>
                </c:pt>
                <c:pt idx="4">
                  <c:v>37.037619559547906</c:v>
                </c:pt>
                <c:pt idx="5">
                  <c:v>41.317359975184765</c:v>
                </c:pt>
                <c:pt idx="6">
                  <c:v>43.803467137368457</c:v>
                </c:pt>
                <c:pt idx="7">
                  <c:v>47.608022006588619</c:v>
                </c:pt>
                <c:pt idx="8">
                  <c:v>46.869194399667442</c:v>
                </c:pt>
                <c:pt idx="9">
                  <c:v>46.96810631783849</c:v>
                </c:pt>
                <c:pt idx="10">
                  <c:v>50.59714848437762</c:v>
                </c:pt>
                <c:pt idx="11">
                  <c:v>55.437968814736799</c:v>
                </c:pt>
                <c:pt idx="12">
                  <c:v>58.714299646375878</c:v>
                </c:pt>
                <c:pt idx="13">
                  <c:v>62.739711427005737</c:v>
                </c:pt>
                <c:pt idx="14">
                  <c:v>64.883621651998624</c:v>
                </c:pt>
                <c:pt idx="15">
                  <c:v>68.54414153243664</c:v>
                </c:pt>
                <c:pt idx="16">
                  <c:v>66.162514090214529</c:v>
                </c:pt>
                <c:pt idx="17">
                  <c:v>69.851331786919644</c:v>
                </c:pt>
                <c:pt idx="18">
                  <c:v>73.049816896473999</c:v>
                </c:pt>
                <c:pt idx="19">
                  <c:v>79.878055372645832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- Mid C'!$B$23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C'!$C$23:$V$23</c:f>
              <c:numCache>
                <c:formatCode>#,##0.00</c:formatCode>
                <c:ptCount val="20"/>
                <c:pt idx="0">
                  <c:v>24.910575286331827</c:v>
                </c:pt>
                <c:pt idx="1">
                  <c:v>24.662669187342498</c:v>
                </c:pt>
                <c:pt idx="2">
                  <c:v>27.239556978173017</c:v>
                </c:pt>
                <c:pt idx="3">
                  <c:v>31.57320727079242</c:v>
                </c:pt>
                <c:pt idx="4">
                  <c:v>35.091855245818437</c:v>
                </c:pt>
                <c:pt idx="5">
                  <c:v>39.659192509255256</c:v>
                </c:pt>
                <c:pt idx="6">
                  <c:v>42.422635869728296</c:v>
                </c:pt>
                <c:pt idx="7">
                  <c:v>44.729517197695834</c:v>
                </c:pt>
                <c:pt idx="8">
                  <c:v>45.138290303694788</c:v>
                </c:pt>
                <c:pt idx="9">
                  <c:v>45.685385211624023</c:v>
                </c:pt>
                <c:pt idx="10">
                  <c:v>48.306269608205376</c:v>
                </c:pt>
                <c:pt idx="11">
                  <c:v>53.605462685664357</c:v>
                </c:pt>
                <c:pt idx="12">
                  <c:v>56.520090948356206</c:v>
                </c:pt>
                <c:pt idx="13">
                  <c:v>59.513819533452086</c:v>
                </c:pt>
                <c:pt idx="14">
                  <c:v>63.899626556832892</c:v>
                </c:pt>
                <c:pt idx="15">
                  <c:v>65.457120014057637</c:v>
                </c:pt>
                <c:pt idx="16">
                  <c:v>64.382879720330635</c:v>
                </c:pt>
                <c:pt idx="17">
                  <c:v>66.001134733001095</c:v>
                </c:pt>
                <c:pt idx="18">
                  <c:v>70.837992985855252</c:v>
                </c:pt>
                <c:pt idx="19">
                  <c:v>76.77144891107163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- Mid C'!$B$24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C'!$C$24:$V$24</c:f>
              <c:numCache>
                <c:formatCode>#,##0.00</c:formatCode>
                <c:ptCount val="20"/>
                <c:pt idx="0">
                  <c:v>24.492657229811801</c:v>
                </c:pt>
                <c:pt idx="1">
                  <c:v>24.266456033837844</c:v>
                </c:pt>
                <c:pt idx="2">
                  <c:v>26.8493594330867</c:v>
                </c:pt>
                <c:pt idx="3">
                  <c:v>30.865313318095524</c:v>
                </c:pt>
                <c:pt idx="4">
                  <c:v>34.243957096301664</c:v>
                </c:pt>
                <c:pt idx="5">
                  <c:v>38.008619608436049</c:v>
                </c:pt>
                <c:pt idx="6">
                  <c:v>41.279244602963821</c:v>
                </c:pt>
                <c:pt idx="7">
                  <c:v>44.039624354804936</c:v>
                </c:pt>
                <c:pt idx="8">
                  <c:v>43.840451512632065</c:v>
                </c:pt>
                <c:pt idx="9">
                  <c:v>44.352949829605301</c:v>
                </c:pt>
                <c:pt idx="10">
                  <c:v>47.490717188943684</c:v>
                </c:pt>
                <c:pt idx="11">
                  <c:v>52.215579814506981</c:v>
                </c:pt>
                <c:pt idx="12">
                  <c:v>55.546580317756927</c:v>
                </c:pt>
                <c:pt idx="13">
                  <c:v>58.156954331793457</c:v>
                </c:pt>
                <c:pt idx="14">
                  <c:v>62.217846718919951</c:v>
                </c:pt>
                <c:pt idx="15">
                  <c:v>63.855835796278107</c:v>
                </c:pt>
                <c:pt idx="16">
                  <c:v>63.325049720150595</c:v>
                </c:pt>
                <c:pt idx="17">
                  <c:v>64.383690793553285</c:v>
                </c:pt>
                <c:pt idx="18">
                  <c:v>69.013917882793251</c:v>
                </c:pt>
                <c:pt idx="19">
                  <c:v>75.261673185270254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- Mid C'!$B$25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C'!$C$25:$V$25</c:f>
              <c:numCache>
                <c:formatCode>#,##0.00</c:formatCode>
                <c:ptCount val="20"/>
                <c:pt idx="0">
                  <c:v>23.813153426803321</c:v>
                </c:pt>
                <c:pt idx="1">
                  <c:v>23.625053383997955</c:v>
                </c:pt>
                <c:pt idx="2">
                  <c:v>26.290594795810943</c:v>
                </c:pt>
                <c:pt idx="3">
                  <c:v>29.660460014388711</c:v>
                </c:pt>
                <c:pt idx="4">
                  <c:v>33.218396187281186</c:v>
                </c:pt>
                <c:pt idx="5">
                  <c:v>37.350444715720172</c:v>
                </c:pt>
                <c:pt idx="6">
                  <c:v>40.283896656411649</c:v>
                </c:pt>
                <c:pt idx="7">
                  <c:v>43.039199032904428</c:v>
                </c:pt>
                <c:pt idx="8">
                  <c:v>42.855536868165153</c:v>
                </c:pt>
                <c:pt idx="9">
                  <c:v>42.825939981194026</c:v>
                </c:pt>
                <c:pt idx="10">
                  <c:v>46.06640834395116</c:v>
                </c:pt>
                <c:pt idx="11">
                  <c:v>50.933254225240375</c:v>
                </c:pt>
                <c:pt idx="12">
                  <c:v>53.785655563844223</c:v>
                </c:pt>
                <c:pt idx="13">
                  <c:v>56.90089973361993</c:v>
                </c:pt>
                <c:pt idx="14">
                  <c:v>60.054128483771464</c:v>
                </c:pt>
                <c:pt idx="15">
                  <c:v>62.570219916318095</c:v>
                </c:pt>
                <c:pt idx="16">
                  <c:v>61.487259038801199</c:v>
                </c:pt>
                <c:pt idx="17">
                  <c:v>62.814508449968599</c:v>
                </c:pt>
                <c:pt idx="18">
                  <c:v>67.12305511726403</c:v>
                </c:pt>
                <c:pt idx="19">
                  <c:v>72.194894240351985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- Mid C'!$B$26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C'!$C$26:$V$26</c:f>
              <c:numCache>
                <c:formatCode>#,##0.00</c:formatCode>
                <c:ptCount val="20"/>
                <c:pt idx="0">
                  <c:v>23.115968475249769</c:v>
                </c:pt>
                <c:pt idx="1">
                  <c:v>22.971995668971747</c:v>
                </c:pt>
                <c:pt idx="2">
                  <c:v>25.733648597403352</c:v>
                </c:pt>
                <c:pt idx="3">
                  <c:v>28.64387585305942</c:v>
                </c:pt>
                <c:pt idx="4">
                  <c:v>32.255700988268956</c:v>
                </c:pt>
                <c:pt idx="5">
                  <c:v>36.478034611306427</c:v>
                </c:pt>
                <c:pt idx="6">
                  <c:v>38.978866254313317</c:v>
                </c:pt>
                <c:pt idx="7">
                  <c:v>41.963848514809555</c:v>
                </c:pt>
                <c:pt idx="8">
                  <c:v>41.677982090539395</c:v>
                </c:pt>
                <c:pt idx="9">
                  <c:v>41.117774595106937</c:v>
                </c:pt>
                <c:pt idx="10">
                  <c:v>44.833309976734235</c:v>
                </c:pt>
                <c:pt idx="11">
                  <c:v>49.317602931676923</c:v>
                </c:pt>
                <c:pt idx="12">
                  <c:v>52.317232208425537</c:v>
                </c:pt>
                <c:pt idx="13">
                  <c:v>55.373519513084318</c:v>
                </c:pt>
                <c:pt idx="14">
                  <c:v>57.918936197368971</c:v>
                </c:pt>
                <c:pt idx="15">
                  <c:v>61.385603304669338</c:v>
                </c:pt>
                <c:pt idx="16">
                  <c:v>60.161038942184113</c:v>
                </c:pt>
                <c:pt idx="17">
                  <c:v>61.277046851604183</c:v>
                </c:pt>
                <c:pt idx="18">
                  <c:v>65.203273405758651</c:v>
                </c:pt>
                <c:pt idx="19">
                  <c:v>69.131123416027052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 - Mid C'!$B$27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C'!$C$27:$V$27</c:f>
              <c:numCache>
                <c:formatCode>#,##0.00</c:formatCode>
                <c:ptCount val="20"/>
                <c:pt idx="0">
                  <c:v>22.500303342128515</c:v>
                </c:pt>
                <c:pt idx="1">
                  <c:v>22.660636115049954</c:v>
                </c:pt>
                <c:pt idx="2">
                  <c:v>25.069918410520152</c:v>
                </c:pt>
                <c:pt idx="3">
                  <c:v>27.873324387440501</c:v>
                </c:pt>
                <c:pt idx="4">
                  <c:v>31.315760352720737</c:v>
                </c:pt>
                <c:pt idx="5">
                  <c:v>34.853762560971717</c:v>
                </c:pt>
                <c:pt idx="6">
                  <c:v>38.39189631011552</c:v>
                </c:pt>
                <c:pt idx="7">
                  <c:v>40.980746730372864</c:v>
                </c:pt>
                <c:pt idx="8">
                  <c:v>40.453356549935627</c:v>
                </c:pt>
                <c:pt idx="9">
                  <c:v>40.171133413694143</c:v>
                </c:pt>
                <c:pt idx="10">
                  <c:v>43.538099874315343</c:v>
                </c:pt>
                <c:pt idx="11">
                  <c:v>48.292540438519161</c:v>
                </c:pt>
                <c:pt idx="12">
                  <c:v>51.334757391540812</c:v>
                </c:pt>
                <c:pt idx="13">
                  <c:v>54.256589237876611</c:v>
                </c:pt>
                <c:pt idx="14">
                  <c:v>56.735609779649842</c:v>
                </c:pt>
                <c:pt idx="15">
                  <c:v>59.545247509601658</c:v>
                </c:pt>
                <c:pt idx="16">
                  <c:v>58.528819293080929</c:v>
                </c:pt>
                <c:pt idx="17">
                  <c:v>58.525298375980547</c:v>
                </c:pt>
                <c:pt idx="18">
                  <c:v>63.735231360991342</c:v>
                </c:pt>
                <c:pt idx="19">
                  <c:v>67.542534930679963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 - Mid C'!$B$28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'P - Mid C'!$C$21:$V$21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Mid C'!$C$28:$V$28</c:f>
              <c:numCache>
                <c:formatCode>#,##0.00</c:formatCode>
                <c:ptCount val="20"/>
                <c:pt idx="0">
                  <c:v>21.642678338962209</c:v>
                </c:pt>
                <c:pt idx="1">
                  <c:v>21.932922982478917</c:v>
                </c:pt>
                <c:pt idx="2">
                  <c:v>24.378648733790044</c:v>
                </c:pt>
                <c:pt idx="3">
                  <c:v>26.716570302726289</c:v>
                </c:pt>
                <c:pt idx="4">
                  <c:v>30.089117753916067</c:v>
                </c:pt>
                <c:pt idx="5">
                  <c:v>33.648872356113863</c:v>
                </c:pt>
                <c:pt idx="6">
                  <c:v>37.413064761192473</c:v>
                </c:pt>
                <c:pt idx="7">
                  <c:v>39.154422656548839</c:v>
                </c:pt>
                <c:pt idx="8">
                  <c:v>39.12816100284774</c:v>
                </c:pt>
                <c:pt idx="9">
                  <c:v>39.406004656359215</c:v>
                </c:pt>
                <c:pt idx="10">
                  <c:v>41.666878284439576</c:v>
                </c:pt>
                <c:pt idx="11">
                  <c:v>46.404770070685153</c:v>
                </c:pt>
                <c:pt idx="12">
                  <c:v>48.874715749226283</c:v>
                </c:pt>
                <c:pt idx="13">
                  <c:v>51.906507243838391</c:v>
                </c:pt>
                <c:pt idx="14">
                  <c:v>55.089962810148556</c:v>
                </c:pt>
                <c:pt idx="15">
                  <c:v>57.212983042748498</c:v>
                </c:pt>
                <c:pt idx="16">
                  <c:v>57.358570837081324</c:v>
                </c:pt>
                <c:pt idx="17">
                  <c:v>56.870218766873741</c:v>
                </c:pt>
                <c:pt idx="18">
                  <c:v>60.58591898893993</c:v>
                </c:pt>
                <c:pt idx="19">
                  <c:v>64.825841060415527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65504"/>
        <c:axId val="350966288"/>
      </c:lineChart>
      <c:catAx>
        <c:axId val="3509655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50966288"/>
        <c:crosses val="autoZero"/>
        <c:auto val="1"/>
        <c:lblAlgn val="ctr"/>
        <c:lblOffset val="100"/>
        <c:noMultiLvlLbl val="0"/>
      </c:catAx>
      <c:valAx>
        <c:axId val="350966288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350965504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- PV'!$B$22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PV'!$C$22:$V$22</c:f>
              <c:numCache>
                <c:formatCode>#,##0.00</c:formatCode>
                <c:ptCount val="20"/>
                <c:pt idx="0">
                  <c:v>30.758312428675389</c:v>
                </c:pt>
                <c:pt idx="1">
                  <c:v>29.199989386113785</c:v>
                </c:pt>
                <c:pt idx="2">
                  <c:v>31.67422740703152</c:v>
                </c:pt>
                <c:pt idx="3">
                  <c:v>35.129274118426906</c:v>
                </c:pt>
                <c:pt idx="4">
                  <c:v>39.010511395469678</c:v>
                </c:pt>
                <c:pt idx="5">
                  <c:v>43.470869741456731</c:v>
                </c:pt>
                <c:pt idx="6">
                  <c:v>49.054506054497971</c:v>
                </c:pt>
                <c:pt idx="7">
                  <c:v>52.16458342410742</c:v>
                </c:pt>
                <c:pt idx="8">
                  <c:v>53.367037033829789</c:v>
                </c:pt>
                <c:pt idx="9">
                  <c:v>55.613253754885946</c:v>
                </c:pt>
                <c:pt idx="10">
                  <c:v>59.467223266696415</c:v>
                </c:pt>
                <c:pt idx="11">
                  <c:v>63.685028641535474</c:v>
                </c:pt>
                <c:pt idx="12">
                  <c:v>67.674761527002332</c:v>
                </c:pt>
                <c:pt idx="13">
                  <c:v>72.464336577024326</c:v>
                </c:pt>
                <c:pt idx="14">
                  <c:v>77.042288318984873</c:v>
                </c:pt>
                <c:pt idx="15">
                  <c:v>82.724610500414798</c:v>
                </c:pt>
                <c:pt idx="16">
                  <c:v>83.681704644765333</c:v>
                </c:pt>
                <c:pt idx="17">
                  <c:v>88.222302063031506</c:v>
                </c:pt>
                <c:pt idx="18">
                  <c:v>93.953045256119609</c:v>
                </c:pt>
                <c:pt idx="19">
                  <c:v>99.336825151231196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- PV'!$B$23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PV'!$C$23:$V$23</c:f>
              <c:numCache>
                <c:formatCode>#,##0.00</c:formatCode>
                <c:ptCount val="20"/>
                <c:pt idx="0">
                  <c:v>30.455041959863841</c:v>
                </c:pt>
                <c:pt idx="1">
                  <c:v>28.624323062571115</c:v>
                </c:pt>
                <c:pt idx="2">
                  <c:v>30.867653279673473</c:v>
                </c:pt>
                <c:pt idx="3">
                  <c:v>34.452232631486154</c:v>
                </c:pt>
                <c:pt idx="4">
                  <c:v>37.648482320406025</c:v>
                </c:pt>
                <c:pt idx="5">
                  <c:v>41.435548719650519</c:v>
                </c:pt>
                <c:pt idx="6">
                  <c:v>48.183939318429339</c:v>
                </c:pt>
                <c:pt idx="7">
                  <c:v>50.886195374644707</c:v>
                </c:pt>
                <c:pt idx="8">
                  <c:v>52.017973458050832</c:v>
                </c:pt>
                <c:pt idx="9">
                  <c:v>53.711056085177624</c:v>
                </c:pt>
                <c:pt idx="10">
                  <c:v>57.760912776908732</c:v>
                </c:pt>
                <c:pt idx="11">
                  <c:v>62.891537984092459</c:v>
                </c:pt>
                <c:pt idx="12">
                  <c:v>66.817223473000297</c:v>
                </c:pt>
                <c:pt idx="13">
                  <c:v>70.77064969617345</c:v>
                </c:pt>
                <c:pt idx="14">
                  <c:v>75.793706852770342</c:v>
                </c:pt>
                <c:pt idx="15">
                  <c:v>79.937445185883192</c:v>
                </c:pt>
                <c:pt idx="16">
                  <c:v>82.161218832811201</c:v>
                </c:pt>
                <c:pt idx="17">
                  <c:v>86.089015719713487</c:v>
                </c:pt>
                <c:pt idx="18">
                  <c:v>89.726311309234347</c:v>
                </c:pt>
                <c:pt idx="19">
                  <c:v>96.737670491277953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- PV'!$B$24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PV'!$C$24:$V$24</c:f>
              <c:numCache>
                <c:formatCode>#,##0.00</c:formatCode>
                <c:ptCount val="20"/>
                <c:pt idx="0">
                  <c:v>29.619545566808835</c:v>
                </c:pt>
                <c:pt idx="1">
                  <c:v>28.299499665983202</c:v>
                </c:pt>
                <c:pt idx="2">
                  <c:v>30.511833785064706</c:v>
                </c:pt>
                <c:pt idx="3">
                  <c:v>33.692648675801138</c:v>
                </c:pt>
                <c:pt idx="4">
                  <c:v>36.988722009792411</c:v>
                </c:pt>
                <c:pt idx="5">
                  <c:v>40.713295840821836</c:v>
                </c:pt>
                <c:pt idx="6">
                  <c:v>47.630023155411529</c:v>
                </c:pt>
                <c:pt idx="7">
                  <c:v>50.258123880002799</c:v>
                </c:pt>
                <c:pt idx="8">
                  <c:v>51.192953474487354</c:v>
                </c:pt>
                <c:pt idx="9">
                  <c:v>52.54258409266464</c:v>
                </c:pt>
                <c:pt idx="10">
                  <c:v>56.487833432771744</c:v>
                </c:pt>
                <c:pt idx="11">
                  <c:v>62.130191924255548</c:v>
                </c:pt>
                <c:pt idx="12">
                  <c:v>65.618971014142119</c:v>
                </c:pt>
                <c:pt idx="13">
                  <c:v>69.824406384102218</c:v>
                </c:pt>
                <c:pt idx="14">
                  <c:v>74.948125744527061</c:v>
                </c:pt>
                <c:pt idx="15">
                  <c:v>78.176078991191645</c:v>
                </c:pt>
                <c:pt idx="16">
                  <c:v>80.051383192911956</c:v>
                </c:pt>
                <c:pt idx="17">
                  <c:v>83.133360596115992</c:v>
                </c:pt>
                <c:pt idx="18">
                  <c:v>88.741327511243739</c:v>
                </c:pt>
                <c:pt idx="19">
                  <c:v>95.626014148685215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- PV'!$B$25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PV'!$C$25:$V$25</c:f>
              <c:numCache>
                <c:formatCode>#,##0.00</c:formatCode>
                <c:ptCount val="20"/>
                <c:pt idx="0">
                  <c:v>29.200544186525907</c:v>
                </c:pt>
                <c:pt idx="1">
                  <c:v>27.812392043715043</c:v>
                </c:pt>
                <c:pt idx="2">
                  <c:v>29.963247518639832</c:v>
                </c:pt>
                <c:pt idx="3">
                  <c:v>33.128019540942859</c:v>
                </c:pt>
                <c:pt idx="4">
                  <c:v>36.383961938308076</c:v>
                </c:pt>
                <c:pt idx="5">
                  <c:v>40.246271399786799</c:v>
                </c:pt>
                <c:pt idx="6">
                  <c:v>46.401508641258715</c:v>
                </c:pt>
                <c:pt idx="7">
                  <c:v>49.617648076710942</c:v>
                </c:pt>
                <c:pt idx="8">
                  <c:v>50.562432584086714</c:v>
                </c:pt>
                <c:pt idx="9">
                  <c:v>51.541190065631369</c:v>
                </c:pt>
                <c:pt idx="10">
                  <c:v>55.543287707419871</c:v>
                </c:pt>
                <c:pt idx="11">
                  <c:v>60.745595020754301</c:v>
                </c:pt>
                <c:pt idx="12">
                  <c:v>64.508020573820772</c:v>
                </c:pt>
                <c:pt idx="13">
                  <c:v>68.629377432411147</c:v>
                </c:pt>
                <c:pt idx="14">
                  <c:v>73.182986616082403</c:v>
                </c:pt>
                <c:pt idx="15">
                  <c:v>77.069677699087677</c:v>
                </c:pt>
                <c:pt idx="16">
                  <c:v>78.737058276014977</c:v>
                </c:pt>
                <c:pt idx="17">
                  <c:v>82.120266860303616</c:v>
                </c:pt>
                <c:pt idx="18">
                  <c:v>87.325818101955619</c:v>
                </c:pt>
                <c:pt idx="19">
                  <c:v>94.275999831291983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- PV'!$B$26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PV'!$C$26:$V$26</c:f>
              <c:numCache>
                <c:formatCode>#,##0.00</c:formatCode>
                <c:ptCount val="20"/>
                <c:pt idx="0">
                  <c:v>28.656540768348023</c:v>
                </c:pt>
                <c:pt idx="1">
                  <c:v>27.454124468655767</c:v>
                </c:pt>
                <c:pt idx="2">
                  <c:v>29.494314879429144</c:v>
                </c:pt>
                <c:pt idx="3">
                  <c:v>32.531118785361485</c:v>
                </c:pt>
                <c:pt idx="4">
                  <c:v>35.80321520165856</c:v>
                </c:pt>
                <c:pt idx="5">
                  <c:v>39.654315824614947</c:v>
                </c:pt>
                <c:pt idx="6">
                  <c:v>45.216186054093058</c:v>
                </c:pt>
                <c:pt idx="7">
                  <c:v>49.053872248571231</c:v>
                </c:pt>
                <c:pt idx="8">
                  <c:v>49.739266578014387</c:v>
                </c:pt>
                <c:pt idx="9">
                  <c:v>50.293044647420487</c:v>
                </c:pt>
                <c:pt idx="10">
                  <c:v>54.524176236806944</c:v>
                </c:pt>
                <c:pt idx="11">
                  <c:v>59.492816278145071</c:v>
                </c:pt>
                <c:pt idx="12">
                  <c:v>63.545279286889809</c:v>
                </c:pt>
                <c:pt idx="13">
                  <c:v>67.156394869558667</c:v>
                </c:pt>
                <c:pt idx="14">
                  <c:v>71.487128420848308</c:v>
                </c:pt>
                <c:pt idx="15">
                  <c:v>75.627958525398114</c:v>
                </c:pt>
                <c:pt idx="16">
                  <c:v>76.960938203353422</c:v>
                </c:pt>
                <c:pt idx="17">
                  <c:v>80.864780662166993</c:v>
                </c:pt>
                <c:pt idx="18">
                  <c:v>85.870429038341726</c:v>
                </c:pt>
                <c:pt idx="19">
                  <c:v>92.990249463597806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 - PV'!$B$27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PV'!$C$27:$V$27</c:f>
              <c:numCache>
                <c:formatCode>#,##0.00</c:formatCode>
                <c:ptCount val="20"/>
                <c:pt idx="0">
                  <c:v>28.12144347161642</c:v>
                </c:pt>
                <c:pt idx="1">
                  <c:v>26.979694577242675</c:v>
                </c:pt>
                <c:pt idx="2">
                  <c:v>29.080565474119169</c:v>
                </c:pt>
                <c:pt idx="3">
                  <c:v>31.854767452841664</c:v>
                </c:pt>
                <c:pt idx="4">
                  <c:v>35.164072400751628</c:v>
                </c:pt>
                <c:pt idx="5">
                  <c:v>39.177397508527477</c:v>
                </c:pt>
                <c:pt idx="6">
                  <c:v>44.598661368341254</c:v>
                </c:pt>
                <c:pt idx="7">
                  <c:v>48.256481940857647</c:v>
                </c:pt>
                <c:pt idx="8">
                  <c:v>49.296418772741042</c:v>
                </c:pt>
                <c:pt idx="9">
                  <c:v>49.544415100296739</c:v>
                </c:pt>
                <c:pt idx="10">
                  <c:v>53.536446253026426</c:v>
                </c:pt>
                <c:pt idx="11">
                  <c:v>58.385725963741294</c:v>
                </c:pt>
                <c:pt idx="12">
                  <c:v>62.473087932384367</c:v>
                </c:pt>
                <c:pt idx="13">
                  <c:v>66.565314505082611</c:v>
                </c:pt>
                <c:pt idx="14">
                  <c:v>70.529331716559753</c:v>
                </c:pt>
                <c:pt idx="15">
                  <c:v>74.212443085799137</c:v>
                </c:pt>
                <c:pt idx="16">
                  <c:v>75.86484725748133</c:v>
                </c:pt>
                <c:pt idx="17">
                  <c:v>78.65436944447309</c:v>
                </c:pt>
                <c:pt idx="18">
                  <c:v>85.050640158817231</c:v>
                </c:pt>
                <c:pt idx="19">
                  <c:v>91.899019315285912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 - PV'!$B$28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'P - PV'!$C$21:$V$21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PV'!$C$28:$V$28</c:f>
              <c:numCache>
                <c:formatCode>#,##0.00</c:formatCode>
                <c:ptCount val="20"/>
                <c:pt idx="0">
                  <c:v>27.725048066261355</c:v>
                </c:pt>
                <c:pt idx="1">
                  <c:v>26.57324235419863</c:v>
                </c:pt>
                <c:pt idx="2">
                  <c:v>28.406880564326585</c:v>
                </c:pt>
                <c:pt idx="3">
                  <c:v>31.384882716889834</c:v>
                </c:pt>
                <c:pt idx="4">
                  <c:v>33.905130874221356</c:v>
                </c:pt>
                <c:pt idx="5">
                  <c:v>37.148549428704726</c:v>
                </c:pt>
                <c:pt idx="6">
                  <c:v>43.976535214987422</c:v>
                </c:pt>
                <c:pt idx="7">
                  <c:v>47.026512042825189</c:v>
                </c:pt>
                <c:pt idx="8">
                  <c:v>48.330875722518506</c:v>
                </c:pt>
                <c:pt idx="9">
                  <c:v>47.946393819155851</c:v>
                </c:pt>
                <c:pt idx="10">
                  <c:v>51.795005160722845</c:v>
                </c:pt>
                <c:pt idx="11">
                  <c:v>57.737316277541105</c:v>
                </c:pt>
                <c:pt idx="12">
                  <c:v>61.045345130463595</c:v>
                </c:pt>
                <c:pt idx="13">
                  <c:v>65.482324879372072</c:v>
                </c:pt>
                <c:pt idx="14">
                  <c:v>69.230314218861835</c:v>
                </c:pt>
                <c:pt idx="15">
                  <c:v>71.946333885671635</c:v>
                </c:pt>
                <c:pt idx="16">
                  <c:v>74.312669621111965</c:v>
                </c:pt>
                <c:pt idx="17">
                  <c:v>76.426849780821811</c:v>
                </c:pt>
                <c:pt idx="18">
                  <c:v>81.262727955698736</c:v>
                </c:pt>
                <c:pt idx="19">
                  <c:v>89.078868945670919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60016"/>
        <c:axId val="374588216"/>
      </c:lineChart>
      <c:catAx>
        <c:axId val="350960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4588216"/>
        <c:crosses val="autoZero"/>
        <c:auto val="1"/>
        <c:lblAlgn val="ctr"/>
        <c:lblOffset val="100"/>
        <c:noMultiLvlLbl val="0"/>
      </c:catAx>
      <c:valAx>
        <c:axId val="374588216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350960016"/>
        <c:crosses val="autoZero"/>
        <c:crossBetween val="midCat"/>
        <c:majorUnit val="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- NG W'!$B$22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W'!$C$22:$V$22</c:f>
              <c:numCache>
                <c:formatCode>#,##0.00</c:formatCode>
                <c:ptCount val="20"/>
                <c:pt idx="0">
                  <c:v>2.215393907110399</c:v>
                </c:pt>
                <c:pt idx="1">
                  <c:v>2.1105471200498647</c:v>
                </c:pt>
                <c:pt idx="2">
                  <c:v>2.1436596017252336</c:v>
                </c:pt>
                <c:pt idx="3">
                  <c:v>2.7054467541704383</c:v>
                </c:pt>
                <c:pt idx="4">
                  <c:v>3.2880388717014921</c:v>
                </c:pt>
                <c:pt idx="5">
                  <c:v>3.8564261420535453</c:v>
                </c:pt>
                <c:pt idx="6">
                  <c:v>4.2116061514158014</c:v>
                </c:pt>
                <c:pt idx="7">
                  <c:v>4.4930990947879854</c:v>
                </c:pt>
                <c:pt idx="8">
                  <c:v>4.5171586859554331</c:v>
                </c:pt>
                <c:pt idx="9">
                  <c:v>4.3930785070717855</c:v>
                </c:pt>
                <c:pt idx="10">
                  <c:v>4.8530240173558381</c:v>
                </c:pt>
                <c:pt idx="11">
                  <c:v>5.3065323578017409</c:v>
                </c:pt>
                <c:pt idx="12">
                  <c:v>5.8281441560627814</c:v>
                </c:pt>
                <c:pt idx="13">
                  <c:v>6.0858064970084484</c:v>
                </c:pt>
                <c:pt idx="14">
                  <c:v>6.4306350626942779</c:v>
                </c:pt>
                <c:pt idx="15">
                  <c:v>6.6223335297548527</c:v>
                </c:pt>
                <c:pt idx="16">
                  <c:v>6.3155617930403301</c:v>
                </c:pt>
                <c:pt idx="17">
                  <c:v>6.5541700133323619</c:v>
                </c:pt>
                <c:pt idx="18">
                  <c:v>6.8755021693314466</c:v>
                </c:pt>
                <c:pt idx="19">
                  <c:v>7.2233787703570451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- NG W'!$B$23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W'!$C$23:$V$23</c:f>
              <c:numCache>
                <c:formatCode>#,##0.00</c:formatCode>
                <c:ptCount val="20"/>
                <c:pt idx="0">
                  <c:v>2.1538513579091791</c:v>
                </c:pt>
                <c:pt idx="1">
                  <c:v>2.0398213905739735</c:v>
                </c:pt>
                <c:pt idx="2">
                  <c:v>2.1217074974087891</c:v>
                </c:pt>
                <c:pt idx="3">
                  <c:v>2.6177708561814903</c:v>
                </c:pt>
                <c:pt idx="4">
                  <c:v>3.248561569714929</c:v>
                </c:pt>
                <c:pt idx="5">
                  <c:v>3.7695301907698147</c:v>
                </c:pt>
                <c:pt idx="6">
                  <c:v>4.1412796582712916</c:v>
                </c:pt>
                <c:pt idx="7">
                  <c:v>4.3868023438759911</c:v>
                </c:pt>
                <c:pt idx="8">
                  <c:v>4.3918362177901793</c:v>
                </c:pt>
                <c:pt idx="9">
                  <c:v>4.2911219109948062</c:v>
                </c:pt>
                <c:pt idx="10">
                  <c:v>4.5802703167218901</c:v>
                </c:pt>
                <c:pt idx="11">
                  <c:v>5.1400081747426016</c:v>
                </c:pt>
                <c:pt idx="12">
                  <c:v>5.578695718134103</c:v>
                </c:pt>
                <c:pt idx="13">
                  <c:v>5.8145167550308745</c:v>
                </c:pt>
                <c:pt idx="14">
                  <c:v>6.2838915581560952</c:v>
                </c:pt>
                <c:pt idx="15">
                  <c:v>6.54544144363327</c:v>
                </c:pt>
                <c:pt idx="16">
                  <c:v>6.1914796978129605</c:v>
                </c:pt>
                <c:pt idx="17">
                  <c:v>6.2423923607596281</c:v>
                </c:pt>
                <c:pt idx="18">
                  <c:v>6.6467887541300614</c:v>
                </c:pt>
                <c:pt idx="19">
                  <c:v>7.0887446308936033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- NG W'!$B$24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W'!$C$24:$V$24</c:f>
              <c:numCache>
                <c:formatCode>#,##0.00</c:formatCode>
                <c:ptCount val="20"/>
                <c:pt idx="0">
                  <c:v>2.1159128716674429</c:v>
                </c:pt>
                <c:pt idx="1">
                  <c:v>2.0068567756668112</c:v>
                </c:pt>
                <c:pt idx="2">
                  <c:v>2.0734009466767525</c:v>
                </c:pt>
                <c:pt idx="3">
                  <c:v>2.5948007146838914</c:v>
                </c:pt>
                <c:pt idx="4">
                  <c:v>3.1667805990707558</c:v>
                </c:pt>
                <c:pt idx="5">
                  <c:v>3.6773154291396977</c:v>
                </c:pt>
                <c:pt idx="6">
                  <c:v>4.0502936600015333</c:v>
                </c:pt>
                <c:pt idx="7">
                  <c:v>4.2965563184994187</c:v>
                </c:pt>
                <c:pt idx="8">
                  <c:v>4.2542660829791918</c:v>
                </c:pt>
                <c:pt idx="9">
                  <c:v>4.1835006811053175</c:v>
                </c:pt>
                <c:pt idx="10">
                  <c:v>4.5077104493913591</c:v>
                </c:pt>
                <c:pt idx="11">
                  <c:v>5.0765204659162757</c:v>
                </c:pt>
                <c:pt idx="12">
                  <c:v>5.4449788161239825</c:v>
                </c:pt>
                <c:pt idx="13">
                  <c:v>5.7199729104002301</c:v>
                </c:pt>
                <c:pt idx="14">
                  <c:v>6.0943491047684564</c:v>
                </c:pt>
                <c:pt idx="15">
                  <c:v>6.3991395673486604</c:v>
                </c:pt>
                <c:pt idx="16">
                  <c:v>6.0826813559958071</c:v>
                </c:pt>
                <c:pt idx="17">
                  <c:v>6.1240523409969825</c:v>
                </c:pt>
                <c:pt idx="18">
                  <c:v>6.4308802884418883</c:v>
                </c:pt>
                <c:pt idx="19">
                  <c:v>6.9840425099692238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- NG W'!$B$25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W'!$C$25:$V$25</c:f>
              <c:numCache>
                <c:formatCode>#,##0.00</c:formatCode>
                <c:ptCount val="20"/>
                <c:pt idx="0">
                  <c:v>2.0679103036790929</c:v>
                </c:pt>
                <c:pt idx="1">
                  <c:v>1.9758779412580512</c:v>
                </c:pt>
                <c:pt idx="2">
                  <c:v>2.0436847117490853</c:v>
                </c:pt>
                <c:pt idx="3">
                  <c:v>2.5392808987030056</c:v>
                </c:pt>
                <c:pt idx="4">
                  <c:v>3.0609908169573705</c:v>
                </c:pt>
                <c:pt idx="5">
                  <c:v>3.6080055274410512</c:v>
                </c:pt>
                <c:pt idx="6">
                  <c:v>3.9768254904279652</c:v>
                </c:pt>
                <c:pt idx="7">
                  <c:v>4.1925655055180675</c:v>
                </c:pt>
                <c:pt idx="8">
                  <c:v>4.1494486016036625</c:v>
                </c:pt>
                <c:pt idx="9">
                  <c:v>4.0875425337017166</c:v>
                </c:pt>
                <c:pt idx="10">
                  <c:v>4.4165496401643773</c:v>
                </c:pt>
                <c:pt idx="11">
                  <c:v>4.9923472467174399</c:v>
                </c:pt>
                <c:pt idx="12">
                  <c:v>5.313263239932029</c:v>
                </c:pt>
                <c:pt idx="13">
                  <c:v>5.6248009609019389</c:v>
                </c:pt>
                <c:pt idx="14">
                  <c:v>5.9519256702786985</c:v>
                </c:pt>
                <c:pt idx="15">
                  <c:v>6.2700908623316129</c:v>
                </c:pt>
                <c:pt idx="16">
                  <c:v>5.9410677509447938</c:v>
                </c:pt>
                <c:pt idx="17">
                  <c:v>5.9906858095496434</c:v>
                </c:pt>
                <c:pt idx="18">
                  <c:v>6.3415204488550261</c:v>
                </c:pt>
                <c:pt idx="19">
                  <c:v>6.8506928839849497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- NG W'!$B$26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W'!$C$26:$V$26</c:f>
              <c:numCache>
                <c:formatCode>#,##0.00</c:formatCode>
                <c:ptCount val="20"/>
                <c:pt idx="0">
                  <c:v>2.0222083434187783</c:v>
                </c:pt>
                <c:pt idx="1">
                  <c:v>1.9407464215947545</c:v>
                </c:pt>
                <c:pt idx="2">
                  <c:v>2.0127729471681857</c:v>
                </c:pt>
                <c:pt idx="3">
                  <c:v>2.4903188412206054</c:v>
                </c:pt>
                <c:pt idx="4">
                  <c:v>2.9373296224817556</c:v>
                </c:pt>
                <c:pt idx="5">
                  <c:v>3.5375801488410445</c:v>
                </c:pt>
                <c:pt idx="6">
                  <c:v>3.9057202061855349</c:v>
                </c:pt>
                <c:pt idx="7">
                  <c:v>4.0781036380243814</c:v>
                </c:pt>
                <c:pt idx="8">
                  <c:v>4.0482653092864815</c:v>
                </c:pt>
                <c:pt idx="9">
                  <c:v>3.9765695301071715</c:v>
                </c:pt>
                <c:pt idx="10">
                  <c:v>4.3270928744866781</c:v>
                </c:pt>
                <c:pt idx="11">
                  <c:v>4.9111445533444247</c:v>
                </c:pt>
                <c:pt idx="12">
                  <c:v>5.156070608966357</c:v>
                </c:pt>
                <c:pt idx="13">
                  <c:v>5.4961519594278387</c:v>
                </c:pt>
                <c:pt idx="14">
                  <c:v>5.7787756755707989</c:v>
                </c:pt>
                <c:pt idx="15">
                  <c:v>6.1246929226397597</c:v>
                </c:pt>
                <c:pt idx="16">
                  <c:v>5.7918097936860145</c:v>
                </c:pt>
                <c:pt idx="17">
                  <c:v>5.8643333142873546</c:v>
                </c:pt>
                <c:pt idx="18">
                  <c:v>6.2188296903330205</c:v>
                </c:pt>
                <c:pt idx="19">
                  <c:v>6.740698567526394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 - NG W'!$B$27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W'!$C$27:$V$27</c:f>
              <c:numCache>
                <c:formatCode>#,##0.00</c:formatCode>
                <c:ptCount val="20"/>
                <c:pt idx="0">
                  <c:v>1.9775920632098967</c:v>
                </c:pt>
                <c:pt idx="1">
                  <c:v>1.9142034849162601</c:v>
                </c:pt>
                <c:pt idx="2">
                  <c:v>1.9637340919477035</c:v>
                </c:pt>
                <c:pt idx="3">
                  <c:v>2.461963254295886</c:v>
                </c:pt>
                <c:pt idx="4">
                  <c:v>2.8867968393107928</c:v>
                </c:pt>
                <c:pt idx="5">
                  <c:v>3.4498303014926601</c:v>
                </c:pt>
                <c:pt idx="6">
                  <c:v>3.8024889606527363</c:v>
                </c:pt>
                <c:pt idx="7">
                  <c:v>4.0242460119624432</c:v>
                </c:pt>
                <c:pt idx="8">
                  <c:v>3.9306641961804956</c:v>
                </c:pt>
                <c:pt idx="9">
                  <c:v>3.9157164434803096</c:v>
                </c:pt>
                <c:pt idx="10">
                  <c:v>4.258526284156078</c:v>
                </c:pt>
                <c:pt idx="11">
                  <c:v>4.83563328760407</c:v>
                </c:pt>
                <c:pt idx="12">
                  <c:v>5.0572440774145075</c:v>
                </c:pt>
                <c:pt idx="13">
                  <c:v>5.4369507319769204</c:v>
                </c:pt>
                <c:pt idx="14">
                  <c:v>5.6378650095824998</c:v>
                </c:pt>
                <c:pt idx="15">
                  <c:v>6.0153583954520649</c:v>
                </c:pt>
                <c:pt idx="16">
                  <c:v>5.71217287317958</c:v>
                </c:pt>
                <c:pt idx="17">
                  <c:v>5.7328887785206177</c:v>
                </c:pt>
                <c:pt idx="18">
                  <c:v>6.0951136902899385</c:v>
                </c:pt>
                <c:pt idx="19">
                  <c:v>6.6368242441774816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 - NG W'!$B$28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'P - NG W'!$C$21:$V$21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W'!$C$28:$V$28</c:f>
              <c:numCache>
                <c:formatCode>#,##0.00</c:formatCode>
                <c:ptCount val="20"/>
                <c:pt idx="0">
                  <c:v>1.9396759798898575</c:v>
                </c:pt>
                <c:pt idx="1">
                  <c:v>1.845888354652361</c:v>
                </c:pt>
                <c:pt idx="2">
                  <c:v>1.9471550589360207</c:v>
                </c:pt>
                <c:pt idx="3">
                  <c:v>2.3895655158290632</c:v>
                </c:pt>
                <c:pt idx="4">
                  <c:v>2.8463833671362568</c:v>
                </c:pt>
                <c:pt idx="5">
                  <c:v>3.3902439908964532</c:v>
                </c:pt>
                <c:pt idx="6">
                  <c:v>3.7647590174620178</c:v>
                </c:pt>
                <c:pt idx="7">
                  <c:v>3.9128796914483801</c:v>
                </c:pt>
                <c:pt idx="8">
                  <c:v>3.8379871884337544</c:v>
                </c:pt>
                <c:pt idx="9">
                  <c:v>3.7995522781718352</c:v>
                </c:pt>
                <c:pt idx="10">
                  <c:v>4.0469672532712915</c:v>
                </c:pt>
                <c:pt idx="11">
                  <c:v>4.6831213328101358</c:v>
                </c:pt>
                <c:pt idx="12">
                  <c:v>4.8710587883573719</c:v>
                </c:pt>
                <c:pt idx="13">
                  <c:v>5.2158906300123338</c:v>
                </c:pt>
                <c:pt idx="14">
                  <c:v>5.5146462952161732</c:v>
                </c:pt>
                <c:pt idx="15">
                  <c:v>5.9131508596662341</c:v>
                </c:pt>
                <c:pt idx="16">
                  <c:v>5.604701400787091</c:v>
                </c:pt>
                <c:pt idx="17">
                  <c:v>5.4823953310778695</c:v>
                </c:pt>
                <c:pt idx="18">
                  <c:v>5.8597943374527608</c:v>
                </c:pt>
                <c:pt idx="19">
                  <c:v>6.4784408777213764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86256"/>
        <c:axId val="374587824"/>
      </c:lineChart>
      <c:catAx>
        <c:axId val="374586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4587824"/>
        <c:crosses val="autoZero"/>
        <c:auto val="1"/>
        <c:lblAlgn val="ctr"/>
        <c:lblOffset val="100"/>
        <c:noMultiLvlLbl val="0"/>
      </c:catAx>
      <c:valAx>
        <c:axId val="374587824"/>
        <c:scaling>
          <c:orientation val="minMax"/>
          <c:max val="8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374586256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- NG E'!$B$22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E'!$C$22:$V$22</c:f>
              <c:numCache>
                <c:formatCode>#,##0.00</c:formatCode>
                <c:ptCount val="20"/>
                <c:pt idx="0">
                  <c:v>2.3779589687859759</c:v>
                </c:pt>
                <c:pt idx="1">
                  <c:v>2.2193459776354811</c:v>
                </c:pt>
                <c:pt idx="2">
                  <c:v>2.3225740056104005</c:v>
                </c:pt>
                <c:pt idx="3">
                  <c:v>2.8192409875640059</c:v>
                </c:pt>
                <c:pt idx="4">
                  <c:v>3.4365145747062846</c:v>
                </c:pt>
                <c:pt idx="5">
                  <c:v>3.9204878360404565</c:v>
                </c:pt>
                <c:pt idx="6">
                  <c:v>4.294009637965698</c:v>
                </c:pt>
                <c:pt idx="7">
                  <c:v>4.5428953411680348</c:v>
                </c:pt>
                <c:pt idx="8">
                  <c:v>4.4968879544925313</c:v>
                </c:pt>
                <c:pt idx="9">
                  <c:v>4.4320861027602136</c:v>
                </c:pt>
                <c:pt idx="10">
                  <c:v>4.7209251929290099</c:v>
                </c:pt>
                <c:pt idx="11">
                  <c:v>5.3696025628936201</c:v>
                </c:pt>
                <c:pt idx="12">
                  <c:v>5.7922987316238705</c:v>
                </c:pt>
                <c:pt idx="13">
                  <c:v>6.2151971136359263</c:v>
                </c:pt>
                <c:pt idx="14">
                  <c:v>6.5784868909749443</c:v>
                </c:pt>
                <c:pt idx="15">
                  <c:v>6.8773831228062816</c:v>
                </c:pt>
                <c:pt idx="16">
                  <c:v>6.5507270002880666</c:v>
                </c:pt>
                <c:pt idx="17">
                  <c:v>6.8908550051590947</c:v>
                </c:pt>
                <c:pt idx="18">
                  <c:v>7.0726595790692395</c:v>
                </c:pt>
                <c:pt idx="19">
                  <c:v>7.6401868046090984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- NG E'!$B$23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E'!$C$23:$V$23</c:f>
              <c:numCache>
                <c:formatCode>#,##0.00</c:formatCode>
                <c:ptCount val="20"/>
                <c:pt idx="0">
                  <c:v>2.2780064334576506</c:v>
                </c:pt>
                <c:pt idx="1">
                  <c:v>2.1816816859698878</c:v>
                </c:pt>
                <c:pt idx="2">
                  <c:v>2.2274659305504132</c:v>
                </c:pt>
                <c:pt idx="3">
                  <c:v>2.7715618469931615</c:v>
                </c:pt>
                <c:pt idx="4">
                  <c:v>3.3689472568249377</c:v>
                </c:pt>
                <c:pt idx="5">
                  <c:v>3.8224865592447315</c:v>
                </c:pt>
                <c:pt idx="6">
                  <c:v>4.1868285866006225</c:v>
                </c:pt>
                <c:pt idx="7">
                  <c:v>4.4289041153341628</c:v>
                </c:pt>
                <c:pt idx="8">
                  <c:v>4.3955294760514754</c:v>
                </c:pt>
                <c:pt idx="9">
                  <c:v>4.3159903997154778</c:v>
                </c:pt>
                <c:pt idx="10">
                  <c:v>4.6409303913991442</c:v>
                </c:pt>
                <c:pt idx="11">
                  <c:v>5.2185254916859147</c:v>
                </c:pt>
                <c:pt idx="12">
                  <c:v>5.6376022046482657</c:v>
                </c:pt>
                <c:pt idx="13">
                  <c:v>5.9464915147556106</c:v>
                </c:pt>
                <c:pt idx="14">
                  <c:v>6.3669293269871421</c:v>
                </c:pt>
                <c:pt idx="15">
                  <c:v>6.748363446600206</c:v>
                </c:pt>
                <c:pt idx="16">
                  <c:v>6.4135616555016499</c:v>
                </c:pt>
                <c:pt idx="17">
                  <c:v>6.5845251617540663</c:v>
                </c:pt>
                <c:pt idx="18">
                  <c:v>6.9585014473796596</c:v>
                </c:pt>
                <c:pt idx="19">
                  <c:v>7.4685812468882675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- NG E'!$B$24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E'!$C$24:$V$24</c:f>
              <c:numCache>
                <c:formatCode>#,##0.00</c:formatCode>
                <c:ptCount val="20"/>
                <c:pt idx="0">
                  <c:v>2.2457823962046919</c:v>
                </c:pt>
                <c:pt idx="1">
                  <c:v>2.1454410096215653</c:v>
                </c:pt>
                <c:pt idx="2">
                  <c:v>2.2086196466562393</c:v>
                </c:pt>
                <c:pt idx="3">
                  <c:v>2.7465159910849186</c:v>
                </c:pt>
                <c:pt idx="4">
                  <c:v>3.282972004048196</c:v>
                </c:pt>
                <c:pt idx="5">
                  <c:v>3.7687061209554451</c:v>
                </c:pt>
                <c:pt idx="6">
                  <c:v>4.1412938211039148</c:v>
                </c:pt>
                <c:pt idx="7">
                  <c:v>4.3227049737934218</c:v>
                </c:pt>
                <c:pt idx="8">
                  <c:v>4.3291898508359106</c:v>
                </c:pt>
                <c:pt idx="9">
                  <c:v>4.2405323703435611</c:v>
                </c:pt>
                <c:pt idx="10">
                  <c:v>4.5838609980357772</c:v>
                </c:pt>
                <c:pt idx="11">
                  <c:v>5.1462824745422076</c:v>
                </c:pt>
                <c:pt idx="12">
                  <c:v>5.5457117722376985</c:v>
                </c:pt>
                <c:pt idx="13">
                  <c:v>5.8340623938851852</c:v>
                </c:pt>
                <c:pt idx="14">
                  <c:v>6.2619790994213931</c:v>
                </c:pt>
                <c:pt idx="15">
                  <c:v>6.6143152723577385</c:v>
                </c:pt>
                <c:pt idx="16">
                  <c:v>6.3581689611513763</c:v>
                </c:pt>
                <c:pt idx="17">
                  <c:v>6.4560057047868362</c:v>
                </c:pt>
                <c:pt idx="18">
                  <c:v>6.8165760322563846</c:v>
                </c:pt>
                <c:pt idx="19">
                  <c:v>7.4069310773275747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- NG E'!$B$25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E'!$C$25:$V$25</c:f>
              <c:numCache>
                <c:formatCode>#,##0.00</c:formatCode>
                <c:ptCount val="20"/>
                <c:pt idx="0">
                  <c:v>2.2102650420835834</c:v>
                </c:pt>
                <c:pt idx="1">
                  <c:v>2.1091019104858773</c:v>
                </c:pt>
                <c:pt idx="2">
                  <c:v>2.1735190089258025</c:v>
                </c:pt>
                <c:pt idx="3">
                  <c:v>2.6930713663000714</c:v>
                </c:pt>
                <c:pt idx="4">
                  <c:v>3.2200200867528666</c:v>
                </c:pt>
                <c:pt idx="5">
                  <c:v>3.6909713187315307</c:v>
                </c:pt>
                <c:pt idx="6">
                  <c:v>4.0625474534122104</c:v>
                </c:pt>
                <c:pt idx="7">
                  <c:v>4.2657680147956638</c:v>
                </c:pt>
                <c:pt idx="8">
                  <c:v>4.2345288515788502</c:v>
                </c:pt>
                <c:pt idx="9">
                  <c:v>4.1775653863873989</c:v>
                </c:pt>
                <c:pt idx="10">
                  <c:v>4.5068783487584554</c:v>
                </c:pt>
                <c:pt idx="11">
                  <c:v>5.0829517592495916</c:v>
                </c:pt>
                <c:pt idx="12">
                  <c:v>5.4186636539918185</c:v>
                </c:pt>
                <c:pt idx="13">
                  <c:v>5.765557504766786</c:v>
                </c:pt>
                <c:pt idx="14">
                  <c:v>6.137460666657466</c:v>
                </c:pt>
                <c:pt idx="15">
                  <c:v>6.4953688306465258</c:v>
                </c:pt>
                <c:pt idx="16">
                  <c:v>6.2560743603550124</c:v>
                </c:pt>
                <c:pt idx="17">
                  <c:v>6.3505176119011946</c:v>
                </c:pt>
                <c:pt idx="18">
                  <c:v>6.7394634105847357</c:v>
                </c:pt>
                <c:pt idx="19">
                  <c:v>7.2495162347755908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- NG E'!$B$26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E'!$C$26:$V$26</c:f>
              <c:numCache>
                <c:formatCode>#,##0.00</c:formatCode>
                <c:ptCount val="20"/>
                <c:pt idx="0">
                  <c:v>2.1729813060404624</c:v>
                </c:pt>
                <c:pt idx="1">
                  <c:v>2.0792692606150509</c:v>
                </c:pt>
                <c:pt idx="2">
                  <c:v>2.1438213952084677</c:v>
                </c:pt>
                <c:pt idx="3">
                  <c:v>2.6462540186206933</c:v>
                </c:pt>
                <c:pt idx="4">
                  <c:v>3.1484008764965861</c:v>
                </c:pt>
                <c:pt idx="5">
                  <c:v>3.6092256676926753</c:v>
                </c:pt>
                <c:pt idx="6">
                  <c:v>3.9777749234465936</c:v>
                </c:pt>
                <c:pt idx="7">
                  <c:v>4.1962435692641558</c:v>
                </c:pt>
                <c:pt idx="8">
                  <c:v>4.1213492165169354</c:v>
                </c:pt>
                <c:pt idx="9">
                  <c:v>4.1017139656743495</c:v>
                </c:pt>
                <c:pt idx="10">
                  <c:v>4.4416100422188993</c:v>
                </c:pt>
                <c:pt idx="11">
                  <c:v>5.0235477092687457</c:v>
                </c:pt>
                <c:pt idx="12">
                  <c:v>5.2852802887350236</c:v>
                </c:pt>
                <c:pt idx="13">
                  <c:v>5.6782711868670876</c:v>
                </c:pt>
                <c:pt idx="14">
                  <c:v>5.9978134437795285</c:v>
                </c:pt>
                <c:pt idx="15">
                  <c:v>6.3707389412084945</c:v>
                </c:pt>
                <c:pt idx="16">
                  <c:v>6.1470250438632812</c:v>
                </c:pt>
                <c:pt idx="17">
                  <c:v>6.2378375098733496</c:v>
                </c:pt>
                <c:pt idx="18">
                  <c:v>6.6601604085451376</c:v>
                </c:pt>
                <c:pt idx="19">
                  <c:v>7.1054765490494143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 - NG E'!$B$27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E'!$C$27:$V$27</c:f>
              <c:numCache>
                <c:formatCode>#,##0.00</c:formatCode>
                <c:ptCount val="20"/>
                <c:pt idx="0">
                  <c:v>2.1409690872661606</c:v>
                </c:pt>
                <c:pt idx="1">
                  <c:v>2.0321845021586231</c:v>
                </c:pt>
                <c:pt idx="2">
                  <c:v>2.1203473116651237</c:v>
                </c:pt>
                <c:pt idx="3">
                  <c:v>2.6120852770254426</c:v>
                </c:pt>
                <c:pt idx="4">
                  <c:v>3.0916207157988382</c:v>
                </c:pt>
                <c:pt idx="5">
                  <c:v>3.5573214700300086</c:v>
                </c:pt>
                <c:pt idx="6">
                  <c:v>3.9352193842426075</c:v>
                </c:pt>
                <c:pt idx="7">
                  <c:v>4.1053833162840281</c:v>
                </c:pt>
                <c:pt idx="8">
                  <c:v>4.0926255702799832</c:v>
                </c:pt>
                <c:pt idx="9">
                  <c:v>4.0450725752300096</c:v>
                </c:pt>
                <c:pt idx="10">
                  <c:v>4.3913574273323031</c:v>
                </c:pt>
                <c:pt idx="11">
                  <c:v>4.9379404752333134</c:v>
                </c:pt>
                <c:pt idx="12">
                  <c:v>5.18853569343299</c:v>
                </c:pt>
                <c:pt idx="13">
                  <c:v>5.6164591937047783</c:v>
                </c:pt>
                <c:pt idx="14">
                  <c:v>5.9076442180493061</c:v>
                </c:pt>
                <c:pt idx="15">
                  <c:v>6.2395054267926398</c:v>
                </c:pt>
                <c:pt idx="16">
                  <c:v>6.0795371917819372</c:v>
                </c:pt>
                <c:pt idx="17">
                  <c:v>6.0987073256580517</c:v>
                </c:pt>
                <c:pt idx="18">
                  <c:v>6.5439017582462933</c:v>
                </c:pt>
                <c:pt idx="19">
                  <c:v>7.0193596291976066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 - NG E'!$B$28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'P - NG E'!$C$21:$V$21</c:f>
              <c:numCache>
                <c:formatCode>0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 - NG E'!$C$28:$V$28</c:f>
              <c:numCache>
                <c:formatCode>#,##0.00</c:formatCode>
                <c:ptCount val="20"/>
                <c:pt idx="0">
                  <c:v>2.0762392020886398</c:v>
                </c:pt>
                <c:pt idx="1">
                  <c:v>1.9970317491206606</c:v>
                </c:pt>
                <c:pt idx="2">
                  <c:v>2.0351414599640449</c:v>
                </c:pt>
                <c:pt idx="3">
                  <c:v>2.5658963199960922</c:v>
                </c:pt>
                <c:pt idx="4">
                  <c:v>3.0288244341046657</c:v>
                </c:pt>
                <c:pt idx="5">
                  <c:v>3.4884972728803905</c:v>
                </c:pt>
                <c:pt idx="6">
                  <c:v>3.891048968968589</c:v>
                </c:pt>
                <c:pt idx="7">
                  <c:v>4.0024368011703944</c:v>
                </c:pt>
                <c:pt idx="8">
                  <c:v>4.021123451889399</c:v>
                </c:pt>
                <c:pt idx="9">
                  <c:v>3.9476264068263509</c:v>
                </c:pt>
                <c:pt idx="10">
                  <c:v>4.2937479199864317</c:v>
                </c:pt>
                <c:pt idx="11">
                  <c:v>4.7920184759613376</c:v>
                </c:pt>
                <c:pt idx="12">
                  <c:v>5.0756933393327426</c:v>
                </c:pt>
                <c:pt idx="13">
                  <c:v>5.3483782010515215</c:v>
                </c:pt>
                <c:pt idx="14">
                  <c:v>5.7439586876879849</c:v>
                </c:pt>
                <c:pt idx="15">
                  <c:v>6.1374577696558248</c:v>
                </c:pt>
                <c:pt idx="16">
                  <c:v>6.0149845008224014</c:v>
                </c:pt>
                <c:pt idx="17">
                  <c:v>5.8532317229640016</c:v>
                </c:pt>
                <c:pt idx="18">
                  <c:v>6.4520181099907807</c:v>
                </c:pt>
                <c:pt idx="19">
                  <c:v>6.8637994267294173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81552"/>
        <c:axId val="374581944"/>
      </c:lineChart>
      <c:catAx>
        <c:axId val="374581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4581944"/>
        <c:crosses val="autoZero"/>
        <c:auto val="1"/>
        <c:lblAlgn val="ctr"/>
        <c:lblOffset val="100"/>
        <c:noMultiLvlLbl val="0"/>
      </c:catAx>
      <c:valAx>
        <c:axId val="37458194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374581552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7</xdr:row>
      <xdr:rowOff>11206</xdr:rowOff>
    </xdr:from>
    <xdr:to>
      <xdr:col>35</xdr:col>
      <xdr:colOff>127747</xdr:colOff>
      <xdr:row>26</xdr:row>
      <xdr:rowOff>75393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560295</xdr:colOff>
      <xdr:row>10</xdr:row>
      <xdr:rowOff>78441</xdr:rowOff>
    </xdr:from>
    <xdr:to>
      <xdr:col>34</xdr:col>
      <xdr:colOff>452718</xdr:colOff>
      <xdr:row>29</xdr:row>
      <xdr:rowOff>142629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78441</xdr:rowOff>
    </xdr:from>
    <xdr:to>
      <xdr:col>33</xdr:col>
      <xdr:colOff>497541</xdr:colOff>
      <xdr:row>29</xdr:row>
      <xdr:rowOff>142629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33617</xdr:colOff>
      <xdr:row>10</xdr:row>
      <xdr:rowOff>78441</xdr:rowOff>
    </xdr:from>
    <xdr:to>
      <xdr:col>33</xdr:col>
      <xdr:colOff>531158</xdr:colOff>
      <xdr:row>29</xdr:row>
      <xdr:rowOff>142629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6"/>
  <sheetViews>
    <sheetView tabSelected="1" zoomScaleNormal="100" workbookViewId="0"/>
  </sheetViews>
  <sheetFormatPr defaultRowHeight="12.75" x14ac:dyDescent="0.2"/>
  <cols>
    <col min="1" max="1" width="11.7109375" style="2" bestFit="1" customWidth="1"/>
    <col min="2" max="19" width="10.28515625" style="2" customWidth="1"/>
    <col min="20" max="16384" width="9.140625" style="2"/>
  </cols>
  <sheetData>
    <row r="1" spans="1:21" x14ac:dyDescent="0.2">
      <c r="A1" s="1" t="s">
        <v>15</v>
      </c>
    </row>
    <row r="2" spans="1:21" x14ac:dyDescent="0.2">
      <c r="B2" s="2">
        <v>2019</v>
      </c>
      <c r="C2" s="2">
        <f t="shared" ref="C2" si="0">B2+1</f>
        <v>2020</v>
      </c>
      <c r="D2" s="2">
        <f t="shared" ref="D2" si="1">C2+1</f>
        <v>2021</v>
      </c>
      <c r="E2" s="2">
        <f t="shared" ref="E2" si="2">D2+1</f>
        <v>2022</v>
      </c>
      <c r="F2" s="2">
        <f t="shared" ref="F2" si="3">E2+1</f>
        <v>2023</v>
      </c>
      <c r="G2" s="2">
        <f t="shared" ref="G2" si="4">F2+1</f>
        <v>2024</v>
      </c>
      <c r="H2" s="2">
        <f t="shared" ref="H2" si="5">G2+1</f>
        <v>2025</v>
      </c>
      <c r="I2" s="2">
        <f t="shared" ref="I2" si="6">H2+1</f>
        <v>2026</v>
      </c>
      <c r="J2" s="2">
        <f t="shared" ref="J2" si="7">I2+1</f>
        <v>2027</v>
      </c>
      <c r="K2" s="2">
        <f t="shared" ref="K2" si="8">J2+1</f>
        <v>2028</v>
      </c>
      <c r="L2" s="2">
        <f t="shared" ref="L2" si="9">K2+1</f>
        <v>2029</v>
      </c>
      <c r="M2" s="2">
        <f t="shared" ref="M2" si="10">L2+1</f>
        <v>2030</v>
      </c>
      <c r="N2" s="2">
        <f t="shared" ref="N2" si="11">M2+1</f>
        <v>2031</v>
      </c>
      <c r="O2" s="2">
        <f t="shared" ref="O2" si="12">N2+1</f>
        <v>2032</v>
      </c>
      <c r="P2" s="2">
        <f t="shared" ref="P2" si="13">O2+1</f>
        <v>2033</v>
      </c>
      <c r="Q2" s="2">
        <f t="shared" ref="Q2" si="14">P2+1</f>
        <v>2034</v>
      </c>
      <c r="R2" s="2">
        <f t="shared" ref="R2" si="15">Q2+1</f>
        <v>2035</v>
      </c>
      <c r="S2" s="2">
        <f t="shared" ref="S2" si="16">R2+1</f>
        <v>2036</v>
      </c>
      <c r="T2" s="2">
        <f>S2+1</f>
        <v>2037</v>
      </c>
      <c r="U2" s="2">
        <f>T2+1</f>
        <v>2038</v>
      </c>
    </row>
    <row r="3" spans="1:21" x14ac:dyDescent="0.2">
      <c r="A3" s="2" t="s">
        <v>10</v>
      </c>
      <c r="B3" s="3">
        <f>'Electric &amp; Gas Prices'!$C$369</f>
        <v>27.744370216728296</v>
      </c>
      <c r="C3" s="3">
        <f>'Electric &amp; Gas Prices'!$C$370</f>
        <v>27.79248894623726</v>
      </c>
      <c r="D3" s="3">
        <f>'Electric &amp; Gas Prices'!$C$371</f>
        <v>30.454973083952765</v>
      </c>
      <c r="E3" s="3">
        <f>'Electric &amp; Gas Prices'!$C$372</f>
        <v>31.584240745936768</v>
      </c>
      <c r="F3" s="3">
        <f>'Electric &amp; Gas Prices'!$C$373</f>
        <v>33.218538992791444</v>
      </c>
      <c r="G3" s="3">
        <f>'Electric &amp; Gas Prices'!$C$374</f>
        <v>37.356209099501264</v>
      </c>
      <c r="H3" s="3">
        <f>'Electric &amp; Gas Prices'!$C$375</f>
        <v>40.285294294459504</v>
      </c>
      <c r="I3" s="3">
        <f>'Electric &amp; Gas Prices'!$C$376</f>
        <v>43.03968181779473</v>
      </c>
      <c r="J3" s="3">
        <f>'Electric &amp; Gas Prices'!$C$377</f>
        <v>42.858229285853191</v>
      </c>
      <c r="K3" s="3">
        <f>'Electric &amp; Gas Prices'!$C$378</f>
        <v>42.814527440784552</v>
      </c>
      <c r="L3" s="3">
        <f>'Electric &amp; Gas Prices'!$C$379</f>
        <v>46.005335396794827</v>
      </c>
      <c r="M3" s="3">
        <f>'Electric &amp; Gas Prices'!$C$380</f>
        <v>50.883500025034515</v>
      </c>
      <c r="N3" s="3">
        <f>'Electric &amp; Gas Prices'!$C$381</f>
        <v>53.735619835113219</v>
      </c>
      <c r="O3" s="3">
        <f>'Electric &amp; Gas Prices'!$C$382</f>
        <v>56.810980570988562</v>
      </c>
      <c r="P3" s="3">
        <f>'Electric &amp; Gas Prices'!$C$383</f>
        <v>60.010074878835219</v>
      </c>
      <c r="Q3" s="3">
        <f>'Electric &amp; Gas Prices'!$C$384</f>
        <v>62.523505859873673</v>
      </c>
      <c r="R3" s="3">
        <f>'Electric &amp; Gas Prices'!$C$385</f>
        <v>61.379401154978574</v>
      </c>
      <c r="S3" s="3">
        <f>'Electric &amp; Gas Prices'!$C$386</f>
        <v>62.72509201279189</v>
      </c>
      <c r="T3" s="3">
        <f>'Electric &amp; Gas Prices'!$C$387</f>
        <v>67.052721696093769</v>
      </c>
      <c r="U3" s="3">
        <f>'Electric &amp; Gas Prices'!$C$388</f>
        <v>72.062605608798009</v>
      </c>
    </row>
    <row r="4" spans="1:21" x14ac:dyDescent="0.2">
      <c r="A4" s="2" t="s">
        <v>16</v>
      </c>
      <c r="B4" s="3">
        <f>'Electric &amp; Gas Prices'!$E$369</f>
        <v>23.812994673505504</v>
      </c>
      <c r="C4" s="3">
        <f>'Electric &amp; Gas Prices'!$E$370</f>
        <v>23.625132134438406</v>
      </c>
      <c r="D4" s="3">
        <f>'Electric &amp; Gas Prices'!$E$371</f>
        <v>26.290682431419047</v>
      </c>
      <c r="E4" s="3">
        <f>'Electric &amp; Gas Prices'!$E$372</f>
        <v>29.660361146518223</v>
      </c>
      <c r="F4" s="3">
        <f>'Electric &amp; Gas Prices'!$E$373</f>
        <v>33.218340823379812</v>
      </c>
      <c r="G4" s="3">
        <f>'Electric &amp; Gas Prices'!$E$374</f>
        <v>37.350320214652804</v>
      </c>
      <c r="H4" s="3">
        <f>'Electric &amp; Gas Prices'!$E$375</f>
        <v>40.283896656411649</v>
      </c>
      <c r="I4" s="3">
        <f>'Electric &amp; Gas Prices'!$E$376</f>
        <v>43.039844630573896</v>
      </c>
      <c r="J4" s="3">
        <f>'Electric &amp; Gas Prices'!$E$377</f>
        <v>42.85653685402508</v>
      </c>
      <c r="K4" s="3">
        <f>'Electric &amp; Gas Prices'!$E$378</f>
        <v>42.826368244876484</v>
      </c>
      <c r="L4" s="3">
        <f>'Electric &amp; Gas Prices'!$E$379</f>
        <v>46.065563808614677</v>
      </c>
      <c r="M4" s="3">
        <f>'Electric &amp; Gas Prices'!$E$380</f>
        <v>50.93478226870841</v>
      </c>
      <c r="N4" s="3">
        <f>'Electric &amp; Gas Prices'!$E$381</f>
        <v>53.785117712667081</v>
      </c>
      <c r="O4" s="3">
        <f>'Electric &amp; Gas Prices'!$E$382</f>
        <v>56.901563585195085</v>
      </c>
      <c r="P4" s="3">
        <f>'Electric &amp; Gas Prices'!$E$383</f>
        <v>60.054628939012609</v>
      </c>
      <c r="Q4" s="3">
        <f>'Electric &amp; Gas Prices'!$E$384</f>
        <v>62.570532768981934</v>
      </c>
      <c r="R4" s="3">
        <f>'Electric &amp; Gas Prices'!$E$385</f>
        <v>61.486849126473714</v>
      </c>
      <c r="S4" s="3">
        <f>'Electric &amp; Gas Prices'!$E$386</f>
        <v>62.813356871759304</v>
      </c>
      <c r="T4" s="3">
        <f>'Electric &amp; Gas Prices'!$E$387</f>
        <v>67.123278861526913</v>
      </c>
      <c r="U4" s="3">
        <f>'Electric &amp; Gas Prices'!$E$388</f>
        <v>72.194894240351985</v>
      </c>
    </row>
    <row r="5" spans="1:21" x14ac:dyDescent="0.2">
      <c r="A5" s="2" t="s">
        <v>17</v>
      </c>
      <c r="B5" s="3">
        <f>'Electric &amp; Gas Prices'!$D$369</f>
        <v>29.20039818453499</v>
      </c>
      <c r="C5" s="3">
        <f>'Electric &amp; Gas Prices'!$D$370</f>
        <v>27.812206629004194</v>
      </c>
      <c r="D5" s="3">
        <f>'Electric &amp; Gas Prices'!$D$371</f>
        <v>29.963746914421751</v>
      </c>
      <c r="E5" s="3">
        <f>'Electric &amp; Gas Prices'!$D$372</f>
        <v>33.12741220505243</v>
      </c>
      <c r="F5" s="3">
        <f>'Electric &amp; Gas Prices'!$D$373</f>
        <v>36.383840658839212</v>
      </c>
      <c r="G5" s="3">
        <f>'Electric &amp; Gas Prices'!$D$374</f>
        <v>40.246271399786814</v>
      </c>
      <c r="H5" s="3">
        <f>'Electric &amp; Gas Prices'!$D$375</f>
        <v>46.401353970078816</v>
      </c>
      <c r="I5" s="3">
        <f>'Electric &amp; Gas Prices'!$D$376</f>
        <v>49.617234599755953</v>
      </c>
      <c r="J5" s="3">
        <f>'Electric &amp; Gas Prices'!$D$377</f>
        <v>50.563022486015733</v>
      </c>
      <c r="K5" s="3">
        <f>'Electric &amp; Gas Prices'!$D$378</f>
        <v>51.540760559293375</v>
      </c>
      <c r="L5" s="3">
        <f>'Electric &amp; Gas Prices'!$D$379</f>
        <v>55.542454570601308</v>
      </c>
      <c r="M5" s="3">
        <f>'Electric &amp; Gas Prices'!$D$380</f>
        <v>60.745696263581429</v>
      </c>
      <c r="N5" s="3">
        <f>'Electric &amp; Gas Prices'!$D$381</f>
        <v>64.508880692229994</v>
      </c>
      <c r="O5" s="3">
        <f>'Electric &amp; Gas Prices'!$D$382</f>
        <v>68.630521274432411</v>
      </c>
      <c r="P5" s="3">
        <f>'Electric &amp; Gas Prices'!$D$383</f>
        <v>73.184084377348071</v>
      </c>
      <c r="Q5" s="3">
        <f>'Electric &amp; Gas Prices'!$D$384</f>
        <v>77.069806148764584</v>
      </c>
      <c r="R5" s="3">
        <f>'Electric &amp; Gas Prices'!$D$385</f>
        <v>78.737451963274808</v>
      </c>
      <c r="S5" s="3">
        <f>'Electric &amp; Gas Prices'!$D$386</f>
        <v>82.120540595438911</v>
      </c>
      <c r="T5" s="3">
        <f>'Electric &amp; Gas Prices'!$D$387</f>
        <v>87.327710202343326</v>
      </c>
      <c r="U5" s="3">
        <f>'Electric &amp; Gas Prices'!$D$388</f>
        <v>94.274742834720868</v>
      </c>
    </row>
    <row r="7" spans="1:21" x14ac:dyDescent="0.2">
      <c r="B7" s="2">
        <f t="shared" ref="B7:U7" si="17">B2</f>
        <v>2019</v>
      </c>
      <c r="C7" s="2">
        <f t="shared" si="17"/>
        <v>2020</v>
      </c>
      <c r="D7" s="2">
        <f t="shared" si="17"/>
        <v>2021</v>
      </c>
      <c r="E7" s="2">
        <f t="shared" si="17"/>
        <v>2022</v>
      </c>
      <c r="F7" s="2">
        <f t="shared" si="17"/>
        <v>2023</v>
      </c>
      <c r="G7" s="2">
        <f t="shared" si="17"/>
        <v>2024</v>
      </c>
      <c r="H7" s="2">
        <f t="shared" si="17"/>
        <v>2025</v>
      </c>
      <c r="I7" s="2">
        <f t="shared" si="17"/>
        <v>2026</v>
      </c>
      <c r="J7" s="2">
        <f t="shared" si="17"/>
        <v>2027</v>
      </c>
      <c r="K7" s="2">
        <f t="shared" si="17"/>
        <v>2028</v>
      </c>
      <c r="L7" s="2">
        <f t="shared" si="17"/>
        <v>2029</v>
      </c>
      <c r="M7" s="2">
        <f t="shared" si="17"/>
        <v>2030</v>
      </c>
      <c r="N7" s="2">
        <f t="shared" si="17"/>
        <v>2031</v>
      </c>
      <c r="O7" s="2">
        <f t="shared" si="17"/>
        <v>2032</v>
      </c>
      <c r="P7" s="2">
        <f t="shared" si="17"/>
        <v>2033</v>
      </c>
      <c r="Q7" s="2">
        <f t="shared" si="17"/>
        <v>2034</v>
      </c>
      <c r="R7" s="2">
        <f t="shared" si="17"/>
        <v>2035</v>
      </c>
      <c r="S7" s="2">
        <f t="shared" si="17"/>
        <v>2036</v>
      </c>
      <c r="T7" s="2">
        <f t="shared" si="17"/>
        <v>2037</v>
      </c>
      <c r="U7" s="2">
        <f t="shared" si="17"/>
        <v>2038</v>
      </c>
    </row>
    <row r="8" spans="1:21" x14ac:dyDescent="0.2">
      <c r="A8" s="2" t="s">
        <v>18</v>
      </c>
      <c r="B8" s="3">
        <f>'Electric &amp; Gas Prices'!$J$369</f>
        <v>2.2102797772820981</v>
      </c>
      <c r="C8" s="3">
        <f>'Electric &amp; Gas Prices'!$J$370</f>
        <v>2.1090597292912907</v>
      </c>
      <c r="D8" s="3">
        <f>'Electric &amp; Gas Prices'!$J$371</f>
        <v>2.173526254013316</v>
      </c>
      <c r="E8" s="3">
        <f>'Electric &amp; Gas Prices'!$J$372</f>
        <v>2.6931027858325725</v>
      </c>
      <c r="F8" s="3">
        <f>'Electric &amp; Gas Prices'!$J$373</f>
        <v>3.2200469204772042</v>
      </c>
      <c r="G8" s="3">
        <f>'Electric &amp; Gas Prices'!$J$374</f>
        <v>3.690965167122918</v>
      </c>
      <c r="H8" s="3">
        <f>'Electric &amp; Gas Prices'!$J$375</f>
        <v>4.0625813082564468</v>
      </c>
      <c r="I8" s="3">
        <f>'Electric &amp; Gas Prices'!$J$376</f>
        <v>4.2657395765318205</v>
      </c>
      <c r="J8" s="3">
        <f>'Electric &amp; Gas Prices'!$J$377</f>
        <v>4.2344441626955964</v>
      </c>
      <c r="K8" s="3">
        <f>'Electric &amp; Gas Prices'!$J$378</f>
        <v>4.1776071624590223</v>
      </c>
      <c r="L8" s="3">
        <f>'Electric &amp; Gas Prices'!$J$379</f>
        <v>4.5069609763763561</v>
      </c>
      <c r="M8" s="3">
        <f>'Electric &amp; Gas Prices'!$J$380</f>
        <v>5.0830618922572581</v>
      </c>
      <c r="N8" s="3">
        <f>'Electric &amp; Gas Prices'!$J$381</f>
        <v>5.4186004369867184</v>
      </c>
      <c r="O8" s="3">
        <f>'Electric &amp; Gas Prices'!$J$382</f>
        <v>5.7655959420730687</v>
      </c>
      <c r="P8" s="3">
        <f>'Electric &amp; Gas Prices'!$J$383</f>
        <v>6.1374402085234374</v>
      </c>
      <c r="Q8" s="3">
        <f>'Electric &amp; Gas Prices'!$J$384</f>
        <v>6.495368830646524</v>
      </c>
      <c r="R8" s="3">
        <f>'Electric &amp; Gas Prices'!$J$385</f>
        <v>6.2561160677954648</v>
      </c>
      <c r="S8" s="3">
        <f>'Electric &amp; Gas Prices'!$J$386</f>
        <v>6.3505599489675211</v>
      </c>
      <c r="T8" s="3">
        <f>'Electric &amp; Gas Prices'!$J$387</f>
        <v>6.7396319013822703</v>
      </c>
      <c r="U8" s="3">
        <f>'Electric &amp; Gas Prices'!$J$388</f>
        <v>7.2494074936631856</v>
      </c>
    </row>
    <row r="9" spans="1:21" x14ac:dyDescent="0.2">
      <c r="A9" s="2" t="s">
        <v>19</v>
      </c>
      <c r="B9" s="3">
        <f>'Electric &amp; Gas Prices'!$K$369</f>
        <v>2.067962002729161</v>
      </c>
      <c r="C9" s="3">
        <f>'Electric &amp; Gas Prices'!$K$370</f>
        <v>1.9759009934363088</v>
      </c>
      <c r="D9" s="3">
        <f>'Electric &amp; Gas Prices'!$K$371</f>
        <v>2.0436404328730391</v>
      </c>
      <c r="E9" s="3">
        <f>'Electric &amp; Gas Prices'!$K$372</f>
        <v>2.5393062917659233</v>
      </c>
      <c r="F9" s="3">
        <f>'Electric &amp; Gas Prices'!$K$373</f>
        <v>3.0610469361511998</v>
      </c>
      <c r="G9" s="3">
        <f>'Electric &amp; Gas Prices'!$K$374</f>
        <v>3.6080115407936204</v>
      </c>
      <c r="H9" s="3">
        <f>'Electric &amp; Gas Prices'!$K$375</f>
        <v>3.976805606399934</v>
      </c>
      <c r="I9" s="3">
        <f>'Electric &amp; Gas Prices'!$K$376</f>
        <v>4.1926144193529593</v>
      </c>
      <c r="J9" s="3">
        <f>'Electric &amp; Gas Prices'!$K$377</f>
        <v>4.1494071075325882</v>
      </c>
      <c r="K9" s="3">
        <f>'Electric &amp; Gas Prices'!$K$378</f>
        <v>4.0875289086053543</v>
      </c>
      <c r="L9" s="3">
        <f>'Electric &amp; Gas Prices'!$K$379</f>
        <v>4.4165275575265914</v>
      </c>
      <c r="M9" s="3">
        <f>'Electric &amp; Gas Prices'!$K$380</f>
        <v>4.992480379527561</v>
      </c>
      <c r="N9" s="3">
        <f>'Electric &amp; Gas Prices'!$K$381</f>
        <v>5.3132543845080544</v>
      </c>
      <c r="O9" s="3">
        <f>'Electric &amp; Gas Prices'!$K$382</f>
        <v>5.6248197103009732</v>
      </c>
      <c r="P9" s="3">
        <f>'Electric &amp; Gas Prices'!$K$383</f>
        <v>5.9518760713114389</v>
      </c>
      <c r="Q9" s="3">
        <f>'Electric &amp; Gas Prices'!$K$384</f>
        <v>6.2700804121975926</v>
      </c>
      <c r="R9" s="3">
        <f>'Electric &amp; Gas Prices'!$K$385</f>
        <v>5.9412063790936394</v>
      </c>
      <c r="S9" s="3">
        <f>'Electric &amp; Gas Prices'!$K$386</f>
        <v>5.9906358875839159</v>
      </c>
      <c r="T9" s="3">
        <f>'Electric &amp; Gas Prices'!$K$387</f>
        <v>6.3417001303587197</v>
      </c>
      <c r="U9" s="3">
        <f>'Electric &amp; Gas Prices'!$K$388</f>
        <v>6.8507385555753224</v>
      </c>
    </row>
    <row r="12" spans="1:21" x14ac:dyDescent="0.2">
      <c r="A12" s="1"/>
    </row>
    <row r="15" spans="1:21" x14ac:dyDescent="0.2">
      <c r="B15" s="1"/>
    </row>
    <row r="16" spans="1:2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</row>
  </sheetData>
  <phoneticPr fontId="3" type="noConversion"/>
  <pageMargins left="0.75" right="0.75" top="1" bottom="1" header="0.5" footer="0.5"/>
  <pageSetup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F104"/>
  <sheetViews>
    <sheetView zoomScaleNormal="100" workbookViewId="0">
      <selection activeCell="A32" sqref="A32"/>
    </sheetView>
  </sheetViews>
  <sheetFormatPr defaultRowHeight="12.75" x14ac:dyDescent="0.2"/>
  <cols>
    <col min="1" max="1" width="16.28515625" style="2" bestFit="1" customWidth="1"/>
    <col min="2" max="2" width="14.140625" style="2" bestFit="1" customWidth="1"/>
    <col min="3" max="4" width="11.5703125" style="2" bestFit="1" customWidth="1"/>
    <col min="5" max="5" width="16.42578125" style="2" bestFit="1" customWidth="1"/>
    <col min="6" max="7" width="11.5703125" style="2" bestFit="1" customWidth="1"/>
    <col min="8" max="8" width="10.42578125" style="2" customWidth="1"/>
    <col min="9" max="21" width="11.5703125" style="2" bestFit="1" customWidth="1"/>
    <col min="22" max="23" width="9.140625" style="2"/>
    <col min="24" max="24" width="10.5703125" style="2" customWidth="1"/>
    <col min="25" max="25" width="9.140625" style="2"/>
    <col min="26" max="26" width="11.28515625" style="2" customWidth="1"/>
    <col min="27" max="33" width="9.140625" style="2"/>
    <col min="34" max="34" width="16.28515625" style="2" bestFit="1" customWidth="1"/>
    <col min="35" max="35" width="14" style="2" bestFit="1" customWidth="1"/>
    <col min="36" max="37" width="9.7109375" style="2" bestFit="1" customWidth="1"/>
    <col min="38" max="39" width="9.7109375" style="2" customWidth="1"/>
    <col min="40" max="54" width="9.7109375" style="2" bestFit="1" customWidth="1"/>
    <col min="55" max="16384" width="9.140625" style="2"/>
  </cols>
  <sheetData>
    <row r="1" spans="1:58" ht="15.75" x14ac:dyDescent="0.25">
      <c r="E1" s="1" t="s">
        <v>37</v>
      </c>
      <c r="H1" s="24"/>
      <c r="AM1" s="46" t="s">
        <v>39</v>
      </c>
      <c r="AP1" s="2" t="s">
        <v>19</v>
      </c>
    </row>
    <row r="2" spans="1:58" x14ac:dyDescent="0.2">
      <c r="AM2" s="2" t="s">
        <v>52</v>
      </c>
    </row>
    <row r="3" spans="1:58" ht="14.25" x14ac:dyDescent="0.2">
      <c r="A3" s="47" t="s">
        <v>4</v>
      </c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X3" s="48"/>
      <c r="Z3" s="20"/>
      <c r="AH3" s="47" t="s">
        <v>4</v>
      </c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8" ht="51" x14ac:dyDescent="0.2">
      <c r="A4" s="51" t="s">
        <v>2</v>
      </c>
      <c r="B4" s="52">
        <v>43466</v>
      </c>
      <c r="C4" s="52">
        <v>43831</v>
      </c>
      <c r="D4" s="52">
        <v>44197</v>
      </c>
      <c r="E4" s="52">
        <v>44562</v>
      </c>
      <c r="F4" s="52">
        <v>44927</v>
      </c>
      <c r="G4" s="52">
        <v>45292</v>
      </c>
      <c r="H4" s="52">
        <v>45658</v>
      </c>
      <c r="I4" s="52">
        <v>46023</v>
      </c>
      <c r="J4" s="52">
        <v>46388</v>
      </c>
      <c r="K4" s="52">
        <v>46753</v>
      </c>
      <c r="L4" s="52">
        <v>47119</v>
      </c>
      <c r="M4" s="52">
        <v>47484</v>
      </c>
      <c r="N4" s="52">
        <v>47849</v>
      </c>
      <c r="O4" s="52">
        <v>48214</v>
      </c>
      <c r="P4" s="52">
        <v>48580</v>
      </c>
      <c r="Q4" s="52">
        <v>48945</v>
      </c>
      <c r="R4" s="52">
        <v>49310</v>
      </c>
      <c r="S4" s="52">
        <v>49675</v>
      </c>
      <c r="T4" s="52">
        <v>50041</v>
      </c>
      <c r="U4" s="52">
        <v>50406</v>
      </c>
      <c r="V4" s="51"/>
      <c r="X4" s="36" t="s">
        <v>51</v>
      </c>
      <c r="Y4" s="37" t="s">
        <v>5</v>
      </c>
      <c r="Z4" s="36" t="s">
        <v>45</v>
      </c>
      <c r="AH4" s="51" t="s">
        <v>2</v>
      </c>
      <c r="AI4" s="52">
        <v>43466</v>
      </c>
      <c r="AJ4" s="52">
        <v>43831</v>
      </c>
      <c r="AK4" s="52">
        <v>44197</v>
      </c>
      <c r="AL4" s="52">
        <v>44562</v>
      </c>
      <c r="AM4" s="52">
        <v>44927</v>
      </c>
      <c r="AN4" s="52">
        <v>45292</v>
      </c>
      <c r="AO4" s="52">
        <v>45658</v>
      </c>
      <c r="AP4" s="52">
        <v>46023</v>
      </c>
      <c r="AQ4" s="52">
        <v>46388</v>
      </c>
      <c r="AR4" s="52">
        <v>46753</v>
      </c>
      <c r="AS4" s="52">
        <v>47119</v>
      </c>
      <c r="AT4" s="52">
        <v>47484</v>
      </c>
      <c r="AU4" s="52">
        <v>47849</v>
      </c>
      <c r="AV4" s="52">
        <v>48214</v>
      </c>
      <c r="AW4" s="52">
        <v>48580</v>
      </c>
      <c r="AX4" s="52">
        <v>48945</v>
      </c>
      <c r="AY4" s="52">
        <v>49310</v>
      </c>
      <c r="AZ4" s="52">
        <v>49675</v>
      </c>
      <c r="BA4" s="52">
        <v>50041</v>
      </c>
      <c r="BB4" s="52">
        <v>50406</v>
      </c>
      <c r="BC4" s="36" t="s">
        <v>51</v>
      </c>
      <c r="BD4" s="37" t="s">
        <v>5</v>
      </c>
      <c r="BE4" s="36" t="s">
        <v>45</v>
      </c>
    </row>
    <row r="5" spans="1:58" x14ac:dyDescent="0.2">
      <c r="A5" s="55">
        <v>1</v>
      </c>
      <c r="B5" s="29">
        <v>1.0245833333333332</v>
      </c>
      <c r="C5" s="29">
        <v>1.0481666666666667</v>
      </c>
      <c r="D5" s="29">
        <v>1.0020833333333334</v>
      </c>
      <c r="E5" s="29">
        <v>0.96483333333333332</v>
      </c>
      <c r="F5" s="29">
        <v>0.95699999999999985</v>
      </c>
      <c r="G5" s="29">
        <v>1.0509999999999999</v>
      </c>
      <c r="H5" s="29">
        <v>1.0590833333333334</v>
      </c>
      <c r="I5" s="29">
        <v>1.0216666666666667</v>
      </c>
      <c r="J5" s="29">
        <v>0.93708333333333327</v>
      </c>
      <c r="K5" s="29">
        <v>1.0029999999999999</v>
      </c>
      <c r="L5" s="29">
        <v>0.96933333333333316</v>
      </c>
      <c r="M5" s="29">
        <v>0.99624999999999986</v>
      </c>
      <c r="N5" s="29">
        <v>1.0374166666666664</v>
      </c>
      <c r="O5" s="29">
        <v>1.0164166666666665</v>
      </c>
      <c r="P5" s="29">
        <v>1.0145833333333334</v>
      </c>
      <c r="Q5" s="29">
        <v>1.0485</v>
      </c>
      <c r="R5" s="29">
        <v>0.97033333333333338</v>
      </c>
      <c r="S5" s="29">
        <v>0.94366666666666676</v>
      </c>
      <c r="T5" s="29">
        <v>0.97883333333333322</v>
      </c>
      <c r="U5" s="29">
        <v>1.0406666666666664</v>
      </c>
      <c r="V5" s="56"/>
      <c r="X5" s="20">
        <f t="shared" ref="X5:X36" si="0">RANK(U5,$U$5:$U$54)</f>
        <v>2</v>
      </c>
      <c r="Y5" s="26">
        <f t="shared" ref="Y5:Y54" si="1">AVERAGE(B5:U5)</f>
        <v>1.0042249999999999</v>
      </c>
      <c r="Z5" s="2">
        <f>RANK(Y5,$Y$5:$Y$104)</f>
        <v>16</v>
      </c>
      <c r="AH5" s="55">
        <v>25</v>
      </c>
      <c r="AI5" s="29">
        <v>1.0094999999999998</v>
      </c>
      <c r="AJ5" s="29">
        <v>1.0006666666666668</v>
      </c>
      <c r="AK5" s="29">
        <v>0.96091666666666675</v>
      </c>
      <c r="AL5" s="29">
        <v>1.0298333333333334</v>
      </c>
      <c r="AM5" s="29">
        <v>1.0335833333333333</v>
      </c>
      <c r="AN5" s="29">
        <v>0.96775000000000011</v>
      </c>
      <c r="AO5" s="29">
        <v>0.98724999999999996</v>
      </c>
      <c r="AP5" s="29">
        <v>0.97216666666666673</v>
      </c>
      <c r="AQ5" s="29">
        <v>1.0387500000000001</v>
      </c>
      <c r="AR5" s="29">
        <v>0.96750000000000025</v>
      </c>
      <c r="AS5" s="29">
        <v>1.1171666666666666</v>
      </c>
      <c r="AT5" s="29">
        <v>0.99766666666666659</v>
      </c>
      <c r="AU5" s="29">
        <v>1.0004999999999999</v>
      </c>
      <c r="AV5" s="29">
        <v>1.0735833333333333</v>
      </c>
      <c r="AW5" s="29">
        <v>0.9860000000000001</v>
      </c>
      <c r="AX5" s="29">
        <v>0.96366666666666667</v>
      </c>
      <c r="AY5" s="29">
        <v>1.0183333333333331</v>
      </c>
      <c r="AZ5" s="29">
        <v>1.0580833333333333</v>
      </c>
      <c r="BA5" s="29">
        <v>1.0559166666666666</v>
      </c>
      <c r="BB5" s="29">
        <v>0.98408333333333331</v>
      </c>
      <c r="BC5" s="20">
        <v>36</v>
      </c>
      <c r="BD5" s="26">
        <v>1.0111458333333336</v>
      </c>
      <c r="BE5" s="2">
        <v>1</v>
      </c>
      <c r="BF5" s="26"/>
    </row>
    <row r="6" spans="1:58" x14ac:dyDescent="0.2">
      <c r="A6" s="55">
        <v>2</v>
      </c>
      <c r="B6" s="29">
        <v>0.97941666666666671</v>
      </c>
      <c r="C6" s="29">
        <v>0.94625000000000004</v>
      </c>
      <c r="D6" s="29">
        <v>0.99708333333333332</v>
      </c>
      <c r="E6" s="29">
        <v>1.0248333333333333</v>
      </c>
      <c r="F6" s="29">
        <v>1.0309166666666667</v>
      </c>
      <c r="G6" s="29">
        <v>0.94508333333333339</v>
      </c>
      <c r="H6" s="29">
        <v>0.95075000000000021</v>
      </c>
      <c r="I6" s="29">
        <v>0.97266666666666668</v>
      </c>
      <c r="J6" s="29">
        <v>1.0621666666666667</v>
      </c>
      <c r="K6" s="29">
        <v>0.99000000000000021</v>
      </c>
      <c r="L6" s="29">
        <v>1.0254999999999999</v>
      </c>
      <c r="M6" s="29">
        <v>0.99441666666666662</v>
      </c>
      <c r="N6" s="29">
        <v>0.96766666666666679</v>
      </c>
      <c r="O6" s="29">
        <v>0.97625000000000017</v>
      </c>
      <c r="P6" s="29">
        <v>0.9966666666666667</v>
      </c>
      <c r="Q6" s="29">
        <v>0.9594166666666667</v>
      </c>
      <c r="R6" s="29">
        <v>1.0253333333333332</v>
      </c>
      <c r="S6" s="29">
        <v>1.0782499999999999</v>
      </c>
      <c r="T6" s="29">
        <v>1.0382499999999999</v>
      </c>
      <c r="U6" s="29">
        <v>0.95683333333333309</v>
      </c>
      <c r="V6" s="56"/>
      <c r="X6" s="20">
        <f t="shared" si="0"/>
        <v>49</v>
      </c>
      <c r="Y6" s="26">
        <f t="shared" si="1"/>
        <v>0.99588749999999993</v>
      </c>
      <c r="Z6" s="2">
        <f>RANK(Y6,$Y$5:$Y$104)</f>
        <v>35</v>
      </c>
      <c r="AH6" s="55">
        <v>30</v>
      </c>
      <c r="AI6" s="29">
        <v>0.98066666666666669</v>
      </c>
      <c r="AJ6" s="29">
        <v>1.0098333333333334</v>
      </c>
      <c r="AK6" s="29">
        <v>0.99799999999999989</v>
      </c>
      <c r="AL6" s="29">
        <v>1.00325</v>
      </c>
      <c r="AM6" s="29">
        <v>1.038</v>
      </c>
      <c r="AN6" s="29">
        <v>1.0048333333333335</v>
      </c>
      <c r="AO6" s="29">
        <v>1.0091666666666665</v>
      </c>
      <c r="AP6" s="29">
        <v>1.0014166666666666</v>
      </c>
      <c r="AQ6" s="29">
        <v>1.0969166666666668</v>
      </c>
      <c r="AR6" s="29">
        <v>0.96583333333333321</v>
      </c>
      <c r="AS6" s="29">
        <v>0.99941666666666673</v>
      </c>
      <c r="AT6" s="29">
        <v>1.0290000000000001</v>
      </c>
      <c r="AU6" s="29">
        <v>0.99375000000000002</v>
      </c>
      <c r="AV6" s="29">
        <v>0.98816666666666653</v>
      </c>
      <c r="AW6" s="29">
        <v>0.96116666666666661</v>
      </c>
      <c r="AX6" s="29">
        <v>1.0568333333333333</v>
      </c>
      <c r="AY6" s="29">
        <v>1.0314166666666666</v>
      </c>
      <c r="AZ6" s="29">
        <v>1.0213333333333334</v>
      </c>
      <c r="BA6" s="29">
        <v>1.01075</v>
      </c>
      <c r="BB6" s="29">
        <v>1.0138333333333334</v>
      </c>
      <c r="BC6" s="20">
        <v>16</v>
      </c>
      <c r="BD6" s="26">
        <v>1.0106791666666668</v>
      </c>
      <c r="BE6" s="2">
        <v>2</v>
      </c>
      <c r="BF6" s="26"/>
    </row>
    <row r="7" spans="1:58" x14ac:dyDescent="0.2">
      <c r="A7" s="55">
        <v>3</v>
      </c>
      <c r="B7" s="29">
        <v>0.95750000000000002</v>
      </c>
      <c r="C7" s="29">
        <v>1.0111666666666668</v>
      </c>
      <c r="D7" s="29">
        <v>1.0112499999999998</v>
      </c>
      <c r="E7" s="29">
        <v>1.0330000000000001</v>
      </c>
      <c r="F7" s="29">
        <v>1.0013333333333334</v>
      </c>
      <c r="G7" s="29">
        <v>0.97150000000000014</v>
      </c>
      <c r="H7" s="29">
        <v>0.99966666666666659</v>
      </c>
      <c r="I7" s="29">
        <v>0.99183333333333312</v>
      </c>
      <c r="J7" s="29">
        <v>0.99350000000000005</v>
      </c>
      <c r="K7" s="29">
        <v>0.96983333333333333</v>
      </c>
      <c r="L7" s="29">
        <v>1.0054166666666666</v>
      </c>
      <c r="M7" s="29">
        <v>1.0044166666666667</v>
      </c>
      <c r="N7" s="29">
        <v>1.0150833333333336</v>
      </c>
      <c r="O7" s="29">
        <v>0.97433333333333316</v>
      </c>
      <c r="P7" s="29">
        <v>1.0013333333333334</v>
      </c>
      <c r="Q7" s="29">
        <v>0.9767499999999999</v>
      </c>
      <c r="R7" s="29">
        <v>0.97616666666666652</v>
      </c>
      <c r="S7" s="29">
        <v>1.0134166666666666</v>
      </c>
      <c r="T7" s="29">
        <v>1.0112500000000002</v>
      </c>
      <c r="U7" s="29">
        <v>0.96674999999999989</v>
      </c>
      <c r="V7" s="56"/>
      <c r="X7" s="20">
        <f t="shared" si="0"/>
        <v>46</v>
      </c>
      <c r="Y7" s="26">
        <f t="shared" si="1"/>
        <v>0.99427500000000002</v>
      </c>
      <c r="Z7" s="2">
        <f t="shared" ref="Z7:Z54" si="2">RANK(Y7,$Y$5:$Y$104)</f>
        <v>40</v>
      </c>
      <c r="AH7" s="55">
        <v>49</v>
      </c>
      <c r="AI7" s="29">
        <v>1.0197499999999999</v>
      </c>
      <c r="AJ7" s="29">
        <v>1.0094999999999998</v>
      </c>
      <c r="AK7" s="29">
        <v>1.0013333333333334</v>
      </c>
      <c r="AL7" s="29">
        <v>1.0047499999999998</v>
      </c>
      <c r="AM7" s="29">
        <v>0.96183333333333332</v>
      </c>
      <c r="AN7" s="29">
        <v>0.99358333333333337</v>
      </c>
      <c r="AO7" s="29">
        <v>1.00675</v>
      </c>
      <c r="AP7" s="29">
        <v>1.0718333333333332</v>
      </c>
      <c r="AQ7" s="29">
        <v>0.99758333333333338</v>
      </c>
      <c r="AR7" s="29">
        <v>1.083</v>
      </c>
      <c r="AS7" s="29">
        <v>0.98991666666666644</v>
      </c>
      <c r="AT7" s="29">
        <v>1.0199999999999998</v>
      </c>
      <c r="AU7" s="29">
        <v>0.96899999999999997</v>
      </c>
      <c r="AV7" s="29">
        <v>0.99083333333333323</v>
      </c>
      <c r="AW7" s="29">
        <v>1.0114999999999998</v>
      </c>
      <c r="AX7" s="29">
        <v>1.0554999999999999</v>
      </c>
      <c r="AY7" s="29">
        <v>0.98933333333333329</v>
      </c>
      <c r="AZ7" s="29">
        <v>0.99441666666666662</v>
      </c>
      <c r="BA7" s="29">
        <v>1.0145833333333332</v>
      </c>
      <c r="BB7" s="29">
        <v>1.0170833333333331</v>
      </c>
      <c r="BC7" s="20">
        <v>15</v>
      </c>
      <c r="BD7" s="26">
        <v>1.0101041666666666</v>
      </c>
      <c r="BE7" s="2">
        <v>3</v>
      </c>
      <c r="BF7" s="26"/>
    </row>
    <row r="8" spans="1:58" x14ac:dyDescent="0.2">
      <c r="A8" s="55">
        <v>4</v>
      </c>
      <c r="B8" s="29">
        <v>1.0377499999999997</v>
      </c>
      <c r="C8" s="29">
        <v>0.99358333333333337</v>
      </c>
      <c r="D8" s="29">
        <v>0.99333333333333329</v>
      </c>
      <c r="E8" s="29">
        <v>0.96999999999999986</v>
      </c>
      <c r="F8" s="29">
        <v>0.99508333333333343</v>
      </c>
      <c r="G8" s="29">
        <v>1.0285833333333332</v>
      </c>
      <c r="H8" s="29">
        <v>0.99483333333333313</v>
      </c>
      <c r="I8" s="29">
        <v>1.0078333333333336</v>
      </c>
      <c r="J8" s="29">
        <v>1.0019166666666666</v>
      </c>
      <c r="K8" s="29">
        <v>1.0270833333333333</v>
      </c>
      <c r="L8" s="29">
        <v>1.0125833333333334</v>
      </c>
      <c r="M8" s="29">
        <v>0.99258333333333326</v>
      </c>
      <c r="N8" s="29">
        <v>0.98024999999999995</v>
      </c>
      <c r="O8" s="29">
        <v>1.0133333333333334</v>
      </c>
      <c r="P8" s="29">
        <v>0.99424999999999975</v>
      </c>
      <c r="Q8" s="29">
        <v>1.0121666666666667</v>
      </c>
      <c r="R8" s="29">
        <v>1.0225</v>
      </c>
      <c r="S8" s="29">
        <v>0.97866666666666668</v>
      </c>
      <c r="T8" s="29">
        <v>0.99133333333333329</v>
      </c>
      <c r="U8" s="29">
        <v>1.0369166666666667</v>
      </c>
      <c r="V8" s="56"/>
      <c r="X8" s="20">
        <f t="shared" si="0"/>
        <v>5</v>
      </c>
      <c r="Y8" s="26">
        <f t="shared" si="1"/>
        <v>1.0042291666666665</v>
      </c>
      <c r="Z8" s="2">
        <f t="shared" si="2"/>
        <v>15</v>
      </c>
      <c r="AH8" s="55">
        <v>39</v>
      </c>
      <c r="AI8" s="29">
        <v>1.0594166666666667</v>
      </c>
      <c r="AJ8" s="29">
        <v>1.0690833333333334</v>
      </c>
      <c r="AK8" s="29">
        <v>1.0454166666666667</v>
      </c>
      <c r="AL8" s="29">
        <v>1.0679999999999998</v>
      </c>
      <c r="AM8" s="29">
        <v>1.0658333333333334</v>
      </c>
      <c r="AN8" s="29">
        <v>1.0209166666666667</v>
      </c>
      <c r="AO8" s="29">
        <v>0.96925000000000006</v>
      </c>
      <c r="AP8" s="29">
        <v>0.98591666666666666</v>
      </c>
      <c r="AQ8" s="29">
        <v>1.0473333333333332</v>
      </c>
      <c r="AR8" s="29">
        <v>0.98358333333333314</v>
      </c>
      <c r="AS8" s="29">
        <v>1.0225833333333334</v>
      </c>
      <c r="AT8" s="29">
        <v>1.0168333333333335</v>
      </c>
      <c r="AU8" s="29">
        <v>0.91975000000000007</v>
      </c>
      <c r="AV8" s="29">
        <v>0.97291666666666643</v>
      </c>
      <c r="AW8" s="29">
        <v>0.94725000000000004</v>
      </c>
      <c r="AX8" s="29">
        <v>0.96391666666666664</v>
      </c>
      <c r="AY8" s="29">
        <v>0.99900000000000011</v>
      </c>
      <c r="AZ8" s="29">
        <v>1.0445</v>
      </c>
      <c r="BA8" s="29">
        <v>1.0090000000000001</v>
      </c>
      <c r="BB8" s="29">
        <v>0.97658333333333325</v>
      </c>
      <c r="BC8" s="20">
        <v>40</v>
      </c>
      <c r="BD8" s="26">
        <v>1.0093541666666668</v>
      </c>
      <c r="BE8" s="2">
        <v>4</v>
      </c>
      <c r="BF8" s="26"/>
    </row>
    <row r="9" spans="1:58" x14ac:dyDescent="0.2">
      <c r="A9" s="55">
        <v>5</v>
      </c>
      <c r="B9" s="29">
        <v>1.0258333333333334</v>
      </c>
      <c r="C9" s="29">
        <v>1.01275</v>
      </c>
      <c r="D9" s="29">
        <v>1.0028333333333335</v>
      </c>
      <c r="E9" s="29">
        <v>1.0144166666666665</v>
      </c>
      <c r="F9" s="29">
        <v>1.0026666666666666</v>
      </c>
      <c r="G9" s="29">
        <v>0.96475000000000011</v>
      </c>
      <c r="H9" s="29">
        <v>1.0027499999999998</v>
      </c>
      <c r="I9" s="29">
        <v>0.93841666666666645</v>
      </c>
      <c r="J9" s="29">
        <v>0.99283333333333335</v>
      </c>
      <c r="K9" s="29">
        <v>1.0599166666666666</v>
      </c>
      <c r="L9" s="29">
        <v>1.0365</v>
      </c>
      <c r="M9" s="29">
        <v>0.98533333333333317</v>
      </c>
      <c r="N9" s="29">
        <v>1.0054166666666666</v>
      </c>
      <c r="O9" s="29">
        <v>0.96158333333333357</v>
      </c>
      <c r="P9" s="29">
        <v>0.94716666666666682</v>
      </c>
      <c r="Q9" s="29">
        <v>0.9883333333333334</v>
      </c>
      <c r="R9" s="29">
        <v>1.0021666666666669</v>
      </c>
      <c r="S9" s="29">
        <v>1.0149166666666667</v>
      </c>
      <c r="T9" s="29">
        <v>1.0041666666666667</v>
      </c>
      <c r="U9" s="29">
        <v>0.9867499999999999</v>
      </c>
      <c r="V9" s="56"/>
      <c r="X9" s="20">
        <f t="shared" si="0"/>
        <v>33</v>
      </c>
      <c r="Y9" s="26">
        <f t="shared" si="1"/>
        <v>0.997475</v>
      </c>
      <c r="Z9" s="2">
        <f t="shared" si="2"/>
        <v>32</v>
      </c>
      <c r="AH9" s="55">
        <v>14</v>
      </c>
      <c r="AI9" s="29">
        <v>1.0133333333333334</v>
      </c>
      <c r="AJ9" s="29">
        <v>0.99758333333333338</v>
      </c>
      <c r="AK9" s="29">
        <v>1.0103333333333333</v>
      </c>
      <c r="AL9" s="29">
        <v>0.98591666666666677</v>
      </c>
      <c r="AM9" s="29">
        <v>1.0395833333333335</v>
      </c>
      <c r="AN9" s="29">
        <v>1.0029999999999999</v>
      </c>
      <c r="AO9" s="29">
        <v>1.0589999999999999</v>
      </c>
      <c r="AP9" s="29">
        <v>1.0272500000000002</v>
      </c>
      <c r="AQ9" s="29">
        <v>1.0029999999999999</v>
      </c>
      <c r="AR9" s="29">
        <v>1.0210833333333333</v>
      </c>
      <c r="AS9" s="29">
        <v>0.9431666666666666</v>
      </c>
      <c r="AT9" s="29">
        <v>1.0095000000000001</v>
      </c>
      <c r="AU9" s="29">
        <v>1.0251666666666666</v>
      </c>
      <c r="AV9" s="29">
        <v>1.0300833333333332</v>
      </c>
      <c r="AW9" s="29">
        <v>0.92666666666666642</v>
      </c>
      <c r="AX9" s="29">
        <v>1.0003333333333331</v>
      </c>
      <c r="AY9" s="29">
        <v>1.0239166666666668</v>
      </c>
      <c r="AZ9" s="29">
        <v>1.0289166666666667</v>
      </c>
      <c r="BA9" s="29">
        <v>1.0125</v>
      </c>
      <c r="BB9" s="29">
        <v>1.0233333333333332</v>
      </c>
      <c r="BC9" s="20">
        <v>11</v>
      </c>
      <c r="BD9" s="26">
        <v>1.0091833333333335</v>
      </c>
      <c r="BE9" s="2">
        <v>5</v>
      </c>
      <c r="BF9" s="26"/>
    </row>
    <row r="10" spans="1:58" x14ac:dyDescent="0.2">
      <c r="A10" s="55">
        <v>6</v>
      </c>
      <c r="B10" s="29">
        <v>0.98175000000000001</v>
      </c>
      <c r="C10" s="29">
        <v>0.97958333333333325</v>
      </c>
      <c r="D10" s="29">
        <v>0.99383333333333335</v>
      </c>
      <c r="E10" s="29">
        <v>0.98991666666666678</v>
      </c>
      <c r="F10" s="29">
        <v>0.99241666666666661</v>
      </c>
      <c r="G10" s="29">
        <v>1.0331666666666666</v>
      </c>
      <c r="H10" s="29">
        <v>0.99141666666666672</v>
      </c>
      <c r="I10" s="29">
        <v>1.0609166666666667</v>
      </c>
      <c r="J10" s="29">
        <v>1.0010000000000001</v>
      </c>
      <c r="K10" s="29">
        <v>0.93774999999999997</v>
      </c>
      <c r="L10" s="29">
        <v>0.96733333333333338</v>
      </c>
      <c r="M10" s="29">
        <v>1.014833333333333</v>
      </c>
      <c r="N10" s="29">
        <v>1.0034166666666666</v>
      </c>
      <c r="O10" s="29">
        <v>1.046</v>
      </c>
      <c r="P10" s="29">
        <v>1.0660833333333333</v>
      </c>
      <c r="Q10" s="29">
        <v>1.0150833333333333</v>
      </c>
      <c r="R10" s="29">
        <v>0.99291666666666678</v>
      </c>
      <c r="S10" s="29">
        <v>0.97966666666666657</v>
      </c>
      <c r="T10" s="29">
        <v>1.0096666666666667</v>
      </c>
      <c r="U10" s="29">
        <v>1.00875</v>
      </c>
      <c r="V10" s="56"/>
      <c r="X10" s="20">
        <f t="shared" si="0"/>
        <v>18</v>
      </c>
      <c r="Y10" s="26">
        <f t="shared" si="1"/>
        <v>1.0032749999999999</v>
      </c>
      <c r="Z10" s="2">
        <f t="shared" si="2"/>
        <v>19</v>
      </c>
      <c r="AH10" s="55">
        <v>22</v>
      </c>
      <c r="AI10" s="29">
        <v>0.93975000000000009</v>
      </c>
      <c r="AJ10" s="29">
        <v>1.0260833333333332</v>
      </c>
      <c r="AK10" s="29">
        <v>1.0476666666666665</v>
      </c>
      <c r="AL10" s="29">
        <v>1.0192500000000002</v>
      </c>
      <c r="AM10" s="29">
        <v>0.96991666666666665</v>
      </c>
      <c r="AN10" s="29">
        <v>0.98866666666666658</v>
      </c>
      <c r="AO10" s="29">
        <v>0.94816666666666671</v>
      </c>
      <c r="AP10" s="29">
        <v>0.98941666666666661</v>
      </c>
      <c r="AQ10" s="29">
        <v>1.046083333333333</v>
      </c>
      <c r="AR10" s="29">
        <v>0.98933333333333329</v>
      </c>
      <c r="AS10" s="29">
        <v>1.01</v>
      </c>
      <c r="AT10" s="29">
        <v>1.0507499999999999</v>
      </c>
      <c r="AU10" s="29">
        <v>1.0563333333333331</v>
      </c>
      <c r="AV10" s="29">
        <v>1.0232500000000002</v>
      </c>
      <c r="AW10" s="29">
        <v>1.0039166666666666</v>
      </c>
      <c r="AX10" s="29">
        <v>1.0195833333333333</v>
      </c>
      <c r="AY10" s="29">
        <v>0.95650000000000002</v>
      </c>
      <c r="AZ10" s="29">
        <v>1.1035833333333334</v>
      </c>
      <c r="BA10" s="29">
        <v>1.01075</v>
      </c>
      <c r="BB10" s="29">
        <v>0.98391666666666666</v>
      </c>
      <c r="BC10" s="20">
        <v>38</v>
      </c>
      <c r="BD10" s="26">
        <v>1.0091458333333332</v>
      </c>
      <c r="BE10" s="2">
        <v>6</v>
      </c>
      <c r="BF10" s="26"/>
    </row>
    <row r="11" spans="1:58" x14ac:dyDescent="0.2">
      <c r="A11" s="55">
        <v>7</v>
      </c>
      <c r="B11" s="29">
        <v>1.0310000000000001</v>
      </c>
      <c r="C11" s="29">
        <v>0.99291666666666678</v>
      </c>
      <c r="D11" s="29">
        <v>1.0005833333333334</v>
      </c>
      <c r="E11" s="29">
        <v>1.0490833333333334</v>
      </c>
      <c r="F11" s="29">
        <v>0.98008333333333331</v>
      </c>
      <c r="G11" s="29">
        <v>0.94691666666666663</v>
      </c>
      <c r="H11" s="29">
        <v>1.0405</v>
      </c>
      <c r="I11" s="29">
        <v>0.96816666666666673</v>
      </c>
      <c r="J11" s="29">
        <v>1.08</v>
      </c>
      <c r="K11" s="29">
        <v>1.0305</v>
      </c>
      <c r="L11" s="29">
        <v>0.99824999999999997</v>
      </c>
      <c r="M11" s="29">
        <v>1.0469166666666667</v>
      </c>
      <c r="N11" s="29">
        <v>1.0646666666666667</v>
      </c>
      <c r="O11" s="29">
        <v>0.96375000000000011</v>
      </c>
      <c r="P11" s="29">
        <v>0.92641666666666656</v>
      </c>
      <c r="Q11" s="29">
        <v>1.0018333333333331</v>
      </c>
      <c r="R11" s="29">
        <v>1.0454999999999999</v>
      </c>
      <c r="S11" s="29">
        <v>0.96491666666666676</v>
      </c>
      <c r="T11" s="29">
        <v>0.94341666666666668</v>
      </c>
      <c r="U11" s="29">
        <v>1.0225833333333332</v>
      </c>
      <c r="V11" s="56"/>
      <c r="X11" s="20">
        <f t="shared" si="0"/>
        <v>12</v>
      </c>
      <c r="Y11" s="26">
        <f t="shared" si="1"/>
        <v>1.0049000000000001</v>
      </c>
      <c r="Z11" s="2">
        <f t="shared" si="2"/>
        <v>11</v>
      </c>
      <c r="AH11" s="55">
        <v>43</v>
      </c>
      <c r="AI11" s="29">
        <v>0.9740000000000002</v>
      </c>
      <c r="AJ11" s="29">
        <v>0.93458333333333343</v>
      </c>
      <c r="AK11" s="29">
        <v>0.98725000000000007</v>
      </c>
      <c r="AL11" s="29">
        <v>1.0125833333333329</v>
      </c>
      <c r="AM11" s="29">
        <v>1.0055000000000001</v>
      </c>
      <c r="AN11" s="29">
        <v>1.0449166666666667</v>
      </c>
      <c r="AO11" s="29">
        <v>1.0185000000000002</v>
      </c>
      <c r="AP11" s="29">
        <v>1.0165</v>
      </c>
      <c r="AQ11" s="29">
        <v>0.9817499999999999</v>
      </c>
      <c r="AR11" s="29">
        <v>1.04575</v>
      </c>
      <c r="AS11" s="29">
        <v>1.014</v>
      </c>
      <c r="AT11" s="29">
        <v>1.0345</v>
      </c>
      <c r="AU11" s="29">
        <v>1.0110833333333333</v>
      </c>
      <c r="AV11" s="29">
        <v>1.0699166666666668</v>
      </c>
      <c r="AW11" s="29">
        <v>0.95774999999999988</v>
      </c>
      <c r="AX11" s="29">
        <v>1.0011666666666665</v>
      </c>
      <c r="AY11" s="29">
        <v>1.0383333333333333</v>
      </c>
      <c r="AZ11" s="29">
        <v>1.0199166666666668</v>
      </c>
      <c r="BA11" s="29">
        <v>0.9787499999999999</v>
      </c>
      <c r="BB11" s="29">
        <v>1.0239166666666668</v>
      </c>
      <c r="BC11" s="20">
        <v>10</v>
      </c>
      <c r="BD11" s="26">
        <v>1.0085333333333335</v>
      </c>
      <c r="BE11" s="2">
        <v>7</v>
      </c>
      <c r="BF11" s="26"/>
    </row>
    <row r="12" spans="1:58" x14ac:dyDescent="0.2">
      <c r="A12" s="55">
        <v>8</v>
      </c>
      <c r="B12" s="29">
        <v>1.0014999999999998</v>
      </c>
      <c r="C12" s="29">
        <v>1.0116666666666665</v>
      </c>
      <c r="D12" s="29">
        <v>1.0091666666666665</v>
      </c>
      <c r="E12" s="29">
        <v>0.94850000000000001</v>
      </c>
      <c r="F12" s="29">
        <v>1.0065</v>
      </c>
      <c r="G12" s="29">
        <v>1.0658333333333332</v>
      </c>
      <c r="H12" s="29">
        <v>0.98833333333333329</v>
      </c>
      <c r="I12" s="29">
        <v>1.0581666666666669</v>
      </c>
      <c r="J12" s="29">
        <v>0.9335</v>
      </c>
      <c r="K12" s="29">
        <v>0.96816666666666651</v>
      </c>
      <c r="L12" s="29">
        <v>0.98991666666666667</v>
      </c>
      <c r="M12" s="29">
        <v>0.95250000000000012</v>
      </c>
      <c r="N12" s="29">
        <v>0.94416666666666671</v>
      </c>
      <c r="O12" s="29">
        <v>1.0333333333333334</v>
      </c>
      <c r="P12" s="29">
        <v>1.0793333333333333</v>
      </c>
      <c r="Q12" s="29">
        <v>1.0060833333333334</v>
      </c>
      <c r="R12" s="29">
        <v>0.95441666666666658</v>
      </c>
      <c r="S12" s="29">
        <v>1.0361666666666667</v>
      </c>
      <c r="T12" s="29">
        <v>1.0528333333333333</v>
      </c>
      <c r="U12" s="29">
        <v>0.96899999999999986</v>
      </c>
      <c r="V12" s="56"/>
      <c r="X12" s="20">
        <f t="shared" si="0"/>
        <v>45</v>
      </c>
      <c r="Y12" s="26">
        <f t="shared" si="1"/>
        <v>1.0004541666666664</v>
      </c>
      <c r="Z12" s="2">
        <f>RANK(Y12,$Y$5:$Y$104)</f>
        <v>24</v>
      </c>
      <c r="AH12" s="55">
        <v>10</v>
      </c>
      <c r="AI12" s="29">
        <v>0.99099999999999999</v>
      </c>
      <c r="AJ12" s="29">
        <v>1.0204166666666665</v>
      </c>
      <c r="AK12" s="29">
        <v>0.98125000000000007</v>
      </c>
      <c r="AL12" s="29">
        <v>0.97333333333333316</v>
      </c>
      <c r="AM12" s="29">
        <v>1.0705</v>
      </c>
      <c r="AN12" s="29">
        <v>0.96125000000000005</v>
      </c>
      <c r="AO12" s="29">
        <v>1.0356666666666665</v>
      </c>
      <c r="AP12" s="29">
        <v>1.0396666666666665</v>
      </c>
      <c r="AQ12" s="29">
        <v>0.95808333333333329</v>
      </c>
      <c r="AR12" s="29">
        <v>0.97558333333333314</v>
      </c>
      <c r="AS12" s="29">
        <v>0.98024999999999984</v>
      </c>
      <c r="AT12" s="29">
        <v>1.0745833333333332</v>
      </c>
      <c r="AU12" s="29">
        <v>0.95899999999999996</v>
      </c>
      <c r="AV12" s="29">
        <v>1.0900000000000001</v>
      </c>
      <c r="AW12" s="29">
        <v>0.98983333333333345</v>
      </c>
      <c r="AX12" s="29">
        <v>1.0341666666666665</v>
      </c>
      <c r="AY12" s="29">
        <v>1.0464999999999998</v>
      </c>
      <c r="AZ12" s="29">
        <v>0.95725000000000005</v>
      </c>
      <c r="BA12" s="29">
        <v>1.0013333333333332</v>
      </c>
      <c r="BB12" s="29">
        <v>1.0175833333333333</v>
      </c>
      <c r="BC12" s="20">
        <v>14</v>
      </c>
      <c r="BD12" s="26">
        <v>1.0078624999999999</v>
      </c>
      <c r="BE12" s="2">
        <v>8</v>
      </c>
      <c r="BF12" s="26"/>
    </row>
    <row r="13" spans="1:58" x14ac:dyDescent="0.2">
      <c r="A13" s="55">
        <v>9</v>
      </c>
      <c r="B13" s="29">
        <v>0.99800000000000011</v>
      </c>
      <c r="C13" s="29">
        <v>0.97149999999999981</v>
      </c>
      <c r="D13" s="29">
        <v>1.0156666666666665</v>
      </c>
      <c r="E13" s="29">
        <v>1.0296666666666667</v>
      </c>
      <c r="F13" s="29">
        <v>0.93425000000000014</v>
      </c>
      <c r="G13" s="29">
        <v>1.0427500000000001</v>
      </c>
      <c r="H13" s="29">
        <v>0.95541666666666669</v>
      </c>
      <c r="I13" s="29">
        <v>0.95916666666666661</v>
      </c>
      <c r="J13" s="29">
        <v>1.0378333333333332</v>
      </c>
      <c r="K13" s="29">
        <v>1.0158333333333331</v>
      </c>
      <c r="L13" s="29">
        <v>1.0240833333333332</v>
      </c>
      <c r="M13" s="29">
        <v>0.92749999999999988</v>
      </c>
      <c r="N13" s="29">
        <v>1.0354166666666667</v>
      </c>
      <c r="O13" s="29">
        <v>0.9235833333333332</v>
      </c>
      <c r="P13" s="29">
        <v>1.0202500000000001</v>
      </c>
      <c r="Q13" s="29">
        <v>0.96125000000000005</v>
      </c>
      <c r="R13" s="29">
        <v>0.96191666666666675</v>
      </c>
      <c r="S13" s="29">
        <v>1.0417499999999997</v>
      </c>
      <c r="T13" s="29">
        <v>0.99049999999999983</v>
      </c>
      <c r="U13" s="29">
        <v>0.97441666666666682</v>
      </c>
      <c r="V13" s="56"/>
      <c r="X13" s="20">
        <f t="shared" si="0"/>
        <v>43</v>
      </c>
      <c r="Y13" s="26">
        <f t="shared" si="1"/>
        <v>0.99103750000000002</v>
      </c>
      <c r="Z13" s="2">
        <f t="shared" si="2"/>
        <v>47</v>
      </c>
      <c r="AH13" s="55">
        <v>28</v>
      </c>
      <c r="AI13" s="29">
        <v>1.0389166666666667</v>
      </c>
      <c r="AJ13" s="29">
        <v>0.98458333333333348</v>
      </c>
      <c r="AK13" s="29">
        <v>0.9554999999999999</v>
      </c>
      <c r="AL13" s="29">
        <v>1.0627500000000001</v>
      </c>
      <c r="AM13" s="29">
        <v>1.0323333333333333</v>
      </c>
      <c r="AN13" s="29">
        <v>0.99266666666666659</v>
      </c>
      <c r="AO13" s="29">
        <v>0.98966666666666681</v>
      </c>
      <c r="AP13" s="29">
        <v>1.0121666666666669</v>
      </c>
      <c r="AQ13" s="29">
        <v>0.98366666666666669</v>
      </c>
      <c r="AR13" s="29">
        <v>1.0510833333333334</v>
      </c>
      <c r="AS13" s="29">
        <v>1.0152500000000002</v>
      </c>
      <c r="AT13" s="29">
        <v>1.0157499999999999</v>
      </c>
      <c r="AU13" s="29">
        <v>1.0729999999999997</v>
      </c>
      <c r="AV13" s="29">
        <v>0.97949999999999982</v>
      </c>
      <c r="AW13" s="29">
        <v>0.94566666666666677</v>
      </c>
      <c r="AX13" s="29">
        <v>0.99716666666666642</v>
      </c>
      <c r="AY13" s="29">
        <v>1.0105000000000002</v>
      </c>
      <c r="AZ13" s="29">
        <v>0.98033333333333339</v>
      </c>
      <c r="BA13" s="29">
        <v>0.98125000000000007</v>
      </c>
      <c r="BB13" s="29">
        <v>1.0345000000000002</v>
      </c>
      <c r="BC13" s="20">
        <v>6</v>
      </c>
      <c r="BD13" s="26">
        <v>1.0068125000000001</v>
      </c>
      <c r="BE13" s="2">
        <v>9</v>
      </c>
      <c r="BF13" s="26"/>
    </row>
    <row r="14" spans="1:58" x14ac:dyDescent="0.2">
      <c r="A14" s="55">
        <v>10</v>
      </c>
      <c r="B14" s="29">
        <v>0.99099999999999999</v>
      </c>
      <c r="C14" s="29">
        <v>1.0204166666666665</v>
      </c>
      <c r="D14" s="29">
        <v>0.98125000000000007</v>
      </c>
      <c r="E14" s="29">
        <v>0.97333333333333316</v>
      </c>
      <c r="F14" s="29">
        <v>1.0705</v>
      </c>
      <c r="G14" s="29">
        <v>0.96125000000000005</v>
      </c>
      <c r="H14" s="29">
        <v>1.0356666666666665</v>
      </c>
      <c r="I14" s="29">
        <v>1.0396666666666665</v>
      </c>
      <c r="J14" s="29">
        <v>0.95808333333333329</v>
      </c>
      <c r="K14" s="29">
        <v>0.97558333333333314</v>
      </c>
      <c r="L14" s="29">
        <v>0.98024999999999984</v>
      </c>
      <c r="M14" s="29">
        <v>1.0745833333333332</v>
      </c>
      <c r="N14" s="29">
        <v>0.95899999999999996</v>
      </c>
      <c r="O14" s="29">
        <v>1.0900000000000001</v>
      </c>
      <c r="P14" s="29">
        <v>0.98983333333333345</v>
      </c>
      <c r="Q14" s="29">
        <v>1.0341666666666665</v>
      </c>
      <c r="R14" s="29">
        <v>1.0464999999999998</v>
      </c>
      <c r="S14" s="29">
        <v>0.95725000000000005</v>
      </c>
      <c r="T14" s="29">
        <v>1.0013333333333332</v>
      </c>
      <c r="U14" s="29">
        <v>1.0175833333333333</v>
      </c>
      <c r="V14" s="56"/>
      <c r="X14" s="20">
        <f t="shared" si="0"/>
        <v>14</v>
      </c>
      <c r="Y14" s="26">
        <f t="shared" si="1"/>
        <v>1.0078624999999999</v>
      </c>
      <c r="Z14" s="2">
        <f t="shared" si="2"/>
        <v>8</v>
      </c>
      <c r="AH14" s="55">
        <v>48</v>
      </c>
      <c r="AI14" s="29">
        <v>0.99391666666666667</v>
      </c>
      <c r="AJ14" s="29">
        <v>0.98141666666666671</v>
      </c>
      <c r="AK14" s="29">
        <v>0.98466666666666669</v>
      </c>
      <c r="AL14" s="29">
        <v>1.0209166666666667</v>
      </c>
      <c r="AM14" s="29">
        <v>1.0435000000000001</v>
      </c>
      <c r="AN14" s="29">
        <v>1.044</v>
      </c>
      <c r="AO14" s="29">
        <v>0.95691666666666686</v>
      </c>
      <c r="AP14" s="29">
        <v>1.0396666666666667</v>
      </c>
      <c r="AQ14" s="29">
        <v>1.0115000000000001</v>
      </c>
      <c r="AR14" s="29">
        <v>1.0119166666666668</v>
      </c>
      <c r="AS14" s="29">
        <v>1.0349166666666667</v>
      </c>
      <c r="AT14" s="29">
        <v>0.9827499999999999</v>
      </c>
      <c r="AU14" s="29">
        <v>1.0038333333333334</v>
      </c>
      <c r="AV14" s="29">
        <v>0.99483333333333324</v>
      </c>
      <c r="AW14" s="29">
        <v>0.96424999999999983</v>
      </c>
      <c r="AX14" s="29">
        <v>0.9996666666666667</v>
      </c>
      <c r="AY14" s="29">
        <v>1.0235000000000001</v>
      </c>
      <c r="AZ14" s="29">
        <v>0.96749999999999992</v>
      </c>
      <c r="BA14" s="29">
        <v>1.0028333333333335</v>
      </c>
      <c r="BB14" s="29">
        <v>1.0675833333333333</v>
      </c>
      <c r="BC14" s="20">
        <v>1</v>
      </c>
      <c r="BD14" s="26">
        <v>1.0065041666666665</v>
      </c>
      <c r="BE14" s="2">
        <v>10</v>
      </c>
      <c r="BF14" s="26"/>
    </row>
    <row r="15" spans="1:58" x14ac:dyDescent="0.2">
      <c r="A15" s="55">
        <v>11</v>
      </c>
      <c r="B15" s="29">
        <v>1.0405</v>
      </c>
      <c r="C15" s="29">
        <v>0.96950000000000003</v>
      </c>
      <c r="D15" s="29">
        <v>1.0057499999999999</v>
      </c>
      <c r="E15" s="29">
        <v>1.0331666666666668</v>
      </c>
      <c r="F15" s="29">
        <v>0.94299999999999995</v>
      </c>
      <c r="G15" s="29">
        <v>0.95683333333333331</v>
      </c>
      <c r="H15" s="29">
        <v>1.0015000000000001</v>
      </c>
      <c r="I15" s="29">
        <v>1.0450000000000002</v>
      </c>
      <c r="J15" s="29">
        <v>0.99675000000000002</v>
      </c>
      <c r="K15" s="29">
        <v>1.0603333333333333</v>
      </c>
      <c r="L15" s="29">
        <v>1.02475</v>
      </c>
      <c r="M15" s="29">
        <v>0.9690833333333333</v>
      </c>
      <c r="N15" s="29">
        <v>1.0006666666666668</v>
      </c>
      <c r="O15" s="29">
        <v>0.98349999999999993</v>
      </c>
      <c r="P15" s="29">
        <v>0.97866666666666668</v>
      </c>
      <c r="Q15" s="29">
        <v>0.98166666666666658</v>
      </c>
      <c r="R15" s="29">
        <v>0.995</v>
      </c>
      <c r="S15" s="29">
        <v>1.0225833333333332</v>
      </c>
      <c r="T15" s="29">
        <v>1.0079999999999998</v>
      </c>
      <c r="U15" s="29">
        <v>0.96624999999999994</v>
      </c>
      <c r="V15" s="56"/>
      <c r="X15" s="20">
        <f t="shared" si="0"/>
        <v>47</v>
      </c>
      <c r="Y15" s="26">
        <f t="shared" si="1"/>
        <v>0.99912500000000004</v>
      </c>
      <c r="Z15" s="2">
        <f t="shared" si="2"/>
        <v>29</v>
      </c>
      <c r="AH15" s="55">
        <v>7</v>
      </c>
      <c r="AI15" s="29">
        <v>1.0310000000000001</v>
      </c>
      <c r="AJ15" s="29">
        <v>0.99291666666666678</v>
      </c>
      <c r="AK15" s="29">
        <v>1.0005833333333334</v>
      </c>
      <c r="AL15" s="29">
        <v>1.0490833333333334</v>
      </c>
      <c r="AM15" s="29">
        <v>0.98008333333333331</v>
      </c>
      <c r="AN15" s="29">
        <v>0.94691666666666663</v>
      </c>
      <c r="AO15" s="29">
        <v>1.0405</v>
      </c>
      <c r="AP15" s="29">
        <v>0.96816666666666673</v>
      </c>
      <c r="AQ15" s="29">
        <v>1.08</v>
      </c>
      <c r="AR15" s="29">
        <v>1.0305</v>
      </c>
      <c r="AS15" s="29">
        <v>0.99824999999999997</v>
      </c>
      <c r="AT15" s="29">
        <v>1.0469166666666667</v>
      </c>
      <c r="AU15" s="29">
        <v>1.0646666666666667</v>
      </c>
      <c r="AV15" s="29">
        <v>0.96375000000000011</v>
      </c>
      <c r="AW15" s="29">
        <v>0.92641666666666656</v>
      </c>
      <c r="AX15" s="29">
        <v>1.0018333333333331</v>
      </c>
      <c r="AY15" s="29">
        <v>1.0454999999999999</v>
      </c>
      <c r="AZ15" s="29">
        <v>0.96491666666666676</v>
      </c>
      <c r="BA15" s="29">
        <v>0.94341666666666668</v>
      </c>
      <c r="BB15" s="29">
        <v>1.0225833333333332</v>
      </c>
      <c r="BC15" s="20">
        <v>12</v>
      </c>
      <c r="BD15" s="26">
        <v>1.0049000000000001</v>
      </c>
      <c r="BE15" s="2">
        <v>11</v>
      </c>
      <c r="BF15" s="26"/>
    </row>
    <row r="16" spans="1:58" x14ac:dyDescent="0.2">
      <c r="A16" s="55">
        <v>12</v>
      </c>
      <c r="B16" s="29">
        <v>0.96458333333333324</v>
      </c>
      <c r="C16" s="29">
        <v>1.0296666666666667</v>
      </c>
      <c r="D16" s="29">
        <v>0.97716666666666674</v>
      </c>
      <c r="E16" s="29">
        <v>0.97449999999999992</v>
      </c>
      <c r="F16" s="29">
        <v>1.0696666666666665</v>
      </c>
      <c r="G16" s="29">
        <v>1.0447499999999998</v>
      </c>
      <c r="H16" s="29">
        <v>0.99649999999999983</v>
      </c>
      <c r="I16" s="29">
        <v>0.96691666666666665</v>
      </c>
      <c r="J16" s="29">
        <v>1.0120000000000002</v>
      </c>
      <c r="K16" s="29">
        <v>0.95833333333333337</v>
      </c>
      <c r="L16" s="29">
        <v>0.96791666666666687</v>
      </c>
      <c r="M16" s="29">
        <v>1.02275</v>
      </c>
      <c r="N16" s="29">
        <v>1.00525</v>
      </c>
      <c r="O16" s="29">
        <v>1.0136666666666667</v>
      </c>
      <c r="P16" s="29">
        <v>1.0269166666666665</v>
      </c>
      <c r="Q16" s="29">
        <v>1.0141666666666664</v>
      </c>
      <c r="R16" s="29">
        <v>1.0028333333333332</v>
      </c>
      <c r="S16" s="29">
        <v>0.98783333333333323</v>
      </c>
      <c r="T16" s="29">
        <v>0.98041666666666683</v>
      </c>
      <c r="U16" s="29">
        <v>1.0267500000000001</v>
      </c>
      <c r="V16" s="56"/>
      <c r="X16" s="20">
        <f t="shared" si="0"/>
        <v>8</v>
      </c>
      <c r="Y16" s="26">
        <f t="shared" si="1"/>
        <v>1.0021291666666667</v>
      </c>
      <c r="Z16" s="2">
        <f t="shared" si="2"/>
        <v>20</v>
      </c>
      <c r="AH16" s="55">
        <v>34</v>
      </c>
      <c r="AI16" s="29">
        <v>1.0069999999999999</v>
      </c>
      <c r="AJ16" s="29">
        <v>0.98133333333333317</v>
      </c>
      <c r="AK16" s="29">
        <v>0.97741666666666671</v>
      </c>
      <c r="AL16" s="29">
        <v>0.97016666666666662</v>
      </c>
      <c r="AM16" s="29">
        <v>1.0605</v>
      </c>
      <c r="AN16" s="29">
        <v>1.0018333333333334</v>
      </c>
      <c r="AO16" s="29">
        <v>1.0393333333333332</v>
      </c>
      <c r="AP16" s="29">
        <v>1.0000000000000002</v>
      </c>
      <c r="AQ16" s="29">
        <v>1.05925</v>
      </c>
      <c r="AR16" s="29">
        <v>1.0661666666666667</v>
      </c>
      <c r="AS16" s="29">
        <v>1.0210833333333331</v>
      </c>
      <c r="AT16" s="29">
        <v>0.97458333333333336</v>
      </c>
      <c r="AU16" s="29">
        <v>0.95516666666666661</v>
      </c>
      <c r="AV16" s="29">
        <v>0.99099999999999977</v>
      </c>
      <c r="AW16" s="29">
        <v>1.0019166666666666</v>
      </c>
      <c r="AX16" s="29">
        <v>1.0469166666666667</v>
      </c>
      <c r="AY16" s="29">
        <v>0.98233333333333317</v>
      </c>
      <c r="AZ16" s="29">
        <v>0.97983333333333322</v>
      </c>
      <c r="BA16" s="29">
        <v>0.97516666666666685</v>
      </c>
      <c r="BB16" s="29">
        <v>1.0035000000000001</v>
      </c>
      <c r="BC16" s="20">
        <v>23</v>
      </c>
      <c r="BD16" s="26">
        <v>1.0047249999999999</v>
      </c>
      <c r="BE16" s="2">
        <v>12</v>
      </c>
      <c r="BF16" s="26"/>
    </row>
    <row r="17" spans="1:58" x14ac:dyDescent="0.2">
      <c r="A17" s="55">
        <v>13</v>
      </c>
      <c r="B17" s="29">
        <v>0.97624999999999995</v>
      </c>
      <c r="C17" s="29">
        <v>1.0094166666666666</v>
      </c>
      <c r="D17" s="29">
        <v>0.98558333333333314</v>
      </c>
      <c r="E17" s="29">
        <v>1.0090833333333331</v>
      </c>
      <c r="F17" s="29">
        <v>0.95824999999999994</v>
      </c>
      <c r="G17" s="29">
        <v>0.99766666666666659</v>
      </c>
      <c r="H17" s="29">
        <v>0.94525000000000003</v>
      </c>
      <c r="I17" s="29">
        <v>0.97274999999999989</v>
      </c>
      <c r="J17" s="29">
        <v>0.98691666666666666</v>
      </c>
      <c r="K17" s="29">
        <v>0.97241666666666671</v>
      </c>
      <c r="L17" s="29">
        <v>1.0470833333333336</v>
      </c>
      <c r="M17" s="29">
        <v>0.99491666666666678</v>
      </c>
      <c r="N17" s="29">
        <v>0.97133333333333327</v>
      </c>
      <c r="O17" s="29">
        <v>0.96858333333333346</v>
      </c>
      <c r="P17" s="29">
        <v>1.0814999999999999</v>
      </c>
      <c r="Q17" s="29">
        <v>0.99833333333333318</v>
      </c>
      <c r="R17" s="29">
        <v>0.97216666666666673</v>
      </c>
      <c r="S17" s="29">
        <v>0.9830000000000001</v>
      </c>
      <c r="T17" s="29">
        <v>0.9826666666666668</v>
      </c>
      <c r="U17" s="29">
        <v>0.97491666666666676</v>
      </c>
      <c r="V17" s="56"/>
      <c r="X17" s="20">
        <f t="shared" si="0"/>
        <v>42</v>
      </c>
      <c r="Y17" s="26">
        <f t="shared" si="1"/>
        <v>0.98940416666666642</v>
      </c>
      <c r="Z17" s="2">
        <f t="shared" si="2"/>
        <v>48</v>
      </c>
      <c r="AH17" s="55">
        <v>42</v>
      </c>
      <c r="AI17" s="29">
        <v>0.97291666666666654</v>
      </c>
      <c r="AJ17" s="29">
        <v>0.98024999999999995</v>
      </c>
      <c r="AK17" s="29">
        <v>0.98024999999999995</v>
      </c>
      <c r="AL17" s="29">
        <v>1.0303333333333335</v>
      </c>
      <c r="AM17" s="29">
        <v>0.97091666666666654</v>
      </c>
      <c r="AN17" s="29">
        <v>0.99308333333333343</v>
      </c>
      <c r="AO17" s="29">
        <v>1.0115833333333331</v>
      </c>
      <c r="AP17" s="29">
        <v>0.97924999999999995</v>
      </c>
      <c r="AQ17" s="29">
        <v>1.0719166666666666</v>
      </c>
      <c r="AR17" s="29">
        <v>1.0038333333333334</v>
      </c>
      <c r="AS17" s="29">
        <v>0.99299999999999999</v>
      </c>
      <c r="AT17" s="29">
        <v>0.96999999999999986</v>
      </c>
      <c r="AU17" s="29">
        <v>0.96608333333333318</v>
      </c>
      <c r="AV17" s="29">
        <v>1.0372500000000002</v>
      </c>
      <c r="AW17" s="29">
        <v>1.0123333333333333</v>
      </c>
      <c r="AX17" s="29">
        <v>1.0185</v>
      </c>
      <c r="AY17" s="29">
        <v>1.0284166666666665</v>
      </c>
      <c r="AZ17" s="29">
        <v>1.0199166666666668</v>
      </c>
      <c r="BA17" s="29">
        <v>1.0475833333333333</v>
      </c>
      <c r="BB17" s="29">
        <v>0.99858333333333338</v>
      </c>
      <c r="BC17" s="20">
        <v>26</v>
      </c>
      <c r="BD17" s="26">
        <v>1.0043</v>
      </c>
      <c r="BE17" s="2">
        <v>13</v>
      </c>
      <c r="BF17" s="26"/>
    </row>
    <row r="18" spans="1:58" x14ac:dyDescent="0.2">
      <c r="A18" s="55">
        <v>14</v>
      </c>
      <c r="B18" s="29">
        <v>1.0133333333333334</v>
      </c>
      <c r="C18" s="29">
        <v>0.99758333333333338</v>
      </c>
      <c r="D18" s="29">
        <v>1.0103333333333333</v>
      </c>
      <c r="E18" s="29">
        <v>0.98591666666666677</v>
      </c>
      <c r="F18" s="29">
        <v>1.0395833333333335</v>
      </c>
      <c r="G18" s="29">
        <v>1.0029999999999999</v>
      </c>
      <c r="H18" s="29">
        <v>1.0589999999999999</v>
      </c>
      <c r="I18" s="29">
        <v>1.0272500000000002</v>
      </c>
      <c r="J18" s="29">
        <v>1.0029999999999999</v>
      </c>
      <c r="K18" s="29">
        <v>1.0210833333333333</v>
      </c>
      <c r="L18" s="29">
        <v>0.9431666666666666</v>
      </c>
      <c r="M18" s="29">
        <v>1.0095000000000001</v>
      </c>
      <c r="N18" s="29">
        <v>1.0251666666666666</v>
      </c>
      <c r="O18" s="29">
        <v>1.0300833333333332</v>
      </c>
      <c r="P18" s="29">
        <v>0.92666666666666642</v>
      </c>
      <c r="Q18" s="29">
        <v>1.0003333333333331</v>
      </c>
      <c r="R18" s="29">
        <v>1.0239166666666668</v>
      </c>
      <c r="S18" s="29">
        <v>1.0289166666666667</v>
      </c>
      <c r="T18" s="29">
        <v>1.0125</v>
      </c>
      <c r="U18" s="29">
        <v>1.0233333333333332</v>
      </c>
      <c r="V18" s="56"/>
      <c r="X18" s="20">
        <f t="shared" si="0"/>
        <v>11</v>
      </c>
      <c r="Y18" s="26">
        <f t="shared" si="1"/>
        <v>1.0091833333333335</v>
      </c>
      <c r="Z18" s="2">
        <f t="shared" si="2"/>
        <v>5</v>
      </c>
      <c r="AH18" s="55">
        <v>20</v>
      </c>
      <c r="AI18" s="29">
        <v>1.0508333333333333</v>
      </c>
      <c r="AJ18" s="29">
        <v>1.0225833333333332</v>
      </c>
      <c r="AK18" s="29">
        <v>1.0470833333333334</v>
      </c>
      <c r="AL18" s="29">
        <v>1.0255833333333333</v>
      </c>
      <c r="AM18" s="29">
        <v>0.92566666666666675</v>
      </c>
      <c r="AN18" s="29">
        <v>0.99116666666666653</v>
      </c>
      <c r="AO18" s="29">
        <v>1.0075000000000001</v>
      </c>
      <c r="AP18" s="29">
        <v>0.98749999999999993</v>
      </c>
      <c r="AQ18" s="29">
        <v>0.99199999999999988</v>
      </c>
      <c r="AR18" s="29">
        <v>1.0082499999999999</v>
      </c>
      <c r="AS18" s="29">
        <v>1.0422500000000001</v>
      </c>
      <c r="AT18" s="29">
        <v>0.98758333333333326</v>
      </c>
      <c r="AU18" s="29">
        <v>0.99199999999999999</v>
      </c>
      <c r="AV18" s="29">
        <v>1.0129166666666667</v>
      </c>
      <c r="AW18" s="29">
        <v>1.0224166666666665</v>
      </c>
      <c r="AX18" s="29">
        <v>0.96791666666666654</v>
      </c>
      <c r="AY18" s="29">
        <v>1.05375</v>
      </c>
      <c r="AZ18" s="29">
        <v>0.98875000000000002</v>
      </c>
      <c r="BA18" s="29">
        <v>0.92041666666666666</v>
      </c>
      <c r="BB18" s="29">
        <v>1.0385</v>
      </c>
      <c r="BC18" s="20">
        <v>3</v>
      </c>
      <c r="BD18" s="26">
        <v>1.0042333333333335</v>
      </c>
      <c r="BE18" s="2">
        <v>14</v>
      </c>
      <c r="BF18" s="26"/>
    </row>
    <row r="19" spans="1:58" x14ac:dyDescent="0.2">
      <c r="A19" s="55">
        <v>15</v>
      </c>
      <c r="B19" s="29">
        <v>1.0174999999999998</v>
      </c>
      <c r="C19" s="29">
        <v>0.99108333333333321</v>
      </c>
      <c r="D19" s="29">
        <v>1.0001666666666666</v>
      </c>
      <c r="E19" s="29">
        <v>0.98416666666666675</v>
      </c>
      <c r="F19" s="29">
        <v>0.95883333333333332</v>
      </c>
      <c r="G19" s="29">
        <v>0.99941666666666673</v>
      </c>
      <c r="H19" s="29">
        <v>0.95408333333333328</v>
      </c>
      <c r="I19" s="29">
        <v>0.96533333333333327</v>
      </c>
      <c r="J19" s="29">
        <v>1.0177500000000002</v>
      </c>
      <c r="K19" s="29">
        <v>1.024</v>
      </c>
      <c r="L19" s="29">
        <v>1.0344166666666663</v>
      </c>
      <c r="M19" s="29">
        <v>0.97441666666666649</v>
      </c>
      <c r="N19" s="29">
        <v>0.95233333333333325</v>
      </c>
      <c r="O19" s="29">
        <v>0.999</v>
      </c>
      <c r="P19" s="29">
        <v>1.0128333333333333</v>
      </c>
      <c r="Q19" s="29">
        <v>1.0542499999999999</v>
      </c>
      <c r="R19" s="29">
        <v>1.0417500000000002</v>
      </c>
      <c r="S19" s="29">
        <v>0.98583333333333334</v>
      </c>
      <c r="T19" s="29">
        <v>0.99774999999999991</v>
      </c>
      <c r="U19" s="29">
        <v>1.0370833333333334</v>
      </c>
      <c r="V19" s="56"/>
      <c r="X19" s="20">
        <f t="shared" si="0"/>
        <v>4</v>
      </c>
      <c r="Y19" s="26">
        <f t="shared" si="1"/>
        <v>1.0000999999999998</v>
      </c>
      <c r="Z19" s="2">
        <f t="shared" si="2"/>
        <v>26</v>
      </c>
      <c r="AH19" s="55">
        <v>4</v>
      </c>
      <c r="AI19" s="29">
        <v>1.0377499999999997</v>
      </c>
      <c r="AJ19" s="29">
        <v>0.99358333333333337</v>
      </c>
      <c r="AK19" s="29">
        <v>0.99333333333333329</v>
      </c>
      <c r="AL19" s="29">
        <v>0.96999999999999986</v>
      </c>
      <c r="AM19" s="29">
        <v>0.99508333333333343</v>
      </c>
      <c r="AN19" s="29">
        <v>1.0285833333333332</v>
      </c>
      <c r="AO19" s="29">
        <v>0.99483333333333313</v>
      </c>
      <c r="AP19" s="29">
        <v>1.0078333333333336</v>
      </c>
      <c r="AQ19" s="29">
        <v>1.0019166666666666</v>
      </c>
      <c r="AR19" s="29">
        <v>1.0270833333333333</v>
      </c>
      <c r="AS19" s="29">
        <v>1.0125833333333334</v>
      </c>
      <c r="AT19" s="29">
        <v>0.99258333333333326</v>
      </c>
      <c r="AU19" s="29">
        <v>0.98024999999999995</v>
      </c>
      <c r="AV19" s="29">
        <v>1.0133333333333334</v>
      </c>
      <c r="AW19" s="29">
        <v>0.99424999999999975</v>
      </c>
      <c r="AX19" s="29">
        <v>1.0121666666666667</v>
      </c>
      <c r="AY19" s="29">
        <v>1.0225</v>
      </c>
      <c r="AZ19" s="29">
        <v>0.97866666666666668</v>
      </c>
      <c r="BA19" s="29">
        <v>0.99133333333333329</v>
      </c>
      <c r="BB19" s="29">
        <v>1.0369166666666667</v>
      </c>
      <c r="BC19" s="20">
        <v>5</v>
      </c>
      <c r="BD19" s="26">
        <v>1.0042291666666665</v>
      </c>
      <c r="BE19" s="2">
        <v>15</v>
      </c>
      <c r="BF19" s="26"/>
    </row>
    <row r="20" spans="1:58" x14ac:dyDescent="0.2">
      <c r="A20" s="55">
        <v>16</v>
      </c>
      <c r="B20" s="29">
        <v>0.97958333333333336</v>
      </c>
      <c r="C20" s="29">
        <v>1.0073333333333332</v>
      </c>
      <c r="D20" s="29">
        <v>0.99083333333333334</v>
      </c>
      <c r="E20" s="29">
        <v>1.02075</v>
      </c>
      <c r="F20" s="29">
        <v>1.0355833333333331</v>
      </c>
      <c r="G20" s="29">
        <v>0.99066666666666681</v>
      </c>
      <c r="H20" s="29">
        <v>1.0490833333333331</v>
      </c>
      <c r="I20" s="29">
        <v>1.0258333333333334</v>
      </c>
      <c r="J20" s="29">
        <v>0.98416666666666686</v>
      </c>
      <c r="K20" s="29">
        <v>0.98533333333333317</v>
      </c>
      <c r="L20" s="29">
        <v>0.96099999999999985</v>
      </c>
      <c r="M20" s="29">
        <v>1.0250833333333331</v>
      </c>
      <c r="N20" s="29">
        <v>1.0403333333333333</v>
      </c>
      <c r="O20" s="29">
        <v>1.0025833333333334</v>
      </c>
      <c r="P20" s="29">
        <v>0.98299999999999998</v>
      </c>
      <c r="Q20" s="29">
        <v>0.94566666666666654</v>
      </c>
      <c r="R20" s="29">
        <v>0.9654166666666667</v>
      </c>
      <c r="S20" s="29">
        <v>1.0006666666666668</v>
      </c>
      <c r="T20" s="29">
        <v>0.99391666666666678</v>
      </c>
      <c r="U20" s="29">
        <v>0.97583333333333344</v>
      </c>
      <c r="V20" s="56"/>
      <c r="X20" s="20">
        <f t="shared" si="0"/>
        <v>41</v>
      </c>
      <c r="Y20" s="26">
        <f t="shared" si="1"/>
        <v>0.99813333333333332</v>
      </c>
      <c r="Z20" s="2">
        <f t="shared" si="2"/>
        <v>31</v>
      </c>
      <c r="AH20" s="55">
        <v>1</v>
      </c>
      <c r="AI20" s="29">
        <v>1.0245833333333332</v>
      </c>
      <c r="AJ20" s="29">
        <v>1.0481666666666667</v>
      </c>
      <c r="AK20" s="29">
        <v>1.0020833333333334</v>
      </c>
      <c r="AL20" s="29">
        <v>0.96483333333333332</v>
      </c>
      <c r="AM20" s="29">
        <v>0.95699999999999985</v>
      </c>
      <c r="AN20" s="29">
        <v>1.0509999999999999</v>
      </c>
      <c r="AO20" s="29">
        <v>1.0590833333333334</v>
      </c>
      <c r="AP20" s="29">
        <v>1.0216666666666667</v>
      </c>
      <c r="AQ20" s="29">
        <v>0.93708333333333327</v>
      </c>
      <c r="AR20" s="29">
        <v>1.0029999999999999</v>
      </c>
      <c r="AS20" s="29">
        <v>0.96933333333333316</v>
      </c>
      <c r="AT20" s="29">
        <v>0.99624999999999986</v>
      </c>
      <c r="AU20" s="29">
        <v>1.0374166666666664</v>
      </c>
      <c r="AV20" s="29">
        <v>1.0164166666666665</v>
      </c>
      <c r="AW20" s="29">
        <v>1.0145833333333334</v>
      </c>
      <c r="AX20" s="29">
        <v>1.0485</v>
      </c>
      <c r="AY20" s="29">
        <v>0.97033333333333338</v>
      </c>
      <c r="AZ20" s="29">
        <v>0.94366666666666676</v>
      </c>
      <c r="BA20" s="29">
        <v>0.97883333333333322</v>
      </c>
      <c r="BB20" s="29">
        <v>1.0406666666666664</v>
      </c>
      <c r="BC20" s="20">
        <v>2</v>
      </c>
      <c r="BD20" s="26">
        <v>1.0042249999999999</v>
      </c>
      <c r="BE20" s="2">
        <v>16</v>
      </c>
      <c r="BF20" s="26"/>
    </row>
    <row r="21" spans="1:58" x14ac:dyDescent="0.2">
      <c r="A21" s="55">
        <v>17</v>
      </c>
      <c r="B21" s="29">
        <v>0.98933333333333351</v>
      </c>
      <c r="C21" s="29">
        <v>1.0407500000000001</v>
      </c>
      <c r="D21" s="29">
        <v>1.028</v>
      </c>
      <c r="E21" s="29">
        <v>0.99108333333333343</v>
      </c>
      <c r="F21" s="29">
        <v>0.93800000000000006</v>
      </c>
      <c r="G21" s="29">
        <v>1.0091666666666665</v>
      </c>
      <c r="H21" s="29">
        <v>1.01875</v>
      </c>
      <c r="I21" s="29">
        <v>1.0109166666666665</v>
      </c>
      <c r="J21" s="29">
        <v>0.95225000000000015</v>
      </c>
      <c r="K21" s="29">
        <v>1.0062500000000001</v>
      </c>
      <c r="L21" s="29">
        <v>0.99641666666666673</v>
      </c>
      <c r="M21" s="29">
        <v>1.0166666666666666</v>
      </c>
      <c r="N21" s="29">
        <v>1.1045833333333335</v>
      </c>
      <c r="O21" s="29">
        <v>0.98591666666666677</v>
      </c>
      <c r="P21" s="29">
        <v>1.0237499999999999</v>
      </c>
      <c r="Q21" s="29">
        <v>1.0223333333333333</v>
      </c>
      <c r="R21" s="29">
        <v>0.9345</v>
      </c>
      <c r="S21" s="29">
        <v>0.9544999999999999</v>
      </c>
      <c r="T21" s="29">
        <v>0.97925000000000006</v>
      </c>
      <c r="U21" s="29">
        <v>0.98875000000000002</v>
      </c>
      <c r="V21" s="56"/>
      <c r="X21" s="20">
        <f t="shared" si="0"/>
        <v>31</v>
      </c>
      <c r="Y21" s="26">
        <f t="shared" si="1"/>
        <v>0.99955833333333322</v>
      </c>
      <c r="Z21" s="2">
        <f t="shared" si="2"/>
        <v>27</v>
      </c>
      <c r="AH21" s="55">
        <v>24</v>
      </c>
      <c r="AI21" s="29">
        <v>0.94108333333333327</v>
      </c>
      <c r="AJ21" s="29">
        <v>1.0202499999999999</v>
      </c>
      <c r="AK21" s="29">
        <v>0.9920000000000001</v>
      </c>
      <c r="AL21" s="29">
        <v>1.0306666666666666</v>
      </c>
      <c r="AM21" s="29">
        <v>0.997</v>
      </c>
      <c r="AN21" s="29">
        <v>1.07175</v>
      </c>
      <c r="AO21" s="29">
        <v>1.0184166666666665</v>
      </c>
      <c r="AP21" s="29">
        <v>0.93816666666666659</v>
      </c>
      <c r="AQ21" s="29">
        <v>1.0003333333333333</v>
      </c>
      <c r="AR21" s="29">
        <v>1.0496666666666667</v>
      </c>
      <c r="AS21" s="29">
        <v>1.0430833333333334</v>
      </c>
      <c r="AT21" s="29">
        <v>0.97975000000000001</v>
      </c>
      <c r="AU21" s="29">
        <v>1.0360833333333332</v>
      </c>
      <c r="AV21" s="29">
        <v>0.96691666666666665</v>
      </c>
      <c r="AW21" s="29">
        <v>1.0304166666666665</v>
      </c>
      <c r="AX21" s="29">
        <v>0.97699999999999987</v>
      </c>
      <c r="AY21" s="29">
        <v>1.0302500000000001</v>
      </c>
      <c r="AZ21" s="29">
        <v>0.96575000000000022</v>
      </c>
      <c r="BA21" s="29">
        <v>1.00925</v>
      </c>
      <c r="BB21" s="29">
        <v>0.98541666666666661</v>
      </c>
      <c r="BC21" s="20">
        <v>34</v>
      </c>
      <c r="BD21" s="26">
        <v>1.0041625000000001</v>
      </c>
      <c r="BE21" s="2">
        <v>17</v>
      </c>
      <c r="BF21" s="26"/>
    </row>
    <row r="22" spans="1:58" x14ac:dyDescent="0.2">
      <c r="A22" s="55">
        <v>18</v>
      </c>
      <c r="B22" s="29">
        <v>1.0080833333333334</v>
      </c>
      <c r="C22" s="29">
        <v>0.96166666666666656</v>
      </c>
      <c r="D22" s="29">
        <v>0.97499999999999998</v>
      </c>
      <c r="E22" s="29">
        <v>1.0042500000000001</v>
      </c>
      <c r="F22" s="29">
        <v>1.0607500000000001</v>
      </c>
      <c r="G22" s="29">
        <v>0.99091666666666678</v>
      </c>
      <c r="H22" s="29">
        <v>0.9817499999999999</v>
      </c>
      <c r="I22" s="29">
        <v>0.99691666666666678</v>
      </c>
      <c r="J22" s="29">
        <v>1.0486666666666666</v>
      </c>
      <c r="K22" s="29">
        <v>0.98841666666666661</v>
      </c>
      <c r="L22" s="29">
        <v>1.0065833333333334</v>
      </c>
      <c r="M22" s="29">
        <v>1.0063333333333333</v>
      </c>
      <c r="N22" s="29">
        <v>0.91391666666666671</v>
      </c>
      <c r="O22" s="29">
        <v>1.0065833333333332</v>
      </c>
      <c r="P22" s="29">
        <v>0.97083333333333355</v>
      </c>
      <c r="Q22" s="29">
        <v>0.97441666666666649</v>
      </c>
      <c r="R22" s="29">
        <v>1.0625</v>
      </c>
      <c r="S22" s="29">
        <v>1.0376666666666667</v>
      </c>
      <c r="T22" s="29">
        <v>1.0175000000000001</v>
      </c>
      <c r="U22" s="29">
        <v>1.006</v>
      </c>
      <c r="V22" s="56"/>
      <c r="X22" s="20">
        <f t="shared" si="0"/>
        <v>21</v>
      </c>
      <c r="Y22" s="26">
        <f t="shared" si="1"/>
        <v>1.0009374999999998</v>
      </c>
      <c r="Z22" s="2">
        <f t="shared" si="2"/>
        <v>23</v>
      </c>
      <c r="AH22" s="55">
        <v>37</v>
      </c>
      <c r="AI22" s="29">
        <v>1.0645833333333332</v>
      </c>
      <c r="AJ22" s="29">
        <v>0.99708333333333332</v>
      </c>
      <c r="AK22" s="29">
        <v>1.0422499999999999</v>
      </c>
      <c r="AL22" s="29">
        <v>1.0224166666666665</v>
      </c>
      <c r="AM22" s="29">
        <v>1.0444166666666665</v>
      </c>
      <c r="AN22" s="29">
        <v>0.97908333333333319</v>
      </c>
      <c r="AO22" s="29">
        <v>1.0076666666666667</v>
      </c>
      <c r="AP22" s="29">
        <v>0.96400000000000008</v>
      </c>
      <c r="AQ22" s="29">
        <v>0.94874999999999987</v>
      </c>
      <c r="AR22" s="29">
        <v>0.99283333333333312</v>
      </c>
      <c r="AS22" s="29">
        <v>0.99625000000000019</v>
      </c>
      <c r="AT22" s="29">
        <v>0.98566666666666658</v>
      </c>
      <c r="AU22" s="29">
        <v>1.0219166666666666</v>
      </c>
      <c r="AV22" s="29">
        <v>1.0009166666666667</v>
      </c>
      <c r="AW22" s="29">
        <v>0.97116666666666662</v>
      </c>
      <c r="AX22" s="29">
        <v>1.0335833333333333</v>
      </c>
      <c r="AY22" s="29">
        <v>1.0120833333333332</v>
      </c>
      <c r="AZ22" s="29">
        <v>0.99850000000000005</v>
      </c>
      <c r="BA22" s="29">
        <v>0.99366666666666681</v>
      </c>
      <c r="BB22" s="29">
        <v>0.99450000000000005</v>
      </c>
      <c r="BC22" s="20">
        <v>30</v>
      </c>
      <c r="BD22" s="26">
        <v>1.0035666666666665</v>
      </c>
      <c r="BE22" s="2">
        <v>18</v>
      </c>
      <c r="BF22" s="26"/>
    </row>
    <row r="23" spans="1:58" x14ac:dyDescent="0.2">
      <c r="A23" s="55">
        <v>19</v>
      </c>
      <c r="B23" s="29">
        <v>0.9494999999999999</v>
      </c>
      <c r="C23" s="29">
        <v>0.98658333333333337</v>
      </c>
      <c r="D23" s="29">
        <v>0.9607500000000001</v>
      </c>
      <c r="E23" s="29">
        <v>0.97458333333333336</v>
      </c>
      <c r="F23" s="29">
        <v>1.0683333333333331</v>
      </c>
      <c r="G23" s="29">
        <v>1.0116666666666665</v>
      </c>
      <c r="H23" s="29">
        <v>0.99100000000000021</v>
      </c>
      <c r="I23" s="29">
        <v>1.0085833333333334</v>
      </c>
      <c r="J23" s="29">
        <v>0.99983333333333346</v>
      </c>
      <c r="K23" s="29">
        <v>0.98575000000000002</v>
      </c>
      <c r="L23" s="29">
        <v>0.95958333333333357</v>
      </c>
      <c r="M23" s="29">
        <v>1.0144166666666667</v>
      </c>
      <c r="N23" s="29">
        <v>0.99758333333333338</v>
      </c>
      <c r="O23" s="29">
        <v>0.99333333333333351</v>
      </c>
      <c r="P23" s="29">
        <v>0.96666666666666667</v>
      </c>
      <c r="Q23" s="29">
        <v>1.0305833333333332</v>
      </c>
      <c r="R23" s="29">
        <v>0.95258333333333323</v>
      </c>
      <c r="S23" s="29">
        <v>1.0043333333333333</v>
      </c>
      <c r="T23" s="29">
        <v>1.0885833333333335</v>
      </c>
      <c r="U23" s="29">
        <v>0.99691666666666678</v>
      </c>
      <c r="V23" s="56"/>
      <c r="X23" s="20">
        <f t="shared" si="0"/>
        <v>28</v>
      </c>
      <c r="Y23" s="26">
        <f t="shared" si="1"/>
        <v>0.99705833333333316</v>
      </c>
      <c r="Z23" s="2">
        <f t="shared" si="2"/>
        <v>33</v>
      </c>
      <c r="AH23" s="55">
        <v>6</v>
      </c>
      <c r="AI23" s="29">
        <v>0.98175000000000001</v>
      </c>
      <c r="AJ23" s="29">
        <v>0.97958333333333325</v>
      </c>
      <c r="AK23" s="29">
        <v>0.99383333333333335</v>
      </c>
      <c r="AL23" s="29">
        <v>0.98991666666666678</v>
      </c>
      <c r="AM23" s="29">
        <v>0.99241666666666661</v>
      </c>
      <c r="AN23" s="29">
        <v>1.0331666666666666</v>
      </c>
      <c r="AO23" s="29">
        <v>0.99141666666666672</v>
      </c>
      <c r="AP23" s="29">
        <v>1.0609166666666667</v>
      </c>
      <c r="AQ23" s="29">
        <v>1.0010000000000001</v>
      </c>
      <c r="AR23" s="29">
        <v>0.93774999999999997</v>
      </c>
      <c r="AS23" s="29">
        <v>0.96733333333333338</v>
      </c>
      <c r="AT23" s="29">
        <v>1.014833333333333</v>
      </c>
      <c r="AU23" s="29">
        <v>1.0034166666666666</v>
      </c>
      <c r="AV23" s="29">
        <v>1.046</v>
      </c>
      <c r="AW23" s="29">
        <v>1.0660833333333333</v>
      </c>
      <c r="AX23" s="29">
        <v>1.0150833333333333</v>
      </c>
      <c r="AY23" s="29">
        <v>0.99291666666666678</v>
      </c>
      <c r="AZ23" s="29">
        <v>0.97966666666666657</v>
      </c>
      <c r="BA23" s="29">
        <v>1.0096666666666667</v>
      </c>
      <c r="BB23" s="29">
        <v>1.00875</v>
      </c>
      <c r="BC23" s="20">
        <v>18</v>
      </c>
      <c r="BD23" s="26">
        <v>1.0032749999999999</v>
      </c>
      <c r="BE23" s="2">
        <v>19</v>
      </c>
      <c r="BF23" s="26"/>
    </row>
    <row r="24" spans="1:58" x14ac:dyDescent="0.2">
      <c r="A24" s="55">
        <v>20</v>
      </c>
      <c r="B24" s="29">
        <v>1.0508333333333333</v>
      </c>
      <c r="C24" s="29">
        <v>1.0225833333333332</v>
      </c>
      <c r="D24" s="29">
        <v>1.0470833333333334</v>
      </c>
      <c r="E24" s="29">
        <v>1.0255833333333333</v>
      </c>
      <c r="F24" s="29">
        <v>0.92566666666666675</v>
      </c>
      <c r="G24" s="29">
        <v>0.99116666666666653</v>
      </c>
      <c r="H24" s="29">
        <v>1.0075000000000001</v>
      </c>
      <c r="I24" s="29">
        <v>0.98749999999999993</v>
      </c>
      <c r="J24" s="29">
        <v>0.99199999999999988</v>
      </c>
      <c r="K24" s="29">
        <v>1.0082499999999999</v>
      </c>
      <c r="L24" s="29">
        <v>1.0422500000000001</v>
      </c>
      <c r="M24" s="29">
        <v>0.98758333333333326</v>
      </c>
      <c r="N24" s="29">
        <v>0.99199999999999999</v>
      </c>
      <c r="O24" s="29">
        <v>1.0129166666666667</v>
      </c>
      <c r="P24" s="29">
        <v>1.0224166666666665</v>
      </c>
      <c r="Q24" s="29">
        <v>0.96791666666666654</v>
      </c>
      <c r="R24" s="29">
        <v>1.05375</v>
      </c>
      <c r="S24" s="29">
        <v>0.98875000000000002</v>
      </c>
      <c r="T24" s="29">
        <v>0.92041666666666666</v>
      </c>
      <c r="U24" s="29">
        <v>1.0385</v>
      </c>
      <c r="V24" s="56"/>
      <c r="X24" s="20">
        <f t="shared" si="0"/>
        <v>3</v>
      </c>
      <c r="Y24" s="26">
        <f t="shared" si="1"/>
        <v>1.0042333333333335</v>
      </c>
      <c r="Z24" s="2">
        <f t="shared" si="2"/>
        <v>14</v>
      </c>
      <c r="AH24" s="55">
        <v>12</v>
      </c>
      <c r="AI24" s="29">
        <v>0.96458333333333324</v>
      </c>
      <c r="AJ24" s="29">
        <v>1.0296666666666667</v>
      </c>
      <c r="AK24" s="29">
        <v>0.97716666666666674</v>
      </c>
      <c r="AL24" s="29">
        <v>0.97449999999999992</v>
      </c>
      <c r="AM24" s="29">
        <v>1.0696666666666665</v>
      </c>
      <c r="AN24" s="29">
        <v>1.0447499999999998</v>
      </c>
      <c r="AO24" s="29">
        <v>0.99649999999999983</v>
      </c>
      <c r="AP24" s="29">
        <v>0.96691666666666665</v>
      </c>
      <c r="AQ24" s="29">
        <v>1.0120000000000002</v>
      </c>
      <c r="AR24" s="29">
        <v>0.95833333333333337</v>
      </c>
      <c r="AS24" s="29">
        <v>0.96791666666666687</v>
      </c>
      <c r="AT24" s="29">
        <v>1.02275</v>
      </c>
      <c r="AU24" s="29">
        <v>1.00525</v>
      </c>
      <c r="AV24" s="29">
        <v>1.0136666666666667</v>
      </c>
      <c r="AW24" s="29">
        <v>1.0269166666666665</v>
      </c>
      <c r="AX24" s="29">
        <v>1.0141666666666664</v>
      </c>
      <c r="AY24" s="29">
        <v>1.0028333333333332</v>
      </c>
      <c r="AZ24" s="29">
        <v>0.98783333333333323</v>
      </c>
      <c r="BA24" s="29">
        <v>0.98041666666666683</v>
      </c>
      <c r="BB24" s="29">
        <v>1.0267500000000001</v>
      </c>
      <c r="BC24" s="20">
        <v>8</v>
      </c>
      <c r="BD24" s="26">
        <v>1.0021291666666667</v>
      </c>
      <c r="BE24" s="2">
        <v>20</v>
      </c>
      <c r="BF24" s="26"/>
    </row>
    <row r="25" spans="1:58" x14ac:dyDescent="0.2">
      <c r="A25" s="55">
        <v>21</v>
      </c>
      <c r="B25" s="29">
        <v>1.0734166666666667</v>
      </c>
      <c r="C25" s="29">
        <v>0.99691666666666656</v>
      </c>
      <c r="D25" s="29">
        <v>0.95258333333333323</v>
      </c>
      <c r="E25" s="29">
        <v>0.98624999999999996</v>
      </c>
      <c r="F25" s="29">
        <v>1.0341666666666667</v>
      </c>
      <c r="G25" s="29">
        <v>1.0129999999999999</v>
      </c>
      <c r="H25" s="29">
        <v>1.0503333333333333</v>
      </c>
      <c r="I25" s="29">
        <v>1.0015833333333333</v>
      </c>
      <c r="J25" s="29">
        <v>0.95183333333333309</v>
      </c>
      <c r="K25" s="29">
        <v>1.0054999999999998</v>
      </c>
      <c r="L25" s="29">
        <v>0.98983333333333345</v>
      </c>
      <c r="M25" s="29">
        <v>0.95350000000000001</v>
      </c>
      <c r="N25" s="29">
        <v>0.9471666666666666</v>
      </c>
      <c r="O25" s="29">
        <v>0.97633333333333361</v>
      </c>
      <c r="P25" s="29">
        <v>1.0106666666666666</v>
      </c>
      <c r="Q25" s="29">
        <v>0.98366666666666669</v>
      </c>
      <c r="R25" s="29">
        <v>1.0634999999999999</v>
      </c>
      <c r="S25" s="29">
        <v>0.90874999999999995</v>
      </c>
      <c r="T25" s="29">
        <v>0.99491666666666678</v>
      </c>
      <c r="U25" s="29">
        <v>1.0046666666666666</v>
      </c>
      <c r="V25" s="56"/>
      <c r="X25" s="20">
        <f t="shared" si="0"/>
        <v>22</v>
      </c>
      <c r="Y25" s="26">
        <f t="shared" si="1"/>
        <v>0.99492916666666675</v>
      </c>
      <c r="Z25" s="2">
        <f t="shared" si="2"/>
        <v>37</v>
      </c>
      <c r="AH25" s="55">
        <v>35</v>
      </c>
      <c r="AI25" s="29">
        <v>0.95691666666666675</v>
      </c>
      <c r="AJ25" s="29">
        <v>1.0418333333333334</v>
      </c>
      <c r="AK25" s="29">
        <v>0.99583333333333313</v>
      </c>
      <c r="AL25" s="29">
        <v>0.97516666666666685</v>
      </c>
      <c r="AM25" s="29">
        <v>0.99849999999999994</v>
      </c>
      <c r="AN25" s="29">
        <v>0.99641666666666673</v>
      </c>
      <c r="AO25" s="29">
        <v>0.95624999999999982</v>
      </c>
      <c r="AP25" s="29">
        <v>1.0673333333333332</v>
      </c>
      <c r="AQ25" s="29">
        <v>0.97391666666666665</v>
      </c>
      <c r="AR25" s="29">
        <v>0.99199999999999988</v>
      </c>
      <c r="AS25" s="29">
        <v>1.0189166666666665</v>
      </c>
      <c r="AT25" s="29">
        <v>1.0065</v>
      </c>
      <c r="AU25" s="29">
        <v>0.97116666666666662</v>
      </c>
      <c r="AV25" s="29">
        <v>1.0170833333333331</v>
      </c>
      <c r="AW25" s="29">
        <v>1.0720000000000001</v>
      </c>
      <c r="AX25" s="29">
        <v>0.95674999999999999</v>
      </c>
      <c r="AY25" s="29">
        <v>0.99391666666666678</v>
      </c>
      <c r="AZ25" s="29">
        <v>0.98183333333333334</v>
      </c>
      <c r="BA25" s="29">
        <v>1.0795833333333331</v>
      </c>
      <c r="BB25" s="29">
        <v>0.98791666666666655</v>
      </c>
      <c r="BC25" s="20">
        <v>32</v>
      </c>
      <c r="BD25" s="26">
        <v>1.0019916666666666</v>
      </c>
      <c r="BE25" s="2">
        <v>21</v>
      </c>
      <c r="BF25" s="26"/>
    </row>
    <row r="26" spans="1:58" x14ac:dyDescent="0.2">
      <c r="A26" s="55">
        <v>22</v>
      </c>
      <c r="B26" s="29">
        <v>0.93975000000000009</v>
      </c>
      <c r="C26" s="29">
        <v>1.0260833333333332</v>
      </c>
      <c r="D26" s="29">
        <v>1.0476666666666665</v>
      </c>
      <c r="E26" s="29">
        <v>1.0192500000000002</v>
      </c>
      <c r="F26" s="29">
        <v>0.96991666666666665</v>
      </c>
      <c r="G26" s="29">
        <v>0.98866666666666658</v>
      </c>
      <c r="H26" s="29">
        <v>0.94816666666666671</v>
      </c>
      <c r="I26" s="29">
        <v>0.98941666666666661</v>
      </c>
      <c r="J26" s="29">
        <v>1.046083333333333</v>
      </c>
      <c r="K26" s="29">
        <v>0.98933333333333329</v>
      </c>
      <c r="L26" s="29">
        <v>1.01</v>
      </c>
      <c r="M26" s="29">
        <v>1.0507499999999999</v>
      </c>
      <c r="N26" s="29">
        <v>1.0563333333333331</v>
      </c>
      <c r="O26" s="29">
        <v>1.0232500000000002</v>
      </c>
      <c r="P26" s="29">
        <v>1.0039166666666666</v>
      </c>
      <c r="Q26" s="29">
        <v>1.0195833333333333</v>
      </c>
      <c r="R26" s="29">
        <v>0.95650000000000002</v>
      </c>
      <c r="S26" s="29">
        <v>1.1035833333333334</v>
      </c>
      <c r="T26" s="29">
        <v>1.01075</v>
      </c>
      <c r="U26" s="29">
        <v>0.98391666666666666</v>
      </c>
      <c r="V26" s="56"/>
      <c r="X26" s="20">
        <f t="shared" si="0"/>
        <v>38</v>
      </c>
      <c r="Y26" s="26">
        <f t="shared" si="1"/>
        <v>1.0091458333333332</v>
      </c>
      <c r="Z26" s="2">
        <f t="shared" si="2"/>
        <v>6</v>
      </c>
      <c r="AH26" s="55">
        <v>31</v>
      </c>
      <c r="AI26" s="29">
        <v>1.0011666666666665</v>
      </c>
      <c r="AJ26" s="29">
        <v>1.0229999999999999</v>
      </c>
      <c r="AK26" s="29">
        <v>0.99266666666666692</v>
      </c>
      <c r="AL26" s="29">
        <v>0.98658333333333326</v>
      </c>
      <c r="AM26" s="29">
        <v>0.99449999999999994</v>
      </c>
      <c r="AN26" s="29">
        <v>1.0608333333333335</v>
      </c>
      <c r="AO26" s="29">
        <v>1.0109166666666667</v>
      </c>
      <c r="AP26" s="29">
        <v>1.0284166666666665</v>
      </c>
      <c r="AQ26" s="29">
        <v>0.98075000000000001</v>
      </c>
      <c r="AR26" s="29">
        <v>0.96050000000000002</v>
      </c>
      <c r="AS26" s="29">
        <v>0.97141666666666671</v>
      </c>
      <c r="AT26" s="29">
        <v>1.0101666666666667</v>
      </c>
      <c r="AU26" s="29">
        <v>1.0009166666666667</v>
      </c>
      <c r="AV26" s="29">
        <v>0.97166666666666657</v>
      </c>
      <c r="AW26" s="29">
        <v>0.97208333333333341</v>
      </c>
      <c r="AX26" s="29">
        <v>1.0065833333333332</v>
      </c>
      <c r="AY26" s="29">
        <v>0.99458333333333337</v>
      </c>
      <c r="AZ26" s="29">
        <v>0.98599999999999988</v>
      </c>
      <c r="BA26" s="29">
        <v>1.0438333333333334</v>
      </c>
      <c r="BB26" s="29">
        <v>1.0313333333333334</v>
      </c>
      <c r="BC26" s="20">
        <v>7</v>
      </c>
      <c r="BD26" s="26">
        <v>1.0013958333333333</v>
      </c>
      <c r="BE26" s="2">
        <v>22</v>
      </c>
      <c r="BF26" s="26"/>
    </row>
    <row r="27" spans="1:58" x14ac:dyDescent="0.2">
      <c r="A27" s="55">
        <v>23</v>
      </c>
      <c r="B27" s="29">
        <v>1.0690833333333334</v>
      </c>
      <c r="C27" s="29">
        <v>0.97966666666666669</v>
      </c>
      <c r="D27" s="29">
        <v>0.99991666666666668</v>
      </c>
      <c r="E27" s="29">
        <v>0.96541666666666659</v>
      </c>
      <c r="F27" s="29">
        <v>1.0018333333333334</v>
      </c>
      <c r="G27" s="29">
        <v>0.93441666666666656</v>
      </c>
      <c r="H27" s="29">
        <v>0.97608333333333352</v>
      </c>
      <c r="I27" s="29">
        <v>1.0715000000000001</v>
      </c>
      <c r="J27" s="29">
        <v>0.99516666666666664</v>
      </c>
      <c r="K27" s="29">
        <v>0.96074999999999988</v>
      </c>
      <c r="L27" s="29">
        <v>0.96483333333333332</v>
      </c>
      <c r="M27" s="29">
        <v>1.0168333333333333</v>
      </c>
      <c r="N27" s="29">
        <v>0.96608333333333329</v>
      </c>
      <c r="O27" s="29">
        <v>1.0273333333333332</v>
      </c>
      <c r="P27" s="29">
        <v>0.96866666666666668</v>
      </c>
      <c r="Q27" s="29">
        <v>1.0209166666666667</v>
      </c>
      <c r="R27" s="29">
        <v>0.97349999999999992</v>
      </c>
      <c r="S27" s="29">
        <v>1.0228333333333335</v>
      </c>
      <c r="T27" s="29">
        <v>0.9814166666666666</v>
      </c>
      <c r="U27" s="29">
        <v>1.0073333333333334</v>
      </c>
      <c r="V27" s="56"/>
      <c r="X27" s="20">
        <f t="shared" si="0"/>
        <v>20</v>
      </c>
      <c r="Y27" s="26">
        <f t="shared" si="1"/>
        <v>0.99517916666666684</v>
      </c>
      <c r="Z27" s="2">
        <f t="shared" si="2"/>
        <v>36</v>
      </c>
      <c r="AH27" s="55">
        <v>18</v>
      </c>
      <c r="AI27" s="29">
        <v>1.0080833333333334</v>
      </c>
      <c r="AJ27" s="29">
        <v>0.96166666666666656</v>
      </c>
      <c r="AK27" s="29">
        <v>0.97499999999999998</v>
      </c>
      <c r="AL27" s="29">
        <v>1.0042500000000001</v>
      </c>
      <c r="AM27" s="29">
        <v>1.0607500000000001</v>
      </c>
      <c r="AN27" s="29">
        <v>0.99091666666666678</v>
      </c>
      <c r="AO27" s="29">
        <v>0.9817499999999999</v>
      </c>
      <c r="AP27" s="29">
        <v>0.99691666666666678</v>
      </c>
      <c r="AQ27" s="29">
        <v>1.0486666666666666</v>
      </c>
      <c r="AR27" s="29">
        <v>0.98841666666666661</v>
      </c>
      <c r="AS27" s="29">
        <v>1.0065833333333334</v>
      </c>
      <c r="AT27" s="29">
        <v>1.0063333333333333</v>
      </c>
      <c r="AU27" s="29">
        <v>0.91391666666666671</v>
      </c>
      <c r="AV27" s="29">
        <v>1.0065833333333332</v>
      </c>
      <c r="AW27" s="29">
        <v>0.97083333333333355</v>
      </c>
      <c r="AX27" s="29">
        <v>0.97441666666666649</v>
      </c>
      <c r="AY27" s="29">
        <v>1.0625</v>
      </c>
      <c r="AZ27" s="29">
        <v>1.0376666666666667</v>
      </c>
      <c r="BA27" s="29">
        <v>1.0175000000000001</v>
      </c>
      <c r="BB27" s="29">
        <v>1.006</v>
      </c>
      <c r="BC27" s="20">
        <v>21</v>
      </c>
      <c r="BD27" s="26">
        <v>1.0009374999999998</v>
      </c>
      <c r="BE27" s="2">
        <v>23</v>
      </c>
      <c r="BF27" s="26"/>
    </row>
    <row r="28" spans="1:58" x14ac:dyDescent="0.2">
      <c r="A28" s="55">
        <v>24</v>
      </c>
      <c r="B28" s="29">
        <v>0.94108333333333327</v>
      </c>
      <c r="C28" s="29">
        <v>1.0202499999999999</v>
      </c>
      <c r="D28" s="29">
        <v>0.9920000000000001</v>
      </c>
      <c r="E28" s="29">
        <v>1.0306666666666666</v>
      </c>
      <c r="F28" s="29">
        <v>0.997</v>
      </c>
      <c r="G28" s="29">
        <v>1.07175</v>
      </c>
      <c r="H28" s="29">
        <v>1.0184166666666665</v>
      </c>
      <c r="I28" s="29">
        <v>0.93816666666666659</v>
      </c>
      <c r="J28" s="29">
        <v>1.0003333333333333</v>
      </c>
      <c r="K28" s="29">
        <v>1.0496666666666667</v>
      </c>
      <c r="L28" s="29">
        <v>1.0430833333333334</v>
      </c>
      <c r="M28" s="29">
        <v>0.97975000000000001</v>
      </c>
      <c r="N28" s="29">
        <v>1.0360833333333332</v>
      </c>
      <c r="O28" s="29">
        <v>0.96691666666666665</v>
      </c>
      <c r="P28" s="29">
        <v>1.0304166666666665</v>
      </c>
      <c r="Q28" s="29">
        <v>0.97699999999999987</v>
      </c>
      <c r="R28" s="29">
        <v>1.0302500000000001</v>
      </c>
      <c r="S28" s="29">
        <v>0.96575000000000022</v>
      </c>
      <c r="T28" s="29">
        <v>1.00925</v>
      </c>
      <c r="U28" s="29">
        <v>0.98541666666666661</v>
      </c>
      <c r="V28" s="56"/>
      <c r="X28" s="20">
        <f t="shared" si="0"/>
        <v>34</v>
      </c>
      <c r="Y28" s="26">
        <f t="shared" si="1"/>
        <v>1.0041625000000001</v>
      </c>
      <c r="Z28" s="2">
        <f t="shared" si="2"/>
        <v>17</v>
      </c>
      <c r="AH28" s="55">
        <v>8</v>
      </c>
      <c r="AI28" s="29">
        <v>1.0014999999999998</v>
      </c>
      <c r="AJ28" s="29">
        <v>1.0116666666666665</v>
      </c>
      <c r="AK28" s="29">
        <v>1.0091666666666665</v>
      </c>
      <c r="AL28" s="29">
        <v>0.94850000000000001</v>
      </c>
      <c r="AM28" s="29">
        <v>1.0065</v>
      </c>
      <c r="AN28" s="29">
        <v>1.0658333333333332</v>
      </c>
      <c r="AO28" s="29">
        <v>0.98833333333333329</v>
      </c>
      <c r="AP28" s="29">
        <v>1.0581666666666669</v>
      </c>
      <c r="AQ28" s="29">
        <v>0.9335</v>
      </c>
      <c r="AR28" s="29">
        <v>0.96816666666666651</v>
      </c>
      <c r="AS28" s="29">
        <v>0.98991666666666667</v>
      </c>
      <c r="AT28" s="29">
        <v>0.95250000000000012</v>
      </c>
      <c r="AU28" s="29">
        <v>0.94416666666666671</v>
      </c>
      <c r="AV28" s="29">
        <v>1.0333333333333334</v>
      </c>
      <c r="AW28" s="29">
        <v>1.0793333333333333</v>
      </c>
      <c r="AX28" s="29">
        <v>1.0060833333333334</v>
      </c>
      <c r="AY28" s="29">
        <v>0.95441666666666658</v>
      </c>
      <c r="AZ28" s="29">
        <v>1.0361666666666667</v>
      </c>
      <c r="BA28" s="29">
        <v>1.0528333333333333</v>
      </c>
      <c r="BB28" s="29">
        <v>0.96899999999999986</v>
      </c>
      <c r="BC28" s="20">
        <v>45</v>
      </c>
      <c r="BD28" s="26">
        <v>1.0004541666666664</v>
      </c>
      <c r="BE28" s="2">
        <v>24</v>
      </c>
      <c r="BF28" s="26"/>
    </row>
    <row r="29" spans="1:58" x14ac:dyDescent="0.2">
      <c r="A29" s="55">
        <v>25</v>
      </c>
      <c r="B29" s="29">
        <v>1.0094999999999998</v>
      </c>
      <c r="C29" s="29">
        <v>1.0006666666666668</v>
      </c>
      <c r="D29" s="29">
        <v>0.96091666666666675</v>
      </c>
      <c r="E29" s="29">
        <v>1.0298333333333334</v>
      </c>
      <c r="F29" s="29">
        <v>1.0335833333333333</v>
      </c>
      <c r="G29" s="29">
        <v>0.96775000000000011</v>
      </c>
      <c r="H29" s="29">
        <v>0.98724999999999996</v>
      </c>
      <c r="I29" s="29">
        <v>0.97216666666666673</v>
      </c>
      <c r="J29" s="29">
        <v>1.0387500000000001</v>
      </c>
      <c r="K29" s="29">
        <v>0.96750000000000025</v>
      </c>
      <c r="L29" s="29">
        <v>1.1171666666666666</v>
      </c>
      <c r="M29" s="29">
        <v>0.99766666666666659</v>
      </c>
      <c r="N29" s="29">
        <v>1.0004999999999999</v>
      </c>
      <c r="O29" s="29">
        <v>1.0735833333333333</v>
      </c>
      <c r="P29" s="29">
        <v>0.9860000000000001</v>
      </c>
      <c r="Q29" s="29">
        <v>0.96366666666666667</v>
      </c>
      <c r="R29" s="29">
        <v>1.0183333333333331</v>
      </c>
      <c r="S29" s="29">
        <v>1.0580833333333333</v>
      </c>
      <c r="T29" s="29">
        <v>1.0559166666666666</v>
      </c>
      <c r="U29" s="29">
        <v>0.98408333333333331</v>
      </c>
      <c r="V29" s="56"/>
      <c r="X29" s="20">
        <f t="shared" si="0"/>
        <v>36</v>
      </c>
      <c r="Y29" s="26">
        <f t="shared" si="1"/>
        <v>1.0111458333333336</v>
      </c>
      <c r="Z29" s="2">
        <f t="shared" si="2"/>
        <v>1</v>
      </c>
      <c r="AH29" s="55">
        <v>45</v>
      </c>
      <c r="AI29" s="29">
        <v>0.98291666666666677</v>
      </c>
      <c r="AJ29" s="29">
        <v>0.97108333333333341</v>
      </c>
      <c r="AK29" s="29">
        <v>1.0319166666666666</v>
      </c>
      <c r="AL29" s="29">
        <v>1.0221666666666667</v>
      </c>
      <c r="AM29" s="29">
        <v>1.0776666666666668</v>
      </c>
      <c r="AN29" s="29">
        <v>0.99283333333333312</v>
      </c>
      <c r="AO29" s="29">
        <v>0.98583333333333323</v>
      </c>
      <c r="AP29" s="29">
        <v>1.012416666666667</v>
      </c>
      <c r="AQ29" s="29">
        <v>0.95350000000000001</v>
      </c>
      <c r="AR29" s="29">
        <v>1.0219166666666666</v>
      </c>
      <c r="AS29" s="29">
        <v>1.07975</v>
      </c>
      <c r="AT29" s="29">
        <v>1.0443333333333331</v>
      </c>
      <c r="AU29" s="29">
        <v>0.98408333333333342</v>
      </c>
      <c r="AV29" s="29">
        <v>0.99591666666666656</v>
      </c>
      <c r="AW29" s="29">
        <v>1.022833333333333</v>
      </c>
      <c r="AX29" s="29">
        <v>0.99633333333333329</v>
      </c>
      <c r="AY29" s="29">
        <v>0.95725000000000005</v>
      </c>
      <c r="AZ29" s="29">
        <v>0.92183333333333328</v>
      </c>
      <c r="BA29" s="29">
        <v>0.96374999999999977</v>
      </c>
      <c r="BB29" s="29">
        <v>0.98399999999999999</v>
      </c>
      <c r="BC29" s="20">
        <v>37</v>
      </c>
      <c r="BD29" s="26">
        <v>1.0001166666666665</v>
      </c>
      <c r="BE29" s="2">
        <v>25</v>
      </c>
      <c r="BF29" s="26"/>
    </row>
    <row r="30" spans="1:58" x14ac:dyDescent="0.2">
      <c r="A30" s="55">
        <v>26</v>
      </c>
      <c r="B30" s="29">
        <v>0.97925000000000006</v>
      </c>
      <c r="C30" s="29">
        <v>0.99041666666666661</v>
      </c>
      <c r="D30" s="29">
        <v>1.0376666666666667</v>
      </c>
      <c r="E30" s="29">
        <v>0.98058333333333325</v>
      </c>
      <c r="F30" s="29">
        <v>0.98016666666666674</v>
      </c>
      <c r="G30" s="29">
        <v>1.0375833333333333</v>
      </c>
      <c r="H30" s="29">
        <v>1.0076666666666667</v>
      </c>
      <c r="I30" s="29">
        <v>1.0310833333333331</v>
      </c>
      <c r="J30" s="29">
        <v>0.9674166666666667</v>
      </c>
      <c r="K30" s="29">
        <v>1.0379166666666666</v>
      </c>
      <c r="L30" s="29">
        <v>0.90766666666666662</v>
      </c>
      <c r="M30" s="29">
        <v>0.9920833333333331</v>
      </c>
      <c r="N30" s="29">
        <v>0.98958333333333348</v>
      </c>
      <c r="O30" s="29">
        <v>0.9504999999999999</v>
      </c>
      <c r="P30" s="29">
        <v>1.0086666666666668</v>
      </c>
      <c r="Q30" s="29">
        <v>1.0435833333333333</v>
      </c>
      <c r="R30" s="29">
        <v>0.97441666666666682</v>
      </c>
      <c r="S30" s="29">
        <v>0.94974999999999987</v>
      </c>
      <c r="T30" s="29">
        <v>0.94241666666666657</v>
      </c>
      <c r="U30" s="29">
        <v>1.0200833333333332</v>
      </c>
      <c r="V30" s="56"/>
      <c r="X30" s="20">
        <f t="shared" si="0"/>
        <v>13</v>
      </c>
      <c r="Y30" s="26">
        <f t="shared" si="1"/>
        <v>0.99142499999999989</v>
      </c>
      <c r="Z30" s="2">
        <f t="shared" si="2"/>
        <v>46</v>
      </c>
      <c r="AH30" s="55">
        <v>15</v>
      </c>
      <c r="AI30" s="29">
        <v>1.0174999999999998</v>
      </c>
      <c r="AJ30" s="29">
        <v>0.99108333333333321</v>
      </c>
      <c r="AK30" s="29">
        <v>1.0001666666666666</v>
      </c>
      <c r="AL30" s="29">
        <v>0.98416666666666675</v>
      </c>
      <c r="AM30" s="29">
        <v>0.95883333333333332</v>
      </c>
      <c r="AN30" s="29">
        <v>0.99941666666666673</v>
      </c>
      <c r="AO30" s="29">
        <v>0.95408333333333328</v>
      </c>
      <c r="AP30" s="29">
        <v>0.96533333333333327</v>
      </c>
      <c r="AQ30" s="29">
        <v>1.0177500000000002</v>
      </c>
      <c r="AR30" s="29">
        <v>1.024</v>
      </c>
      <c r="AS30" s="29">
        <v>1.0344166666666663</v>
      </c>
      <c r="AT30" s="29">
        <v>0.97441666666666649</v>
      </c>
      <c r="AU30" s="29">
        <v>0.95233333333333325</v>
      </c>
      <c r="AV30" s="29">
        <v>0.999</v>
      </c>
      <c r="AW30" s="29">
        <v>1.0128333333333333</v>
      </c>
      <c r="AX30" s="29">
        <v>1.0542499999999999</v>
      </c>
      <c r="AY30" s="29">
        <v>1.0417500000000002</v>
      </c>
      <c r="AZ30" s="29">
        <v>0.98583333333333334</v>
      </c>
      <c r="BA30" s="29">
        <v>0.99774999999999991</v>
      </c>
      <c r="BB30" s="29">
        <v>1.0370833333333334</v>
      </c>
      <c r="BC30" s="20">
        <v>4</v>
      </c>
      <c r="BD30" s="26">
        <v>1.0000999999999998</v>
      </c>
      <c r="BE30" s="2">
        <v>26</v>
      </c>
      <c r="BF30" s="26"/>
    </row>
    <row r="31" spans="1:58" x14ac:dyDescent="0.2">
      <c r="A31" s="55">
        <v>27</v>
      </c>
      <c r="B31" s="29">
        <v>0.95783333333333343</v>
      </c>
      <c r="C31" s="29">
        <v>1.0089166666666667</v>
      </c>
      <c r="D31" s="29">
        <v>1.0501666666666667</v>
      </c>
      <c r="E31" s="29">
        <v>0.94158333333333333</v>
      </c>
      <c r="F31" s="29">
        <v>0.97808333333333319</v>
      </c>
      <c r="G31" s="29">
        <v>1.0085</v>
      </c>
      <c r="H31" s="29">
        <v>1.0153333333333332</v>
      </c>
      <c r="I31" s="29">
        <v>0.98249999999999993</v>
      </c>
      <c r="J31" s="29">
        <v>1.0205833333333334</v>
      </c>
      <c r="K31" s="29">
        <v>0.94383333333333341</v>
      </c>
      <c r="L31" s="29">
        <v>0.98799999999999988</v>
      </c>
      <c r="M31" s="29">
        <v>0.98458333333333325</v>
      </c>
      <c r="N31" s="29">
        <v>0.93383333333333329</v>
      </c>
      <c r="O31" s="29">
        <v>1.0170833333333331</v>
      </c>
      <c r="P31" s="29">
        <v>1.05525</v>
      </c>
      <c r="Q31" s="29">
        <v>1.0120833333333334</v>
      </c>
      <c r="R31" s="29">
        <v>0.99249999999999983</v>
      </c>
      <c r="S31" s="29">
        <v>1.0170833333333333</v>
      </c>
      <c r="T31" s="29">
        <v>1.0208333333333335</v>
      </c>
      <c r="U31" s="29">
        <v>0.96116666666666661</v>
      </c>
      <c r="V31" s="56"/>
      <c r="X31" s="20">
        <f t="shared" si="0"/>
        <v>48</v>
      </c>
      <c r="Y31" s="26">
        <f t="shared" si="1"/>
        <v>0.99448749999999975</v>
      </c>
      <c r="Z31" s="2">
        <f t="shared" si="2"/>
        <v>39</v>
      </c>
      <c r="AH31" s="55">
        <v>17</v>
      </c>
      <c r="AI31" s="29">
        <v>0.98933333333333351</v>
      </c>
      <c r="AJ31" s="29">
        <v>1.0407500000000001</v>
      </c>
      <c r="AK31" s="29">
        <v>1.028</v>
      </c>
      <c r="AL31" s="29">
        <v>0.99108333333333343</v>
      </c>
      <c r="AM31" s="29">
        <v>0.93800000000000006</v>
      </c>
      <c r="AN31" s="29">
        <v>1.0091666666666665</v>
      </c>
      <c r="AO31" s="29">
        <v>1.01875</v>
      </c>
      <c r="AP31" s="29">
        <v>1.0109166666666665</v>
      </c>
      <c r="AQ31" s="29">
        <v>0.95225000000000015</v>
      </c>
      <c r="AR31" s="29">
        <v>1.0062500000000001</v>
      </c>
      <c r="AS31" s="29">
        <v>0.99641666666666673</v>
      </c>
      <c r="AT31" s="29">
        <v>1.0166666666666666</v>
      </c>
      <c r="AU31" s="29">
        <v>1.1045833333333335</v>
      </c>
      <c r="AV31" s="29">
        <v>0.98591666666666677</v>
      </c>
      <c r="AW31" s="29">
        <v>1.0237499999999999</v>
      </c>
      <c r="AX31" s="29">
        <v>1.0223333333333333</v>
      </c>
      <c r="AY31" s="29">
        <v>0.9345</v>
      </c>
      <c r="AZ31" s="29">
        <v>0.9544999999999999</v>
      </c>
      <c r="BA31" s="29">
        <v>0.97925000000000006</v>
      </c>
      <c r="BB31" s="29">
        <v>0.98875000000000002</v>
      </c>
      <c r="BC31" s="20">
        <v>31</v>
      </c>
      <c r="BD31" s="26">
        <v>0.99955833333333322</v>
      </c>
      <c r="BE31" s="2">
        <v>27</v>
      </c>
      <c r="BF31" s="26"/>
    </row>
    <row r="32" spans="1:58" x14ac:dyDescent="0.2">
      <c r="A32" s="55">
        <v>28</v>
      </c>
      <c r="B32" s="29">
        <v>1.0389166666666667</v>
      </c>
      <c r="C32" s="29">
        <v>0.98458333333333348</v>
      </c>
      <c r="D32" s="29">
        <v>0.9554999999999999</v>
      </c>
      <c r="E32" s="29">
        <v>1.0627500000000001</v>
      </c>
      <c r="F32" s="29">
        <v>1.0323333333333333</v>
      </c>
      <c r="G32" s="29">
        <v>0.99266666666666659</v>
      </c>
      <c r="H32" s="29">
        <v>0.98966666666666681</v>
      </c>
      <c r="I32" s="29">
        <v>1.0121666666666669</v>
      </c>
      <c r="J32" s="29">
        <v>0.98366666666666669</v>
      </c>
      <c r="K32" s="29">
        <v>1.0510833333333334</v>
      </c>
      <c r="L32" s="29">
        <v>1.0152500000000002</v>
      </c>
      <c r="M32" s="29">
        <v>1.0157499999999999</v>
      </c>
      <c r="N32" s="29">
        <v>1.0729999999999997</v>
      </c>
      <c r="O32" s="29">
        <v>0.97949999999999982</v>
      </c>
      <c r="P32" s="29">
        <v>0.94566666666666677</v>
      </c>
      <c r="Q32" s="29">
        <v>0.99716666666666642</v>
      </c>
      <c r="R32" s="29">
        <v>1.0105000000000002</v>
      </c>
      <c r="S32" s="29">
        <v>0.98033333333333339</v>
      </c>
      <c r="T32" s="29">
        <v>0.98125000000000007</v>
      </c>
      <c r="U32" s="29">
        <v>1.0345000000000002</v>
      </c>
      <c r="V32" s="56"/>
      <c r="X32" s="20">
        <f t="shared" si="0"/>
        <v>6</v>
      </c>
      <c r="Y32" s="26">
        <f t="shared" si="1"/>
        <v>1.0068125000000001</v>
      </c>
      <c r="Z32" s="2">
        <f t="shared" si="2"/>
        <v>9</v>
      </c>
      <c r="AH32" s="55">
        <v>36</v>
      </c>
      <c r="AI32" s="29">
        <v>1.0374166666666667</v>
      </c>
      <c r="AJ32" s="29">
        <v>0.96225000000000005</v>
      </c>
      <c r="AK32" s="29">
        <v>1.0352500000000002</v>
      </c>
      <c r="AL32" s="29">
        <v>1.0165</v>
      </c>
      <c r="AM32" s="29">
        <v>0.9906666666666667</v>
      </c>
      <c r="AN32" s="29">
        <v>1.002</v>
      </c>
      <c r="AO32" s="29">
        <v>1.0510833333333334</v>
      </c>
      <c r="AP32" s="29">
        <v>0.94024999999999981</v>
      </c>
      <c r="AQ32" s="29">
        <v>1.026833333333333</v>
      </c>
      <c r="AR32" s="29">
        <v>1.0013333333333334</v>
      </c>
      <c r="AS32" s="29">
        <v>0.98208333333333331</v>
      </c>
      <c r="AT32" s="29">
        <v>0.98899999999999999</v>
      </c>
      <c r="AU32" s="29">
        <v>1.0303333333333333</v>
      </c>
      <c r="AV32" s="29">
        <v>0.98024999999999984</v>
      </c>
      <c r="AW32" s="29">
        <v>0.93616666666666681</v>
      </c>
      <c r="AX32" s="29">
        <v>1.0392500000000002</v>
      </c>
      <c r="AY32" s="29">
        <v>1.004</v>
      </c>
      <c r="AZ32" s="29">
        <v>1.0261666666666664</v>
      </c>
      <c r="BA32" s="29">
        <v>0.92774999999999996</v>
      </c>
      <c r="BB32" s="29">
        <v>1.0076666666666669</v>
      </c>
      <c r="BC32" s="20">
        <v>19</v>
      </c>
      <c r="BD32" s="26">
        <v>0.99931249999999994</v>
      </c>
      <c r="BE32" s="2">
        <v>28</v>
      </c>
      <c r="BF32" s="26"/>
    </row>
    <row r="33" spans="1:58" x14ac:dyDescent="0.2">
      <c r="A33" s="55">
        <v>29</v>
      </c>
      <c r="B33" s="29">
        <v>1.0185833333333336</v>
      </c>
      <c r="C33" s="29">
        <v>0.98541666666666672</v>
      </c>
      <c r="D33" s="29">
        <v>1.0051666666666665</v>
      </c>
      <c r="E33" s="29">
        <v>0.98716666666666664</v>
      </c>
      <c r="F33" s="29">
        <v>0.95808333333333351</v>
      </c>
      <c r="G33" s="29">
        <v>0.98466666666666658</v>
      </c>
      <c r="H33" s="29">
        <v>0.99933333333333307</v>
      </c>
      <c r="I33" s="29">
        <v>0.99408333333333321</v>
      </c>
      <c r="J33" s="29">
        <v>0.92241666666666655</v>
      </c>
      <c r="K33" s="29">
        <v>1.0346666666666666</v>
      </c>
      <c r="L33" s="29">
        <v>0.99608333333333343</v>
      </c>
      <c r="M33" s="29">
        <v>0.9640833333333334</v>
      </c>
      <c r="N33" s="29">
        <v>1.0051666666666668</v>
      </c>
      <c r="O33" s="29">
        <v>1.0081666666666667</v>
      </c>
      <c r="P33" s="29">
        <v>1.0288333333333333</v>
      </c>
      <c r="Q33" s="29">
        <v>0.94058333333333322</v>
      </c>
      <c r="R33" s="29">
        <v>0.97908333333333319</v>
      </c>
      <c r="S33" s="29">
        <v>0.97366666666666657</v>
      </c>
      <c r="T33" s="29">
        <v>0.98850000000000016</v>
      </c>
      <c r="U33" s="29">
        <v>0.99466666666666681</v>
      </c>
      <c r="V33" s="56"/>
      <c r="X33" s="20">
        <f t="shared" si="0"/>
        <v>29</v>
      </c>
      <c r="Y33" s="26">
        <f t="shared" si="1"/>
        <v>0.98842083333333297</v>
      </c>
      <c r="Z33" s="2">
        <f t="shared" si="2"/>
        <v>49</v>
      </c>
      <c r="AH33" s="55">
        <v>11</v>
      </c>
      <c r="AI33" s="29">
        <v>1.0405</v>
      </c>
      <c r="AJ33" s="29">
        <v>0.96950000000000003</v>
      </c>
      <c r="AK33" s="29">
        <v>1.0057499999999999</v>
      </c>
      <c r="AL33" s="29">
        <v>1.0331666666666668</v>
      </c>
      <c r="AM33" s="29">
        <v>0.94299999999999995</v>
      </c>
      <c r="AN33" s="29">
        <v>0.95683333333333331</v>
      </c>
      <c r="AO33" s="29">
        <v>1.0015000000000001</v>
      </c>
      <c r="AP33" s="29">
        <v>1.0450000000000002</v>
      </c>
      <c r="AQ33" s="29">
        <v>0.99675000000000002</v>
      </c>
      <c r="AR33" s="29">
        <v>1.0603333333333333</v>
      </c>
      <c r="AS33" s="29">
        <v>1.02475</v>
      </c>
      <c r="AT33" s="29">
        <v>0.9690833333333333</v>
      </c>
      <c r="AU33" s="29">
        <v>1.0006666666666668</v>
      </c>
      <c r="AV33" s="29">
        <v>0.98349999999999993</v>
      </c>
      <c r="AW33" s="29">
        <v>0.97866666666666668</v>
      </c>
      <c r="AX33" s="29">
        <v>0.98166666666666658</v>
      </c>
      <c r="AY33" s="29">
        <v>0.995</v>
      </c>
      <c r="AZ33" s="29">
        <v>1.0225833333333332</v>
      </c>
      <c r="BA33" s="29">
        <v>1.0079999999999998</v>
      </c>
      <c r="BB33" s="29">
        <v>0.96624999999999994</v>
      </c>
      <c r="BC33" s="20">
        <v>47</v>
      </c>
      <c r="BD33" s="26">
        <v>0.99912500000000004</v>
      </c>
      <c r="BE33" s="2">
        <v>29</v>
      </c>
      <c r="BF33" s="26"/>
    </row>
    <row r="34" spans="1:58" x14ac:dyDescent="0.2">
      <c r="A34" s="55">
        <v>30</v>
      </c>
      <c r="B34" s="29">
        <v>0.98066666666666669</v>
      </c>
      <c r="C34" s="29">
        <v>1.0098333333333334</v>
      </c>
      <c r="D34" s="29">
        <v>0.99799999999999989</v>
      </c>
      <c r="E34" s="29">
        <v>1.00325</v>
      </c>
      <c r="F34" s="29">
        <v>1.038</v>
      </c>
      <c r="G34" s="29">
        <v>1.0048333333333335</v>
      </c>
      <c r="H34" s="29">
        <v>1.0091666666666665</v>
      </c>
      <c r="I34" s="29">
        <v>1.0014166666666666</v>
      </c>
      <c r="J34" s="29">
        <v>1.0969166666666668</v>
      </c>
      <c r="K34" s="29">
        <v>0.96583333333333321</v>
      </c>
      <c r="L34" s="29">
        <v>0.99941666666666673</v>
      </c>
      <c r="M34" s="29">
        <v>1.0290000000000001</v>
      </c>
      <c r="N34" s="29">
        <v>0.99375000000000002</v>
      </c>
      <c r="O34" s="29">
        <v>0.98816666666666653</v>
      </c>
      <c r="P34" s="29">
        <v>0.96116666666666661</v>
      </c>
      <c r="Q34" s="29">
        <v>1.0568333333333333</v>
      </c>
      <c r="R34" s="29">
        <v>1.0314166666666666</v>
      </c>
      <c r="S34" s="29">
        <v>1.0213333333333334</v>
      </c>
      <c r="T34" s="29">
        <v>1.01075</v>
      </c>
      <c r="U34" s="29">
        <v>1.0138333333333334</v>
      </c>
      <c r="V34" s="56"/>
      <c r="X34" s="20">
        <f t="shared" si="0"/>
        <v>16</v>
      </c>
      <c r="Y34" s="26">
        <f t="shared" si="1"/>
        <v>1.0106791666666668</v>
      </c>
      <c r="Z34" s="2">
        <f t="shared" si="2"/>
        <v>2</v>
      </c>
      <c r="AH34" s="55">
        <v>46</v>
      </c>
      <c r="AI34" s="29">
        <v>1.0243333333333331</v>
      </c>
      <c r="AJ34" s="29">
        <v>1.0314166666666666</v>
      </c>
      <c r="AK34" s="29">
        <v>0.95300000000000018</v>
      </c>
      <c r="AL34" s="29">
        <v>0.97575000000000001</v>
      </c>
      <c r="AM34" s="29">
        <v>0.94133333333333324</v>
      </c>
      <c r="AN34" s="29">
        <v>0.99624999999999997</v>
      </c>
      <c r="AO34" s="29">
        <v>1.0277499999999999</v>
      </c>
      <c r="AP34" s="29">
        <v>0.98299999999999998</v>
      </c>
      <c r="AQ34" s="29">
        <v>1.0583333333333333</v>
      </c>
      <c r="AR34" s="29">
        <v>0.97416666666666674</v>
      </c>
      <c r="AS34" s="29">
        <v>0.92533333333333323</v>
      </c>
      <c r="AT34" s="29">
        <v>0.94899999999999995</v>
      </c>
      <c r="AU34" s="29">
        <v>1.0130833333333333</v>
      </c>
      <c r="AV34" s="29">
        <v>1.0010833333333331</v>
      </c>
      <c r="AW34" s="29">
        <v>0.96849999999999981</v>
      </c>
      <c r="AX34" s="29">
        <v>0.99258333333333348</v>
      </c>
      <c r="AY34" s="29">
        <v>1.0309166666666669</v>
      </c>
      <c r="AZ34" s="29">
        <v>1.0841666666666667</v>
      </c>
      <c r="BA34" s="29">
        <v>1.0274166666666666</v>
      </c>
      <c r="BB34" s="29">
        <v>1.0131666666666668</v>
      </c>
      <c r="BC34" s="20">
        <v>17</v>
      </c>
      <c r="BD34" s="26">
        <v>0.99852916666666691</v>
      </c>
      <c r="BE34" s="2">
        <v>30</v>
      </c>
      <c r="BF34" s="26"/>
    </row>
    <row r="35" spans="1:58" x14ac:dyDescent="0.2">
      <c r="A35" s="55">
        <v>31</v>
      </c>
      <c r="B35" s="29">
        <v>1.0011666666666665</v>
      </c>
      <c r="C35" s="29">
        <v>1.0229999999999999</v>
      </c>
      <c r="D35" s="29">
        <v>0.99266666666666692</v>
      </c>
      <c r="E35" s="29">
        <v>0.98658333333333326</v>
      </c>
      <c r="F35" s="29">
        <v>0.99449999999999994</v>
      </c>
      <c r="G35" s="29">
        <v>1.0608333333333335</v>
      </c>
      <c r="H35" s="29">
        <v>1.0109166666666667</v>
      </c>
      <c r="I35" s="29">
        <v>1.0284166666666665</v>
      </c>
      <c r="J35" s="29">
        <v>0.98075000000000001</v>
      </c>
      <c r="K35" s="29">
        <v>0.96050000000000002</v>
      </c>
      <c r="L35" s="29">
        <v>0.97141666666666671</v>
      </c>
      <c r="M35" s="29">
        <v>1.0101666666666667</v>
      </c>
      <c r="N35" s="29">
        <v>1.0009166666666667</v>
      </c>
      <c r="O35" s="29">
        <v>0.97166666666666657</v>
      </c>
      <c r="P35" s="29">
        <v>0.97208333333333341</v>
      </c>
      <c r="Q35" s="29">
        <v>1.0065833333333332</v>
      </c>
      <c r="R35" s="29">
        <v>0.99458333333333337</v>
      </c>
      <c r="S35" s="29">
        <v>0.98599999999999988</v>
      </c>
      <c r="T35" s="29">
        <v>1.0438333333333334</v>
      </c>
      <c r="U35" s="29">
        <v>1.0313333333333334</v>
      </c>
      <c r="V35" s="56"/>
      <c r="X35" s="20">
        <f t="shared" si="0"/>
        <v>7</v>
      </c>
      <c r="Y35" s="26">
        <f t="shared" si="1"/>
        <v>1.0013958333333333</v>
      </c>
      <c r="Z35" s="2">
        <f t="shared" si="2"/>
        <v>22</v>
      </c>
      <c r="AH35" s="55">
        <v>16</v>
      </c>
      <c r="AI35" s="29">
        <v>0.97958333333333336</v>
      </c>
      <c r="AJ35" s="29">
        <v>1.0073333333333332</v>
      </c>
      <c r="AK35" s="29">
        <v>0.99083333333333334</v>
      </c>
      <c r="AL35" s="29">
        <v>1.02075</v>
      </c>
      <c r="AM35" s="29">
        <v>1.0355833333333331</v>
      </c>
      <c r="AN35" s="29">
        <v>0.99066666666666681</v>
      </c>
      <c r="AO35" s="29">
        <v>1.0490833333333331</v>
      </c>
      <c r="AP35" s="29">
        <v>1.0258333333333334</v>
      </c>
      <c r="AQ35" s="29">
        <v>0.98416666666666686</v>
      </c>
      <c r="AR35" s="29">
        <v>0.98533333333333317</v>
      </c>
      <c r="AS35" s="29">
        <v>0.96099999999999985</v>
      </c>
      <c r="AT35" s="29">
        <v>1.0250833333333331</v>
      </c>
      <c r="AU35" s="29">
        <v>1.0403333333333333</v>
      </c>
      <c r="AV35" s="29">
        <v>1.0025833333333334</v>
      </c>
      <c r="AW35" s="29">
        <v>0.98299999999999998</v>
      </c>
      <c r="AX35" s="29">
        <v>0.94566666666666654</v>
      </c>
      <c r="AY35" s="29">
        <v>0.9654166666666667</v>
      </c>
      <c r="AZ35" s="29">
        <v>1.0006666666666668</v>
      </c>
      <c r="BA35" s="29">
        <v>0.99391666666666678</v>
      </c>
      <c r="BB35" s="29">
        <v>0.97583333333333344</v>
      </c>
      <c r="BC35" s="20">
        <v>41</v>
      </c>
      <c r="BD35" s="26">
        <v>0.99813333333333332</v>
      </c>
      <c r="BE35" s="2">
        <v>31</v>
      </c>
      <c r="BF35" s="26"/>
    </row>
    <row r="36" spans="1:58" x14ac:dyDescent="0.2">
      <c r="A36" s="55">
        <v>32</v>
      </c>
      <c r="B36" s="29">
        <v>1.0002500000000001</v>
      </c>
      <c r="C36" s="29">
        <v>0.99208333333333332</v>
      </c>
      <c r="D36" s="29">
        <v>0.99875000000000025</v>
      </c>
      <c r="E36" s="29">
        <v>1.0071666666666668</v>
      </c>
      <c r="F36" s="29">
        <v>1.0015000000000001</v>
      </c>
      <c r="G36" s="29">
        <v>0.94533333333333325</v>
      </c>
      <c r="H36" s="29">
        <v>0.98666666666666669</v>
      </c>
      <c r="I36" s="29">
        <v>0.96675000000000011</v>
      </c>
      <c r="J36" s="29">
        <v>1.0136666666666667</v>
      </c>
      <c r="K36" s="29">
        <v>1.0349166666666665</v>
      </c>
      <c r="L36" s="29">
        <v>1.0193333333333334</v>
      </c>
      <c r="M36" s="29">
        <v>0.99016666666666664</v>
      </c>
      <c r="N36" s="29">
        <v>0.99033333333333307</v>
      </c>
      <c r="O36" s="29">
        <v>1.0203333333333331</v>
      </c>
      <c r="P36" s="29">
        <v>1.0286666666666668</v>
      </c>
      <c r="Q36" s="29">
        <v>0.9964166666666664</v>
      </c>
      <c r="R36" s="29">
        <v>1.0000833333333332</v>
      </c>
      <c r="S36" s="29">
        <v>1.0089166666666667</v>
      </c>
      <c r="T36" s="29">
        <v>0.9501666666666666</v>
      </c>
      <c r="U36" s="29">
        <v>0.97133333333333338</v>
      </c>
      <c r="V36" s="56"/>
      <c r="X36" s="20">
        <f t="shared" si="0"/>
        <v>44</v>
      </c>
      <c r="Y36" s="26">
        <f t="shared" si="1"/>
        <v>0.99614166666666681</v>
      </c>
      <c r="Z36" s="2">
        <f t="shared" si="2"/>
        <v>34</v>
      </c>
      <c r="AH36" s="55">
        <v>5</v>
      </c>
      <c r="AI36" s="29">
        <v>1.0258333333333334</v>
      </c>
      <c r="AJ36" s="29">
        <v>1.01275</v>
      </c>
      <c r="AK36" s="29">
        <v>1.0028333333333335</v>
      </c>
      <c r="AL36" s="29">
        <v>1.0144166666666665</v>
      </c>
      <c r="AM36" s="29">
        <v>1.0026666666666666</v>
      </c>
      <c r="AN36" s="29">
        <v>0.96475000000000011</v>
      </c>
      <c r="AO36" s="29">
        <v>1.0027499999999998</v>
      </c>
      <c r="AP36" s="29">
        <v>0.93841666666666645</v>
      </c>
      <c r="AQ36" s="29">
        <v>0.99283333333333335</v>
      </c>
      <c r="AR36" s="29">
        <v>1.0599166666666666</v>
      </c>
      <c r="AS36" s="29">
        <v>1.0365</v>
      </c>
      <c r="AT36" s="29">
        <v>0.98533333333333317</v>
      </c>
      <c r="AU36" s="29">
        <v>1.0054166666666666</v>
      </c>
      <c r="AV36" s="29">
        <v>0.96158333333333357</v>
      </c>
      <c r="AW36" s="29">
        <v>0.94716666666666682</v>
      </c>
      <c r="AX36" s="29">
        <v>0.9883333333333334</v>
      </c>
      <c r="AY36" s="29">
        <v>1.0021666666666669</v>
      </c>
      <c r="AZ36" s="29">
        <v>1.0149166666666667</v>
      </c>
      <c r="BA36" s="29">
        <v>1.0041666666666667</v>
      </c>
      <c r="BB36" s="29">
        <v>0.9867499999999999</v>
      </c>
      <c r="BC36" s="20">
        <v>33</v>
      </c>
      <c r="BD36" s="26">
        <v>0.997475</v>
      </c>
      <c r="BE36" s="2">
        <v>32</v>
      </c>
      <c r="BF36" s="26"/>
    </row>
    <row r="37" spans="1:58" x14ac:dyDescent="0.2">
      <c r="A37" s="55">
        <v>33</v>
      </c>
      <c r="B37" s="29">
        <v>0.98249999999999993</v>
      </c>
      <c r="C37" s="29">
        <v>1.0048333333333335</v>
      </c>
      <c r="D37" s="29">
        <v>1.0265</v>
      </c>
      <c r="E37" s="29">
        <v>1.0193333333333332</v>
      </c>
      <c r="F37" s="29">
        <v>0.94399999999999995</v>
      </c>
      <c r="G37" s="29">
        <v>0.9880000000000001</v>
      </c>
      <c r="H37" s="29">
        <v>0.95924999999999994</v>
      </c>
      <c r="I37" s="29">
        <v>0.99375000000000024</v>
      </c>
      <c r="J37" s="29">
        <v>0.93541666666666667</v>
      </c>
      <c r="K37" s="29">
        <v>0.9500833333333335</v>
      </c>
      <c r="L37" s="29">
        <v>0.97958333333333336</v>
      </c>
      <c r="M37" s="29">
        <v>1.0235000000000001</v>
      </c>
      <c r="N37" s="29">
        <v>1.04925</v>
      </c>
      <c r="O37" s="29">
        <v>1.0044166666666665</v>
      </c>
      <c r="P37" s="29">
        <v>1.0021666666666669</v>
      </c>
      <c r="Q37" s="29">
        <v>0.94733333333333325</v>
      </c>
      <c r="R37" s="29">
        <v>1.0194999999999999</v>
      </c>
      <c r="S37" s="29">
        <v>1.0136666666666667</v>
      </c>
      <c r="T37" s="29">
        <v>1.0561666666666663</v>
      </c>
      <c r="U37" s="29">
        <v>0.99724999999999986</v>
      </c>
      <c r="V37" s="56"/>
      <c r="X37" s="20">
        <f t="shared" ref="X37:X54" si="3">RANK(U37,$U$5:$U$54)</f>
        <v>27</v>
      </c>
      <c r="Y37" s="26">
        <f t="shared" si="1"/>
        <v>0.99482499999999996</v>
      </c>
      <c r="Z37" s="2">
        <f t="shared" si="2"/>
        <v>38</v>
      </c>
      <c r="AH37" s="55">
        <v>19</v>
      </c>
      <c r="AI37" s="29">
        <v>0.9494999999999999</v>
      </c>
      <c r="AJ37" s="29">
        <v>0.98658333333333337</v>
      </c>
      <c r="AK37" s="29">
        <v>0.9607500000000001</v>
      </c>
      <c r="AL37" s="29">
        <v>0.97458333333333336</v>
      </c>
      <c r="AM37" s="29">
        <v>1.0683333333333331</v>
      </c>
      <c r="AN37" s="29">
        <v>1.0116666666666665</v>
      </c>
      <c r="AO37" s="29">
        <v>0.99100000000000021</v>
      </c>
      <c r="AP37" s="29">
        <v>1.0085833333333334</v>
      </c>
      <c r="AQ37" s="29">
        <v>0.99983333333333346</v>
      </c>
      <c r="AR37" s="29">
        <v>0.98575000000000002</v>
      </c>
      <c r="AS37" s="29">
        <v>0.95958333333333357</v>
      </c>
      <c r="AT37" s="29">
        <v>1.0144166666666667</v>
      </c>
      <c r="AU37" s="29">
        <v>0.99758333333333338</v>
      </c>
      <c r="AV37" s="29">
        <v>0.99333333333333351</v>
      </c>
      <c r="AW37" s="29">
        <v>0.96666666666666667</v>
      </c>
      <c r="AX37" s="29">
        <v>1.0305833333333332</v>
      </c>
      <c r="AY37" s="29">
        <v>0.95258333333333323</v>
      </c>
      <c r="AZ37" s="29">
        <v>1.0043333333333333</v>
      </c>
      <c r="BA37" s="29">
        <v>1.0885833333333335</v>
      </c>
      <c r="BB37" s="29">
        <v>0.99691666666666678</v>
      </c>
      <c r="BC37" s="20">
        <v>28</v>
      </c>
      <c r="BD37" s="26">
        <v>0.99705833333333316</v>
      </c>
      <c r="BE37" s="2">
        <v>33</v>
      </c>
      <c r="BF37" s="26"/>
    </row>
    <row r="38" spans="1:58" x14ac:dyDescent="0.2">
      <c r="A38" s="55">
        <v>34</v>
      </c>
      <c r="B38" s="29">
        <v>1.0069999999999999</v>
      </c>
      <c r="C38" s="29">
        <v>0.98133333333333317</v>
      </c>
      <c r="D38" s="29">
        <v>0.97741666666666671</v>
      </c>
      <c r="E38" s="29">
        <v>0.97016666666666662</v>
      </c>
      <c r="F38" s="29">
        <v>1.0605</v>
      </c>
      <c r="G38" s="29">
        <v>1.0018333333333334</v>
      </c>
      <c r="H38" s="29">
        <v>1.0393333333333332</v>
      </c>
      <c r="I38" s="29">
        <v>1.0000000000000002</v>
      </c>
      <c r="J38" s="29">
        <v>1.05925</v>
      </c>
      <c r="K38" s="29">
        <v>1.0661666666666667</v>
      </c>
      <c r="L38" s="29">
        <v>1.0210833333333331</v>
      </c>
      <c r="M38" s="29">
        <v>0.97458333333333336</v>
      </c>
      <c r="N38" s="29">
        <v>0.95516666666666661</v>
      </c>
      <c r="O38" s="29">
        <v>0.99099999999999977</v>
      </c>
      <c r="P38" s="29">
        <v>1.0019166666666666</v>
      </c>
      <c r="Q38" s="29">
        <v>1.0469166666666667</v>
      </c>
      <c r="R38" s="29">
        <v>0.98233333333333317</v>
      </c>
      <c r="S38" s="29">
        <v>0.97983333333333322</v>
      </c>
      <c r="T38" s="29">
        <v>0.97516666666666685</v>
      </c>
      <c r="U38" s="29">
        <v>1.0035000000000001</v>
      </c>
      <c r="V38" s="56"/>
      <c r="X38" s="20">
        <f t="shared" si="3"/>
        <v>23</v>
      </c>
      <c r="Y38" s="26">
        <f t="shared" si="1"/>
        <v>1.0047249999999999</v>
      </c>
      <c r="Z38" s="2">
        <f t="shared" si="2"/>
        <v>12</v>
      </c>
      <c r="AH38" s="55">
        <v>32</v>
      </c>
      <c r="AI38" s="29">
        <v>1.0002500000000001</v>
      </c>
      <c r="AJ38" s="29">
        <v>0.99208333333333332</v>
      </c>
      <c r="AK38" s="29">
        <v>0.99875000000000025</v>
      </c>
      <c r="AL38" s="29">
        <v>1.0071666666666668</v>
      </c>
      <c r="AM38" s="29">
        <v>1.0015000000000001</v>
      </c>
      <c r="AN38" s="29">
        <v>0.94533333333333325</v>
      </c>
      <c r="AO38" s="29">
        <v>0.98666666666666669</v>
      </c>
      <c r="AP38" s="29">
        <v>0.96675000000000011</v>
      </c>
      <c r="AQ38" s="29">
        <v>1.0136666666666667</v>
      </c>
      <c r="AR38" s="29">
        <v>1.0349166666666665</v>
      </c>
      <c r="AS38" s="29">
        <v>1.0193333333333334</v>
      </c>
      <c r="AT38" s="29">
        <v>0.99016666666666664</v>
      </c>
      <c r="AU38" s="29">
        <v>0.99033333333333307</v>
      </c>
      <c r="AV38" s="29">
        <v>1.0203333333333331</v>
      </c>
      <c r="AW38" s="29">
        <v>1.0286666666666668</v>
      </c>
      <c r="AX38" s="29">
        <v>0.9964166666666664</v>
      </c>
      <c r="AY38" s="29">
        <v>1.0000833333333332</v>
      </c>
      <c r="AZ38" s="29">
        <v>1.0089166666666667</v>
      </c>
      <c r="BA38" s="29">
        <v>0.9501666666666666</v>
      </c>
      <c r="BB38" s="29">
        <v>0.97133333333333338</v>
      </c>
      <c r="BC38" s="20">
        <v>44</v>
      </c>
      <c r="BD38" s="26">
        <v>0.99614166666666681</v>
      </c>
      <c r="BE38" s="2">
        <v>34</v>
      </c>
      <c r="BF38" s="26"/>
    </row>
    <row r="39" spans="1:58" x14ac:dyDescent="0.2">
      <c r="A39" s="55">
        <v>35</v>
      </c>
      <c r="B39" s="29">
        <v>0.95691666666666675</v>
      </c>
      <c r="C39" s="29">
        <v>1.0418333333333334</v>
      </c>
      <c r="D39" s="29">
        <v>0.99583333333333313</v>
      </c>
      <c r="E39" s="29">
        <v>0.97516666666666685</v>
      </c>
      <c r="F39" s="29">
        <v>0.99849999999999994</v>
      </c>
      <c r="G39" s="29">
        <v>0.99641666666666673</v>
      </c>
      <c r="H39" s="29">
        <v>0.95624999999999982</v>
      </c>
      <c r="I39" s="29">
        <v>1.0673333333333332</v>
      </c>
      <c r="J39" s="29">
        <v>0.97391666666666665</v>
      </c>
      <c r="K39" s="29">
        <v>0.99199999999999988</v>
      </c>
      <c r="L39" s="29">
        <v>1.0189166666666665</v>
      </c>
      <c r="M39" s="29">
        <v>1.0065</v>
      </c>
      <c r="N39" s="29">
        <v>0.97116666666666662</v>
      </c>
      <c r="O39" s="29">
        <v>1.0170833333333331</v>
      </c>
      <c r="P39" s="29">
        <v>1.0720000000000001</v>
      </c>
      <c r="Q39" s="29">
        <v>0.95674999999999999</v>
      </c>
      <c r="R39" s="29">
        <v>0.99391666666666678</v>
      </c>
      <c r="S39" s="29">
        <v>0.98183333333333334</v>
      </c>
      <c r="T39" s="29">
        <v>1.0795833333333331</v>
      </c>
      <c r="U39" s="29">
        <v>0.98791666666666655</v>
      </c>
      <c r="V39" s="56"/>
      <c r="X39" s="20">
        <f t="shared" si="3"/>
        <v>32</v>
      </c>
      <c r="Y39" s="26">
        <f t="shared" si="1"/>
        <v>1.0019916666666666</v>
      </c>
      <c r="Z39" s="2">
        <f t="shared" si="2"/>
        <v>21</v>
      </c>
      <c r="AH39" s="55">
        <v>2</v>
      </c>
      <c r="AI39" s="29">
        <v>0.97941666666666671</v>
      </c>
      <c r="AJ39" s="29">
        <v>0.94625000000000004</v>
      </c>
      <c r="AK39" s="29">
        <v>0.99708333333333332</v>
      </c>
      <c r="AL39" s="29">
        <v>1.0248333333333333</v>
      </c>
      <c r="AM39" s="29">
        <v>1.0309166666666667</v>
      </c>
      <c r="AN39" s="29">
        <v>0.94508333333333339</v>
      </c>
      <c r="AO39" s="29">
        <v>0.95075000000000021</v>
      </c>
      <c r="AP39" s="29">
        <v>0.97266666666666668</v>
      </c>
      <c r="AQ39" s="29">
        <v>1.0621666666666667</v>
      </c>
      <c r="AR39" s="29">
        <v>0.99000000000000021</v>
      </c>
      <c r="AS39" s="29">
        <v>1.0254999999999999</v>
      </c>
      <c r="AT39" s="29">
        <v>0.99441666666666662</v>
      </c>
      <c r="AU39" s="29">
        <v>0.96766666666666679</v>
      </c>
      <c r="AV39" s="29">
        <v>0.97625000000000017</v>
      </c>
      <c r="AW39" s="29">
        <v>0.9966666666666667</v>
      </c>
      <c r="AX39" s="29">
        <v>0.9594166666666667</v>
      </c>
      <c r="AY39" s="29">
        <v>1.0253333333333332</v>
      </c>
      <c r="AZ39" s="29">
        <v>1.0782499999999999</v>
      </c>
      <c r="BA39" s="29">
        <v>1.0382499999999999</v>
      </c>
      <c r="BB39" s="29">
        <v>0.95683333333333309</v>
      </c>
      <c r="BC39" s="20">
        <v>49</v>
      </c>
      <c r="BD39" s="26">
        <v>0.99588749999999993</v>
      </c>
      <c r="BE39" s="2">
        <v>35</v>
      </c>
      <c r="BF39" s="26"/>
    </row>
    <row r="40" spans="1:58" x14ac:dyDescent="0.2">
      <c r="A40" s="55">
        <v>36</v>
      </c>
      <c r="B40" s="29">
        <v>1.0374166666666667</v>
      </c>
      <c r="C40" s="29">
        <v>0.96225000000000005</v>
      </c>
      <c r="D40" s="29">
        <v>1.0352500000000002</v>
      </c>
      <c r="E40" s="29">
        <v>1.0165</v>
      </c>
      <c r="F40" s="29">
        <v>0.9906666666666667</v>
      </c>
      <c r="G40" s="29">
        <v>1.002</v>
      </c>
      <c r="H40" s="29">
        <v>1.0510833333333334</v>
      </c>
      <c r="I40" s="29">
        <v>0.94024999999999981</v>
      </c>
      <c r="J40" s="29">
        <v>1.026833333333333</v>
      </c>
      <c r="K40" s="29">
        <v>1.0013333333333334</v>
      </c>
      <c r="L40" s="29">
        <v>0.98208333333333331</v>
      </c>
      <c r="M40" s="29">
        <v>0.98899999999999999</v>
      </c>
      <c r="N40" s="29">
        <v>1.0303333333333333</v>
      </c>
      <c r="O40" s="29">
        <v>0.98024999999999984</v>
      </c>
      <c r="P40" s="29">
        <v>0.93616666666666681</v>
      </c>
      <c r="Q40" s="29">
        <v>1.0392500000000002</v>
      </c>
      <c r="R40" s="29">
        <v>1.004</v>
      </c>
      <c r="S40" s="29">
        <v>1.0261666666666664</v>
      </c>
      <c r="T40" s="29">
        <v>0.92774999999999996</v>
      </c>
      <c r="U40" s="29">
        <v>1.0076666666666669</v>
      </c>
      <c r="V40" s="56"/>
      <c r="X40" s="20">
        <f t="shared" si="3"/>
        <v>19</v>
      </c>
      <c r="Y40" s="26">
        <f t="shared" si="1"/>
        <v>0.99931249999999994</v>
      </c>
      <c r="Z40" s="2">
        <f t="shared" si="2"/>
        <v>28</v>
      </c>
      <c r="AH40" s="55">
        <v>23</v>
      </c>
      <c r="AI40" s="29">
        <v>1.0690833333333334</v>
      </c>
      <c r="AJ40" s="29">
        <v>0.97966666666666669</v>
      </c>
      <c r="AK40" s="29">
        <v>0.99991666666666668</v>
      </c>
      <c r="AL40" s="29">
        <v>0.96541666666666659</v>
      </c>
      <c r="AM40" s="29">
        <v>1.0018333333333334</v>
      </c>
      <c r="AN40" s="29">
        <v>0.93441666666666656</v>
      </c>
      <c r="AO40" s="29">
        <v>0.97608333333333352</v>
      </c>
      <c r="AP40" s="29">
        <v>1.0715000000000001</v>
      </c>
      <c r="AQ40" s="29">
        <v>0.99516666666666664</v>
      </c>
      <c r="AR40" s="29">
        <v>0.96074999999999988</v>
      </c>
      <c r="AS40" s="29">
        <v>0.96483333333333332</v>
      </c>
      <c r="AT40" s="29">
        <v>1.0168333333333333</v>
      </c>
      <c r="AU40" s="29">
        <v>0.96608333333333329</v>
      </c>
      <c r="AV40" s="29">
        <v>1.0273333333333332</v>
      </c>
      <c r="AW40" s="29">
        <v>0.96866666666666668</v>
      </c>
      <c r="AX40" s="29">
        <v>1.0209166666666667</v>
      </c>
      <c r="AY40" s="29">
        <v>0.97349999999999992</v>
      </c>
      <c r="AZ40" s="29">
        <v>1.0228333333333335</v>
      </c>
      <c r="BA40" s="29">
        <v>0.9814166666666666</v>
      </c>
      <c r="BB40" s="29">
        <v>1.0073333333333334</v>
      </c>
      <c r="BC40" s="20">
        <v>20</v>
      </c>
      <c r="BD40" s="26">
        <v>0.99517916666666684</v>
      </c>
      <c r="BE40" s="2">
        <v>36</v>
      </c>
      <c r="BF40" s="26"/>
    </row>
    <row r="41" spans="1:58" x14ac:dyDescent="0.2">
      <c r="A41" s="55">
        <v>37</v>
      </c>
      <c r="B41" s="29">
        <v>1.0645833333333332</v>
      </c>
      <c r="C41" s="29">
        <v>0.99708333333333332</v>
      </c>
      <c r="D41" s="29">
        <v>1.0422499999999999</v>
      </c>
      <c r="E41" s="29">
        <v>1.0224166666666665</v>
      </c>
      <c r="F41" s="29">
        <v>1.0444166666666665</v>
      </c>
      <c r="G41" s="29">
        <v>0.97908333333333319</v>
      </c>
      <c r="H41" s="29">
        <v>1.0076666666666667</v>
      </c>
      <c r="I41" s="29">
        <v>0.96400000000000008</v>
      </c>
      <c r="J41" s="29">
        <v>0.94874999999999987</v>
      </c>
      <c r="K41" s="29">
        <v>0.99283333333333312</v>
      </c>
      <c r="L41" s="29">
        <v>0.99625000000000019</v>
      </c>
      <c r="M41" s="29">
        <v>0.98566666666666658</v>
      </c>
      <c r="N41" s="29">
        <v>1.0219166666666666</v>
      </c>
      <c r="O41" s="29">
        <v>1.0009166666666667</v>
      </c>
      <c r="P41" s="29">
        <v>0.97116666666666662</v>
      </c>
      <c r="Q41" s="29">
        <v>1.0335833333333333</v>
      </c>
      <c r="R41" s="29">
        <v>1.0120833333333332</v>
      </c>
      <c r="S41" s="29">
        <v>0.99850000000000005</v>
      </c>
      <c r="T41" s="29">
        <v>0.99366666666666681</v>
      </c>
      <c r="U41" s="29">
        <v>0.99450000000000005</v>
      </c>
      <c r="V41" s="56"/>
      <c r="X41" s="20">
        <f t="shared" si="3"/>
        <v>30</v>
      </c>
      <c r="Y41" s="26">
        <f t="shared" si="1"/>
        <v>1.0035666666666665</v>
      </c>
      <c r="Z41" s="2">
        <f t="shared" si="2"/>
        <v>18</v>
      </c>
      <c r="AH41" s="55">
        <v>21</v>
      </c>
      <c r="AI41" s="29">
        <v>1.0734166666666667</v>
      </c>
      <c r="AJ41" s="29">
        <v>0.99691666666666656</v>
      </c>
      <c r="AK41" s="29">
        <v>0.95258333333333323</v>
      </c>
      <c r="AL41" s="29">
        <v>0.98624999999999996</v>
      </c>
      <c r="AM41" s="29">
        <v>1.0341666666666667</v>
      </c>
      <c r="AN41" s="29">
        <v>1.0129999999999999</v>
      </c>
      <c r="AO41" s="29">
        <v>1.0503333333333333</v>
      </c>
      <c r="AP41" s="29">
        <v>1.0015833333333333</v>
      </c>
      <c r="AQ41" s="29">
        <v>0.95183333333333309</v>
      </c>
      <c r="AR41" s="29">
        <v>1.0054999999999998</v>
      </c>
      <c r="AS41" s="29">
        <v>0.98983333333333345</v>
      </c>
      <c r="AT41" s="29">
        <v>0.95350000000000001</v>
      </c>
      <c r="AU41" s="29">
        <v>0.9471666666666666</v>
      </c>
      <c r="AV41" s="29">
        <v>0.97633333333333361</v>
      </c>
      <c r="AW41" s="29">
        <v>1.0106666666666666</v>
      </c>
      <c r="AX41" s="29">
        <v>0.98366666666666669</v>
      </c>
      <c r="AY41" s="29">
        <v>1.0634999999999999</v>
      </c>
      <c r="AZ41" s="29">
        <v>0.90874999999999995</v>
      </c>
      <c r="BA41" s="29">
        <v>0.99491666666666678</v>
      </c>
      <c r="BB41" s="29">
        <v>1.0046666666666666</v>
      </c>
      <c r="BC41" s="20">
        <v>22</v>
      </c>
      <c r="BD41" s="26">
        <v>0.99492916666666675</v>
      </c>
      <c r="BE41" s="2">
        <v>37</v>
      </c>
      <c r="BF41" s="26"/>
    </row>
    <row r="42" spans="1:58" x14ac:dyDescent="0.2">
      <c r="A42" s="55">
        <v>38</v>
      </c>
      <c r="B42" s="29">
        <v>0.93624999999999992</v>
      </c>
      <c r="C42" s="29">
        <v>0.99633333333333329</v>
      </c>
      <c r="D42" s="29">
        <v>0.96283333333333321</v>
      </c>
      <c r="E42" s="29">
        <v>0.98108333333333331</v>
      </c>
      <c r="F42" s="29">
        <v>0.94783333333333319</v>
      </c>
      <c r="G42" s="29">
        <v>1.0242500000000001</v>
      </c>
      <c r="H42" s="29">
        <v>0.98691666666666655</v>
      </c>
      <c r="I42" s="29">
        <v>1.0290000000000001</v>
      </c>
      <c r="J42" s="29">
        <v>1.0454166666666667</v>
      </c>
      <c r="K42" s="29">
        <v>1.0061666666666667</v>
      </c>
      <c r="L42" s="29">
        <v>0.997</v>
      </c>
      <c r="M42" s="29">
        <v>1.0081666666666667</v>
      </c>
      <c r="N42" s="29">
        <v>0.97016666666666662</v>
      </c>
      <c r="O42" s="29">
        <v>0.99708333333333332</v>
      </c>
      <c r="P42" s="29">
        <v>1.0250000000000001</v>
      </c>
      <c r="Q42" s="29">
        <v>0.95899999999999996</v>
      </c>
      <c r="R42" s="29">
        <v>0.98050000000000004</v>
      </c>
      <c r="S42" s="29">
        <v>0.99350000000000005</v>
      </c>
      <c r="T42" s="29">
        <v>1.0010833333333333</v>
      </c>
      <c r="U42" s="29">
        <v>1.0000000000000002</v>
      </c>
      <c r="V42" s="56"/>
      <c r="X42" s="20">
        <f t="shared" si="3"/>
        <v>24</v>
      </c>
      <c r="Y42" s="26">
        <f t="shared" si="1"/>
        <v>0.99237916666666659</v>
      </c>
      <c r="Z42" s="2">
        <f t="shared" si="2"/>
        <v>43</v>
      </c>
      <c r="AH42" s="55">
        <v>33</v>
      </c>
      <c r="AI42" s="29">
        <v>0.98249999999999993</v>
      </c>
      <c r="AJ42" s="29">
        <v>1.0048333333333335</v>
      </c>
      <c r="AK42" s="29">
        <v>1.0265</v>
      </c>
      <c r="AL42" s="29">
        <v>1.0193333333333332</v>
      </c>
      <c r="AM42" s="29">
        <v>0.94399999999999995</v>
      </c>
      <c r="AN42" s="29">
        <v>0.9880000000000001</v>
      </c>
      <c r="AO42" s="29">
        <v>0.95924999999999994</v>
      </c>
      <c r="AP42" s="29">
        <v>0.99375000000000024</v>
      </c>
      <c r="AQ42" s="29">
        <v>0.93541666666666667</v>
      </c>
      <c r="AR42" s="29">
        <v>0.9500833333333335</v>
      </c>
      <c r="AS42" s="29">
        <v>0.97958333333333336</v>
      </c>
      <c r="AT42" s="29">
        <v>1.0235000000000001</v>
      </c>
      <c r="AU42" s="29">
        <v>1.04925</v>
      </c>
      <c r="AV42" s="29">
        <v>1.0044166666666665</v>
      </c>
      <c r="AW42" s="29">
        <v>1.0021666666666669</v>
      </c>
      <c r="AX42" s="29">
        <v>0.94733333333333325</v>
      </c>
      <c r="AY42" s="29">
        <v>1.0194999999999999</v>
      </c>
      <c r="AZ42" s="29">
        <v>1.0136666666666667</v>
      </c>
      <c r="BA42" s="29">
        <v>1.0561666666666663</v>
      </c>
      <c r="BB42" s="29">
        <v>0.99724999999999986</v>
      </c>
      <c r="BC42" s="20">
        <v>27</v>
      </c>
      <c r="BD42" s="26">
        <v>0.99482499999999996</v>
      </c>
      <c r="BE42" s="2">
        <v>38</v>
      </c>
      <c r="BF42" s="26"/>
    </row>
    <row r="43" spans="1:58" x14ac:dyDescent="0.2">
      <c r="A43" s="55">
        <v>39</v>
      </c>
      <c r="B43" s="29">
        <v>1.0594166666666667</v>
      </c>
      <c r="C43" s="29">
        <v>1.0690833333333334</v>
      </c>
      <c r="D43" s="29">
        <v>1.0454166666666667</v>
      </c>
      <c r="E43" s="29">
        <v>1.0679999999999998</v>
      </c>
      <c r="F43" s="29">
        <v>1.0658333333333334</v>
      </c>
      <c r="G43" s="29">
        <v>1.0209166666666667</v>
      </c>
      <c r="H43" s="29">
        <v>0.96925000000000006</v>
      </c>
      <c r="I43" s="29">
        <v>0.98591666666666666</v>
      </c>
      <c r="J43" s="29">
        <v>1.0473333333333332</v>
      </c>
      <c r="K43" s="29">
        <v>0.98358333333333314</v>
      </c>
      <c r="L43" s="29">
        <v>1.0225833333333334</v>
      </c>
      <c r="M43" s="29">
        <v>1.0168333333333335</v>
      </c>
      <c r="N43" s="29">
        <v>0.91975000000000007</v>
      </c>
      <c r="O43" s="29">
        <v>0.97291666666666643</v>
      </c>
      <c r="P43" s="29">
        <v>0.94725000000000004</v>
      </c>
      <c r="Q43" s="29">
        <v>0.96391666666666664</v>
      </c>
      <c r="R43" s="29">
        <v>0.99900000000000011</v>
      </c>
      <c r="S43" s="29">
        <v>1.0445</v>
      </c>
      <c r="T43" s="29">
        <v>1.0090000000000001</v>
      </c>
      <c r="U43" s="29">
        <v>0.97658333333333325</v>
      </c>
      <c r="V43" s="56"/>
      <c r="X43" s="20">
        <f t="shared" si="3"/>
        <v>40</v>
      </c>
      <c r="Y43" s="26">
        <f t="shared" si="1"/>
        <v>1.0093541666666668</v>
      </c>
      <c r="Z43" s="2">
        <f t="shared" si="2"/>
        <v>4</v>
      </c>
      <c r="AH43" s="55">
        <v>27</v>
      </c>
      <c r="AI43" s="29">
        <v>0.95783333333333343</v>
      </c>
      <c r="AJ43" s="29">
        <v>1.0089166666666667</v>
      </c>
      <c r="AK43" s="29">
        <v>1.0501666666666667</v>
      </c>
      <c r="AL43" s="29">
        <v>0.94158333333333333</v>
      </c>
      <c r="AM43" s="29">
        <v>0.97808333333333319</v>
      </c>
      <c r="AN43" s="29">
        <v>1.0085</v>
      </c>
      <c r="AO43" s="29">
        <v>1.0153333333333332</v>
      </c>
      <c r="AP43" s="29">
        <v>0.98249999999999993</v>
      </c>
      <c r="AQ43" s="29">
        <v>1.0205833333333334</v>
      </c>
      <c r="AR43" s="29">
        <v>0.94383333333333341</v>
      </c>
      <c r="AS43" s="29">
        <v>0.98799999999999988</v>
      </c>
      <c r="AT43" s="29">
        <v>0.98458333333333325</v>
      </c>
      <c r="AU43" s="29">
        <v>0.93383333333333329</v>
      </c>
      <c r="AV43" s="29">
        <v>1.0170833333333331</v>
      </c>
      <c r="AW43" s="29">
        <v>1.05525</v>
      </c>
      <c r="AX43" s="29">
        <v>1.0120833333333334</v>
      </c>
      <c r="AY43" s="29">
        <v>0.99249999999999983</v>
      </c>
      <c r="AZ43" s="29">
        <v>1.0170833333333333</v>
      </c>
      <c r="BA43" s="29">
        <v>1.0208333333333335</v>
      </c>
      <c r="BB43" s="29">
        <v>0.96116666666666661</v>
      </c>
      <c r="BC43" s="20">
        <v>48</v>
      </c>
      <c r="BD43" s="26">
        <v>0.99448749999999975</v>
      </c>
      <c r="BE43" s="2">
        <v>39</v>
      </c>
      <c r="BF43" s="26"/>
    </row>
    <row r="44" spans="1:58" x14ac:dyDescent="0.2">
      <c r="A44" s="55">
        <v>40</v>
      </c>
      <c r="B44" s="29">
        <v>0.9507500000000001</v>
      </c>
      <c r="C44" s="29">
        <v>0.9338333333333334</v>
      </c>
      <c r="D44" s="29">
        <v>0.95900000000000007</v>
      </c>
      <c r="E44" s="29">
        <v>0.9405</v>
      </c>
      <c r="F44" s="29">
        <v>0.94308333333333338</v>
      </c>
      <c r="G44" s="29">
        <v>0.96883333333333344</v>
      </c>
      <c r="H44" s="29">
        <v>1.0261666666666667</v>
      </c>
      <c r="I44" s="29">
        <v>1.0078333333333334</v>
      </c>
      <c r="J44" s="29">
        <v>0.94841666666666669</v>
      </c>
      <c r="K44" s="29">
        <v>1.01075</v>
      </c>
      <c r="L44" s="29">
        <v>0.97641666666666671</v>
      </c>
      <c r="M44" s="29">
        <v>0.99358333333333337</v>
      </c>
      <c r="N44" s="29">
        <v>1.0889166666666668</v>
      </c>
      <c r="O44" s="29">
        <v>1.0311666666666668</v>
      </c>
      <c r="P44" s="29">
        <v>1.0605833333333334</v>
      </c>
      <c r="Q44" s="29">
        <v>1.0296666666666665</v>
      </c>
      <c r="R44" s="29">
        <v>0.995</v>
      </c>
      <c r="S44" s="29">
        <v>0.96266666666666678</v>
      </c>
      <c r="T44" s="29">
        <v>0.98191666666666666</v>
      </c>
      <c r="U44" s="29">
        <v>1.0253333333333334</v>
      </c>
      <c r="V44" s="56"/>
      <c r="X44" s="20">
        <f t="shared" si="3"/>
        <v>9</v>
      </c>
      <c r="Y44" s="26">
        <f t="shared" si="1"/>
        <v>0.9917208333333335</v>
      </c>
      <c r="Z44" s="2">
        <f t="shared" si="2"/>
        <v>45</v>
      </c>
      <c r="AH44" s="55">
        <v>3</v>
      </c>
      <c r="AI44" s="29">
        <v>0.95750000000000002</v>
      </c>
      <c r="AJ44" s="29">
        <v>1.0111666666666668</v>
      </c>
      <c r="AK44" s="29">
        <v>1.0112499999999998</v>
      </c>
      <c r="AL44" s="29">
        <v>1.0330000000000001</v>
      </c>
      <c r="AM44" s="29">
        <v>1.0013333333333334</v>
      </c>
      <c r="AN44" s="29">
        <v>0.97150000000000014</v>
      </c>
      <c r="AO44" s="29">
        <v>0.99966666666666659</v>
      </c>
      <c r="AP44" s="29">
        <v>0.99183333333333312</v>
      </c>
      <c r="AQ44" s="29">
        <v>0.99350000000000005</v>
      </c>
      <c r="AR44" s="29">
        <v>0.96983333333333333</v>
      </c>
      <c r="AS44" s="29">
        <v>1.0054166666666666</v>
      </c>
      <c r="AT44" s="29">
        <v>1.0044166666666667</v>
      </c>
      <c r="AU44" s="29">
        <v>1.0150833333333336</v>
      </c>
      <c r="AV44" s="29">
        <v>0.97433333333333316</v>
      </c>
      <c r="AW44" s="29">
        <v>1.0013333333333334</v>
      </c>
      <c r="AX44" s="29">
        <v>0.9767499999999999</v>
      </c>
      <c r="AY44" s="29">
        <v>0.97616666666666652</v>
      </c>
      <c r="AZ44" s="29">
        <v>1.0134166666666666</v>
      </c>
      <c r="BA44" s="29">
        <v>1.0112500000000002</v>
      </c>
      <c r="BB44" s="29">
        <v>0.96674999999999989</v>
      </c>
      <c r="BC44" s="20">
        <v>46</v>
      </c>
      <c r="BD44" s="26">
        <v>0.99427500000000002</v>
      </c>
      <c r="BE44" s="2">
        <v>40</v>
      </c>
      <c r="BF44" s="26"/>
    </row>
    <row r="45" spans="1:58" x14ac:dyDescent="0.2">
      <c r="A45" s="55">
        <v>41</v>
      </c>
      <c r="B45" s="29">
        <v>1.0162500000000001</v>
      </c>
      <c r="C45" s="29">
        <v>1.0136666666666667</v>
      </c>
      <c r="D45" s="29">
        <v>1.0162499999999999</v>
      </c>
      <c r="E45" s="29">
        <v>0.98608333333333331</v>
      </c>
      <c r="F45" s="29">
        <v>1.0156666666666665</v>
      </c>
      <c r="G45" s="29">
        <v>1.0059166666666666</v>
      </c>
      <c r="H45" s="29">
        <v>0.9787499999999999</v>
      </c>
      <c r="I45" s="29">
        <v>1.0153333333333334</v>
      </c>
      <c r="J45" s="29">
        <v>0.9275833333333332</v>
      </c>
      <c r="K45" s="29">
        <v>0.98900000000000021</v>
      </c>
      <c r="L45" s="29">
        <v>1.0019166666666666</v>
      </c>
      <c r="M45" s="29">
        <v>1.0260833333333332</v>
      </c>
      <c r="N45" s="29">
        <v>1.0418333333333334</v>
      </c>
      <c r="O45" s="29">
        <v>0.97383333333333333</v>
      </c>
      <c r="P45" s="29">
        <v>0.98150000000000004</v>
      </c>
      <c r="Q45" s="29">
        <v>0.97758333333333347</v>
      </c>
      <c r="R45" s="29">
        <v>0.96416666666666651</v>
      </c>
      <c r="S45" s="29">
        <v>0.97666666666666657</v>
      </c>
      <c r="T45" s="29">
        <v>0.96233333333333337</v>
      </c>
      <c r="U45" s="29">
        <v>0.99883333333333335</v>
      </c>
      <c r="V45" s="56"/>
      <c r="X45" s="20">
        <f t="shared" si="3"/>
        <v>25</v>
      </c>
      <c r="Y45" s="26">
        <f t="shared" si="1"/>
        <v>0.99346250000000003</v>
      </c>
      <c r="Z45" s="2">
        <f t="shared" si="2"/>
        <v>42</v>
      </c>
      <c r="AH45" s="55">
        <v>47</v>
      </c>
      <c r="AI45" s="29">
        <v>0.99650000000000005</v>
      </c>
      <c r="AJ45" s="29">
        <v>1.0163333333333333</v>
      </c>
      <c r="AK45" s="29">
        <v>1.03775</v>
      </c>
      <c r="AL45" s="29">
        <v>0.98624999999999996</v>
      </c>
      <c r="AM45" s="29">
        <v>0.95291666666666652</v>
      </c>
      <c r="AN45" s="29">
        <v>0.95008333333333328</v>
      </c>
      <c r="AO45" s="29">
        <v>1.0382500000000001</v>
      </c>
      <c r="AP45" s="29">
        <v>0.95991666666666653</v>
      </c>
      <c r="AQ45" s="29">
        <v>0.99241666666666661</v>
      </c>
      <c r="AR45" s="29">
        <v>1.002</v>
      </c>
      <c r="AS45" s="29">
        <v>0.96458333333333346</v>
      </c>
      <c r="AT45" s="29">
        <v>1.0270833333333333</v>
      </c>
      <c r="AU45" s="29">
        <v>0.99491666666666667</v>
      </c>
      <c r="AV45" s="29">
        <v>1.0056666666666665</v>
      </c>
      <c r="AW45" s="29">
        <v>1.024</v>
      </c>
      <c r="AX45" s="29">
        <v>0.99674999999999991</v>
      </c>
      <c r="AY45" s="29">
        <v>0.98108333333333331</v>
      </c>
      <c r="AZ45" s="29">
        <v>1.026</v>
      </c>
      <c r="BA45" s="29">
        <v>0.98424999999999996</v>
      </c>
      <c r="BB45" s="29">
        <v>0.93491666666666662</v>
      </c>
      <c r="BC45" s="20">
        <v>50</v>
      </c>
      <c r="BD45" s="26">
        <v>0.99358333333333326</v>
      </c>
      <c r="BE45" s="2">
        <v>41</v>
      </c>
      <c r="BF45" s="26"/>
    </row>
    <row r="46" spans="1:58" x14ac:dyDescent="0.2">
      <c r="A46" s="55">
        <v>42</v>
      </c>
      <c r="B46" s="29">
        <v>0.97291666666666654</v>
      </c>
      <c r="C46" s="29">
        <v>0.98024999999999995</v>
      </c>
      <c r="D46" s="29">
        <v>0.98024999999999995</v>
      </c>
      <c r="E46" s="29">
        <v>1.0303333333333335</v>
      </c>
      <c r="F46" s="29">
        <v>0.97091666666666654</v>
      </c>
      <c r="G46" s="29">
        <v>0.99308333333333343</v>
      </c>
      <c r="H46" s="29">
        <v>1.0115833333333331</v>
      </c>
      <c r="I46" s="29">
        <v>0.97924999999999995</v>
      </c>
      <c r="J46" s="29">
        <v>1.0719166666666666</v>
      </c>
      <c r="K46" s="29">
        <v>1.0038333333333334</v>
      </c>
      <c r="L46" s="29">
        <v>0.99299999999999999</v>
      </c>
      <c r="M46" s="29">
        <v>0.96999999999999986</v>
      </c>
      <c r="N46" s="29">
        <v>0.96608333333333318</v>
      </c>
      <c r="O46" s="29">
        <v>1.0372500000000002</v>
      </c>
      <c r="P46" s="29">
        <v>1.0123333333333333</v>
      </c>
      <c r="Q46" s="29">
        <v>1.0185</v>
      </c>
      <c r="R46" s="29">
        <v>1.0284166666666665</v>
      </c>
      <c r="S46" s="29">
        <v>1.0199166666666668</v>
      </c>
      <c r="T46" s="29">
        <v>1.0475833333333333</v>
      </c>
      <c r="U46" s="29">
        <v>0.99858333333333338</v>
      </c>
      <c r="V46" s="56"/>
      <c r="X46" s="20">
        <f t="shared" si="3"/>
        <v>26</v>
      </c>
      <c r="Y46" s="26">
        <f t="shared" si="1"/>
        <v>1.0043</v>
      </c>
      <c r="Z46" s="2">
        <f t="shared" si="2"/>
        <v>13</v>
      </c>
      <c r="AH46" s="55">
        <v>41</v>
      </c>
      <c r="AI46" s="29">
        <v>1.0162500000000001</v>
      </c>
      <c r="AJ46" s="29">
        <v>1.0136666666666667</v>
      </c>
      <c r="AK46" s="29">
        <v>1.0162499999999999</v>
      </c>
      <c r="AL46" s="29">
        <v>0.98608333333333331</v>
      </c>
      <c r="AM46" s="29">
        <v>1.0156666666666665</v>
      </c>
      <c r="AN46" s="29">
        <v>1.0059166666666666</v>
      </c>
      <c r="AO46" s="29">
        <v>0.9787499999999999</v>
      </c>
      <c r="AP46" s="29">
        <v>1.0153333333333334</v>
      </c>
      <c r="AQ46" s="29">
        <v>0.9275833333333332</v>
      </c>
      <c r="AR46" s="29">
        <v>0.98900000000000021</v>
      </c>
      <c r="AS46" s="29">
        <v>1.0019166666666666</v>
      </c>
      <c r="AT46" s="29">
        <v>1.0260833333333332</v>
      </c>
      <c r="AU46" s="29">
        <v>1.0418333333333334</v>
      </c>
      <c r="AV46" s="29">
        <v>0.97383333333333333</v>
      </c>
      <c r="AW46" s="29">
        <v>0.98150000000000004</v>
      </c>
      <c r="AX46" s="29">
        <v>0.97758333333333347</v>
      </c>
      <c r="AY46" s="29">
        <v>0.96416666666666651</v>
      </c>
      <c r="AZ46" s="29">
        <v>0.97666666666666657</v>
      </c>
      <c r="BA46" s="29">
        <v>0.96233333333333337</v>
      </c>
      <c r="BB46" s="29">
        <v>0.99883333333333335</v>
      </c>
      <c r="BC46" s="20">
        <v>25</v>
      </c>
      <c r="BD46" s="26">
        <v>0.99346250000000003</v>
      </c>
      <c r="BE46" s="2">
        <v>42</v>
      </c>
      <c r="BF46" s="26"/>
    </row>
    <row r="47" spans="1:58" x14ac:dyDescent="0.2">
      <c r="A47" s="55">
        <v>43</v>
      </c>
      <c r="B47" s="29">
        <v>0.9740000000000002</v>
      </c>
      <c r="C47" s="29">
        <v>0.93458333333333343</v>
      </c>
      <c r="D47" s="29">
        <v>0.98725000000000007</v>
      </c>
      <c r="E47" s="29">
        <v>1.0125833333333329</v>
      </c>
      <c r="F47" s="29">
        <v>1.0055000000000001</v>
      </c>
      <c r="G47" s="29">
        <v>1.0449166666666667</v>
      </c>
      <c r="H47" s="29">
        <v>1.0185000000000002</v>
      </c>
      <c r="I47" s="29">
        <v>1.0165</v>
      </c>
      <c r="J47" s="29">
        <v>0.9817499999999999</v>
      </c>
      <c r="K47" s="29">
        <v>1.04575</v>
      </c>
      <c r="L47" s="29">
        <v>1.014</v>
      </c>
      <c r="M47" s="29">
        <v>1.0345</v>
      </c>
      <c r="N47" s="29">
        <v>1.0110833333333333</v>
      </c>
      <c r="O47" s="29">
        <v>1.0699166666666668</v>
      </c>
      <c r="P47" s="29">
        <v>0.95774999999999988</v>
      </c>
      <c r="Q47" s="29">
        <v>1.0011666666666665</v>
      </c>
      <c r="R47" s="29">
        <v>1.0383333333333333</v>
      </c>
      <c r="S47" s="29">
        <v>1.0199166666666668</v>
      </c>
      <c r="T47" s="29">
        <v>0.9787499999999999</v>
      </c>
      <c r="U47" s="29">
        <v>1.0239166666666668</v>
      </c>
      <c r="V47" s="56"/>
      <c r="X47" s="20">
        <f t="shared" si="3"/>
        <v>10</v>
      </c>
      <c r="Y47" s="26">
        <f t="shared" si="1"/>
        <v>1.0085333333333335</v>
      </c>
      <c r="Z47" s="2">
        <f t="shared" si="2"/>
        <v>7</v>
      </c>
      <c r="AH47" s="55">
        <v>38</v>
      </c>
      <c r="AI47" s="29">
        <v>0.93624999999999992</v>
      </c>
      <c r="AJ47" s="29">
        <v>0.99633333333333329</v>
      </c>
      <c r="AK47" s="29">
        <v>0.96283333333333321</v>
      </c>
      <c r="AL47" s="29">
        <v>0.98108333333333331</v>
      </c>
      <c r="AM47" s="29">
        <v>0.94783333333333319</v>
      </c>
      <c r="AN47" s="29">
        <v>1.0242500000000001</v>
      </c>
      <c r="AO47" s="29">
        <v>0.98691666666666655</v>
      </c>
      <c r="AP47" s="29">
        <v>1.0290000000000001</v>
      </c>
      <c r="AQ47" s="29">
        <v>1.0454166666666667</v>
      </c>
      <c r="AR47" s="29">
        <v>1.0061666666666667</v>
      </c>
      <c r="AS47" s="29">
        <v>0.997</v>
      </c>
      <c r="AT47" s="29">
        <v>1.0081666666666667</v>
      </c>
      <c r="AU47" s="29">
        <v>0.97016666666666662</v>
      </c>
      <c r="AV47" s="29">
        <v>0.99708333333333332</v>
      </c>
      <c r="AW47" s="29">
        <v>1.0250000000000001</v>
      </c>
      <c r="AX47" s="29">
        <v>0.95899999999999996</v>
      </c>
      <c r="AY47" s="29">
        <v>0.98050000000000004</v>
      </c>
      <c r="AZ47" s="29">
        <v>0.99350000000000005</v>
      </c>
      <c r="BA47" s="29">
        <v>1.0010833333333333</v>
      </c>
      <c r="BB47" s="29">
        <v>1.0000000000000002</v>
      </c>
      <c r="BC47" s="20">
        <v>24</v>
      </c>
      <c r="BD47" s="26">
        <v>0.99237916666666659</v>
      </c>
      <c r="BE47" s="2">
        <v>43</v>
      </c>
      <c r="BF47" s="26"/>
    </row>
    <row r="48" spans="1:58" x14ac:dyDescent="0.2">
      <c r="A48" s="55">
        <v>44</v>
      </c>
      <c r="B48" s="29">
        <v>1.0185833333333332</v>
      </c>
      <c r="C48" s="29">
        <v>1.0671666666666668</v>
      </c>
      <c r="D48" s="29">
        <v>0.99616666666666653</v>
      </c>
      <c r="E48" s="29">
        <v>0.98183333333333345</v>
      </c>
      <c r="F48" s="29">
        <v>1.0126666666666666</v>
      </c>
      <c r="G48" s="29">
        <v>0.96775</v>
      </c>
      <c r="H48" s="29">
        <v>0.97491666666666654</v>
      </c>
      <c r="I48" s="29">
        <v>0.99008333333333309</v>
      </c>
      <c r="J48" s="29">
        <v>1.0165</v>
      </c>
      <c r="K48" s="29">
        <v>0.95466666666666677</v>
      </c>
      <c r="L48" s="29">
        <v>0.9816666666666668</v>
      </c>
      <c r="M48" s="29">
        <v>0.96924999999999983</v>
      </c>
      <c r="N48" s="29">
        <v>0.9774166666666666</v>
      </c>
      <c r="O48" s="29">
        <v>0.93116666666666681</v>
      </c>
      <c r="P48" s="29">
        <v>1.0365</v>
      </c>
      <c r="Q48" s="29">
        <v>1.0114166666666666</v>
      </c>
      <c r="R48" s="29">
        <v>0.96783333333333321</v>
      </c>
      <c r="S48" s="29">
        <v>0.98524999999999985</v>
      </c>
      <c r="T48" s="29">
        <v>1.02075</v>
      </c>
      <c r="U48" s="29">
        <v>0.98499999999999999</v>
      </c>
      <c r="V48" s="56"/>
      <c r="X48" s="20">
        <f t="shared" si="3"/>
        <v>35</v>
      </c>
      <c r="Y48" s="26">
        <f t="shared" si="1"/>
        <v>0.99232916666666671</v>
      </c>
      <c r="Z48" s="2">
        <f t="shared" si="2"/>
        <v>44</v>
      </c>
      <c r="AH48" s="55">
        <v>44</v>
      </c>
      <c r="AI48" s="29">
        <v>1.0185833333333332</v>
      </c>
      <c r="AJ48" s="29">
        <v>1.0671666666666668</v>
      </c>
      <c r="AK48" s="29">
        <v>0.99616666666666653</v>
      </c>
      <c r="AL48" s="29">
        <v>0.98183333333333345</v>
      </c>
      <c r="AM48" s="29">
        <v>1.0126666666666666</v>
      </c>
      <c r="AN48" s="29">
        <v>0.96775</v>
      </c>
      <c r="AO48" s="29">
        <v>0.97491666666666654</v>
      </c>
      <c r="AP48" s="29">
        <v>0.99008333333333309</v>
      </c>
      <c r="AQ48" s="29">
        <v>1.0165</v>
      </c>
      <c r="AR48" s="29">
        <v>0.95466666666666677</v>
      </c>
      <c r="AS48" s="29">
        <v>0.9816666666666668</v>
      </c>
      <c r="AT48" s="29">
        <v>0.96924999999999983</v>
      </c>
      <c r="AU48" s="29">
        <v>0.9774166666666666</v>
      </c>
      <c r="AV48" s="29">
        <v>0.93116666666666681</v>
      </c>
      <c r="AW48" s="29">
        <v>1.0365</v>
      </c>
      <c r="AX48" s="29">
        <v>1.0114166666666666</v>
      </c>
      <c r="AY48" s="29">
        <v>0.96783333333333321</v>
      </c>
      <c r="AZ48" s="29">
        <v>0.98524999999999985</v>
      </c>
      <c r="BA48" s="29">
        <v>1.02075</v>
      </c>
      <c r="BB48" s="29">
        <v>0.98499999999999999</v>
      </c>
      <c r="BC48" s="20">
        <v>35</v>
      </c>
      <c r="BD48" s="26">
        <v>0.99232916666666671</v>
      </c>
      <c r="BE48" s="2">
        <v>44</v>
      </c>
      <c r="BF48" s="26"/>
    </row>
    <row r="49" spans="1:58" x14ac:dyDescent="0.2">
      <c r="A49" s="55">
        <v>45</v>
      </c>
      <c r="B49" s="29">
        <v>0.98291666666666677</v>
      </c>
      <c r="C49" s="29">
        <v>0.97108333333333341</v>
      </c>
      <c r="D49" s="29">
        <v>1.0319166666666666</v>
      </c>
      <c r="E49" s="29">
        <v>1.0221666666666667</v>
      </c>
      <c r="F49" s="29">
        <v>1.0776666666666668</v>
      </c>
      <c r="G49" s="29">
        <v>0.99283333333333312</v>
      </c>
      <c r="H49" s="29">
        <v>0.98583333333333323</v>
      </c>
      <c r="I49" s="29">
        <v>1.012416666666667</v>
      </c>
      <c r="J49" s="29">
        <v>0.95350000000000001</v>
      </c>
      <c r="K49" s="29">
        <v>1.0219166666666666</v>
      </c>
      <c r="L49" s="29">
        <v>1.07975</v>
      </c>
      <c r="M49" s="29">
        <v>1.0443333333333331</v>
      </c>
      <c r="N49" s="29">
        <v>0.98408333333333342</v>
      </c>
      <c r="O49" s="29">
        <v>0.99591666666666656</v>
      </c>
      <c r="P49" s="29">
        <v>1.022833333333333</v>
      </c>
      <c r="Q49" s="29">
        <v>0.99633333333333329</v>
      </c>
      <c r="R49" s="29">
        <v>0.95725000000000005</v>
      </c>
      <c r="S49" s="29">
        <v>0.92183333333333328</v>
      </c>
      <c r="T49" s="29">
        <v>0.96374999999999977</v>
      </c>
      <c r="U49" s="29">
        <v>0.98399999999999999</v>
      </c>
      <c r="V49" s="56"/>
      <c r="X49" s="20">
        <f t="shared" si="3"/>
        <v>37</v>
      </c>
      <c r="Y49" s="26">
        <f t="shared" si="1"/>
        <v>1.0001166666666665</v>
      </c>
      <c r="Z49" s="2">
        <f t="shared" si="2"/>
        <v>25</v>
      </c>
      <c r="AH49" s="55">
        <v>40</v>
      </c>
      <c r="AI49" s="29">
        <v>0.9507500000000001</v>
      </c>
      <c r="AJ49" s="29">
        <v>0.9338333333333334</v>
      </c>
      <c r="AK49" s="29">
        <v>0.95900000000000007</v>
      </c>
      <c r="AL49" s="29">
        <v>0.9405</v>
      </c>
      <c r="AM49" s="29">
        <v>0.94308333333333338</v>
      </c>
      <c r="AN49" s="29">
        <v>0.96883333333333344</v>
      </c>
      <c r="AO49" s="29">
        <v>1.0261666666666667</v>
      </c>
      <c r="AP49" s="29">
        <v>1.0078333333333334</v>
      </c>
      <c r="AQ49" s="29">
        <v>0.94841666666666669</v>
      </c>
      <c r="AR49" s="29">
        <v>1.01075</v>
      </c>
      <c r="AS49" s="29">
        <v>0.97641666666666671</v>
      </c>
      <c r="AT49" s="29">
        <v>0.99358333333333337</v>
      </c>
      <c r="AU49" s="29">
        <v>1.0889166666666668</v>
      </c>
      <c r="AV49" s="29">
        <v>1.0311666666666668</v>
      </c>
      <c r="AW49" s="29">
        <v>1.0605833333333334</v>
      </c>
      <c r="AX49" s="29">
        <v>1.0296666666666665</v>
      </c>
      <c r="AY49" s="29">
        <v>0.995</v>
      </c>
      <c r="AZ49" s="29">
        <v>0.96266666666666678</v>
      </c>
      <c r="BA49" s="29">
        <v>0.98191666666666666</v>
      </c>
      <c r="BB49" s="29">
        <v>1.0253333333333334</v>
      </c>
      <c r="BC49" s="20">
        <v>9</v>
      </c>
      <c r="BD49" s="26">
        <v>0.9917208333333335</v>
      </c>
      <c r="BE49" s="2">
        <v>45</v>
      </c>
      <c r="BF49" s="26"/>
    </row>
    <row r="50" spans="1:58" x14ac:dyDescent="0.2">
      <c r="A50" s="55">
        <v>46</v>
      </c>
      <c r="B50" s="29">
        <v>1.0243333333333331</v>
      </c>
      <c r="C50" s="29">
        <v>1.0314166666666666</v>
      </c>
      <c r="D50" s="29">
        <v>0.95300000000000018</v>
      </c>
      <c r="E50" s="29">
        <v>0.97575000000000001</v>
      </c>
      <c r="F50" s="29">
        <v>0.94133333333333324</v>
      </c>
      <c r="G50" s="29">
        <v>0.99624999999999997</v>
      </c>
      <c r="H50" s="29">
        <v>1.0277499999999999</v>
      </c>
      <c r="I50" s="29">
        <v>0.98299999999999998</v>
      </c>
      <c r="J50" s="29">
        <v>1.0583333333333333</v>
      </c>
      <c r="K50" s="29">
        <v>0.97416666666666674</v>
      </c>
      <c r="L50" s="29">
        <v>0.92533333333333323</v>
      </c>
      <c r="M50" s="29">
        <v>0.94899999999999995</v>
      </c>
      <c r="N50" s="29">
        <v>1.0130833333333333</v>
      </c>
      <c r="O50" s="29">
        <v>1.0010833333333331</v>
      </c>
      <c r="P50" s="29">
        <v>0.96849999999999981</v>
      </c>
      <c r="Q50" s="29">
        <v>0.99258333333333348</v>
      </c>
      <c r="R50" s="29">
        <v>1.0309166666666669</v>
      </c>
      <c r="S50" s="29">
        <v>1.0841666666666667</v>
      </c>
      <c r="T50" s="29">
        <v>1.0274166666666666</v>
      </c>
      <c r="U50" s="29">
        <v>1.0131666666666668</v>
      </c>
      <c r="V50" s="56"/>
      <c r="X50" s="20">
        <f t="shared" si="3"/>
        <v>17</v>
      </c>
      <c r="Y50" s="26">
        <f t="shared" si="1"/>
        <v>0.99852916666666691</v>
      </c>
      <c r="Z50" s="2">
        <f t="shared" si="2"/>
        <v>30</v>
      </c>
      <c r="AH50" s="55">
        <v>26</v>
      </c>
      <c r="AI50" s="29">
        <v>0.97925000000000006</v>
      </c>
      <c r="AJ50" s="29">
        <v>0.99041666666666661</v>
      </c>
      <c r="AK50" s="29">
        <v>1.0376666666666667</v>
      </c>
      <c r="AL50" s="29">
        <v>0.98058333333333325</v>
      </c>
      <c r="AM50" s="29">
        <v>0.98016666666666674</v>
      </c>
      <c r="AN50" s="29">
        <v>1.0375833333333333</v>
      </c>
      <c r="AO50" s="29">
        <v>1.0076666666666667</v>
      </c>
      <c r="AP50" s="29">
        <v>1.0310833333333331</v>
      </c>
      <c r="AQ50" s="29">
        <v>0.9674166666666667</v>
      </c>
      <c r="AR50" s="29">
        <v>1.0379166666666666</v>
      </c>
      <c r="AS50" s="29">
        <v>0.90766666666666662</v>
      </c>
      <c r="AT50" s="29">
        <v>0.9920833333333331</v>
      </c>
      <c r="AU50" s="29">
        <v>0.98958333333333348</v>
      </c>
      <c r="AV50" s="29">
        <v>0.9504999999999999</v>
      </c>
      <c r="AW50" s="29">
        <v>1.0086666666666668</v>
      </c>
      <c r="AX50" s="29">
        <v>1.0435833333333333</v>
      </c>
      <c r="AY50" s="29">
        <v>0.97441666666666682</v>
      </c>
      <c r="AZ50" s="29">
        <v>0.94974999999999987</v>
      </c>
      <c r="BA50" s="29">
        <v>0.94241666666666657</v>
      </c>
      <c r="BB50" s="29">
        <v>1.0200833333333332</v>
      </c>
      <c r="BC50" s="20">
        <v>13</v>
      </c>
      <c r="BD50" s="26">
        <v>0.99142499999999989</v>
      </c>
      <c r="BE50" s="2">
        <v>46</v>
      </c>
      <c r="BF50" s="26"/>
    </row>
    <row r="51" spans="1:58" x14ac:dyDescent="0.2">
      <c r="A51" s="55">
        <v>47</v>
      </c>
      <c r="B51" s="29">
        <v>0.99650000000000005</v>
      </c>
      <c r="C51" s="29">
        <v>1.0163333333333333</v>
      </c>
      <c r="D51" s="29">
        <v>1.03775</v>
      </c>
      <c r="E51" s="29">
        <v>0.98624999999999996</v>
      </c>
      <c r="F51" s="29">
        <v>0.95291666666666652</v>
      </c>
      <c r="G51" s="29">
        <v>0.95008333333333328</v>
      </c>
      <c r="H51" s="29">
        <v>1.0382500000000001</v>
      </c>
      <c r="I51" s="29">
        <v>0.95991666666666653</v>
      </c>
      <c r="J51" s="29">
        <v>0.99241666666666661</v>
      </c>
      <c r="K51" s="29">
        <v>1.002</v>
      </c>
      <c r="L51" s="29">
        <v>0.96458333333333346</v>
      </c>
      <c r="M51" s="29">
        <v>1.0270833333333333</v>
      </c>
      <c r="N51" s="29">
        <v>0.99491666666666667</v>
      </c>
      <c r="O51" s="29">
        <v>1.0056666666666665</v>
      </c>
      <c r="P51" s="29">
        <v>1.024</v>
      </c>
      <c r="Q51" s="29">
        <v>0.99674999999999991</v>
      </c>
      <c r="R51" s="29">
        <v>0.98108333333333331</v>
      </c>
      <c r="S51" s="29">
        <v>1.026</v>
      </c>
      <c r="T51" s="29">
        <v>0.98424999999999996</v>
      </c>
      <c r="U51" s="29">
        <v>0.93491666666666662</v>
      </c>
      <c r="V51" s="56"/>
      <c r="X51" s="20">
        <f t="shared" si="3"/>
        <v>50</v>
      </c>
      <c r="Y51" s="26">
        <f t="shared" si="1"/>
        <v>0.99358333333333326</v>
      </c>
      <c r="Z51" s="2">
        <f t="shared" si="2"/>
        <v>41</v>
      </c>
      <c r="AH51" s="55">
        <v>9</v>
      </c>
      <c r="AI51" s="29">
        <v>0.99800000000000011</v>
      </c>
      <c r="AJ51" s="29">
        <v>0.97149999999999981</v>
      </c>
      <c r="AK51" s="29">
        <v>1.0156666666666665</v>
      </c>
      <c r="AL51" s="29">
        <v>1.0296666666666667</v>
      </c>
      <c r="AM51" s="29">
        <v>0.93425000000000014</v>
      </c>
      <c r="AN51" s="29">
        <v>1.0427500000000001</v>
      </c>
      <c r="AO51" s="29">
        <v>0.95541666666666669</v>
      </c>
      <c r="AP51" s="29">
        <v>0.95916666666666661</v>
      </c>
      <c r="AQ51" s="29">
        <v>1.0378333333333332</v>
      </c>
      <c r="AR51" s="29">
        <v>1.0158333333333331</v>
      </c>
      <c r="AS51" s="29">
        <v>1.0240833333333332</v>
      </c>
      <c r="AT51" s="29">
        <v>0.92749999999999988</v>
      </c>
      <c r="AU51" s="29">
        <v>1.0354166666666667</v>
      </c>
      <c r="AV51" s="29">
        <v>0.9235833333333332</v>
      </c>
      <c r="AW51" s="29">
        <v>1.0202500000000001</v>
      </c>
      <c r="AX51" s="29">
        <v>0.96125000000000005</v>
      </c>
      <c r="AY51" s="29">
        <v>0.96191666666666675</v>
      </c>
      <c r="AZ51" s="29">
        <v>1.0417499999999997</v>
      </c>
      <c r="BA51" s="29">
        <v>0.99049999999999983</v>
      </c>
      <c r="BB51" s="29">
        <v>0.97441666666666682</v>
      </c>
      <c r="BC51" s="20">
        <v>43</v>
      </c>
      <c r="BD51" s="26">
        <v>0.99103750000000002</v>
      </c>
      <c r="BE51" s="2">
        <v>47</v>
      </c>
      <c r="BF51" s="26"/>
    </row>
    <row r="52" spans="1:58" x14ac:dyDescent="0.2">
      <c r="A52" s="55">
        <v>48</v>
      </c>
      <c r="B52" s="29">
        <v>0.99391666666666667</v>
      </c>
      <c r="C52" s="29">
        <v>0.98141666666666671</v>
      </c>
      <c r="D52" s="29">
        <v>0.98466666666666669</v>
      </c>
      <c r="E52" s="29">
        <v>1.0209166666666667</v>
      </c>
      <c r="F52" s="29">
        <v>1.0435000000000001</v>
      </c>
      <c r="G52" s="29">
        <v>1.044</v>
      </c>
      <c r="H52" s="29">
        <v>0.95691666666666686</v>
      </c>
      <c r="I52" s="29">
        <v>1.0396666666666667</v>
      </c>
      <c r="J52" s="29">
        <v>1.0115000000000001</v>
      </c>
      <c r="K52" s="29">
        <v>1.0119166666666668</v>
      </c>
      <c r="L52" s="29">
        <v>1.0349166666666667</v>
      </c>
      <c r="M52" s="29">
        <v>0.9827499999999999</v>
      </c>
      <c r="N52" s="29">
        <v>1.0038333333333334</v>
      </c>
      <c r="O52" s="29">
        <v>0.99483333333333324</v>
      </c>
      <c r="P52" s="29">
        <v>0.96424999999999983</v>
      </c>
      <c r="Q52" s="29">
        <v>0.9996666666666667</v>
      </c>
      <c r="R52" s="29">
        <v>1.0235000000000001</v>
      </c>
      <c r="S52" s="29">
        <v>0.96749999999999992</v>
      </c>
      <c r="T52" s="29">
        <v>1.0028333333333335</v>
      </c>
      <c r="U52" s="29">
        <v>1.0675833333333333</v>
      </c>
      <c r="V52" s="56"/>
      <c r="X52" s="20">
        <f t="shared" si="3"/>
        <v>1</v>
      </c>
      <c r="Y52" s="26">
        <f t="shared" si="1"/>
        <v>1.0065041666666665</v>
      </c>
      <c r="Z52" s="2">
        <f t="shared" si="2"/>
        <v>10</v>
      </c>
      <c r="AH52" s="55">
        <v>13</v>
      </c>
      <c r="AI52" s="29">
        <v>0.97624999999999995</v>
      </c>
      <c r="AJ52" s="29">
        <v>1.0094166666666666</v>
      </c>
      <c r="AK52" s="29">
        <v>0.98558333333333314</v>
      </c>
      <c r="AL52" s="29">
        <v>1.0090833333333331</v>
      </c>
      <c r="AM52" s="29">
        <v>0.95824999999999994</v>
      </c>
      <c r="AN52" s="29">
        <v>0.99766666666666659</v>
      </c>
      <c r="AO52" s="29">
        <v>0.94525000000000003</v>
      </c>
      <c r="AP52" s="29">
        <v>0.97274999999999989</v>
      </c>
      <c r="AQ52" s="29">
        <v>0.98691666666666666</v>
      </c>
      <c r="AR52" s="29">
        <v>0.97241666666666671</v>
      </c>
      <c r="AS52" s="29">
        <v>1.0470833333333336</v>
      </c>
      <c r="AT52" s="29">
        <v>0.99491666666666678</v>
      </c>
      <c r="AU52" s="29">
        <v>0.97133333333333327</v>
      </c>
      <c r="AV52" s="29">
        <v>0.96858333333333346</v>
      </c>
      <c r="AW52" s="29">
        <v>1.0814999999999999</v>
      </c>
      <c r="AX52" s="29">
        <v>0.99833333333333318</v>
      </c>
      <c r="AY52" s="29">
        <v>0.97216666666666673</v>
      </c>
      <c r="AZ52" s="29">
        <v>0.9830000000000001</v>
      </c>
      <c r="BA52" s="29">
        <v>0.9826666666666668</v>
      </c>
      <c r="BB52" s="29">
        <v>0.97491666666666676</v>
      </c>
      <c r="BC52" s="20">
        <v>42</v>
      </c>
      <c r="BD52" s="26">
        <v>0.98940416666666642</v>
      </c>
      <c r="BE52" s="2">
        <v>48</v>
      </c>
      <c r="BF52" s="26"/>
    </row>
    <row r="53" spans="1:58" x14ac:dyDescent="0.2">
      <c r="A53" s="55">
        <v>49</v>
      </c>
      <c r="B53" s="29">
        <v>1.0197499999999999</v>
      </c>
      <c r="C53" s="29">
        <v>1.0094999999999998</v>
      </c>
      <c r="D53" s="29">
        <v>1.0013333333333334</v>
      </c>
      <c r="E53" s="29">
        <v>1.0047499999999998</v>
      </c>
      <c r="F53" s="29">
        <v>0.96183333333333332</v>
      </c>
      <c r="G53" s="29">
        <v>0.99358333333333337</v>
      </c>
      <c r="H53" s="29">
        <v>1.00675</v>
      </c>
      <c r="I53" s="29">
        <v>1.0718333333333332</v>
      </c>
      <c r="J53" s="29">
        <v>0.99758333333333338</v>
      </c>
      <c r="K53" s="29">
        <v>1.083</v>
      </c>
      <c r="L53" s="29">
        <v>0.98991666666666644</v>
      </c>
      <c r="M53" s="29">
        <v>1.0199999999999998</v>
      </c>
      <c r="N53" s="29">
        <v>0.96899999999999997</v>
      </c>
      <c r="O53" s="29">
        <v>0.99083333333333323</v>
      </c>
      <c r="P53" s="29">
        <v>1.0114999999999998</v>
      </c>
      <c r="Q53" s="29">
        <v>1.0554999999999999</v>
      </c>
      <c r="R53" s="29">
        <v>0.98933333333333329</v>
      </c>
      <c r="S53" s="29">
        <v>0.99441666666666662</v>
      </c>
      <c r="T53" s="29">
        <v>1.0145833333333332</v>
      </c>
      <c r="U53" s="29">
        <v>1.0170833333333331</v>
      </c>
      <c r="V53" s="56"/>
      <c r="X53" s="20">
        <f t="shared" si="3"/>
        <v>15</v>
      </c>
      <c r="Y53" s="26">
        <f t="shared" si="1"/>
        <v>1.0101041666666666</v>
      </c>
      <c r="Z53" s="2">
        <f t="shared" si="2"/>
        <v>3</v>
      </c>
      <c r="AH53" s="55">
        <v>29</v>
      </c>
      <c r="AI53" s="29">
        <v>1.0185833333333336</v>
      </c>
      <c r="AJ53" s="29">
        <v>0.98541666666666672</v>
      </c>
      <c r="AK53" s="29">
        <v>1.0051666666666665</v>
      </c>
      <c r="AL53" s="29">
        <v>0.98716666666666664</v>
      </c>
      <c r="AM53" s="29">
        <v>0.95808333333333351</v>
      </c>
      <c r="AN53" s="29">
        <v>0.98466666666666658</v>
      </c>
      <c r="AO53" s="29">
        <v>0.99933333333333307</v>
      </c>
      <c r="AP53" s="29">
        <v>0.99408333333333321</v>
      </c>
      <c r="AQ53" s="29">
        <v>0.92241666666666655</v>
      </c>
      <c r="AR53" s="29">
        <v>1.0346666666666666</v>
      </c>
      <c r="AS53" s="29">
        <v>0.99608333333333343</v>
      </c>
      <c r="AT53" s="29">
        <v>0.9640833333333334</v>
      </c>
      <c r="AU53" s="29">
        <v>1.0051666666666668</v>
      </c>
      <c r="AV53" s="29">
        <v>1.0081666666666667</v>
      </c>
      <c r="AW53" s="29">
        <v>1.0288333333333333</v>
      </c>
      <c r="AX53" s="29">
        <v>0.94058333333333322</v>
      </c>
      <c r="AY53" s="29">
        <v>0.97908333333333319</v>
      </c>
      <c r="AZ53" s="29">
        <v>0.97366666666666657</v>
      </c>
      <c r="BA53" s="29">
        <v>0.98850000000000016</v>
      </c>
      <c r="BB53" s="29">
        <v>0.99466666666666681</v>
      </c>
      <c r="BC53" s="20">
        <v>29</v>
      </c>
      <c r="BD53" s="26">
        <v>0.98842083333333297</v>
      </c>
      <c r="BE53" s="2">
        <v>49</v>
      </c>
      <c r="BF53" s="26"/>
    </row>
    <row r="54" spans="1:58" x14ac:dyDescent="0.2">
      <c r="A54" s="55">
        <v>50</v>
      </c>
      <c r="B54" s="29">
        <v>0.9774166666666666</v>
      </c>
      <c r="C54" s="29">
        <v>0.98541666666666661</v>
      </c>
      <c r="D54" s="29">
        <v>0.98925000000000007</v>
      </c>
      <c r="E54" s="29">
        <v>0.98449999999999982</v>
      </c>
      <c r="F54" s="29">
        <v>1.0346666666666666</v>
      </c>
      <c r="G54" s="29">
        <v>1.0140833333333334</v>
      </c>
      <c r="H54" s="29">
        <v>0.98324999999999996</v>
      </c>
      <c r="I54" s="29">
        <v>0.92858333333333309</v>
      </c>
      <c r="J54" s="29">
        <v>0.99525000000000008</v>
      </c>
      <c r="K54" s="29">
        <v>0.92166666666666652</v>
      </c>
      <c r="L54" s="29">
        <v>1.0068333333333332</v>
      </c>
      <c r="M54" s="29">
        <v>0.98341666666666672</v>
      </c>
      <c r="N54" s="29">
        <v>1.0236666666666667</v>
      </c>
      <c r="O54" s="29">
        <v>1.0069166666666667</v>
      </c>
      <c r="P54" s="29">
        <v>0.97583333333333322</v>
      </c>
      <c r="Q54" s="29">
        <v>0.96283333333333332</v>
      </c>
      <c r="R54" s="29">
        <v>1.0048333333333335</v>
      </c>
      <c r="S54" s="29">
        <v>1.00525</v>
      </c>
      <c r="T54" s="29">
        <v>0.97941666666666671</v>
      </c>
      <c r="U54" s="29">
        <v>0.97691666666666654</v>
      </c>
      <c r="V54" s="56"/>
      <c r="X54" s="20">
        <f t="shared" si="3"/>
        <v>39</v>
      </c>
      <c r="Y54" s="26">
        <f t="shared" si="1"/>
        <v>0.9870000000000001</v>
      </c>
      <c r="Z54" s="2">
        <f t="shared" si="2"/>
        <v>50</v>
      </c>
      <c r="AH54" s="55">
        <v>50</v>
      </c>
      <c r="AI54" s="29">
        <v>0.9774166666666666</v>
      </c>
      <c r="AJ54" s="29">
        <v>0.98541666666666661</v>
      </c>
      <c r="AK54" s="29">
        <v>0.98925000000000007</v>
      </c>
      <c r="AL54" s="29">
        <v>0.98449999999999982</v>
      </c>
      <c r="AM54" s="29">
        <v>1.0346666666666666</v>
      </c>
      <c r="AN54" s="29">
        <v>1.0140833333333334</v>
      </c>
      <c r="AO54" s="29">
        <v>0.98324999999999996</v>
      </c>
      <c r="AP54" s="29">
        <v>0.92858333333333309</v>
      </c>
      <c r="AQ54" s="29">
        <v>0.99525000000000008</v>
      </c>
      <c r="AR54" s="29">
        <v>0.92166666666666652</v>
      </c>
      <c r="AS54" s="29">
        <v>1.0068333333333332</v>
      </c>
      <c r="AT54" s="29">
        <v>0.98341666666666672</v>
      </c>
      <c r="AU54" s="29">
        <v>1.0236666666666667</v>
      </c>
      <c r="AV54" s="29">
        <v>1.0069166666666667</v>
      </c>
      <c r="AW54" s="29">
        <v>0.97583333333333322</v>
      </c>
      <c r="AX54" s="29">
        <v>0.96283333333333332</v>
      </c>
      <c r="AY54" s="29">
        <v>1.0048333333333335</v>
      </c>
      <c r="AZ54" s="29">
        <v>1.00525</v>
      </c>
      <c r="BA54" s="29">
        <v>0.97941666666666671</v>
      </c>
      <c r="BB54" s="29">
        <v>0.97691666666666654</v>
      </c>
      <c r="BC54" s="20">
        <v>39</v>
      </c>
      <c r="BD54" s="26">
        <v>0.9870000000000001</v>
      </c>
      <c r="BE54" s="2">
        <v>50</v>
      </c>
      <c r="BF54" s="26"/>
    </row>
    <row r="55" spans="1:58" x14ac:dyDescent="0.2">
      <c r="X55" s="20"/>
      <c r="Y55" s="26"/>
      <c r="AH55" s="55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20"/>
      <c r="BF55" s="26"/>
    </row>
    <row r="56" spans="1:58" x14ac:dyDescent="0.2">
      <c r="X56" s="20"/>
      <c r="Y56" s="26"/>
      <c r="AH56" s="55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20"/>
      <c r="BF56" s="26"/>
    </row>
    <row r="57" spans="1:58" x14ac:dyDescent="0.2">
      <c r="X57" s="20"/>
      <c r="Y57" s="26"/>
      <c r="AH57" s="55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20"/>
      <c r="BF57" s="26"/>
    </row>
    <row r="58" spans="1:58" x14ac:dyDescent="0.2">
      <c r="X58" s="20"/>
      <c r="Y58" s="26"/>
      <c r="AH58" s="55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20"/>
      <c r="BF58" s="26"/>
    </row>
    <row r="59" spans="1:58" x14ac:dyDescent="0.2">
      <c r="X59" s="20"/>
      <c r="Y59" s="26"/>
      <c r="AH59" s="55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20"/>
      <c r="BF59" s="26"/>
    </row>
    <row r="60" spans="1:58" x14ac:dyDescent="0.2">
      <c r="X60" s="20"/>
      <c r="Y60" s="26"/>
      <c r="AH60" s="55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20"/>
      <c r="BF60" s="26"/>
    </row>
    <row r="61" spans="1:58" x14ac:dyDescent="0.2">
      <c r="X61" s="20"/>
      <c r="Y61" s="26"/>
      <c r="AH61" s="55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20"/>
      <c r="BF61" s="26"/>
    </row>
    <row r="62" spans="1:58" x14ac:dyDescent="0.2">
      <c r="X62" s="20"/>
      <c r="Y62" s="26"/>
      <c r="AH62" s="55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20"/>
      <c r="BF62" s="26"/>
    </row>
    <row r="63" spans="1:58" x14ac:dyDescent="0.2">
      <c r="X63" s="20"/>
      <c r="Y63" s="26"/>
      <c r="AH63" s="55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20"/>
      <c r="BF63" s="26"/>
    </row>
    <row r="64" spans="1:58" x14ac:dyDescent="0.2">
      <c r="X64" s="20"/>
      <c r="Y64" s="26"/>
      <c r="AH64" s="55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20"/>
      <c r="BF64" s="26"/>
    </row>
    <row r="65" spans="24:58" x14ac:dyDescent="0.2">
      <c r="X65" s="20"/>
      <c r="Y65" s="26"/>
      <c r="AH65" s="55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20"/>
      <c r="BF65" s="26"/>
    </row>
    <row r="66" spans="24:58" x14ac:dyDescent="0.2">
      <c r="X66" s="20"/>
      <c r="Y66" s="26"/>
      <c r="AH66" s="55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20"/>
      <c r="BF66" s="26"/>
    </row>
    <row r="67" spans="24:58" x14ac:dyDescent="0.2">
      <c r="X67" s="20"/>
      <c r="Y67" s="26"/>
      <c r="AH67" s="55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20"/>
      <c r="BF67" s="26"/>
    </row>
    <row r="68" spans="24:58" x14ac:dyDescent="0.2">
      <c r="X68" s="20"/>
      <c r="Y68" s="26"/>
      <c r="AH68" s="55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20"/>
      <c r="BF68" s="26"/>
    </row>
    <row r="69" spans="24:58" x14ac:dyDescent="0.2">
      <c r="X69" s="20"/>
      <c r="Y69" s="26"/>
      <c r="AH69" s="55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20"/>
      <c r="BF69" s="26"/>
    </row>
    <row r="70" spans="24:58" x14ac:dyDescent="0.2">
      <c r="X70" s="20"/>
      <c r="Y70" s="26"/>
      <c r="AH70" s="55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20"/>
      <c r="BF70" s="26"/>
    </row>
    <row r="71" spans="24:58" x14ac:dyDescent="0.2">
      <c r="X71" s="20"/>
      <c r="Y71" s="26"/>
      <c r="AH71" s="55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20"/>
      <c r="BF71" s="26"/>
    </row>
    <row r="72" spans="24:58" x14ac:dyDescent="0.2">
      <c r="X72" s="20"/>
      <c r="Y72" s="26"/>
      <c r="AH72" s="55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20"/>
      <c r="BF72" s="26"/>
    </row>
    <row r="73" spans="24:58" x14ac:dyDescent="0.2">
      <c r="X73" s="20"/>
      <c r="Y73" s="26"/>
      <c r="AH73" s="55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20"/>
      <c r="BF73" s="26"/>
    </row>
    <row r="74" spans="24:58" x14ac:dyDescent="0.2">
      <c r="X74" s="20"/>
      <c r="Y74" s="26"/>
      <c r="AH74" s="55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20"/>
      <c r="BF74" s="26"/>
    </row>
    <row r="75" spans="24:58" x14ac:dyDescent="0.2">
      <c r="X75" s="20"/>
      <c r="Y75" s="26"/>
      <c r="AH75" s="55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20"/>
      <c r="BF75" s="26"/>
    </row>
    <row r="76" spans="24:58" x14ac:dyDescent="0.2">
      <c r="X76" s="20"/>
      <c r="Y76" s="26"/>
      <c r="AH76" s="55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20"/>
      <c r="BF76" s="26"/>
    </row>
    <row r="77" spans="24:58" x14ac:dyDescent="0.2">
      <c r="X77" s="20"/>
      <c r="Y77" s="26"/>
      <c r="AH77" s="55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20"/>
      <c r="BF77" s="26"/>
    </row>
    <row r="78" spans="24:58" x14ac:dyDescent="0.2">
      <c r="X78" s="20"/>
      <c r="Y78" s="26"/>
      <c r="AH78" s="55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20"/>
      <c r="BF78" s="26"/>
    </row>
    <row r="79" spans="24:58" x14ac:dyDescent="0.2">
      <c r="X79" s="20"/>
      <c r="Y79" s="26"/>
      <c r="AH79" s="55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20"/>
      <c r="BF79" s="26"/>
    </row>
    <row r="80" spans="24:58" x14ac:dyDescent="0.2">
      <c r="X80" s="20"/>
      <c r="Y80" s="26"/>
      <c r="AH80" s="55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20"/>
      <c r="BF80" s="26"/>
    </row>
    <row r="81" spans="24:58" x14ac:dyDescent="0.2">
      <c r="X81" s="20"/>
      <c r="Y81" s="26"/>
      <c r="AH81" s="55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20"/>
      <c r="BF81" s="26"/>
    </row>
    <row r="82" spans="24:58" x14ac:dyDescent="0.2">
      <c r="X82" s="20"/>
      <c r="Y82" s="26"/>
      <c r="AH82" s="55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20"/>
      <c r="BF82" s="26"/>
    </row>
    <row r="83" spans="24:58" x14ac:dyDescent="0.2">
      <c r="X83" s="20"/>
      <c r="Y83" s="26"/>
      <c r="AH83" s="55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20"/>
      <c r="BF83" s="26"/>
    </row>
    <row r="84" spans="24:58" x14ac:dyDescent="0.2">
      <c r="X84" s="20"/>
      <c r="Y84" s="26"/>
      <c r="AH84" s="55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20"/>
      <c r="BF84" s="26"/>
    </row>
    <row r="85" spans="24:58" x14ac:dyDescent="0.2">
      <c r="X85" s="20"/>
      <c r="Y85" s="26"/>
      <c r="AH85" s="55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20"/>
      <c r="BF85" s="26"/>
    </row>
    <row r="86" spans="24:58" x14ac:dyDescent="0.2">
      <c r="X86" s="20"/>
      <c r="Y86" s="26"/>
      <c r="AH86" s="55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20"/>
      <c r="BF86" s="26"/>
    </row>
    <row r="87" spans="24:58" x14ac:dyDescent="0.2">
      <c r="X87" s="20"/>
      <c r="Y87" s="26"/>
      <c r="AH87" s="55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20"/>
      <c r="BF87" s="26"/>
    </row>
    <row r="88" spans="24:58" x14ac:dyDescent="0.2">
      <c r="X88" s="20"/>
      <c r="Y88" s="26"/>
      <c r="AH88" s="55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20"/>
      <c r="BF88" s="26"/>
    </row>
    <row r="89" spans="24:58" x14ac:dyDescent="0.2">
      <c r="X89" s="20"/>
      <c r="Y89" s="26"/>
      <c r="AH89" s="55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20"/>
      <c r="BF89" s="26"/>
    </row>
    <row r="90" spans="24:58" x14ac:dyDescent="0.2">
      <c r="X90" s="20"/>
      <c r="Y90" s="26"/>
      <c r="AH90" s="55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20"/>
      <c r="BF90" s="26"/>
    </row>
    <row r="91" spans="24:58" x14ac:dyDescent="0.2">
      <c r="X91" s="20"/>
      <c r="Y91" s="26"/>
      <c r="AH91" s="55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20"/>
      <c r="BF91" s="26"/>
    </row>
    <row r="92" spans="24:58" x14ac:dyDescent="0.2">
      <c r="X92" s="20"/>
      <c r="Y92" s="26"/>
      <c r="AH92" s="55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20"/>
      <c r="BF92" s="26"/>
    </row>
    <row r="93" spans="24:58" x14ac:dyDescent="0.2">
      <c r="X93" s="20"/>
      <c r="Y93" s="26"/>
      <c r="AH93" s="55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20"/>
      <c r="BF93" s="26"/>
    </row>
    <row r="94" spans="24:58" x14ac:dyDescent="0.2">
      <c r="X94" s="20"/>
      <c r="Y94" s="26"/>
      <c r="AH94" s="55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20"/>
      <c r="BF94" s="26"/>
    </row>
    <row r="95" spans="24:58" x14ac:dyDescent="0.2">
      <c r="X95" s="20"/>
      <c r="Y95" s="26"/>
      <c r="AH95" s="55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20"/>
      <c r="BF95" s="26"/>
    </row>
    <row r="96" spans="24:58" x14ac:dyDescent="0.2">
      <c r="X96" s="20"/>
      <c r="Y96" s="26"/>
      <c r="AH96" s="55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20"/>
      <c r="BF96" s="26"/>
    </row>
    <row r="97" spans="24:58" x14ac:dyDescent="0.2">
      <c r="X97" s="20"/>
      <c r="Y97" s="26"/>
      <c r="AH97" s="55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20"/>
      <c r="BF97" s="26"/>
    </row>
    <row r="98" spans="24:58" x14ac:dyDescent="0.2">
      <c r="X98" s="20"/>
      <c r="Y98" s="26"/>
      <c r="AH98" s="55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20"/>
      <c r="BF98" s="26"/>
    </row>
    <row r="99" spans="24:58" x14ac:dyDescent="0.2">
      <c r="X99" s="20"/>
      <c r="Y99" s="26"/>
      <c r="AH99" s="55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20"/>
      <c r="BF99" s="26"/>
    </row>
    <row r="100" spans="24:58" x14ac:dyDescent="0.2">
      <c r="X100" s="20"/>
      <c r="Y100" s="26"/>
      <c r="AH100" s="55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20"/>
      <c r="BF100" s="26"/>
    </row>
    <row r="101" spans="24:58" x14ac:dyDescent="0.2">
      <c r="X101" s="20"/>
      <c r="Y101" s="26"/>
      <c r="AH101" s="55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20"/>
      <c r="BF101" s="26"/>
    </row>
    <row r="102" spans="24:58" x14ac:dyDescent="0.2">
      <c r="X102" s="20"/>
      <c r="Y102" s="26"/>
      <c r="AH102" s="55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20"/>
      <c r="BF102" s="26"/>
    </row>
    <row r="103" spans="24:58" x14ac:dyDescent="0.2">
      <c r="X103" s="20"/>
      <c r="Y103" s="26"/>
      <c r="AH103" s="55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20"/>
      <c r="BF103" s="26"/>
    </row>
    <row r="104" spans="24:58" x14ac:dyDescent="0.2">
      <c r="X104" s="20"/>
      <c r="Y104" s="26"/>
      <c r="AH104" s="55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20"/>
      <c r="BF104" s="26"/>
    </row>
  </sheetData>
  <sortState ref="AH5:BE54">
    <sortCondition ref="BE5:BE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8"/>
  <sheetViews>
    <sheetView zoomScaleNormal="100" workbookViewId="0">
      <selection activeCell="I1" sqref="I1:J1"/>
    </sheetView>
  </sheetViews>
  <sheetFormatPr defaultRowHeight="12.75" x14ac:dyDescent="0.2"/>
  <cols>
    <col min="1" max="1" width="9.140625" style="2"/>
    <col min="2" max="2" width="12.42578125" style="21" customWidth="1"/>
    <col min="3" max="7" width="9.140625" style="6"/>
    <col min="8" max="9" width="9.140625" style="2"/>
    <col min="10" max="10" width="11.42578125" style="2" customWidth="1"/>
    <col min="11" max="11" width="11" style="2" customWidth="1"/>
    <col min="12" max="16384" width="9.140625" style="2"/>
  </cols>
  <sheetData>
    <row r="1" spans="1:11" x14ac:dyDescent="0.2">
      <c r="B1" s="5"/>
      <c r="C1" s="6" t="s">
        <v>10</v>
      </c>
      <c r="D1" s="6" t="s">
        <v>20</v>
      </c>
      <c r="E1" s="6" t="s">
        <v>21</v>
      </c>
      <c r="F1" s="6" t="s">
        <v>22</v>
      </c>
      <c r="G1" s="6" t="s">
        <v>23</v>
      </c>
      <c r="I1" s="7"/>
      <c r="J1" s="24"/>
    </row>
    <row r="2" spans="1:11" x14ac:dyDescent="0.2">
      <c r="B2" s="8" t="s">
        <v>28</v>
      </c>
      <c r="C2" s="2"/>
      <c r="D2" s="2"/>
      <c r="E2" s="2"/>
      <c r="F2" s="2"/>
      <c r="G2" s="2"/>
    </row>
    <row r="3" spans="1:11" ht="13.5" x14ac:dyDescent="0.25">
      <c r="B3" s="9" t="s">
        <v>54</v>
      </c>
      <c r="C3" s="2"/>
      <c r="D3" s="2"/>
      <c r="E3" s="2"/>
      <c r="F3" s="2"/>
      <c r="G3" s="2"/>
      <c r="I3" s="25" t="s">
        <v>53</v>
      </c>
    </row>
    <row r="4" spans="1:11" x14ac:dyDescent="0.2">
      <c r="B4" s="10" t="s">
        <v>29</v>
      </c>
      <c r="C4" s="2"/>
      <c r="D4" s="2"/>
      <c r="E4" s="2"/>
      <c r="F4" s="2"/>
      <c r="G4" s="2"/>
      <c r="I4" s="1" t="s">
        <v>55</v>
      </c>
    </row>
    <row r="5" spans="1:11" ht="12" customHeight="1" x14ac:dyDescent="0.2">
      <c r="B5" s="11"/>
      <c r="C5" s="12"/>
      <c r="D5" s="12"/>
      <c r="E5" s="12"/>
      <c r="F5" s="12"/>
      <c r="G5" s="12"/>
    </row>
    <row r="6" spans="1:11" x14ac:dyDescent="0.2">
      <c r="B6" s="13"/>
      <c r="C6" s="14"/>
      <c r="D6" s="14"/>
      <c r="E6" s="14"/>
      <c r="F6" s="14"/>
      <c r="G6" s="14"/>
      <c r="J6" s="2" t="s">
        <v>41</v>
      </c>
      <c r="K6" s="2" t="s">
        <v>40</v>
      </c>
    </row>
    <row r="7" spans="1:11" x14ac:dyDescent="0.2">
      <c r="B7" s="15"/>
      <c r="C7" s="16" t="s">
        <v>24</v>
      </c>
      <c r="D7" s="16" t="s">
        <v>20</v>
      </c>
      <c r="E7" s="16" t="s">
        <v>21</v>
      </c>
      <c r="F7" s="16" t="s">
        <v>25</v>
      </c>
      <c r="G7" s="16" t="s">
        <v>26</v>
      </c>
      <c r="J7" s="16" t="s">
        <v>31</v>
      </c>
      <c r="K7" s="16" t="s">
        <v>32</v>
      </c>
    </row>
    <row r="8" spans="1:11" x14ac:dyDescent="0.2">
      <c r="B8" s="15" t="s">
        <v>30</v>
      </c>
      <c r="C8" s="16" t="s">
        <v>27</v>
      </c>
      <c r="D8" s="16" t="s">
        <v>27</v>
      </c>
      <c r="E8" s="16" t="s">
        <v>27</v>
      </c>
      <c r="F8" s="16" t="s">
        <v>27</v>
      </c>
      <c r="G8" s="16" t="s">
        <v>27</v>
      </c>
    </row>
    <row r="9" spans="1:11" x14ac:dyDescent="0.2">
      <c r="A9" s="2">
        <v>2018</v>
      </c>
      <c r="B9" s="17">
        <v>43101</v>
      </c>
      <c r="C9" s="18">
        <v>25.142688172043009</v>
      </c>
      <c r="D9" s="18">
        <v>26.354838709677416</v>
      </c>
      <c r="E9" s="18">
        <v>21.445161290322581</v>
      </c>
      <c r="F9" s="18">
        <v>0</v>
      </c>
      <c r="G9" s="18">
        <v>0</v>
      </c>
      <c r="J9" s="18">
        <v>3.0199665723966724</v>
      </c>
      <c r="K9" s="19">
        <v>2.8239902253470102</v>
      </c>
    </row>
    <row r="10" spans="1:11" x14ac:dyDescent="0.2">
      <c r="A10" s="2">
        <v>2018</v>
      </c>
      <c r="B10" s="17">
        <v>43132</v>
      </c>
      <c r="C10" s="18">
        <v>24.837023809523807</v>
      </c>
      <c r="D10" s="18">
        <v>24.859166666666663</v>
      </c>
      <c r="E10" s="18">
        <v>16.78142857142857</v>
      </c>
      <c r="F10" s="18">
        <v>0</v>
      </c>
      <c r="G10" s="18">
        <v>0</v>
      </c>
      <c r="J10" s="18">
        <v>2.2658506216595935</v>
      </c>
      <c r="K10" s="19">
        <v>2.2686339840438139</v>
      </c>
    </row>
    <row r="11" spans="1:11" x14ac:dyDescent="0.2">
      <c r="A11" s="2">
        <v>2018</v>
      </c>
      <c r="B11" s="17">
        <v>43160</v>
      </c>
      <c r="C11" s="18">
        <v>23.615898126100003</v>
      </c>
      <c r="D11" s="18">
        <v>24.008208924319291</v>
      </c>
      <c r="E11" s="18">
        <v>19.524562584118438</v>
      </c>
      <c r="F11" s="18">
        <v>0</v>
      </c>
      <c r="G11" s="18">
        <v>0</v>
      </c>
      <c r="J11" s="18">
        <v>2.17925527929407</v>
      </c>
      <c r="K11" s="19">
        <v>2.1973902915865509</v>
      </c>
    </row>
    <row r="12" spans="1:11" x14ac:dyDescent="0.2">
      <c r="A12" s="2">
        <v>2018</v>
      </c>
      <c r="B12" s="17">
        <v>43191</v>
      </c>
      <c r="C12" s="18">
        <v>20.223888888888894</v>
      </c>
      <c r="D12" s="18">
        <v>23.355777777777782</v>
      </c>
      <c r="E12" s="18">
        <v>14.360888888888891</v>
      </c>
      <c r="F12" s="18">
        <v>0</v>
      </c>
      <c r="G12" s="18">
        <v>0</v>
      </c>
      <c r="J12" s="18">
        <v>2.0325955027206057</v>
      </c>
      <c r="K12" s="19">
        <v>2.0363267735276125</v>
      </c>
    </row>
    <row r="13" spans="1:11" x14ac:dyDescent="0.2">
      <c r="A13" s="2">
        <v>2018</v>
      </c>
      <c r="B13" s="17">
        <v>43221</v>
      </c>
      <c r="C13" s="18">
        <v>14.384516129032258</v>
      </c>
      <c r="D13" s="18">
        <v>19.744086021505375</v>
      </c>
      <c r="E13" s="18">
        <v>7.0484946236559143</v>
      </c>
      <c r="F13" s="18">
        <v>0</v>
      </c>
      <c r="G13" s="18">
        <v>0</v>
      </c>
      <c r="J13" s="18">
        <v>1.8456526654194729</v>
      </c>
      <c r="K13" s="19">
        <v>1.5864262468023287</v>
      </c>
    </row>
    <row r="14" spans="1:11" x14ac:dyDescent="0.2">
      <c r="A14" s="2">
        <v>2018</v>
      </c>
      <c r="B14" s="17">
        <v>43252</v>
      </c>
      <c r="C14" s="18">
        <v>18.025328042328042</v>
      </c>
      <c r="D14" s="18">
        <v>27.167444444444445</v>
      </c>
      <c r="E14" s="18">
        <v>11.498777777777777</v>
      </c>
      <c r="F14" s="18">
        <v>0</v>
      </c>
      <c r="G14" s="18">
        <v>0</v>
      </c>
      <c r="J14" s="18">
        <v>2.2548064594950827</v>
      </c>
      <c r="K14" s="19">
        <v>1.8624662229306752</v>
      </c>
    </row>
    <row r="15" spans="1:11" x14ac:dyDescent="0.2">
      <c r="A15" s="2">
        <v>2018</v>
      </c>
      <c r="B15" s="17">
        <v>43282</v>
      </c>
      <c r="C15" s="18">
        <v>63.841612903225801</v>
      </c>
      <c r="D15" s="18">
        <v>74.419354838709666</v>
      </c>
      <c r="E15" s="18">
        <v>52.91118279569892</v>
      </c>
      <c r="F15" s="18">
        <v>0</v>
      </c>
      <c r="G15" s="18">
        <v>0</v>
      </c>
      <c r="J15" s="18">
        <v>2.5045178278218034</v>
      </c>
      <c r="K15" s="19">
        <v>2.3658919461921641</v>
      </c>
    </row>
    <row r="16" spans="1:11" x14ac:dyDescent="0.2">
      <c r="A16" s="2">
        <v>2018</v>
      </c>
      <c r="B16" s="17">
        <v>43313</v>
      </c>
      <c r="C16" s="18">
        <v>58.167634408602147</v>
      </c>
      <c r="D16" s="18">
        <v>65.968709677419355</v>
      </c>
      <c r="E16" s="18">
        <v>55.669032258064505</v>
      </c>
      <c r="F16" s="18">
        <v>0</v>
      </c>
      <c r="G16" s="18">
        <v>0</v>
      </c>
      <c r="J16" s="18">
        <v>2.5794148852505141</v>
      </c>
      <c r="K16" s="19">
        <v>2.5516928822182954</v>
      </c>
    </row>
    <row r="17" spans="1:11" x14ac:dyDescent="0.2">
      <c r="A17" s="2">
        <v>2018</v>
      </c>
      <c r="B17" s="17">
        <v>43344</v>
      </c>
      <c r="C17" s="18">
        <v>29.889000000000003</v>
      </c>
      <c r="D17" s="18">
        <v>26.798888888888889</v>
      </c>
      <c r="E17" s="18">
        <v>27.344111111111115</v>
      </c>
      <c r="F17" s="18">
        <v>0</v>
      </c>
      <c r="G17" s="18">
        <v>0</v>
      </c>
      <c r="J17" s="18">
        <v>2.3531538183108589</v>
      </c>
      <c r="K17" s="19">
        <v>2.4167917549871474</v>
      </c>
    </row>
    <row r="18" spans="1:11" x14ac:dyDescent="0.2">
      <c r="A18" s="2">
        <v>2018</v>
      </c>
      <c r="B18" s="17">
        <v>43374</v>
      </c>
      <c r="C18" s="18">
        <v>29.118161290322583</v>
      </c>
      <c r="D18" s="18">
        <v>25.921290322580646</v>
      </c>
      <c r="E18" s="18">
        <v>25.255806451612898</v>
      </c>
      <c r="F18" s="18">
        <v>36.45645161290323</v>
      </c>
      <c r="G18" s="18">
        <v>35.222754838709676</v>
      </c>
      <c r="J18" s="18">
        <v>2.3561954892020682</v>
      </c>
      <c r="K18" s="19">
        <v>2.2234223833395408</v>
      </c>
    </row>
    <row r="19" spans="1:11" x14ac:dyDescent="0.2">
      <c r="A19" s="2">
        <v>2018</v>
      </c>
      <c r="B19" s="17">
        <v>43405</v>
      </c>
      <c r="C19" s="18">
        <v>28.558801317614421</v>
      </c>
      <c r="D19" s="18">
        <v>25.324453398058253</v>
      </c>
      <c r="E19" s="18">
        <v>24.749035131761442</v>
      </c>
      <c r="F19" s="18">
        <v>37.552237766990288</v>
      </c>
      <c r="G19" s="18">
        <v>35.911477489597779</v>
      </c>
      <c r="J19" s="18">
        <v>2.3795149660346748</v>
      </c>
      <c r="K19" s="19">
        <v>2.4340660855210001</v>
      </c>
    </row>
    <row r="20" spans="1:11" x14ac:dyDescent="0.2">
      <c r="A20" s="2">
        <v>2018</v>
      </c>
      <c r="B20" s="17">
        <v>43435</v>
      </c>
      <c r="C20" s="18">
        <v>33.802281182795703</v>
      </c>
      <c r="D20" s="18">
        <v>30.473642043010756</v>
      </c>
      <c r="E20" s="18">
        <v>31.136294516129031</v>
      </c>
      <c r="F20" s="18">
        <v>45.678866559139792</v>
      </c>
      <c r="G20" s="18">
        <v>42.032386021505381</v>
      </c>
      <c r="J20" s="18">
        <v>2.7779738527831292</v>
      </c>
      <c r="K20" s="19">
        <v>2.9553899114829476</v>
      </c>
    </row>
    <row r="21" spans="1:11" x14ac:dyDescent="0.2">
      <c r="A21" s="2">
        <v>2019</v>
      </c>
      <c r="B21" s="17">
        <v>43466</v>
      </c>
      <c r="C21" s="18">
        <v>31.844931720430104</v>
      </c>
      <c r="D21" s="18">
        <v>30.80469139784946</v>
      </c>
      <c r="E21" s="18">
        <v>29.293352365591399</v>
      </c>
      <c r="F21" s="18">
        <v>45.631693225806444</v>
      </c>
      <c r="G21" s="18">
        <v>42.333361182795699</v>
      </c>
      <c r="J21" s="18">
        <v>2.8874740048666734</v>
      </c>
      <c r="K21" s="19">
        <v>3.0036033414804177</v>
      </c>
    </row>
    <row r="22" spans="1:11" x14ac:dyDescent="0.2">
      <c r="A22" s="2">
        <v>2019</v>
      </c>
      <c r="B22" s="17">
        <v>43497</v>
      </c>
      <c r="C22" s="18">
        <v>28.303092857142854</v>
      </c>
      <c r="D22" s="18">
        <v>25.957755714285714</v>
      </c>
      <c r="E22" s="18">
        <v>25.202824285714286</v>
      </c>
      <c r="F22" s="18">
        <v>40.094115714285714</v>
      </c>
      <c r="G22" s="18">
        <v>37.147397142857145</v>
      </c>
      <c r="J22" s="18">
        <v>2.6806403842644229</v>
      </c>
      <c r="K22" s="19">
        <v>2.6436784843870056</v>
      </c>
    </row>
    <row r="23" spans="1:11" x14ac:dyDescent="0.2">
      <c r="A23" s="2">
        <v>2019</v>
      </c>
      <c r="B23" s="17">
        <v>43525</v>
      </c>
      <c r="C23" s="18">
        <v>21.962590040376853</v>
      </c>
      <c r="D23" s="18">
        <v>22.280567698519512</v>
      </c>
      <c r="E23" s="18">
        <v>18.035719353970389</v>
      </c>
      <c r="F23" s="18">
        <v>31.4250501615074</v>
      </c>
      <c r="G23" s="18">
        <v>29.972661615074024</v>
      </c>
      <c r="J23" s="18">
        <v>2.2527786789009427</v>
      </c>
      <c r="K23" s="19">
        <v>2.1208077034518773</v>
      </c>
    </row>
    <row r="24" spans="1:11" x14ac:dyDescent="0.2">
      <c r="A24" s="2">
        <v>2019</v>
      </c>
      <c r="B24" s="17">
        <v>43556</v>
      </c>
      <c r="C24" s="18">
        <v>17.324624444444446</v>
      </c>
      <c r="D24" s="18">
        <v>20.432732222222224</v>
      </c>
      <c r="E24" s="18">
        <v>13.252479999999998</v>
      </c>
      <c r="F24" s="18">
        <v>23.617656666666665</v>
      </c>
      <c r="G24" s="18">
        <v>24.386328222222218</v>
      </c>
      <c r="J24" s="18">
        <v>1.8249169735374635</v>
      </c>
      <c r="K24" s="19">
        <v>1.6082499556712886</v>
      </c>
    </row>
    <row r="25" spans="1:11" x14ac:dyDescent="0.2">
      <c r="A25" s="2">
        <v>2019</v>
      </c>
      <c r="B25" s="17">
        <v>43586</v>
      </c>
      <c r="C25" s="18">
        <v>17.905895698924731</v>
      </c>
      <c r="D25" s="18">
        <v>20.791092365591396</v>
      </c>
      <c r="E25" s="18">
        <v>14.715614913978495</v>
      </c>
      <c r="F25" s="18">
        <v>24.651753870967742</v>
      </c>
      <c r="G25" s="18">
        <v>25.558943978494625</v>
      </c>
      <c r="J25" s="18">
        <v>1.8294794798742777</v>
      </c>
      <c r="K25" s="19">
        <v>1.5871082377044838</v>
      </c>
    </row>
    <row r="26" spans="1:11" x14ac:dyDescent="0.2">
      <c r="A26" s="2">
        <v>2019</v>
      </c>
      <c r="B26" s="17">
        <v>43617</v>
      </c>
      <c r="C26" s="18">
        <v>21.546755555555556</v>
      </c>
      <c r="D26" s="18">
        <v>30.839580000000005</v>
      </c>
      <c r="E26" s="18">
        <v>17.909099999999999</v>
      </c>
      <c r="F26" s="18">
        <v>32.880250000000004</v>
      </c>
      <c r="G26" s="18">
        <v>31.550274444444447</v>
      </c>
      <c r="J26" s="18">
        <v>1.8979170749264933</v>
      </c>
      <c r="K26" s="19">
        <v>1.5838596322608038</v>
      </c>
    </row>
    <row r="27" spans="1:11" x14ac:dyDescent="0.2">
      <c r="A27" s="2">
        <v>2019</v>
      </c>
      <c r="B27" s="17">
        <v>43647</v>
      </c>
      <c r="C27" s="18">
        <v>34.362930107526886</v>
      </c>
      <c r="D27" s="18">
        <v>44.520969139784945</v>
      </c>
      <c r="E27" s="18">
        <v>29.757526129032257</v>
      </c>
      <c r="F27" s="18">
        <v>46.22891666666667</v>
      </c>
      <c r="G27" s="18">
        <v>42.153084301075268</v>
      </c>
      <c r="J27" s="18">
        <v>2.1762299614721687</v>
      </c>
      <c r="K27" s="19">
        <v>1.8798436837960733</v>
      </c>
    </row>
    <row r="28" spans="1:11" x14ac:dyDescent="0.2">
      <c r="A28" s="2">
        <v>2019</v>
      </c>
      <c r="B28" s="17">
        <v>43678</v>
      </c>
      <c r="C28" s="18">
        <v>41.630322580645164</v>
      </c>
      <c r="D28" s="18">
        <v>46.142788064516132</v>
      </c>
      <c r="E28" s="18">
        <v>36.236793548387098</v>
      </c>
      <c r="F28" s="18">
        <v>49.128298387096777</v>
      </c>
      <c r="G28" s="18">
        <v>45.276911935483874</v>
      </c>
      <c r="J28" s="18">
        <v>2.1833271935516581</v>
      </c>
      <c r="K28" s="19">
        <v>1.8703556932938978</v>
      </c>
    </row>
    <row r="29" spans="1:11" x14ac:dyDescent="0.2">
      <c r="A29" s="2">
        <v>2019</v>
      </c>
      <c r="B29" s="17">
        <v>43709</v>
      </c>
      <c r="C29" s="18">
        <v>34.473063333333329</v>
      </c>
      <c r="D29" s="18">
        <v>37.584588666666669</v>
      </c>
      <c r="E29" s="18">
        <v>29.215824000000001</v>
      </c>
      <c r="F29" s="18">
        <v>45.539423999999997</v>
      </c>
      <c r="G29" s="18">
        <v>42.150086666666667</v>
      </c>
      <c r="J29" s="18">
        <v>2.1483479783027479</v>
      </c>
      <c r="K29" s="19">
        <v>1.8598879646420405</v>
      </c>
    </row>
    <row r="30" spans="1:11" x14ac:dyDescent="0.2">
      <c r="A30" s="2">
        <v>2019</v>
      </c>
      <c r="B30" s="17">
        <v>43739</v>
      </c>
      <c r="C30" s="18">
        <v>25.213867741935481</v>
      </c>
      <c r="D30" s="18">
        <v>23.33831935483871</v>
      </c>
      <c r="E30" s="18">
        <v>21.470395161290323</v>
      </c>
      <c r="F30" s="18">
        <v>37.706891935483874</v>
      </c>
      <c r="G30" s="18">
        <v>35.943454838709684</v>
      </c>
      <c r="J30" s="18">
        <v>1.9911949822569199</v>
      </c>
      <c r="K30" s="19">
        <v>1.8921161932499748</v>
      </c>
    </row>
    <row r="31" spans="1:11" x14ac:dyDescent="0.2">
      <c r="A31" s="2">
        <v>2019</v>
      </c>
      <c r="B31" s="17">
        <v>43770</v>
      </c>
      <c r="C31" s="18">
        <v>26.704455617198338</v>
      </c>
      <c r="D31" s="18">
        <v>22.985629611650484</v>
      </c>
      <c r="E31" s="18">
        <v>22.945417614424407</v>
      </c>
      <c r="F31" s="18">
        <v>37.138710887656025</v>
      </c>
      <c r="G31" s="18">
        <v>35.866763522884881</v>
      </c>
      <c r="J31" s="18">
        <v>2.1498688137483524</v>
      </c>
      <c r="K31" s="19">
        <v>2.164380268529805</v>
      </c>
    </row>
    <row r="32" spans="1:11" x14ac:dyDescent="0.2">
      <c r="A32" s="2">
        <v>2019</v>
      </c>
      <c r="B32" s="17">
        <v>43800</v>
      </c>
      <c r="C32" s="18">
        <v>31.659912903225809</v>
      </c>
      <c r="D32" s="18">
        <v>24.726063978494622</v>
      </c>
      <c r="E32" s="18">
        <v>27.720888709677418</v>
      </c>
      <c r="F32" s="18">
        <v>39.253241397849465</v>
      </c>
      <c r="G32" s="18">
        <v>37.367669892473117</v>
      </c>
      <c r="J32" s="18">
        <v>2.501181801683058</v>
      </c>
      <c r="K32" s="19">
        <v>2.6016528742822596</v>
      </c>
    </row>
    <row r="33" spans="1:11" x14ac:dyDescent="0.2">
      <c r="A33" s="2">
        <v>2020</v>
      </c>
      <c r="B33" s="17">
        <v>43831</v>
      </c>
      <c r="C33" s="18">
        <v>31.804035483870969</v>
      </c>
      <c r="D33" s="18">
        <v>24.751926344086019</v>
      </c>
      <c r="E33" s="18">
        <v>27.632018817204301</v>
      </c>
      <c r="F33" s="18">
        <v>38.245655376344089</v>
      </c>
      <c r="G33" s="18">
        <v>37.220802688172036</v>
      </c>
      <c r="J33" s="18">
        <v>2.6106819537666026</v>
      </c>
      <c r="K33" s="19">
        <v>2.5802533304865909</v>
      </c>
    </row>
    <row r="34" spans="1:11" x14ac:dyDescent="0.2">
      <c r="A34" s="2">
        <v>2020</v>
      </c>
      <c r="B34" s="17">
        <v>43862</v>
      </c>
      <c r="C34" s="18">
        <v>27.959543678160923</v>
      </c>
      <c r="D34" s="18">
        <v>23.783845977011495</v>
      </c>
      <c r="E34" s="18">
        <v>24.154762068965518</v>
      </c>
      <c r="F34" s="18">
        <v>36.718608620689665</v>
      </c>
      <c r="G34" s="18">
        <v>35.108182758620693</v>
      </c>
      <c r="J34" s="18">
        <v>2.4155080715806547</v>
      </c>
      <c r="K34" s="19">
        <v>2.3920404754162536</v>
      </c>
    </row>
    <row r="35" spans="1:11" x14ac:dyDescent="0.2">
      <c r="A35" s="2">
        <v>2020</v>
      </c>
      <c r="B35" s="17">
        <v>43891</v>
      </c>
      <c r="C35" s="18">
        <v>24.022233512786002</v>
      </c>
      <c r="D35" s="18">
        <v>21.313689502018846</v>
      </c>
      <c r="E35" s="18">
        <v>20.113342799461641</v>
      </c>
      <c r="F35" s="18">
        <v>32.67053203230148</v>
      </c>
      <c r="G35" s="18">
        <v>31.384056325706595</v>
      </c>
      <c r="J35" s="18">
        <v>2.0099519527527119</v>
      </c>
      <c r="K35" s="19">
        <v>2.0922921667795769</v>
      </c>
    </row>
    <row r="36" spans="1:11" x14ac:dyDescent="0.2">
      <c r="A36" s="2">
        <v>2020</v>
      </c>
      <c r="B36" s="17">
        <v>43922</v>
      </c>
      <c r="C36" s="18">
        <v>20.428037777777778</v>
      </c>
      <c r="D36" s="18">
        <v>17.721641111111111</v>
      </c>
      <c r="E36" s="18">
        <v>16.566317777777776</v>
      </c>
      <c r="F36" s="18">
        <v>23.68245111111111</v>
      </c>
      <c r="G36" s="18">
        <v>23.099439999999998</v>
      </c>
      <c r="J36" s="18">
        <v>1.8173127963094395</v>
      </c>
      <c r="K36" s="19">
        <v>1.6353216677019535</v>
      </c>
    </row>
    <row r="37" spans="1:11" x14ac:dyDescent="0.2">
      <c r="A37" s="2">
        <v>2020</v>
      </c>
      <c r="B37" s="17">
        <v>43952</v>
      </c>
      <c r="C37" s="18">
        <v>18.837078494623658</v>
      </c>
      <c r="D37" s="18">
        <v>18.696330107526883</v>
      </c>
      <c r="E37" s="18">
        <v>14.97412365591398</v>
      </c>
      <c r="F37" s="18">
        <v>23.521109677419354</v>
      </c>
      <c r="G37" s="18">
        <v>22.677393548387098</v>
      </c>
      <c r="J37" s="18">
        <v>1.7833474713575992</v>
      </c>
      <c r="K37" s="19">
        <v>1.5994838774899303</v>
      </c>
    </row>
    <row r="38" spans="1:11" x14ac:dyDescent="0.2">
      <c r="A38" s="2">
        <v>2020</v>
      </c>
      <c r="B38" s="17">
        <v>43983</v>
      </c>
      <c r="C38" s="18">
        <v>18.509248888888887</v>
      </c>
      <c r="D38" s="18">
        <v>30.187378888888887</v>
      </c>
      <c r="E38" s="18">
        <v>14.726776666666668</v>
      </c>
      <c r="F38" s="18">
        <v>29.339523333333336</v>
      </c>
      <c r="G38" s="18">
        <v>27.718412222222224</v>
      </c>
      <c r="J38" s="18">
        <v>1.8178197414579744</v>
      </c>
      <c r="K38" s="19">
        <v>1.633877843060318</v>
      </c>
    </row>
    <row r="39" spans="1:11" x14ac:dyDescent="0.2">
      <c r="A39" s="2">
        <v>2020</v>
      </c>
      <c r="B39" s="17">
        <v>44013</v>
      </c>
      <c r="C39" s="18">
        <v>35.084719354838711</v>
      </c>
      <c r="D39" s="18">
        <v>46.688718279569891</v>
      </c>
      <c r="E39" s="18">
        <v>29.998293548387092</v>
      </c>
      <c r="F39" s="18">
        <v>47.663794623655924</v>
      </c>
      <c r="G39" s="18">
        <v>44.348755913978501</v>
      </c>
      <c r="J39" s="18">
        <v>2.1204659951333262</v>
      </c>
      <c r="K39" s="19">
        <v>1.7825402159829982</v>
      </c>
    </row>
    <row r="40" spans="1:11" x14ac:dyDescent="0.2">
      <c r="A40" s="2">
        <v>2020</v>
      </c>
      <c r="B40" s="17">
        <v>44044</v>
      </c>
      <c r="C40" s="18">
        <v>39.74247311827957</v>
      </c>
      <c r="D40" s="18">
        <v>42.80588602150538</v>
      </c>
      <c r="E40" s="18">
        <v>34.553760215053757</v>
      </c>
      <c r="F40" s="18">
        <v>46.936334946236556</v>
      </c>
      <c r="G40" s="18">
        <v>44.370461827956987</v>
      </c>
      <c r="J40" s="18">
        <v>2.1280701723613507</v>
      </c>
      <c r="K40" s="19">
        <v>1.8012068059927135</v>
      </c>
    </row>
    <row r="41" spans="1:11" x14ac:dyDescent="0.2">
      <c r="A41" s="2">
        <v>2020</v>
      </c>
      <c r="B41" s="17">
        <v>44075</v>
      </c>
      <c r="C41" s="18">
        <v>36.6297</v>
      </c>
      <c r="D41" s="18">
        <v>37.247649999999993</v>
      </c>
      <c r="E41" s="18">
        <v>31.587083333333332</v>
      </c>
      <c r="F41" s="18">
        <v>44.848166666666664</v>
      </c>
      <c r="G41" s="18">
        <v>42.648938888888893</v>
      </c>
      <c r="J41" s="18">
        <v>2.0986673537463245</v>
      </c>
      <c r="K41" s="19">
        <v>1.7996598510195327</v>
      </c>
    </row>
    <row r="42" spans="1:11" x14ac:dyDescent="0.2">
      <c r="A42" s="2">
        <v>2020</v>
      </c>
      <c r="B42" s="17">
        <v>44105</v>
      </c>
      <c r="C42" s="18">
        <v>24.083180645161288</v>
      </c>
      <c r="D42" s="18">
        <v>22.894087096774193</v>
      </c>
      <c r="E42" s="18">
        <v>20.39697741935484</v>
      </c>
      <c r="F42" s="18">
        <v>34.962022580645154</v>
      </c>
      <c r="G42" s="18">
        <v>33.454470967741933</v>
      </c>
      <c r="J42" s="18">
        <v>2.0398617165162727</v>
      </c>
      <c r="K42" s="19">
        <v>1.8133761851150696</v>
      </c>
    </row>
    <row r="43" spans="1:11" x14ac:dyDescent="0.2">
      <c r="A43" s="2">
        <v>2020</v>
      </c>
      <c r="B43" s="17">
        <v>44136</v>
      </c>
      <c r="C43" s="18">
        <v>25.908917475728156</v>
      </c>
      <c r="D43" s="18">
        <v>22.497109015256591</v>
      </c>
      <c r="E43" s="18">
        <v>22.179595977808596</v>
      </c>
      <c r="F43" s="18">
        <v>34.28976303744799</v>
      </c>
      <c r="G43" s="18">
        <v>33.895283980582526</v>
      </c>
      <c r="J43" s="18">
        <v>2.1285771175098853</v>
      </c>
      <c r="K43" s="19">
        <v>2.1646380943586685</v>
      </c>
    </row>
    <row r="44" spans="1:11" x14ac:dyDescent="0.2">
      <c r="A44" s="2">
        <v>2020</v>
      </c>
      <c r="B44" s="17">
        <v>44166</v>
      </c>
      <c r="C44" s="18">
        <v>30.500698924731186</v>
      </c>
      <c r="D44" s="18">
        <v>25.158217204301078</v>
      </c>
      <c r="E44" s="18">
        <v>26.618533333333335</v>
      </c>
      <c r="F44" s="18">
        <v>37.002640322580646</v>
      </c>
      <c r="G44" s="18">
        <v>35.726312365591404</v>
      </c>
      <c r="J44" s="18">
        <v>2.3384524090033461</v>
      </c>
      <c r="K44" s="19">
        <v>2.4161214078321018</v>
      </c>
    </row>
    <row r="45" spans="1:11" x14ac:dyDescent="0.2">
      <c r="A45" s="2">
        <v>2021</v>
      </c>
      <c r="B45" s="17">
        <v>44197</v>
      </c>
      <c r="C45" s="18">
        <v>34.800178494623658</v>
      </c>
      <c r="D45" s="18">
        <v>25.754286559139786</v>
      </c>
      <c r="E45" s="18">
        <v>30.097473655913976</v>
      </c>
      <c r="F45" s="18">
        <v>38.226748387096777</v>
      </c>
      <c r="G45" s="18">
        <v>38.474939247311823</v>
      </c>
      <c r="J45" s="18">
        <v>2.4109455652438405</v>
      </c>
      <c r="K45" s="19">
        <v>2.4370052999700436</v>
      </c>
    </row>
    <row r="46" spans="1:11" x14ac:dyDescent="0.2">
      <c r="A46" s="2">
        <v>2021</v>
      </c>
      <c r="B46" s="17">
        <v>44228</v>
      </c>
      <c r="C46" s="18">
        <v>30.612585714285711</v>
      </c>
      <c r="D46" s="18">
        <v>25.0061</v>
      </c>
      <c r="E46" s="18">
        <v>26.274771428571427</v>
      </c>
      <c r="F46" s="18">
        <v>37.287649999999999</v>
      </c>
      <c r="G46" s="18">
        <v>36.657357142857144</v>
      </c>
      <c r="J46" s="18">
        <v>2.3526468731623238</v>
      </c>
      <c r="K46" s="19">
        <v>2.3300075809917011</v>
      </c>
    </row>
    <row r="47" spans="1:11" x14ac:dyDescent="0.2">
      <c r="A47" s="2">
        <v>2021</v>
      </c>
      <c r="B47" s="17">
        <v>44256</v>
      </c>
      <c r="C47" s="18">
        <v>26.211785060565276</v>
      </c>
      <c r="D47" s="18">
        <v>23.016861238223417</v>
      </c>
      <c r="E47" s="18">
        <v>21.874691588156125</v>
      </c>
      <c r="F47" s="18">
        <v>33.247223485868105</v>
      </c>
      <c r="G47" s="18">
        <v>33.204127254374164</v>
      </c>
      <c r="J47" s="18">
        <v>2.2183064088005677</v>
      </c>
      <c r="K47" s="19">
        <v>2.1353490801997772</v>
      </c>
    </row>
    <row r="48" spans="1:11" x14ac:dyDescent="0.2">
      <c r="A48" s="2">
        <v>2021</v>
      </c>
      <c r="B48" s="17">
        <v>44287</v>
      </c>
      <c r="C48" s="18">
        <v>22.394146666666668</v>
      </c>
      <c r="D48" s="18">
        <v>20.204021111111111</v>
      </c>
      <c r="E48" s="18">
        <v>18.295346666666664</v>
      </c>
      <c r="F48" s="18">
        <v>26.062220000000003</v>
      </c>
      <c r="G48" s="18">
        <v>27.349679999999999</v>
      </c>
      <c r="J48" s="18">
        <v>1.8938615137382138</v>
      </c>
      <c r="K48" s="19">
        <v>1.6996234294205044</v>
      </c>
    </row>
    <row r="49" spans="1:11" x14ac:dyDescent="0.2">
      <c r="A49" s="2">
        <v>2021</v>
      </c>
      <c r="B49" s="17">
        <v>44317</v>
      </c>
      <c r="C49" s="18">
        <v>19.833584946236559</v>
      </c>
      <c r="D49" s="18">
        <v>21.277690322580646</v>
      </c>
      <c r="E49" s="18">
        <v>15.87105</v>
      </c>
      <c r="F49" s="18">
        <v>26.008056989247311</v>
      </c>
      <c r="G49" s="18">
        <v>26.959971505376345</v>
      </c>
      <c r="J49" s="18">
        <v>1.863951749974653</v>
      </c>
      <c r="K49" s="19">
        <v>1.6531116498935332</v>
      </c>
    </row>
    <row r="50" spans="1:11" x14ac:dyDescent="0.2">
      <c r="A50" s="2">
        <v>2021</v>
      </c>
      <c r="B50" s="17">
        <v>44348</v>
      </c>
      <c r="C50" s="18">
        <v>19.658151111111113</v>
      </c>
      <c r="D50" s="18">
        <v>29.367832222222219</v>
      </c>
      <c r="E50" s="18">
        <v>15.770055555555556</v>
      </c>
      <c r="F50" s="18">
        <v>28.734463333333338</v>
      </c>
      <c r="G50" s="18">
        <v>29.014739999999996</v>
      </c>
      <c r="J50" s="18">
        <v>1.8953823491838184</v>
      </c>
      <c r="K50" s="19">
        <v>1.6870415289719669</v>
      </c>
    </row>
    <row r="51" spans="1:11" x14ac:dyDescent="0.2">
      <c r="A51" s="2">
        <v>2021</v>
      </c>
      <c r="B51" s="17">
        <v>44378</v>
      </c>
      <c r="C51" s="18">
        <v>39.729326881720432</v>
      </c>
      <c r="D51" s="18">
        <v>47.663448924731185</v>
      </c>
      <c r="E51" s="18">
        <v>34.165766129032264</v>
      </c>
      <c r="F51" s="18">
        <v>46.04571827956989</v>
      </c>
      <c r="G51" s="18">
        <v>44.390083870967736</v>
      </c>
      <c r="J51" s="18">
        <v>2.0302297586941092</v>
      </c>
      <c r="K51" s="19">
        <v>1.8029084564632125</v>
      </c>
    </row>
    <row r="52" spans="1:11" x14ac:dyDescent="0.2">
      <c r="A52" s="2">
        <v>2021</v>
      </c>
      <c r="B52" s="17">
        <v>44409</v>
      </c>
      <c r="C52" s="18">
        <v>44.611284946236559</v>
      </c>
      <c r="D52" s="18">
        <v>47.518103763440863</v>
      </c>
      <c r="E52" s="18">
        <v>39.051923655913981</v>
      </c>
      <c r="F52" s="18">
        <v>48.447088709677423</v>
      </c>
      <c r="G52" s="18">
        <v>47.082794086021508</v>
      </c>
      <c r="J52" s="18">
        <v>2.0459450582986918</v>
      </c>
      <c r="K52" s="19">
        <v>1.8324552964509664</v>
      </c>
    </row>
    <row r="53" spans="1:11" x14ac:dyDescent="0.2">
      <c r="A53" s="2">
        <v>2021</v>
      </c>
      <c r="B53" s="17">
        <v>44440</v>
      </c>
      <c r="C53" s="18">
        <v>41.451399999999992</v>
      </c>
      <c r="D53" s="18">
        <v>41.269533333333328</v>
      </c>
      <c r="E53" s="18">
        <v>35.979549999999996</v>
      </c>
      <c r="F53" s="18">
        <v>46.041794444444442</v>
      </c>
      <c r="G53" s="18">
        <v>45.21915555555556</v>
      </c>
      <c r="J53" s="18">
        <v>2.0251603072087598</v>
      </c>
      <c r="K53" s="19">
        <v>1.8357554670604193</v>
      </c>
    </row>
    <row r="54" spans="1:11" x14ac:dyDescent="0.2">
      <c r="A54" s="2">
        <v>2021</v>
      </c>
      <c r="B54" s="17">
        <v>44470</v>
      </c>
      <c r="C54" s="18">
        <v>28.664275268817207</v>
      </c>
      <c r="D54" s="18">
        <v>23.44272258064516</v>
      </c>
      <c r="E54" s="18">
        <v>24.422123655913978</v>
      </c>
      <c r="F54" s="18">
        <v>36.644075268817204</v>
      </c>
      <c r="G54" s="18">
        <v>36.035833333333336</v>
      </c>
      <c r="J54" s="18">
        <v>1.997278324039339</v>
      </c>
      <c r="K54" s="19">
        <v>1.860300485968222</v>
      </c>
    </row>
    <row r="55" spans="1:11" x14ac:dyDescent="0.2">
      <c r="A55" s="2">
        <v>2021</v>
      </c>
      <c r="B55" s="17">
        <v>44501</v>
      </c>
      <c r="C55" s="18">
        <v>26.762224798890429</v>
      </c>
      <c r="D55" s="18">
        <v>26.411757917633281</v>
      </c>
      <c r="E55" s="18">
        <v>24.895786518723998</v>
      </c>
      <c r="F55" s="18">
        <v>38.097710728155334</v>
      </c>
      <c r="G55" s="18">
        <v>37.480524216366156</v>
      </c>
      <c r="J55" s="18">
        <v>2.5666791148737707</v>
      </c>
      <c r="K55" s="19">
        <v>2.4967693271005968</v>
      </c>
    </row>
    <row r="56" spans="1:11" x14ac:dyDescent="0.2">
      <c r="A56" s="2">
        <v>2021</v>
      </c>
      <c r="B56" s="17">
        <v>44531</v>
      </c>
      <c r="C56" s="18">
        <v>30.73073311827957</v>
      </c>
      <c r="D56" s="18">
        <v>28.632605000000002</v>
      </c>
      <c r="E56" s="18">
        <v>28.789650322580645</v>
      </c>
      <c r="F56" s="18">
        <v>39.60359376344087</v>
      </c>
      <c r="G56" s="18">
        <v>38.526832795698922</v>
      </c>
      <c r="J56" s="18">
        <v>2.7819280249417013</v>
      </c>
      <c r="K56" s="19">
        <v>2.753357591985528</v>
      </c>
    </row>
    <row r="57" spans="1:11" x14ac:dyDescent="0.2">
      <c r="A57" s="2">
        <v>2022</v>
      </c>
      <c r="B57" s="17">
        <v>44562</v>
      </c>
      <c r="C57" s="18">
        <v>33.985432526881716</v>
      </c>
      <c r="D57" s="18">
        <v>29.401997580645162</v>
      </c>
      <c r="E57" s="18">
        <v>31.634502150537635</v>
      </c>
      <c r="F57" s="18">
        <v>40.497637688172041</v>
      </c>
      <c r="G57" s="18">
        <v>40.335919301075272</v>
      </c>
      <c r="J57" s="18">
        <v>2.8300878140525194</v>
      </c>
      <c r="K57" s="19">
        <v>2.7702709663589715</v>
      </c>
    </row>
    <row r="58" spans="1:11" x14ac:dyDescent="0.2">
      <c r="A58" s="2">
        <v>2022</v>
      </c>
      <c r="B58" s="17">
        <v>44593</v>
      </c>
      <c r="C58" s="18">
        <v>32.285612857142851</v>
      </c>
      <c r="D58" s="18">
        <v>29.133904285714287</v>
      </c>
      <c r="E58" s="18">
        <v>30.109982857142853</v>
      </c>
      <c r="F58" s="18">
        <v>39.696358571428568</v>
      </c>
      <c r="G58" s="18">
        <v>39.07770142857143</v>
      </c>
      <c r="J58" s="18">
        <v>2.8072752823684475</v>
      </c>
      <c r="K58" s="19">
        <v>2.7199433645648217</v>
      </c>
    </row>
    <row r="59" spans="1:11" x14ac:dyDescent="0.2">
      <c r="A59" s="2">
        <v>2022</v>
      </c>
      <c r="B59" s="17">
        <v>44621</v>
      </c>
      <c r="C59" s="18">
        <v>27.932535390309557</v>
      </c>
      <c r="D59" s="18">
        <v>27.875243559213786</v>
      </c>
      <c r="E59" s="18">
        <v>25.763619448183047</v>
      </c>
      <c r="F59" s="18">
        <v>37.070193586810227</v>
      </c>
      <c r="G59" s="18">
        <v>36.64366221399731</v>
      </c>
      <c r="J59" s="18">
        <v>2.6836820551556317</v>
      </c>
      <c r="K59" s="19">
        <v>2.5461687559108395</v>
      </c>
    </row>
    <row r="60" spans="1:11" x14ac:dyDescent="0.2">
      <c r="A60" s="2">
        <v>2022</v>
      </c>
      <c r="B60" s="17">
        <v>44652</v>
      </c>
      <c r="C60" s="18">
        <v>26.346682000000001</v>
      </c>
      <c r="D60" s="18">
        <v>25.941420763658321</v>
      </c>
      <c r="E60" s="18">
        <v>24.298450777777777</v>
      </c>
      <c r="F60" s="18">
        <v>32.299994555555557</v>
      </c>
      <c r="G60" s="18">
        <v>32.84903120982532</v>
      </c>
      <c r="J60" s="18">
        <v>2.4588011872655375</v>
      </c>
      <c r="K60" s="19">
        <v>2.2805050218499137</v>
      </c>
    </row>
    <row r="61" spans="1:11" x14ac:dyDescent="0.2">
      <c r="A61" s="2">
        <v>2022</v>
      </c>
      <c r="B61" s="17">
        <v>44682</v>
      </c>
      <c r="C61" s="18">
        <v>22.805583817204298</v>
      </c>
      <c r="D61" s="18">
        <v>26.33817245247133</v>
      </c>
      <c r="E61" s="18">
        <v>20.824316344086022</v>
      </c>
      <c r="F61" s="18">
        <v>32.133354247311829</v>
      </c>
      <c r="G61" s="18">
        <v>32.325220107526881</v>
      </c>
      <c r="J61" s="18">
        <v>2.4437956108689041</v>
      </c>
      <c r="K61" s="19">
        <v>2.2604461723643361</v>
      </c>
    </row>
    <row r="62" spans="1:11" x14ac:dyDescent="0.2">
      <c r="A62" s="2">
        <v>2022</v>
      </c>
      <c r="B62" s="17">
        <v>44713</v>
      </c>
      <c r="C62" s="18">
        <v>21.092048564371737</v>
      </c>
      <c r="D62" s="18">
        <v>32.647293444444443</v>
      </c>
      <c r="E62" s="18">
        <v>19.148000786593961</v>
      </c>
      <c r="F62" s="18">
        <v>34.441263555555558</v>
      </c>
      <c r="G62" s="18">
        <v>34.148255943915473</v>
      </c>
      <c r="J62" s="18">
        <v>2.4657970303153198</v>
      </c>
      <c r="K62" s="19">
        <v>2.2901477078494081</v>
      </c>
    </row>
    <row r="63" spans="1:11" x14ac:dyDescent="0.2">
      <c r="A63" s="2">
        <v>2022</v>
      </c>
      <c r="B63" s="17">
        <v>44743</v>
      </c>
      <c r="C63" s="18">
        <v>38.930191881720432</v>
      </c>
      <c r="D63" s="18">
        <v>46.397097204301076</v>
      </c>
      <c r="E63" s="18">
        <v>36.155377096774195</v>
      </c>
      <c r="F63" s="18">
        <v>50.623056720430121</v>
      </c>
      <c r="G63" s="18">
        <v>49.040855161290324</v>
      </c>
      <c r="J63" s="18">
        <v>2.583408304775423</v>
      </c>
      <c r="K63" s="19">
        <v>2.3926592574055254</v>
      </c>
    </row>
    <row r="64" spans="1:11" x14ac:dyDescent="0.2">
      <c r="A64" s="2">
        <v>2022</v>
      </c>
      <c r="B64" s="17">
        <v>44774</v>
      </c>
      <c r="C64" s="18">
        <v>44.82733064516129</v>
      </c>
      <c r="D64" s="18">
        <v>47.849777419354837</v>
      </c>
      <c r="E64" s="18">
        <v>42.036666129032255</v>
      </c>
      <c r="F64" s="18">
        <v>53.996288387096776</v>
      </c>
      <c r="G64" s="18">
        <v>52.59598161290323</v>
      </c>
      <c r="J64" s="18">
        <v>2.6037874997465273</v>
      </c>
      <c r="K64" s="19">
        <v>2.4265891364839596</v>
      </c>
    </row>
    <row r="65" spans="1:11" x14ac:dyDescent="0.2">
      <c r="A65" s="2">
        <v>2022</v>
      </c>
      <c r="B65" s="17">
        <v>44805</v>
      </c>
      <c r="C65" s="18">
        <v>41.64596777777777</v>
      </c>
      <c r="D65" s="18">
        <v>41.411249999999995</v>
      </c>
      <c r="E65" s="18">
        <v>38.914654999999996</v>
      </c>
      <c r="F65" s="18">
        <v>49.936562222222221</v>
      </c>
      <c r="G65" s="18">
        <v>49.312105000000003</v>
      </c>
      <c r="J65" s="18">
        <v>2.6059166693703744</v>
      </c>
      <c r="K65" s="19">
        <v>2.4282392217886852</v>
      </c>
    </row>
    <row r="66" spans="1:11" x14ac:dyDescent="0.2">
      <c r="A66" s="2">
        <v>2022</v>
      </c>
      <c r="B66" s="17">
        <v>44835</v>
      </c>
      <c r="C66" s="18">
        <v>30.687079784946238</v>
      </c>
      <c r="D66" s="18">
        <v>28.154919677419358</v>
      </c>
      <c r="E66" s="18">
        <v>28.56633946236559</v>
      </c>
      <c r="F66" s="18">
        <v>40.842091021505375</v>
      </c>
      <c r="G66" s="18">
        <v>40.55507333333334</v>
      </c>
      <c r="J66" s="18">
        <v>2.6044972229544765</v>
      </c>
      <c r="K66" s="19">
        <v>2.4373146909646799</v>
      </c>
    </row>
    <row r="67" spans="1:11" x14ac:dyDescent="0.2">
      <c r="A67" s="2">
        <v>2022</v>
      </c>
      <c r="B67" s="17">
        <v>44866</v>
      </c>
      <c r="C67" s="18">
        <v>27.511656393897361</v>
      </c>
      <c r="D67" s="18">
        <v>30.270877277707616</v>
      </c>
      <c r="E67" s="18">
        <v>27.511656393897365</v>
      </c>
      <c r="F67" s="18">
        <v>41.776849542302358</v>
      </c>
      <c r="G67" s="18">
        <v>40.993383869625518</v>
      </c>
      <c r="J67" s="18">
        <v>3.004882501267363</v>
      </c>
      <c r="K67" s="19">
        <v>2.828900559842527</v>
      </c>
    </row>
    <row r="68" spans="1:11" x14ac:dyDescent="0.2">
      <c r="A68" s="2">
        <v>2022</v>
      </c>
      <c r="B68" s="17">
        <v>44896</v>
      </c>
      <c r="C68" s="18">
        <v>30.960767311827958</v>
      </c>
      <c r="D68" s="18">
        <v>32.106992795698922</v>
      </c>
      <c r="E68" s="18">
        <v>30.960767311827954</v>
      </c>
      <c r="F68" s="18">
        <v>42.204547204301072</v>
      </c>
      <c r="G68" s="18">
        <v>41.327353225806448</v>
      </c>
      <c r="J68" s="18">
        <v>3.22530225185035</v>
      </c>
      <c r="K68" s="19">
        <v>3.0904906458074084</v>
      </c>
    </row>
    <row r="69" spans="1:11" x14ac:dyDescent="0.2">
      <c r="A69" s="2">
        <v>2023</v>
      </c>
      <c r="B69" s="17">
        <v>44927</v>
      </c>
      <c r="C69" s="18">
        <v>33.170686559139781</v>
      </c>
      <c r="D69" s="18">
        <v>33.049708602150538</v>
      </c>
      <c r="E69" s="18">
        <v>33.17153064516129</v>
      </c>
      <c r="F69" s="18">
        <v>42.768526989247306</v>
      </c>
      <c r="G69" s="18">
        <v>42.196899354838706</v>
      </c>
      <c r="J69" s="18">
        <v>3.2492300628611988</v>
      </c>
      <c r="K69" s="19">
        <v>3.1035366327478999</v>
      </c>
    </row>
    <row r="70" spans="1:11" x14ac:dyDescent="0.2">
      <c r="A70" s="2">
        <v>2023</v>
      </c>
      <c r="B70" s="17">
        <v>44958</v>
      </c>
      <c r="C70" s="18">
        <v>33.958639999999995</v>
      </c>
      <c r="D70" s="18">
        <v>33.261708571428571</v>
      </c>
      <c r="E70" s="18">
        <v>33.945194285714287</v>
      </c>
      <c r="F70" s="18">
        <v>42.105067142857138</v>
      </c>
      <c r="G70" s="18">
        <v>41.498045714285716</v>
      </c>
      <c r="J70" s="18">
        <v>3.2618023025448646</v>
      </c>
      <c r="K70" s="19">
        <v>3.1099307133037142</v>
      </c>
    </row>
    <row r="71" spans="1:11" x14ac:dyDescent="0.2">
      <c r="A71" s="2">
        <v>2023</v>
      </c>
      <c r="B71" s="17">
        <v>44986</v>
      </c>
      <c r="C71" s="18">
        <v>29.653285720053834</v>
      </c>
      <c r="D71" s="18">
        <v>32.733625880204158</v>
      </c>
      <c r="E71" s="18">
        <v>29.652547308209964</v>
      </c>
      <c r="F71" s="18">
        <v>40.893163687752356</v>
      </c>
      <c r="G71" s="18">
        <v>40.083197173620462</v>
      </c>
      <c r="J71" s="18">
        <v>3.1490577015106966</v>
      </c>
      <c r="K71" s="19">
        <v>2.9569884316219008</v>
      </c>
    </row>
    <row r="72" spans="1:11" x14ac:dyDescent="0.2">
      <c r="A72" s="2">
        <v>2023</v>
      </c>
      <c r="B72" s="17">
        <v>45017</v>
      </c>
      <c r="C72" s="18">
        <v>30.171406666666666</v>
      </c>
      <c r="D72" s="18">
        <v>31.637537806532137</v>
      </c>
      <c r="E72" s="18">
        <v>30.173537777777774</v>
      </c>
      <c r="F72" s="18">
        <v>38.510922222222227</v>
      </c>
      <c r="G72" s="18">
        <v>38.321210403510221</v>
      </c>
      <c r="J72" s="18">
        <v>3.0237408607928624</v>
      </c>
      <c r="K72" s="19">
        <v>2.8613350491135514</v>
      </c>
    </row>
    <row r="73" spans="1:11" x14ac:dyDescent="0.2">
      <c r="A73" s="2">
        <v>2023</v>
      </c>
      <c r="B73" s="17">
        <v>45047</v>
      </c>
      <c r="C73" s="18">
        <v>25.895412795698924</v>
      </c>
      <c r="D73" s="18">
        <v>31.46765343899634</v>
      </c>
      <c r="E73" s="18">
        <v>25.895412795698924</v>
      </c>
      <c r="F73" s="18">
        <v>38.301772365591397</v>
      </c>
      <c r="G73" s="18">
        <v>37.740542258064515</v>
      </c>
      <c r="J73" s="18">
        <v>3.0237408607928624</v>
      </c>
      <c r="K73" s="19">
        <v>2.8677291296693652</v>
      </c>
    </row>
    <row r="74" spans="1:11" x14ac:dyDescent="0.2">
      <c r="A74" s="2">
        <v>2023</v>
      </c>
      <c r="B74" s="17">
        <v>45078</v>
      </c>
      <c r="C74" s="18">
        <v>22.525946017632361</v>
      </c>
      <c r="D74" s="18">
        <v>35.92675466666666</v>
      </c>
      <c r="E74" s="18">
        <v>22.525946017632364</v>
      </c>
      <c r="F74" s="18">
        <v>40.148063777777779</v>
      </c>
      <c r="G74" s="18">
        <v>39.281771887830942</v>
      </c>
      <c r="J74" s="18">
        <v>3.0363131004765287</v>
      </c>
      <c r="K74" s="19">
        <v>2.8932023215610769</v>
      </c>
    </row>
    <row r="75" spans="1:11" x14ac:dyDescent="0.2">
      <c r="A75" s="2">
        <v>2023</v>
      </c>
      <c r="B75" s="17">
        <v>45108</v>
      </c>
      <c r="C75" s="18">
        <v>38.519884838709679</v>
      </c>
      <c r="D75" s="18">
        <v>45.729072365591399</v>
      </c>
      <c r="E75" s="18">
        <v>38.519884838709679</v>
      </c>
      <c r="F75" s="18">
        <v>55.508038172043015</v>
      </c>
      <c r="G75" s="18">
        <v>53.992729677419362</v>
      </c>
      <c r="J75" s="18">
        <v>3.1364854618270304</v>
      </c>
      <c r="K75" s="19">
        <v>2.9824100583478397</v>
      </c>
    </row>
    <row r="76" spans="1:11" x14ac:dyDescent="0.2">
      <c r="A76" s="2">
        <v>2023</v>
      </c>
      <c r="B76" s="17">
        <v>45139</v>
      </c>
      <c r="C76" s="18">
        <v>44.636600000000001</v>
      </c>
      <c r="D76" s="18">
        <v>47.627195161290324</v>
      </c>
      <c r="E76" s="18">
        <v>44.636600000000001</v>
      </c>
      <c r="F76" s="18">
        <v>59.235555806451607</v>
      </c>
      <c r="G76" s="18">
        <v>57.812371290322588</v>
      </c>
      <c r="J76" s="18">
        <v>3.1615285521646559</v>
      </c>
      <c r="K76" s="19">
        <v>3.0207229765169523</v>
      </c>
    </row>
    <row r="77" spans="1:11" x14ac:dyDescent="0.2">
      <c r="A77" s="2">
        <v>2023</v>
      </c>
      <c r="B77" s="17">
        <v>45170</v>
      </c>
      <c r="C77" s="18">
        <v>41.840535555555562</v>
      </c>
      <c r="D77" s="18">
        <v>41.55296666666667</v>
      </c>
      <c r="E77" s="18">
        <v>41.849760000000003</v>
      </c>
      <c r="F77" s="18">
        <v>53.831330000000001</v>
      </c>
      <c r="G77" s="18">
        <v>53.405054444444445</v>
      </c>
      <c r="J77" s="18">
        <v>3.1866730315319884</v>
      </c>
      <c r="K77" s="19">
        <v>3.0206714113511794</v>
      </c>
    </row>
    <row r="78" spans="1:11" x14ac:dyDescent="0.2">
      <c r="A78" s="2">
        <v>2023</v>
      </c>
      <c r="B78" s="17">
        <v>45200</v>
      </c>
      <c r="C78" s="18">
        <v>32.70988430107527</v>
      </c>
      <c r="D78" s="18">
        <v>32.867116774193548</v>
      </c>
      <c r="E78" s="18">
        <v>32.710555268817203</v>
      </c>
      <c r="F78" s="18">
        <v>45.040106774193546</v>
      </c>
      <c r="G78" s="18">
        <v>45.074313333333343</v>
      </c>
      <c r="J78" s="18">
        <v>3.211716121869614</v>
      </c>
      <c r="K78" s="19">
        <v>3.0143288959611372</v>
      </c>
    </row>
    <row r="79" spans="1:11" x14ac:dyDescent="0.2">
      <c r="A79" s="2">
        <v>2023</v>
      </c>
      <c r="B79" s="17">
        <v>45231</v>
      </c>
      <c r="C79" s="18">
        <v>30.858981803051314</v>
      </c>
      <c r="D79" s="18">
        <v>34.747405714285719</v>
      </c>
      <c r="E79" s="18">
        <v>30.858981803051318</v>
      </c>
      <c r="F79" s="18">
        <v>45.430432857142854</v>
      </c>
      <c r="G79" s="18">
        <v>44.99745968099861</v>
      </c>
      <c r="J79" s="18">
        <v>3.4998637442968672</v>
      </c>
      <c r="K79" s="19">
        <v>3.3074768633789091</v>
      </c>
    </row>
    <row r="80" spans="1:11" x14ac:dyDescent="0.2">
      <c r="A80" s="2">
        <v>2023</v>
      </c>
      <c r="B80" s="17">
        <v>45261</v>
      </c>
      <c r="C80" s="18">
        <v>34.681203655913976</v>
      </c>
      <c r="D80" s="18">
        <v>36.005342258064516</v>
      </c>
      <c r="E80" s="18">
        <v>34.680139139784949</v>
      </c>
      <c r="F80" s="18">
        <v>46.607724516129032</v>
      </c>
      <c r="G80" s="18">
        <v>45.689718387096775</v>
      </c>
      <c r="J80" s="18">
        <v>3.700411245057285</v>
      </c>
      <c r="K80" s="19">
        <v>3.5942307502408664</v>
      </c>
    </row>
    <row r="81" spans="1:11" x14ac:dyDescent="0.2">
      <c r="A81" s="2">
        <v>2024</v>
      </c>
      <c r="B81" s="17">
        <v>45292</v>
      </c>
      <c r="C81" s="18">
        <v>37.671969462365588</v>
      </c>
      <c r="D81" s="18">
        <v>36.765457419354838</v>
      </c>
      <c r="E81" s="18">
        <v>37.669470107526884</v>
      </c>
      <c r="F81" s="18">
        <v>47.273727741935481</v>
      </c>
      <c r="G81" s="18">
        <v>46.611432258064518</v>
      </c>
      <c r="J81" s="18">
        <v>3.7176473801074721</v>
      </c>
      <c r="K81" s="19">
        <v>3.6139802087318094</v>
      </c>
    </row>
    <row r="82" spans="1:11" x14ac:dyDescent="0.2">
      <c r="A82" s="2">
        <v>2024</v>
      </c>
      <c r="B82" s="17">
        <v>45323</v>
      </c>
      <c r="C82" s="18">
        <v>38.120072413793096</v>
      </c>
      <c r="D82" s="18">
        <v>36.645517011494249</v>
      </c>
      <c r="E82" s="18">
        <v>38.101808045977016</v>
      </c>
      <c r="F82" s="18">
        <v>46.386794367816087</v>
      </c>
      <c r="G82" s="18">
        <v>45.783747586206893</v>
      </c>
      <c r="J82" s="18">
        <v>3.7176473801074721</v>
      </c>
      <c r="K82" s="19">
        <v>3.5683450370229739</v>
      </c>
    </row>
    <row r="83" spans="1:11" x14ac:dyDescent="0.2">
      <c r="A83" s="2">
        <v>2024</v>
      </c>
      <c r="B83" s="17">
        <v>45352</v>
      </c>
      <c r="C83" s="18">
        <v>32.817208681022883</v>
      </c>
      <c r="D83" s="18">
        <v>33.817648250336475</v>
      </c>
      <c r="E83" s="18">
        <v>32.799902409152082</v>
      </c>
      <c r="F83" s="18">
        <v>44.260519017496627</v>
      </c>
      <c r="G83" s="18">
        <v>43.387682664872138</v>
      </c>
      <c r="J83" s="18">
        <v>3.5895930355875496</v>
      </c>
      <c r="K83" s="19">
        <v>3.4446402043342776</v>
      </c>
    </row>
    <row r="84" spans="1:11" x14ac:dyDescent="0.2">
      <c r="A84" s="2">
        <v>2024</v>
      </c>
      <c r="B84" s="17">
        <v>45383</v>
      </c>
      <c r="C84" s="18">
        <v>32.029296000000002</v>
      </c>
      <c r="D84" s="18">
        <v>33.006846222222222</v>
      </c>
      <c r="E84" s="18">
        <v>32.004954666666663</v>
      </c>
      <c r="F84" s="18">
        <v>42.064060444444451</v>
      </c>
      <c r="G84" s="18">
        <v>41.617339333333334</v>
      </c>
      <c r="J84" s="18">
        <v>3.474313708810707</v>
      </c>
      <c r="K84" s="19">
        <v>3.4055538086785755</v>
      </c>
    </row>
    <row r="85" spans="1:11" x14ac:dyDescent="0.2">
      <c r="A85" s="2">
        <v>2024</v>
      </c>
      <c r="B85" s="17">
        <v>45413</v>
      </c>
      <c r="C85" s="18">
        <v>28.933746344086021</v>
      </c>
      <c r="D85" s="18">
        <v>33.700829247311823</v>
      </c>
      <c r="E85" s="18">
        <v>28.933746344086021</v>
      </c>
      <c r="F85" s="18">
        <v>42.200069999999997</v>
      </c>
      <c r="G85" s="18">
        <v>41.95392677419354</v>
      </c>
      <c r="J85" s="18">
        <v>3.474313708810707</v>
      </c>
      <c r="K85" s="19">
        <v>3.418599795619067</v>
      </c>
    </row>
    <row r="86" spans="1:11" x14ac:dyDescent="0.2">
      <c r="A86" s="2">
        <v>2024</v>
      </c>
      <c r="B86" s="17">
        <v>45444</v>
      </c>
      <c r="C86" s="18">
        <v>24.382497787475625</v>
      </c>
      <c r="D86" s="18">
        <v>38.435838888888895</v>
      </c>
      <c r="E86" s="18">
        <v>24.382497787475625</v>
      </c>
      <c r="F86" s="18">
        <v>43.19880222222222</v>
      </c>
      <c r="G86" s="18">
        <v>42.533454589843736</v>
      </c>
      <c r="J86" s="18">
        <v>3.4999651333265742</v>
      </c>
      <c r="K86" s="19">
        <v>3.4251485716721994</v>
      </c>
    </row>
    <row r="87" spans="1:11" x14ac:dyDescent="0.2">
      <c r="A87" s="2">
        <v>2024</v>
      </c>
      <c r="B87" s="17">
        <v>45474</v>
      </c>
      <c r="C87" s="18">
        <v>42.881749354838711</v>
      </c>
      <c r="D87" s="18">
        <v>50.737520430107523</v>
      </c>
      <c r="E87" s="18">
        <v>42.881749354838711</v>
      </c>
      <c r="F87" s="18">
        <v>60.611486236559138</v>
      </c>
      <c r="G87" s="18">
        <v>58.977686559139784</v>
      </c>
      <c r="J87" s="18">
        <v>3.6280194778464967</v>
      </c>
      <c r="K87" s="19">
        <v>3.5683966021887468</v>
      </c>
    </row>
    <row r="88" spans="1:11" x14ac:dyDescent="0.2">
      <c r="A88" s="2">
        <v>2024</v>
      </c>
      <c r="B88" s="17">
        <v>45505</v>
      </c>
      <c r="C88" s="18">
        <v>50.94519064516129</v>
      </c>
      <c r="D88" s="18">
        <v>54.357730000000004</v>
      </c>
      <c r="E88" s="18">
        <v>50.947411290322577</v>
      </c>
      <c r="F88" s="18">
        <v>65.902651935483874</v>
      </c>
      <c r="G88" s="18">
        <v>64.34596451612903</v>
      </c>
      <c r="J88" s="18">
        <v>3.6407944955895775</v>
      </c>
      <c r="K88" s="19">
        <v>3.6009857869570898</v>
      </c>
    </row>
    <row r="89" spans="1:11" x14ac:dyDescent="0.2">
      <c r="A89" s="2">
        <v>2024</v>
      </c>
      <c r="B89" s="17">
        <v>45536</v>
      </c>
      <c r="C89" s="18">
        <v>49.731788000000002</v>
      </c>
      <c r="D89" s="18">
        <v>50.821044000000001</v>
      </c>
      <c r="E89" s="18">
        <v>49.713694000000004</v>
      </c>
      <c r="F89" s="18">
        <v>62.470851333333329</v>
      </c>
      <c r="G89" s="18">
        <v>61.72284333333333</v>
      </c>
      <c r="J89" s="18">
        <v>3.6792209378485246</v>
      </c>
      <c r="K89" s="19">
        <v>3.5879398000165974</v>
      </c>
    </row>
    <row r="90" spans="1:11" x14ac:dyDescent="0.2">
      <c r="A90" s="2">
        <v>2024</v>
      </c>
      <c r="B90" s="17">
        <v>45566</v>
      </c>
      <c r="C90" s="18">
        <v>38.820640645161291</v>
      </c>
      <c r="D90" s="18">
        <v>38.720061935483869</v>
      </c>
      <c r="E90" s="18">
        <v>38.828258709677414</v>
      </c>
      <c r="F90" s="18">
        <v>52.043384193548391</v>
      </c>
      <c r="G90" s="18">
        <v>51.929112903225807</v>
      </c>
      <c r="J90" s="18">
        <v>3.7048723623643922</v>
      </c>
      <c r="K90" s="19">
        <v>3.6139802087318094</v>
      </c>
    </row>
    <row r="91" spans="1:11" x14ac:dyDescent="0.2">
      <c r="A91" s="2">
        <v>2024</v>
      </c>
      <c r="B91" s="17">
        <v>45597</v>
      </c>
      <c r="C91" s="18">
        <v>33.675663300970875</v>
      </c>
      <c r="D91" s="18">
        <v>36.282200166435508</v>
      </c>
      <c r="E91" s="18">
        <v>33.675663300970875</v>
      </c>
      <c r="F91" s="18">
        <v>49.824367184466013</v>
      </c>
      <c r="G91" s="18">
        <v>49.135041470180305</v>
      </c>
      <c r="J91" s="18">
        <v>3.9865310868903987</v>
      </c>
      <c r="K91" s="19">
        <v>3.9135738218711671</v>
      </c>
    </row>
    <row r="92" spans="1:11" x14ac:dyDescent="0.2">
      <c r="A92" s="2">
        <v>2024</v>
      </c>
      <c r="B92" s="17">
        <v>45627</v>
      </c>
      <c r="C92" s="18">
        <v>38.264686559139783</v>
      </c>
      <c r="D92" s="18">
        <v>39.664563225806454</v>
      </c>
      <c r="E92" s="18">
        <v>38.264686559139783</v>
      </c>
      <c r="F92" s="18">
        <v>51.894887634408612</v>
      </c>
      <c r="G92" s="18">
        <v>50.797271290322577</v>
      </c>
      <c r="J92" s="18">
        <v>4.1786632981851364</v>
      </c>
      <c r="K92" s="19">
        <v>4.1349946436991196</v>
      </c>
    </row>
    <row r="93" spans="1:11" x14ac:dyDescent="0.2">
      <c r="A93" s="2">
        <v>2025</v>
      </c>
      <c r="B93" s="17">
        <v>45658</v>
      </c>
      <c r="C93" s="18">
        <v>40.553653548387096</v>
      </c>
      <c r="D93" s="18">
        <v>43.421654157741074</v>
      </c>
      <c r="E93" s="18">
        <v>40.551489677419355</v>
      </c>
      <c r="F93" s="18">
        <v>52.200202043010755</v>
      </c>
      <c r="G93" s="18">
        <v>51.383902258064516</v>
      </c>
      <c r="J93" s="18">
        <v>4.2009688847206732</v>
      </c>
      <c r="K93" s="19">
        <v>4.1945524101665832</v>
      </c>
    </row>
    <row r="94" spans="1:11" x14ac:dyDescent="0.2">
      <c r="A94" s="2">
        <v>2025</v>
      </c>
      <c r="B94" s="17">
        <v>45689</v>
      </c>
      <c r="C94" s="18">
        <v>41.377024285714285</v>
      </c>
      <c r="D94" s="18">
        <v>43.956222534179688</v>
      </c>
      <c r="E94" s="18">
        <v>41.360018571428576</v>
      </c>
      <c r="F94" s="18">
        <v>51.510121428571424</v>
      </c>
      <c r="G94" s="18">
        <v>50.567107142857139</v>
      </c>
      <c r="J94" s="18">
        <v>4.227127254385076</v>
      </c>
      <c r="K94" s="19">
        <v>4.2145081293206159</v>
      </c>
    </row>
    <row r="95" spans="1:11" x14ac:dyDescent="0.2">
      <c r="A95" s="2">
        <v>2025</v>
      </c>
      <c r="B95" s="17">
        <v>45717</v>
      </c>
      <c r="C95" s="18">
        <v>35.965152960969043</v>
      </c>
      <c r="D95" s="18">
        <v>41.622244469089409</v>
      </c>
      <c r="E95" s="18">
        <v>35.961849596231495</v>
      </c>
      <c r="F95" s="18">
        <v>48.971612825950714</v>
      </c>
      <c r="G95" s="18">
        <v>47.983013059645565</v>
      </c>
      <c r="J95" s="18">
        <v>4.070177036398662</v>
      </c>
      <c r="K95" s="19">
        <v>3.9817945361884428</v>
      </c>
    </row>
    <row r="96" spans="1:11" x14ac:dyDescent="0.2">
      <c r="A96" s="2">
        <v>2025</v>
      </c>
      <c r="B96" s="17">
        <v>45748</v>
      </c>
      <c r="C96" s="18">
        <v>34.707037777777778</v>
      </c>
      <c r="D96" s="18">
        <v>40.584590572781003</v>
      </c>
      <c r="E96" s="18">
        <v>34.721898444444442</v>
      </c>
      <c r="F96" s="18">
        <v>45.93123210394964</v>
      </c>
      <c r="G96" s="18">
        <v>45.857559709309903</v>
      </c>
      <c r="J96" s="18">
        <v>3.8479322832809491</v>
      </c>
      <c r="K96" s="19">
        <v>3.7224733175175593</v>
      </c>
    </row>
    <row r="97" spans="1:11" x14ac:dyDescent="0.2">
      <c r="A97" s="2">
        <v>2025</v>
      </c>
      <c r="B97" s="17">
        <v>45778</v>
      </c>
      <c r="C97" s="18">
        <v>30.986653978494623</v>
      </c>
      <c r="D97" s="18">
        <v>42.94027435138662</v>
      </c>
      <c r="E97" s="18">
        <v>30.986653978494623</v>
      </c>
      <c r="F97" s="18">
        <v>45.433008924731183</v>
      </c>
      <c r="G97" s="18">
        <v>45.130338064516131</v>
      </c>
      <c r="J97" s="18">
        <v>3.8479322832809491</v>
      </c>
      <c r="K97" s="19">
        <v>3.7158214111328816</v>
      </c>
    </row>
    <row r="98" spans="1:11" x14ac:dyDescent="0.2">
      <c r="A98" s="2">
        <v>2025</v>
      </c>
      <c r="B98" s="17">
        <v>45809</v>
      </c>
      <c r="C98" s="18">
        <v>27.919000837538</v>
      </c>
      <c r="D98" s="18">
        <v>43.918811450195285</v>
      </c>
      <c r="E98" s="18">
        <v>27.919000837538</v>
      </c>
      <c r="F98" s="18">
        <v>47.760216606987896</v>
      </c>
      <c r="G98" s="18">
        <v>47.018532647026895</v>
      </c>
      <c r="J98" s="18">
        <v>3.86101146811315</v>
      </c>
      <c r="K98" s="19">
        <v>3.7623331906598523</v>
      </c>
    </row>
    <row r="99" spans="1:11" x14ac:dyDescent="0.2">
      <c r="A99" s="2">
        <v>2025</v>
      </c>
      <c r="B99" s="17">
        <v>45839</v>
      </c>
      <c r="C99" s="18">
        <v>45.099241612903228</v>
      </c>
      <c r="D99" s="18">
        <v>54.998028279569887</v>
      </c>
      <c r="E99" s="18">
        <v>45.099241612903228</v>
      </c>
      <c r="F99" s="18">
        <v>65.24570720430107</v>
      </c>
      <c r="G99" s="18">
        <v>63.392091182795696</v>
      </c>
      <c r="J99" s="18">
        <v>3.9525657619385584</v>
      </c>
      <c r="K99" s="19">
        <v>3.8754155991993726</v>
      </c>
    </row>
    <row r="100" spans="1:11" x14ac:dyDescent="0.2">
      <c r="A100" s="2">
        <v>2025</v>
      </c>
      <c r="B100" s="17">
        <v>45870</v>
      </c>
      <c r="C100" s="18">
        <v>54.661125268817202</v>
      </c>
      <c r="D100" s="18">
        <v>59.514914838709679</v>
      </c>
      <c r="E100" s="18">
        <v>54.661125268817209</v>
      </c>
      <c r="F100" s="18">
        <v>71.746991720430103</v>
      </c>
      <c r="G100" s="18">
        <v>69.858555913978492</v>
      </c>
      <c r="J100" s="18">
        <v>3.9787241316029607</v>
      </c>
      <c r="K100" s="19">
        <v>3.9153270375074385</v>
      </c>
    </row>
    <row r="101" spans="1:11" x14ac:dyDescent="0.2">
      <c r="A101" s="2">
        <v>2025</v>
      </c>
      <c r="B101" s="17">
        <v>45901</v>
      </c>
      <c r="C101" s="18">
        <v>53.545019999999994</v>
      </c>
      <c r="D101" s="18">
        <v>54.102536666666666</v>
      </c>
      <c r="E101" s="18">
        <v>53.54402555555555</v>
      </c>
      <c r="F101" s="18">
        <v>68.285443333333333</v>
      </c>
      <c r="G101" s="18">
        <v>67.364445555555548</v>
      </c>
      <c r="J101" s="18">
        <v>4.0178602970698574</v>
      </c>
      <c r="K101" s="19">
        <v>3.9020232247380839</v>
      </c>
    </row>
    <row r="102" spans="1:11" x14ac:dyDescent="0.2">
      <c r="A102" s="2">
        <v>2025</v>
      </c>
      <c r="B102" s="17">
        <v>45931</v>
      </c>
      <c r="C102" s="18">
        <v>39.601051867478887</v>
      </c>
      <c r="D102" s="18">
        <v>43.617650308916652</v>
      </c>
      <c r="E102" s="18">
        <v>39.60105186747888</v>
      </c>
      <c r="F102" s="18">
        <v>55.849698064516126</v>
      </c>
      <c r="G102" s="18">
        <v>55.185336129032258</v>
      </c>
      <c r="J102" s="18">
        <v>4.0440186667342592</v>
      </c>
      <c r="K102" s="19">
        <v>3.9219273787263438</v>
      </c>
    </row>
    <row r="103" spans="1:11" x14ac:dyDescent="0.2">
      <c r="A103" s="2">
        <v>2025</v>
      </c>
      <c r="B103" s="17">
        <v>45962</v>
      </c>
      <c r="C103" s="18">
        <v>37.520484294706222</v>
      </c>
      <c r="D103" s="18">
        <v>42.727910818240197</v>
      </c>
      <c r="E103" s="18">
        <v>37.520484294706222</v>
      </c>
      <c r="F103" s="18">
        <v>53.741651858138709</v>
      </c>
      <c r="G103" s="18">
        <v>52.739574565986722</v>
      </c>
      <c r="J103" s="18">
        <v>4.227127254385076</v>
      </c>
      <c r="K103" s="19">
        <v>4.1147810987162234</v>
      </c>
    </row>
    <row r="104" spans="1:11" x14ac:dyDescent="0.2">
      <c r="A104" s="2">
        <v>2025</v>
      </c>
      <c r="B104" s="17">
        <v>45992</v>
      </c>
      <c r="C104" s="18">
        <v>41.488085100727716</v>
      </c>
      <c r="D104" s="18">
        <v>45.411409193469638</v>
      </c>
      <c r="E104" s="18">
        <v>41.479920171922224</v>
      </c>
      <c r="F104" s="18">
        <v>55.980365376344089</v>
      </c>
      <c r="G104" s="18">
        <v>54.752120322580652</v>
      </c>
      <c r="J104" s="18">
        <v>4.4755303771671908</v>
      </c>
      <c r="K104" s="19">
        <v>4.4007099429258174</v>
      </c>
    </row>
    <row r="105" spans="1:11" x14ac:dyDescent="0.2">
      <c r="A105" s="2">
        <v>2026</v>
      </c>
      <c r="B105" s="17">
        <v>46023</v>
      </c>
      <c r="C105" s="18">
        <v>44.454122903225802</v>
      </c>
      <c r="D105" s="18">
        <v>46.593901931598623</v>
      </c>
      <c r="E105" s="18">
        <v>44.447351720430106</v>
      </c>
      <c r="F105" s="18">
        <v>56.084888924731182</v>
      </c>
      <c r="G105" s="18">
        <v>54.910964516129035</v>
      </c>
      <c r="J105" s="18">
        <v>4.5027026371286629</v>
      </c>
      <c r="K105" s="19">
        <v>4.4449528551587898</v>
      </c>
    </row>
    <row r="106" spans="1:11" x14ac:dyDescent="0.2">
      <c r="A106" s="2">
        <v>2026</v>
      </c>
      <c r="B106" s="17">
        <v>46054</v>
      </c>
      <c r="C106" s="18">
        <v>44.971718571428568</v>
      </c>
      <c r="D106" s="18">
        <v>46.989536285400384</v>
      </c>
      <c r="E106" s="18">
        <v>44.92453714285714</v>
      </c>
      <c r="F106" s="18">
        <v>55.01587428571429</v>
      </c>
      <c r="G106" s="18">
        <v>53.901211428571429</v>
      </c>
      <c r="J106" s="18">
        <v>4.5159846000202775</v>
      </c>
      <c r="K106" s="19">
        <v>4.4585144937570087</v>
      </c>
    </row>
    <row r="107" spans="1:11" x14ac:dyDescent="0.2">
      <c r="A107" s="2">
        <v>2026</v>
      </c>
      <c r="B107" s="17">
        <v>46082</v>
      </c>
      <c r="C107" s="18">
        <v>39.171962570659488</v>
      </c>
      <c r="D107" s="18">
        <v>45.977742293962422</v>
      </c>
      <c r="E107" s="18">
        <v>39.165322247644681</v>
      </c>
      <c r="F107" s="18">
        <v>52.322519986541053</v>
      </c>
      <c r="G107" s="18">
        <v>51.291055693135938</v>
      </c>
      <c r="J107" s="18">
        <v>4.3024593034573666</v>
      </c>
      <c r="K107" s="19">
        <v>4.2209022098764297</v>
      </c>
    </row>
    <row r="108" spans="1:11" x14ac:dyDescent="0.2">
      <c r="A108" s="2">
        <v>2026</v>
      </c>
      <c r="B108" s="17">
        <v>46113</v>
      </c>
      <c r="C108" s="18">
        <v>38.712988666666668</v>
      </c>
      <c r="D108" s="18">
        <v>44.909769778781445</v>
      </c>
      <c r="E108" s="18">
        <v>38.806085111111116</v>
      </c>
      <c r="F108" s="18">
        <v>48.468335860894079</v>
      </c>
      <c r="G108" s="18">
        <v>48.513589650065086</v>
      </c>
      <c r="J108" s="18">
        <v>4.0221186363175505</v>
      </c>
      <c r="K108" s="19">
        <v>3.9357468431534262</v>
      </c>
    </row>
    <row r="109" spans="1:11" x14ac:dyDescent="0.2">
      <c r="A109" s="2">
        <v>2026</v>
      </c>
      <c r="B109" s="17">
        <v>46143</v>
      </c>
      <c r="C109" s="18">
        <v>32.669368064516135</v>
      </c>
      <c r="D109" s="18">
        <v>44.063546334543553</v>
      </c>
      <c r="E109" s="18">
        <v>32.669368064516128</v>
      </c>
      <c r="F109" s="18">
        <v>47.648778494623656</v>
      </c>
      <c r="G109" s="18">
        <v>47.384080000000004</v>
      </c>
      <c r="J109" s="18">
        <v>4.0087352843962281</v>
      </c>
      <c r="K109" s="19">
        <v>3.9085720007912155</v>
      </c>
    </row>
    <row r="110" spans="1:11" x14ac:dyDescent="0.2">
      <c r="A110" s="2">
        <v>2026</v>
      </c>
      <c r="B110" s="17">
        <v>46174</v>
      </c>
      <c r="C110" s="18">
        <v>29.857918463812975</v>
      </c>
      <c r="D110" s="18">
        <v>47.257238676703544</v>
      </c>
      <c r="E110" s="18">
        <v>29.857918463812975</v>
      </c>
      <c r="F110" s="18">
        <v>50.66215303209092</v>
      </c>
      <c r="G110" s="18">
        <v>50.028778245713958</v>
      </c>
      <c r="J110" s="18">
        <v>4.035501988238873</v>
      </c>
      <c r="K110" s="19">
        <v>3.9697282873976318</v>
      </c>
    </row>
    <row r="111" spans="1:11" x14ac:dyDescent="0.2">
      <c r="A111" s="2">
        <v>2026</v>
      </c>
      <c r="B111" s="17">
        <v>46204</v>
      </c>
      <c r="C111" s="18">
        <v>48.953663978494617</v>
      </c>
      <c r="D111" s="18">
        <v>60.142634516129036</v>
      </c>
      <c r="E111" s="18">
        <v>48.953663978494617</v>
      </c>
      <c r="F111" s="18">
        <v>69.770405376344087</v>
      </c>
      <c r="G111" s="18">
        <v>67.72324150537635</v>
      </c>
      <c r="J111" s="18">
        <v>4.1288812845990064</v>
      </c>
      <c r="K111" s="19">
        <v>4.0715179246329321</v>
      </c>
    </row>
    <row r="112" spans="1:11" x14ac:dyDescent="0.2">
      <c r="A112" s="2">
        <v>2026</v>
      </c>
      <c r="B112" s="17">
        <v>46235</v>
      </c>
      <c r="C112" s="18">
        <v>57.079102688172043</v>
      </c>
      <c r="D112" s="18">
        <v>62.397460322580649</v>
      </c>
      <c r="E112" s="18">
        <v>57.07910268817205</v>
      </c>
      <c r="F112" s="18">
        <v>74.628712688172044</v>
      </c>
      <c r="G112" s="18">
        <v>72.658988494623657</v>
      </c>
      <c r="J112" s="18">
        <v>4.1823133032545883</v>
      </c>
      <c r="K112" s="19">
        <v>4.1258676093573534</v>
      </c>
    </row>
    <row r="113" spans="1:11" x14ac:dyDescent="0.2">
      <c r="A113" s="2">
        <v>2026</v>
      </c>
      <c r="B113" s="17">
        <v>46266</v>
      </c>
      <c r="C113" s="18">
        <v>55.238372222222218</v>
      </c>
      <c r="D113" s="18">
        <v>56.192604444444441</v>
      </c>
      <c r="E113" s="18">
        <v>55.227672222222218</v>
      </c>
      <c r="F113" s="18">
        <v>69.995865555555554</v>
      </c>
      <c r="G113" s="18">
        <v>68.85259111111111</v>
      </c>
      <c r="J113" s="18">
        <v>4.1689299513332658</v>
      </c>
      <c r="K113" s="19">
        <v>4.064762887916709</v>
      </c>
    </row>
    <row r="114" spans="1:11" x14ac:dyDescent="0.2">
      <c r="A114" s="2">
        <v>2026</v>
      </c>
      <c r="B114" s="17">
        <v>46296</v>
      </c>
      <c r="C114" s="18">
        <v>41.437008036715611</v>
      </c>
      <c r="D114" s="18">
        <v>45.722217067595473</v>
      </c>
      <c r="E114" s="18">
        <v>41.436312162101494</v>
      </c>
      <c r="F114" s="18">
        <v>57.25273</v>
      </c>
      <c r="G114" s="18">
        <v>56.582678064516131</v>
      </c>
      <c r="J114" s="18">
        <v>4.1956966551759098</v>
      </c>
      <c r="K114" s="19">
        <v>4.0986927669951418</v>
      </c>
    </row>
    <row r="115" spans="1:11" x14ac:dyDescent="0.2">
      <c r="A115" s="2">
        <v>2026</v>
      </c>
      <c r="B115" s="17">
        <v>46327</v>
      </c>
      <c r="C115" s="18">
        <v>40.208265090286325</v>
      </c>
      <c r="D115" s="18">
        <v>47.272069822568007</v>
      </c>
      <c r="E115" s="18">
        <v>40.208265090286325</v>
      </c>
      <c r="F115" s="18">
        <v>56.779196374267933</v>
      </c>
      <c r="G115" s="18">
        <v>55.637039246533284</v>
      </c>
      <c r="J115" s="18">
        <v>4.4626539703944035</v>
      </c>
      <c r="K115" s="19">
        <v>4.3906547356001422</v>
      </c>
    </row>
    <row r="116" spans="1:11" x14ac:dyDescent="0.2">
      <c r="A116" s="2">
        <v>2026</v>
      </c>
      <c r="B116" s="17">
        <v>46357</v>
      </c>
      <c r="C116" s="18">
        <v>43.721690557336302</v>
      </c>
      <c r="D116" s="18">
        <v>47.888093722763898</v>
      </c>
      <c r="E116" s="18">
        <v>43.702536675237859</v>
      </c>
      <c r="F116" s="18">
        <v>57.978127456500971</v>
      </c>
      <c r="G116" s="18">
        <v>56.487216236559142</v>
      </c>
      <c r="J116" s="18">
        <v>4.6628973040657007</v>
      </c>
      <c r="K116" s="19">
        <v>4.6214604175987262</v>
      </c>
    </row>
    <row r="117" spans="1:11" x14ac:dyDescent="0.2">
      <c r="A117" s="2">
        <v>2027</v>
      </c>
      <c r="B117" s="17">
        <v>46388</v>
      </c>
      <c r="C117" s="18">
        <v>45.70679451612903</v>
      </c>
      <c r="D117" s="18">
        <v>49.059102540375079</v>
      </c>
      <c r="E117" s="18">
        <v>45.706627849462365</v>
      </c>
      <c r="F117" s="18">
        <v>58.318145161290317</v>
      </c>
      <c r="G117" s="18">
        <v>57.011517956989245</v>
      </c>
      <c r="J117" s="18">
        <v>4.6971667961066608</v>
      </c>
      <c r="K117" s="19">
        <v>4.6668893286444701</v>
      </c>
    </row>
    <row r="118" spans="1:11" x14ac:dyDescent="0.2">
      <c r="A118" s="2">
        <v>2027</v>
      </c>
      <c r="B118" s="17">
        <v>46419</v>
      </c>
      <c r="C118" s="18">
        <v>46.238462857142849</v>
      </c>
      <c r="D118" s="18">
        <v>49.433236803327304</v>
      </c>
      <c r="E118" s="18">
        <v>46.202155714285709</v>
      </c>
      <c r="F118" s="18">
        <v>57.267800499441947</v>
      </c>
      <c r="G118" s="18">
        <v>56.108242857142855</v>
      </c>
      <c r="J118" s="18">
        <v>4.6971667961066608</v>
      </c>
      <c r="K118" s="19">
        <v>4.6461085668380733</v>
      </c>
    </row>
    <row r="119" spans="1:11" x14ac:dyDescent="0.2">
      <c r="A119" s="2">
        <v>2027</v>
      </c>
      <c r="B119" s="17">
        <v>46447</v>
      </c>
      <c r="C119" s="18">
        <v>39.23016469717362</v>
      </c>
      <c r="D119" s="18">
        <v>46.421618260092252</v>
      </c>
      <c r="E119" s="18">
        <v>39.232118290713331</v>
      </c>
      <c r="F119" s="18">
        <v>53.092204299260565</v>
      </c>
      <c r="G119" s="18">
        <v>52.231444697173629</v>
      </c>
      <c r="J119" s="18">
        <v>4.3288204511811825</v>
      </c>
      <c r="K119" s="19">
        <v>4.2297714183893333</v>
      </c>
    </row>
    <row r="120" spans="1:11" x14ac:dyDescent="0.2">
      <c r="A120" s="2">
        <v>2027</v>
      </c>
      <c r="B120" s="17">
        <v>46478</v>
      </c>
      <c r="C120" s="18">
        <v>35.895410444444451</v>
      </c>
      <c r="D120" s="18">
        <v>44.111799282497842</v>
      </c>
      <c r="E120" s="18">
        <v>35.931462888888888</v>
      </c>
      <c r="F120" s="18">
        <v>48.348054350694447</v>
      </c>
      <c r="G120" s="18">
        <v>48.582790482584642</v>
      </c>
      <c r="J120" s="18">
        <v>3.9467865872452599</v>
      </c>
      <c r="K120" s="19">
        <v>3.8481376265056171</v>
      </c>
    </row>
    <row r="121" spans="1:11" x14ac:dyDescent="0.2">
      <c r="A121" s="2">
        <v>2027</v>
      </c>
      <c r="B121" s="17">
        <v>46508</v>
      </c>
      <c r="C121" s="18">
        <v>32.224905053763443</v>
      </c>
      <c r="D121" s="18">
        <v>45.111809761293507</v>
      </c>
      <c r="E121" s="18">
        <v>32.224905053763443</v>
      </c>
      <c r="F121" s="18">
        <v>47.766133010752682</v>
      </c>
      <c r="G121" s="18">
        <v>47.705510860215057</v>
      </c>
      <c r="J121" s="18">
        <v>3.9195129382540808</v>
      </c>
      <c r="K121" s="19">
        <v>3.8273052995334482</v>
      </c>
    </row>
    <row r="122" spans="1:11" x14ac:dyDescent="0.2">
      <c r="A122" s="2">
        <v>2027</v>
      </c>
      <c r="B122" s="17">
        <v>46539</v>
      </c>
      <c r="C122" s="18">
        <v>29.690751393636031</v>
      </c>
      <c r="D122" s="18">
        <v>48.313859572672506</v>
      </c>
      <c r="E122" s="18">
        <v>29.690751393636031</v>
      </c>
      <c r="F122" s="18">
        <v>50.847305721706817</v>
      </c>
      <c r="G122" s="18">
        <v>50.266021982828761</v>
      </c>
      <c r="J122" s="18">
        <v>3.9467865872452599</v>
      </c>
      <c r="K122" s="19">
        <v>3.8481376265056171</v>
      </c>
    </row>
    <row r="123" spans="1:11" x14ac:dyDescent="0.2">
      <c r="A123" s="2">
        <v>2027</v>
      </c>
      <c r="B123" s="17">
        <v>46569</v>
      </c>
      <c r="C123" s="18">
        <v>47.713287311827948</v>
      </c>
      <c r="D123" s="18">
        <v>60.135149569892477</v>
      </c>
      <c r="E123" s="18">
        <v>47.713287311827962</v>
      </c>
      <c r="F123" s="18">
        <v>69.299573763440861</v>
      </c>
      <c r="G123" s="18">
        <v>67.28408537634408</v>
      </c>
      <c r="J123" s="18">
        <v>4.0559825722396843</v>
      </c>
      <c r="K123" s="19">
        <v>3.9799897553863977</v>
      </c>
    </row>
    <row r="124" spans="1:11" x14ac:dyDescent="0.2">
      <c r="A124" s="2">
        <v>2027</v>
      </c>
      <c r="B124" s="17">
        <v>46600</v>
      </c>
      <c r="C124" s="18">
        <v>56.250403440860218</v>
      </c>
      <c r="D124" s="18">
        <v>62.33783258064517</v>
      </c>
      <c r="E124" s="18">
        <v>56.250403440860218</v>
      </c>
      <c r="F124" s="18">
        <v>74.539714301075279</v>
      </c>
      <c r="G124" s="18">
        <v>72.555594623655935</v>
      </c>
      <c r="J124" s="18">
        <v>4.1105298702220425</v>
      </c>
      <c r="K124" s="19">
        <v>4.0216544093307363</v>
      </c>
    </row>
    <row r="125" spans="1:11" x14ac:dyDescent="0.2">
      <c r="A125" s="2">
        <v>2027</v>
      </c>
      <c r="B125" s="17">
        <v>46631</v>
      </c>
      <c r="C125" s="18">
        <v>55.036580000000001</v>
      </c>
      <c r="D125" s="18">
        <v>57.457773333333336</v>
      </c>
      <c r="E125" s="18">
        <v>55.031199999999998</v>
      </c>
      <c r="F125" s="18">
        <v>70.665411111111112</v>
      </c>
      <c r="G125" s="18">
        <v>69.301226666666665</v>
      </c>
      <c r="J125" s="18">
        <v>4.1105298702220425</v>
      </c>
      <c r="K125" s="19">
        <v>3.9592089935800017</v>
      </c>
    </row>
    <row r="126" spans="1:11" x14ac:dyDescent="0.2">
      <c r="A126" s="2">
        <v>2027</v>
      </c>
      <c r="B126" s="17">
        <v>46661</v>
      </c>
      <c r="C126" s="18">
        <v>42.682390338987965</v>
      </c>
      <c r="D126" s="18">
        <v>48.893242333524945</v>
      </c>
      <c r="E126" s="18">
        <v>42.679918941138496</v>
      </c>
      <c r="F126" s="18">
        <v>57.846476236559134</v>
      </c>
      <c r="G126" s="18">
        <v>57.111462688172047</v>
      </c>
      <c r="J126" s="18">
        <v>4.1105298702220425</v>
      </c>
      <c r="K126" s="19">
        <v>4.0008220823585674</v>
      </c>
    </row>
    <row r="127" spans="1:11" x14ac:dyDescent="0.2">
      <c r="A127" s="2">
        <v>2027</v>
      </c>
      <c r="B127" s="17">
        <v>46692</v>
      </c>
      <c r="C127" s="18">
        <v>39.913027066298248</v>
      </c>
      <c r="D127" s="18">
        <v>46.525991013906527</v>
      </c>
      <c r="E127" s="18">
        <v>39.913027066298255</v>
      </c>
      <c r="F127" s="18">
        <v>56.629301814784306</v>
      </c>
      <c r="G127" s="18">
        <v>55.613537881880319</v>
      </c>
      <c r="J127" s="18">
        <v>4.3288204511811825</v>
      </c>
      <c r="K127" s="19">
        <v>4.2367327157686479</v>
      </c>
    </row>
    <row r="128" spans="1:11" x14ac:dyDescent="0.2">
      <c r="A128" s="2">
        <v>2027</v>
      </c>
      <c r="B128" s="17">
        <v>46722</v>
      </c>
      <c r="C128" s="18">
        <v>43.716574309974554</v>
      </c>
      <c r="D128" s="18">
        <v>48.954854780627834</v>
      </c>
      <c r="E128" s="18">
        <v>43.70258429742627</v>
      </c>
      <c r="F128" s="18">
        <v>58.253982810911758</v>
      </c>
      <c r="G128" s="18">
        <v>56.685629677419357</v>
      </c>
      <c r="J128" s="18">
        <v>4.560697162121059</v>
      </c>
      <c r="K128" s="19">
        <v>4.5281274675501466</v>
      </c>
    </row>
    <row r="129" spans="1:11" x14ac:dyDescent="0.2">
      <c r="A129" s="2">
        <v>2028</v>
      </c>
      <c r="B129" s="17">
        <v>46753</v>
      </c>
      <c r="C129" s="18">
        <v>45.695954946236562</v>
      </c>
      <c r="D129" s="18">
        <v>50.405597809822311</v>
      </c>
      <c r="E129" s="18">
        <v>45.692083978494622</v>
      </c>
      <c r="F129" s="18">
        <v>58.467899247311827</v>
      </c>
      <c r="G129" s="18">
        <v>57.128426451612896</v>
      </c>
      <c r="J129" s="18">
        <v>4.5912152600628611</v>
      </c>
      <c r="K129" s="19">
        <v>4.5490629248538621</v>
      </c>
    </row>
    <row r="130" spans="1:11" x14ac:dyDescent="0.2">
      <c r="A130" s="2">
        <v>2028</v>
      </c>
      <c r="B130" s="17">
        <v>46784</v>
      </c>
      <c r="C130" s="18">
        <v>46.328320344827588</v>
      </c>
      <c r="D130" s="18">
        <v>50.754982871570832</v>
      </c>
      <c r="E130" s="18">
        <v>46.2906824137931</v>
      </c>
      <c r="F130" s="18">
        <v>57.413827126436772</v>
      </c>
      <c r="G130" s="18">
        <v>56.413326206896556</v>
      </c>
      <c r="J130" s="18">
        <v>4.5773249629930044</v>
      </c>
      <c r="K130" s="19">
        <v>4.4923412425038967</v>
      </c>
    </row>
    <row r="131" spans="1:11" x14ac:dyDescent="0.2">
      <c r="A131" s="2">
        <v>2028</v>
      </c>
      <c r="B131" s="17">
        <v>46813</v>
      </c>
      <c r="C131" s="18">
        <v>38.786130471063252</v>
      </c>
      <c r="D131" s="18">
        <v>47.820774037295692</v>
      </c>
      <c r="E131" s="18">
        <v>38.782070753701213</v>
      </c>
      <c r="F131" s="18">
        <v>53.316274205098814</v>
      </c>
      <c r="G131" s="18">
        <v>52.625681117807545</v>
      </c>
      <c r="J131" s="18">
        <v>4.2287494788603874</v>
      </c>
      <c r="K131" s="19">
        <v>4.1377275974850729</v>
      </c>
    </row>
    <row r="132" spans="1:11" x14ac:dyDescent="0.2">
      <c r="A132" s="2">
        <v>2028</v>
      </c>
      <c r="B132" s="17">
        <v>46844</v>
      </c>
      <c r="C132" s="18">
        <v>35.143341111111113</v>
      </c>
      <c r="D132" s="18">
        <v>45.187576717800582</v>
      </c>
      <c r="E132" s="18">
        <v>35.380674444444445</v>
      </c>
      <c r="F132" s="18">
        <v>47.5498231077745</v>
      </c>
      <c r="G132" s="18">
        <v>48.721890846625442</v>
      </c>
      <c r="J132" s="18">
        <v>3.8383003254587855</v>
      </c>
      <c r="K132" s="19">
        <v>3.7477402487461799</v>
      </c>
    </row>
    <row r="133" spans="1:11" x14ac:dyDescent="0.2">
      <c r="A133" s="2">
        <v>2028</v>
      </c>
      <c r="B133" s="17">
        <v>46874</v>
      </c>
      <c r="C133" s="18">
        <v>32.399843440860217</v>
      </c>
      <c r="D133" s="18">
        <v>48.294663993261175</v>
      </c>
      <c r="E133" s="18">
        <v>32.402337956989243</v>
      </c>
      <c r="F133" s="18">
        <v>48.426439247311826</v>
      </c>
      <c r="G133" s="18">
        <v>48.555373548387095</v>
      </c>
      <c r="J133" s="18">
        <v>3.8661823086282063</v>
      </c>
      <c r="K133" s="19">
        <v>3.7619206693336706</v>
      </c>
    </row>
    <row r="134" spans="1:11" x14ac:dyDescent="0.2">
      <c r="A134" s="2">
        <v>2028</v>
      </c>
      <c r="B134" s="17">
        <v>46905</v>
      </c>
      <c r="C134" s="18">
        <v>29.643263202243375</v>
      </c>
      <c r="D134" s="18">
        <v>49.56906588430445</v>
      </c>
      <c r="E134" s="18">
        <v>29.643263202243379</v>
      </c>
      <c r="F134" s="18">
        <v>51.187458970811662</v>
      </c>
      <c r="G134" s="18">
        <v>51.024022420247377</v>
      </c>
      <c r="J134" s="18">
        <v>3.8940642917976276</v>
      </c>
      <c r="K134" s="19">
        <v>3.8044619310961445</v>
      </c>
    </row>
    <row r="135" spans="1:11" x14ac:dyDescent="0.2">
      <c r="A135" s="2">
        <v>2028</v>
      </c>
      <c r="B135" s="17">
        <v>46935</v>
      </c>
      <c r="C135" s="18">
        <v>47.775422258064523</v>
      </c>
      <c r="D135" s="18">
        <v>61.037866881720433</v>
      </c>
      <c r="E135" s="18">
        <v>47.775422258064516</v>
      </c>
      <c r="F135" s="18">
        <v>69.965215376344091</v>
      </c>
      <c r="G135" s="18">
        <v>67.968045053763447</v>
      </c>
      <c r="J135" s="18">
        <v>4.0195839105748759</v>
      </c>
      <c r="K135" s="19">
        <v>3.9250212886727054</v>
      </c>
    </row>
    <row r="136" spans="1:11" x14ac:dyDescent="0.2">
      <c r="A136" s="2">
        <v>2028</v>
      </c>
      <c r="B136" s="17">
        <v>46966</v>
      </c>
      <c r="C136" s="18">
        <v>56.441129354838708</v>
      </c>
      <c r="D136" s="18">
        <v>62.946720967741925</v>
      </c>
      <c r="E136" s="18">
        <v>56.441129354838708</v>
      </c>
      <c r="F136" s="18">
        <v>75.385405806451601</v>
      </c>
      <c r="G136" s="18">
        <v>73.438818387096788</v>
      </c>
      <c r="J136" s="18">
        <v>4.0753478769137184</v>
      </c>
      <c r="K136" s="19">
        <v>3.9675625504351788</v>
      </c>
    </row>
    <row r="137" spans="1:11" x14ac:dyDescent="0.2">
      <c r="A137" s="2">
        <v>2028</v>
      </c>
      <c r="B137" s="17">
        <v>46997</v>
      </c>
      <c r="C137" s="18">
        <v>53.754270000000005</v>
      </c>
      <c r="D137" s="18">
        <v>55.059577777777776</v>
      </c>
      <c r="E137" s="18">
        <v>53.736033333333346</v>
      </c>
      <c r="F137" s="18">
        <v>69.266538888888888</v>
      </c>
      <c r="G137" s="18">
        <v>67.894098888888891</v>
      </c>
      <c r="J137" s="18">
        <v>4.0614575798438608</v>
      </c>
      <c r="K137" s="19">
        <v>3.917905295796074</v>
      </c>
    </row>
    <row r="138" spans="1:11" x14ac:dyDescent="0.2">
      <c r="A138" s="2">
        <v>2028</v>
      </c>
      <c r="B138" s="17">
        <v>47027</v>
      </c>
      <c r="C138" s="18">
        <v>41.673282295145</v>
      </c>
      <c r="D138" s="18">
        <v>48.154943158549635</v>
      </c>
      <c r="E138" s="18">
        <v>41.661947804112593</v>
      </c>
      <c r="F138" s="18">
        <v>57.623779569892477</v>
      </c>
      <c r="G138" s="18">
        <v>56.947127526881729</v>
      </c>
      <c r="J138" s="18">
        <v>4.0893395630132821</v>
      </c>
      <c r="K138" s="19">
        <v>3.974678543311811</v>
      </c>
    </row>
    <row r="139" spans="1:11" x14ac:dyDescent="0.2">
      <c r="A139" s="2">
        <v>2028</v>
      </c>
      <c r="B139" s="17">
        <v>47058</v>
      </c>
      <c r="C139" s="18">
        <v>40.84686906790769</v>
      </c>
      <c r="D139" s="18">
        <v>48.271216145170214</v>
      </c>
      <c r="E139" s="18">
        <v>40.842672371831249</v>
      </c>
      <c r="F139" s="18">
        <v>57.029916790035003</v>
      </c>
      <c r="G139" s="18">
        <v>56.028762256087937</v>
      </c>
      <c r="J139" s="18">
        <v>4.242639775930245</v>
      </c>
      <c r="K139" s="19">
        <v>4.1661400038258272</v>
      </c>
    </row>
    <row r="140" spans="1:11" x14ac:dyDescent="0.2">
      <c r="A140" s="2">
        <v>2028</v>
      </c>
      <c r="B140" s="17">
        <v>47088</v>
      </c>
      <c r="C140" s="18">
        <v>45.286502797116547</v>
      </c>
      <c r="D140" s="18">
        <v>50.986140466505496</v>
      </c>
      <c r="E140" s="18">
        <v>45.268101066671377</v>
      </c>
      <c r="F140" s="18">
        <v>59.871592389834824</v>
      </c>
      <c r="G140" s="18">
        <v>58.338184623655913</v>
      </c>
      <c r="J140" s="18">
        <v>4.6470806154314106</v>
      </c>
      <c r="K140" s="19">
        <v>4.6057846072038267</v>
      </c>
    </row>
    <row r="141" spans="1:11" x14ac:dyDescent="0.2">
      <c r="A141" s="2">
        <v>2029</v>
      </c>
      <c r="B141" s="17">
        <v>47119</v>
      </c>
      <c r="C141" s="18">
        <v>47.703236129032263</v>
      </c>
      <c r="D141" s="18">
        <v>53.231982118339928</v>
      </c>
      <c r="E141" s="18">
        <v>47.659199354838712</v>
      </c>
      <c r="F141" s="18">
        <v>60.616957526881713</v>
      </c>
      <c r="G141" s="18">
        <v>59.168431075268813</v>
      </c>
      <c r="J141" s="18">
        <v>4.6921987336510185</v>
      </c>
      <c r="K141" s="19">
        <v>4.6049595645514634</v>
      </c>
    </row>
    <row r="142" spans="1:11" x14ac:dyDescent="0.2">
      <c r="A142" s="2">
        <v>2029</v>
      </c>
      <c r="B142" s="17">
        <v>47150</v>
      </c>
      <c r="C142" s="18">
        <v>48.604958571428568</v>
      </c>
      <c r="D142" s="18">
        <v>53.28549248831613</v>
      </c>
      <c r="E142" s="18">
        <v>48.531970000000001</v>
      </c>
      <c r="F142" s="18">
        <v>59.227210777413482</v>
      </c>
      <c r="G142" s="18">
        <v>57.927044285714288</v>
      </c>
      <c r="J142" s="18">
        <v>4.6921987336510185</v>
      </c>
      <c r="K142" s="19">
        <v>4.6412098760896665</v>
      </c>
    </row>
    <row r="143" spans="1:11" x14ac:dyDescent="0.2">
      <c r="A143" s="2">
        <v>2029</v>
      </c>
      <c r="B143" s="17">
        <v>47178</v>
      </c>
      <c r="C143" s="18">
        <v>41.59385820995962</v>
      </c>
      <c r="D143" s="18">
        <v>51.928511027853411</v>
      </c>
      <c r="E143" s="18">
        <v>41.585988909825033</v>
      </c>
      <c r="F143" s="18">
        <v>55.958529297177286</v>
      </c>
      <c r="G143" s="18">
        <v>54.99609176063997</v>
      </c>
      <c r="J143" s="18">
        <v>4.4499803416810311</v>
      </c>
      <c r="K143" s="19">
        <v>4.4093213256098585</v>
      </c>
    </row>
    <row r="144" spans="1:11" x14ac:dyDescent="0.2">
      <c r="A144" s="2">
        <v>2029</v>
      </c>
      <c r="B144" s="17">
        <v>47209</v>
      </c>
      <c r="C144" s="18">
        <v>40.00626888888889</v>
      </c>
      <c r="D144" s="18">
        <v>50.07951354980468</v>
      </c>
      <c r="E144" s="18">
        <v>40.892360000000004</v>
      </c>
      <c r="F144" s="18">
        <v>50.129465675862612</v>
      </c>
      <c r="G144" s="18">
        <v>52.060368008083749</v>
      </c>
      <c r="J144" s="18">
        <v>4.1649757791746937</v>
      </c>
      <c r="K144" s="19">
        <v>4.083120086931789</v>
      </c>
    </row>
    <row r="145" spans="1:11" x14ac:dyDescent="0.2">
      <c r="A145" s="2">
        <v>2029</v>
      </c>
      <c r="B145" s="17">
        <v>47239</v>
      </c>
      <c r="C145" s="18">
        <v>34.369978494623652</v>
      </c>
      <c r="D145" s="18">
        <v>49.265810361472518</v>
      </c>
      <c r="E145" s="18">
        <v>34.377733225806452</v>
      </c>
      <c r="F145" s="18">
        <v>50.42847301075269</v>
      </c>
      <c r="G145" s="18">
        <v>51.260036021505371</v>
      </c>
      <c r="J145" s="18">
        <v>4.1934660965223571</v>
      </c>
      <c r="K145" s="19">
        <v>4.0903907753057389</v>
      </c>
    </row>
    <row r="146" spans="1:11" x14ac:dyDescent="0.2">
      <c r="A146" s="2">
        <v>2029</v>
      </c>
      <c r="B146" s="17">
        <v>47270</v>
      </c>
      <c r="C146" s="18">
        <v>30.483618715074368</v>
      </c>
      <c r="D146" s="18">
        <v>52.606015014648463</v>
      </c>
      <c r="E146" s="18">
        <v>30.483618715074371</v>
      </c>
      <c r="F146" s="18">
        <v>52.783512369791659</v>
      </c>
      <c r="G146" s="18">
        <v>53.076346249050552</v>
      </c>
      <c r="J146" s="18">
        <v>4.2219564138700187</v>
      </c>
      <c r="K146" s="19">
        <v>4.1339117752178938</v>
      </c>
    </row>
    <row r="147" spans="1:11" x14ac:dyDescent="0.2">
      <c r="A147" s="2">
        <v>2029</v>
      </c>
      <c r="B147" s="17">
        <v>47300</v>
      </c>
      <c r="C147" s="18">
        <v>50.423401182795693</v>
      </c>
      <c r="D147" s="18">
        <v>63.979859677419348</v>
      </c>
      <c r="E147" s="18">
        <v>50.4234011827957</v>
      </c>
      <c r="F147" s="18">
        <v>72.88502182795699</v>
      </c>
      <c r="G147" s="18">
        <v>70.78125860215053</v>
      </c>
      <c r="J147" s="18">
        <v>4.4071941711446829</v>
      </c>
      <c r="K147" s="19">
        <v>4.3150602025773708</v>
      </c>
    </row>
    <row r="148" spans="1:11" x14ac:dyDescent="0.2">
      <c r="A148" s="2">
        <v>2029</v>
      </c>
      <c r="B148" s="17">
        <v>47331</v>
      </c>
      <c r="C148" s="18">
        <v>62.228883870967742</v>
      </c>
      <c r="D148" s="18">
        <v>69.393919677419348</v>
      </c>
      <c r="E148" s="18">
        <v>62.228041935483873</v>
      </c>
      <c r="F148" s="18">
        <v>81.87741419354839</v>
      </c>
      <c r="G148" s="18">
        <v>79.731840000000005</v>
      </c>
      <c r="J148" s="18">
        <v>4.4784706590286927</v>
      </c>
      <c r="K148" s="19">
        <v>4.3947799488619577</v>
      </c>
    </row>
    <row r="149" spans="1:11" x14ac:dyDescent="0.2">
      <c r="A149" s="2">
        <v>2029</v>
      </c>
      <c r="B149" s="17">
        <v>47362</v>
      </c>
      <c r="C149" s="18">
        <v>59.186737333333333</v>
      </c>
      <c r="D149" s="18">
        <v>61.263304666666663</v>
      </c>
      <c r="E149" s="18">
        <v>59.159520000000001</v>
      </c>
      <c r="F149" s="18">
        <v>75.738641333333334</v>
      </c>
      <c r="G149" s="18">
        <v>74.170180000000002</v>
      </c>
      <c r="J149" s="18">
        <v>4.4784706590286927</v>
      </c>
      <c r="K149" s="19">
        <v>4.3440398257416248</v>
      </c>
    </row>
    <row r="150" spans="1:11" x14ac:dyDescent="0.2">
      <c r="A150" s="2">
        <v>2029</v>
      </c>
      <c r="B150" s="17">
        <v>47392</v>
      </c>
      <c r="C150" s="18">
        <v>45.62494757867627</v>
      </c>
      <c r="D150" s="18">
        <v>52.960344745266781</v>
      </c>
      <c r="E150" s="18">
        <v>45.624992247550693</v>
      </c>
      <c r="F150" s="18">
        <v>62.95049580645162</v>
      </c>
      <c r="G150" s="18">
        <v>62.270804193548386</v>
      </c>
      <c r="J150" s="18">
        <v>4.5069609763763561</v>
      </c>
      <c r="K150" s="19">
        <v>4.4092697604440847</v>
      </c>
    </row>
    <row r="151" spans="1:11" x14ac:dyDescent="0.2">
      <c r="A151" s="2">
        <v>2029</v>
      </c>
      <c r="B151" s="17">
        <v>47423</v>
      </c>
      <c r="C151" s="18">
        <v>43.094903059706731</v>
      </c>
      <c r="D151" s="18">
        <v>53.263993462973922</v>
      </c>
      <c r="E151" s="18">
        <v>43.094903059706731</v>
      </c>
      <c r="F151" s="18">
        <v>61.172567038230525</v>
      </c>
      <c r="G151" s="18">
        <v>59.972308953908225</v>
      </c>
      <c r="J151" s="18">
        <v>4.6637084163033569</v>
      </c>
      <c r="K151" s="19">
        <v>4.5687092530132585</v>
      </c>
    </row>
    <row r="152" spans="1:11" x14ac:dyDescent="0.2">
      <c r="A152" s="2">
        <v>2029</v>
      </c>
      <c r="B152" s="17">
        <v>47453</v>
      </c>
      <c r="C152" s="18">
        <v>48.743232727050774</v>
      </c>
      <c r="D152" s="18">
        <v>55.250708057034409</v>
      </c>
      <c r="E152" s="18">
        <v>48.725037072294533</v>
      </c>
      <c r="F152" s="18">
        <v>64.268634380381584</v>
      </c>
      <c r="G152" s="18">
        <v>62.37877720430108</v>
      </c>
      <c r="J152" s="18">
        <v>5.1339507360843566</v>
      </c>
      <c r="K152" s="19">
        <v>5.0035582959743952</v>
      </c>
    </row>
    <row r="153" spans="1:11" x14ac:dyDescent="0.2">
      <c r="A153" s="2">
        <v>2030</v>
      </c>
      <c r="B153" s="17">
        <v>47484</v>
      </c>
      <c r="C153" s="18">
        <v>51.76980075268817</v>
      </c>
      <c r="D153" s="18">
        <v>57.646734176143489</v>
      </c>
      <c r="E153" s="18">
        <v>51.732796881720425</v>
      </c>
      <c r="F153" s="18">
        <v>65.528937204301073</v>
      </c>
      <c r="G153" s="18">
        <v>63.951285161290322</v>
      </c>
      <c r="J153" s="18">
        <v>5.1790688543039645</v>
      </c>
      <c r="K153" s="19">
        <v>5.0734290955963974</v>
      </c>
    </row>
    <row r="154" spans="1:11" x14ac:dyDescent="0.2">
      <c r="A154" s="2">
        <v>2030</v>
      </c>
      <c r="B154" s="17">
        <v>47515</v>
      </c>
      <c r="C154" s="18">
        <v>52.76728142857143</v>
      </c>
      <c r="D154" s="18">
        <v>58.202283041817786</v>
      </c>
      <c r="E154" s="18">
        <v>52.720298571428572</v>
      </c>
      <c r="F154" s="18">
        <v>64.304195863909044</v>
      </c>
      <c r="G154" s="18">
        <v>62.78012428571428</v>
      </c>
      <c r="J154" s="18">
        <v>5.20816750582987</v>
      </c>
      <c r="K154" s="19">
        <v>5.0808544794676651</v>
      </c>
    </row>
    <row r="155" spans="1:11" x14ac:dyDescent="0.2">
      <c r="A155" s="2">
        <v>2030</v>
      </c>
      <c r="B155" s="17">
        <v>47543</v>
      </c>
      <c r="C155" s="18">
        <v>45.515045720053841</v>
      </c>
      <c r="D155" s="18">
        <v>55.210540632861445</v>
      </c>
      <c r="E155" s="18">
        <v>45.52336246298789</v>
      </c>
      <c r="F155" s="18">
        <v>60.469611718234106</v>
      </c>
      <c r="G155" s="18">
        <v>59.762124556007443</v>
      </c>
      <c r="J155" s="18">
        <v>5.0332714295853194</v>
      </c>
      <c r="K155" s="19">
        <v>4.9547776491534261</v>
      </c>
    </row>
    <row r="156" spans="1:11" x14ac:dyDescent="0.2">
      <c r="A156" s="2">
        <v>2030</v>
      </c>
      <c r="B156" s="17">
        <v>47574</v>
      </c>
      <c r="C156" s="18">
        <v>42.412216888888892</v>
      </c>
      <c r="D156" s="18">
        <v>53.363037618001314</v>
      </c>
      <c r="E156" s="18">
        <v>43.217858444444445</v>
      </c>
      <c r="F156" s="18">
        <v>55.173306440158449</v>
      </c>
      <c r="G156" s="18">
        <v>57.315220133463569</v>
      </c>
      <c r="J156" s="18">
        <v>4.7708766207036399</v>
      </c>
      <c r="K156" s="19">
        <v>4.6804509672426882</v>
      </c>
    </row>
    <row r="157" spans="1:11" x14ac:dyDescent="0.2">
      <c r="A157" s="2">
        <v>2030</v>
      </c>
      <c r="B157" s="17">
        <v>47604</v>
      </c>
      <c r="C157" s="18">
        <v>38.626373118279567</v>
      </c>
      <c r="D157" s="18">
        <v>54.466045379638665</v>
      </c>
      <c r="E157" s="18">
        <v>38.634769999999996</v>
      </c>
      <c r="F157" s="18">
        <v>55.661942150537634</v>
      </c>
      <c r="G157" s="18">
        <v>56.660418817204295</v>
      </c>
      <c r="J157" s="18">
        <v>4.7999752722295446</v>
      </c>
      <c r="K157" s="19">
        <v>4.7175778865990292</v>
      </c>
    </row>
    <row r="158" spans="1:11" x14ac:dyDescent="0.2">
      <c r="A158" s="2">
        <v>2030</v>
      </c>
      <c r="B158" s="17">
        <v>47635</v>
      </c>
      <c r="C158" s="18">
        <v>34.13599480523002</v>
      </c>
      <c r="D158" s="18">
        <v>57.456530676947686</v>
      </c>
      <c r="E158" s="18">
        <v>34.135994805230027</v>
      </c>
      <c r="F158" s="18">
        <v>58.074334038628471</v>
      </c>
      <c r="G158" s="18">
        <v>58.668034023708785</v>
      </c>
      <c r="J158" s="18">
        <v>4.8291753127851571</v>
      </c>
      <c r="K158" s="19">
        <v>4.7620270594950922</v>
      </c>
    </row>
    <row r="159" spans="1:11" x14ac:dyDescent="0.2">
      <c r="A159" s="2">
        <v>2030</v>
      </c>
      <c r="B159" s="17">
        <v>47665</v>
      </c>
      <c r="C159" s="18">
        <v>56.778959139784952</v>
      </c>
      <c r="D159" s="18">
        <v>70.80951849462366</v>
      </c>
      <c r="E159" s="18">
        <v>56.778959139784952</v>
      </c>
      <c r="F159" s="18">
        <v>80.009525161290327</v>
      </c>
      <c r="G159" s="18">
        <v>77.695851827956986</v>
      </c>
      <c r="J159" s="18">
        <v>5.0040713890297077</v>
      </c>
      <c r="K159" s="19">
        <v>4.9547776491534261</v>
      </c>
    </row>
    <row r="160" spans="1:11" x14ac:dyDescent="0.2">
      <c r="A160" s="2">
        <v>2030</v>
      </c>
      <c r="B160" s="17">
        <v>47696</v>
      </c>
      <c r="C160" s="18">
        <v>67.4887235483871</v>
      </c>
      <c r="D160" s="18">
        <v>74.993996129032254</v>
      </c>
      <c r="E160" s="18">
        <v>67.482700645161287</v>
      </c>
      <c r="F160" s="18">
        <v>87.848198709677419</v>
      </c>
      <c r="G160" s="18">
        <v>85.461715483870961</v>
      </c>
      <c r="J160" s="18">
        <v>5.0478714498631252</v>
      </c>
      <c r="K160" s="19">
        <v>4.9918530033439934</v>
      </c>
    </row>
    <row r="161" spans="1:11" x14ac:dyDescent="0.2">
      <c r="A161" s="2">
        <v>2030</v>
      </c>
      <c r="B161" s="17">
        <v>47727</v>
      </c>
      <c r="C161" s="18">
        <v>66.032083999999998</v>
      </c>
      <c r="D161" s="18">
        <v>69.308404666666675</v>
      </c>
      <c r="E161" s="18">
        <v>66.000752000000006</v>
      </c>
      <c r="F161" s="18">
        <v>83.121845333333326</v>
      </c>
      <c r="G161" s="18">
        <v>81.138180000000006</v>
      </c>
      <c r="J161" s="18">
        <v>5.0186714093075127</v>
      </c>
      <c r="K161" s="19">
        <v>4.9028515272203226</v>
      </c>
    </row>
    <row r="162" spans="1:11" x14ac:dyDescent="0.2">
      <c r="A162" s="2">
        <v>2030</v>
      </c>
      <c r="B162" s="17">
        <v>47757</v>
      </c>
      <c r="C162" s="18">
        <v>52.416221987816598</v>
      </c>
      <c r="D162" s="18">
        <v>59.888564202093306</v>
      </c>
      <c r="E162" s="18">
        <v>52.369765866187294</v>
      </c>
      <c r="F162" s="18">
        <v>69.193024516129029</v>
      </c>
      <c r="G162" s="18">
        <v>68.320130645161285</v>
      </c>
      <c r="J162" s="18">
        <v>5.0478714498631252</v>
      </c>
      <c r="K162" s="19">
        <v>4.9548292143191981</v>
      </c>
    </row>
    <row r="163" spans="1:11" x14ac:dyDescent="0.2">
      <c r="A163" s="2">
        <v>2030</v>
      </c>
      <c r="B163" s="17">
        <v>47788</v>
      </c>
      <c r="C163" s="18">
        <v>48.672461421082971</v>
      </c>
      <c r="D163" s="18">
        <v>57.074844323315652</v>
      </c>
      <c r="E163" s="18">
        <v>48.665955801446636</v>
      </c>
      <c r="F163" s="18">
        <v>67.402332581920859</v>
      </c>
      <c r="G163" s="18">
        <v>66.229883366726327</v>
      </c>
      <c r="J163" s="18">
        <v>5.3976636023522255</v>
      </c>
      <c r="K163" s="19">
        <v>5.2661796852547313</v>
      </c>
    </row>
    <row r="164" spans="1:11" x14ac:dyDescent="0.2">
      <c r="A164" s="2">
        <v>2030</v>
      </c>
      <c r="B164" s="17">
        <v>47818</v>
      </c>
      <c r="C164" s="18">
        <v>53.986837489630595</v>
      </c>
      <c r="D164" s="18">
        <v>60.527855821835082</v>
      </c>
      <c r="E164" s="18">
        <v>53.954172606109303</v>
      </c>
      <c r="F164" s="18">
        <v>69.754898468345715</v>
      </c>
      <c r="G164" s="18">
        <v>67.648507260558432</v>
      </c>
      <c r="J164" s="18">
        <v>5.6600584112339041</v>
      </c>
      <c r="K164" s="19">
        <v>5.5701563374847689</v>
      </c>
    </row>
    <row r="165" spans="1:11" x14ac:dyDescent="0.2">
      <c r="A165" s="2">
        <v>2031</v>
      </c>
      <c r="B165" s="17">
        <v>47849</v>
      </c>
      <c r="C165" s="18">
        <v>55.934517849462367</v>
      </c>
      <c r="D165" s="18">
        <v>62.917581537718448</v>
      </c>
      <c r="E165" s="18">
        <v>55.900354408602148</v>
      </c>
      <c r="F165" s="18">
        <v>70.866515161290323</v>
      </c>
      <c r="G165" s="18">
        <v>69.164374731182789</v>
      </c>
      <c r="J165" s="18">
        <v>5.7007154121464056</v>
      </c>
      <c r="K165" s="19">
        <v>5.6293015826260504</v>
      </c>
    </row>
    <row r="166" spans="1:11" x14ac:dyDescent="0.2">
      <c r="A166" s="2">
        <v>2031</v>
      </c>
      <c r="B166" s="17">
        <v>47880</v>
      </c>
      <c r="C166" s="18">
        <v>56.884109999999993</v>
      </c>
      <c r="D166" s="18">
        <v>63.43580409458707</v>
      </c>
      <c r="E166" s="18">
        <v>56.844525456891752</v>
      </c>
      <c r="F166" s="18">
        <v>69.695108273577006</v>
      </c>
      <c r="G166" s="18">
        <v>68.037438571428581</v>
      </c>
      <c r="J166" s="18">
        <v>5.7305237868802603</v>
      </c>
      <c r="K166" s="19">
        <v>5.6596219001003947</v>
      </c>
    </row>
    <row r="167" spans="1:11" x14ac:dyDescent="0.2">
      <c r="A167" s="2">
        <v>2031</v>
      </c>
      <c r="B167" s="17">
        <v>47908</v>
      </c>
      <c r="C167" s="18">
        <v>49.022868304172277</v>
      </c>
      <c r="D167" s="18">
        <v>59.522942539179155</v>
      </c>
      <c r="E167" s="18">
        <v>49.039695450874831</v>
      </c>
      <c r="F167" s="18">
        <v>65.331616356046723</v>
      </c>
      <c r="G167" s="18">
        <v>64.338685480386943</v>
      </c>
      <c r="J167" s="18">
        <v>5.5068595873466499</v>
      </c>
      <c r="K167" s="19">
        <v>5.4169046648083192</v>
      </c>
    </row>
    <row r="168" spans="1:11" x14ac:dyDescent="0.2">
      <c r="A168" s="2">
        <v>2031</v>
      </c>
      <c r="B168" s="17">
        <v>47939</v>
      </c>
      <c r="C168" s="18">
        <v>44.878248666666671</v>
      </c>
      <c r="D168" s="18">
        <v>56.932434251573383</v>
      </c>
      <c r="E168" s="18">
        <v>45.662029777777775</v>
      </c>
      <c r="F168" s="18">
        <v>58.674734169867612</v>
      </c>
      <c r="G168" s="18">
        <v>60.763142818874734</v>
      </c>
      <c r="J168" s="18">
        <v>5.0743339866166481</v>
      </c>
      <c r="K168" s="19">
        <v>4.9694221562328718</v>
      </c>
    </row>
    <row r="169" spans="1:11" x14ac:dyDescent="0.2">
      <c r="A169" s="2">
        <v>2031</v>
      </c>
      <c r="B169" s="17">
        <v>47969</v>
      </c>
      <c r="C169" s="18">
        <v>40.671627849462368</v>
      </c>
      <c r="D169" s="18">
        <v>59.318956805813706</v>
      </c>
      <c r="E169" s="18">
        <v>40.677182688172039</v>
      </c>
      <c r="F169" s="18">
        <v>58.740931290322585</v>
      </c>
      <c r="G169" s="18">
        <v>59.992876774193547</v>
      </c>
      <c r="J169" s="18">
        <v>5.1041423613505028</v>
      </c>
      <c r="K169" s="19">
        <v>4.9921623943386297</v>
      </c>
    </row>
    <row r="170" spans="1:11" x14ac:dyDescent="0.2">
      <c r="A170" s="2">
        <v>2031</v>
      </c>
      <c r="B170" s="17">
        <v>48000</v>
      </c>
      <c r="C170" s="18">
        <v>36.959770202636719</v>
      </c>
      <c r="D170" s="18">
        <v>61.825787862141915</v>
      </c>
      <c r="E170" s="18">
        <v>36.959770202636719</v>
      </c>
      <c r="F170" s="18">
        <v>62.168735504150405</v>
      </c>
      <c r="G170" s="18">
        <v>62.681908501519089</v>
      </c>
      <c r="J170" s="18">
        <v>5.1340521251140627</v>
      </c>
      <c r="K170" s="19">
        <v>5.0149026324443895</v>
      </c>
    </row>
    <row r="171" spans="1:11" x14ac:dyDescent="0.2">
      <c r="A171" s="2">
        <v>2031</v>
      </c>
      <c r="B171" s="17">
        <v>48030</v>
      </c>
      <c r="C171" s="18">
        <v>59.54513</v>
      </c>
      <c r="D171" s="18">
        <v>74.918092043010759</v>
      </c>
      <c r="E171" s="18">
        <v>59.54513</v>
      </c>
      <c r="F171" s="18">
        <v>84.264995376344089</v>
      </c>
      <c r="G171" s="18">
        <v>81.775070537634406</v>
      </c>
      <c r="J171" s="18">
        <v>5.2681898114164047</v>
      </c>
      <c r="K171" s="19">
        <v>5.1817675088848292</v>
      </c>
    </row>
    <row r="172" spans="1:11" x14ac:dyDescent="0.2">
      <c r="A172" s="2">
        <v>2031</v>
      </c>
      <c r="B172" s="17">
        <v>48061</v>
      </c>
      <c r="C172" s="18">
        <v>69.722806344086024</v>
      </c>
      <c r="D172" s="18">
        <v>78.280586774193551</v>
      </c>
      <c r="E172" s="18">
        <v>69.719192688172058</v>
      </c>
      <c r="F172" s="18">
        <v>91.266515591397848</v>
      </c>
      <c r="G172" s="18">
        <v>88.668175806451615</v>
      </c>
      <c r="J172" s="18">
        <v>5.3279079499138202</v>
      </c>
      <c r="K172" s="19">
        <v>5.2348796296307052</v>
      </c>
    </row>
    <row r="173" spans="1:11" x14ac:dyDescent="0.2">
      <c r="A173" s="2">
        <v>2031</v>
      </c>
      <c r="B173" s="17">
        <v>48092</v>
      </c>
      <c r="C173" s="18">
        <v>68.424409999999995</v>
      </c>
      <c r="D173" s="18">
        <v>70.986530000000002</v>
      </c>
      <c r="E173" s="18">
        <v>68.385081111111106</v>
      </c>
      <c r="F173" s="18">
        <v>86.698002222222229</v>
      </c>
      <c r="G173" s="18">
        <v>84.630537777777789</v>
      </c>
      <c r="J173" s="18">
        <v>5.3279079499138202</v>
      </c>
      <c r="K173" s="19">
        <v>5.181819074050602</v>
      </c>
    </row>
    <row r="174" spans="1:11" x14ac:dyDescent="0.2">
      <c r="A174" s="2">
        <v>2031</v>
      </c>
      <c r="B174" s="17">
        <v>48122</v>
      </c>
      <c r="C174" s="18">
        <v>54.115647346742691</v>
      </c>
      <c r="D174" s="18">
        <v>61.019985937303154</v>
      </c>
      <c r="E174" s="18">
        <v>54.078103957637644</v>
      </c>
      <c r="F174" s="18">
        <v>71.992183548387104</v>
      </c>
      <c r="G174" s="18">
        <v>71.05017193548386</v>
      </c>
      <c r="J174" s="18">
        <v>5.3577163246476731</v>
      </c>
      <c r="K174" s="19">
        <v>5.2424597089992915</v>
      </c>
    </row>
    <row r="175" spans="1:11" x14ac:dyDescent="0.2">
      <c r="A175" s="2">
        <v>2031</v>
      </c>
      <c r="B175" s="17">
        <v>48153</v>
      </c>
      <c r="C175" s="18">
        <v>51.276703341162644</v>
      </c>
      <c r="D175" s="18">
        <v>60.601025818125052</v>
      </c>
      <c r="E175" s="18">
        <v>51.270041112595543</v>
      </c>
      <c r="F175" s="18">
        <v>70.65076706842639</v>
      </c>
      <c r="G175" s="18">
        <v>69.048511867232222</v>
      </c>
      <c r="J175" s="18">
        <v>5.5962847115482104</v>
      </c>
      <c r="K175" s="19">
        <v>5.4396449029140781</v>
      </c>
    </row>
    <row r="176" spans="1:11" x14ac:dyDescent="0.2">
      <c r="A176" s="2">
        <v>2031</v>
      </c>
      <c r="B176" s="17">
        <v>48183</v>
      </c>
      <c r="C176" s="18">
        <v>57.391598116967032</v>
      </c>
      <c r="D176" s="18">
        <v>64.346840643113694</v>
      </c>
      <c r="E176" s="18">
        <v>57.340305697533424</v>
      </c>
      <c r="F176" s="18">
        <v>73.418329826030131</v>
      </c>
      <c r="G176" s="18">
        <v>71.215403337323565</v>
      </c>
      <c r="J176" s="18">
        <v>5.8945712369461623</v>
      </c>
      <c r="K176" s="19">
        <v>5.7961664590664927</v>
      </c>
    </row>
    <row r="177" spans="1:11" x14ac:dyDescent="0.2">
      <c r="A177" s="2">
        <v>2032</v>
      </c>
      <c r="B177" s="17">
        <v>48214</v>
      </c>
      <c r="C177" s="18">
        <v>57.759545268817199</v>
      </c>
      <c r="D177" s="18">
        <v>66.141979832803074</v>
      </c>
      <c r="E177" s="18">
        <v>57.728306129032255</v>
      </c>
      <c r="F177" s="18">
        <v>73.821013118279566</v>
      </c>
      <c r="G177" s="18">
        <v>71.997290752688173</v>
      </c>
      <c r="J177" s="18">
        <v>5.9384726868092876</v>
      </c>
      <c r="K177" s="19">
        <v>5.8200926959850214</v>
      </c>
    </row>
    <row r="178" spans="1:11" x14ac:dyDescent="0.2">
      <c r="A178" s="2">
        <v>2032</v>
      </c>
      <c r="B178" s="17">
        <v>48245</v>
      </c>
      <c r="C178" s="18">
        <v>58.520771194731616</v>
      </c>
      <c r="D178" s="18">
        <v>66.462320261988097</v>
      </c>
      <c r="E178" s="18">
        <v>58.549033947711813</v>
      </c>
      <c r="F178" s="18">
        <v>72.495352723683311</v>
      </c>
      <c r="G178" s="18">
        <v>70.850482758620686</v>
      </c>
      <c r="J178" s="18">
        <v>5.9689907847510906</v>
      </c>
      <c r="K178" s="19">
        <v>5.8356138108826032</v>
      </c>
    </row>
    <row r="179" spans="1:11" x14ac:dyDescent="0.2">
      <c r="A179" s="2">
        <v>2032</v>
      </c>
      <c r="B179" s="17">
        <v>48274</v>
      </c>
      <c r="C179" s="18">
        <v>52.194560511440109</v>
      </c>
      <c r="D179" s="18">
        <v>64.724045626408014</v>
      </c>
      <c r="E179" s="18">
        <v>52.191459703903099</v>
      </c>
      <c r="F179" s="18">
        <v>69.381420969116718</v>
      </c>
      <c r="G179" s="18">
        <v>68.152262853297444</v>
      </c>
      <c r="J179" s="18">
        <v>5.8317100385278309</v>
      </c>
      <c r="K179" s="19">
        <v>5.6881890019384684</v>
      </c>
    </row>
    <row r="180" spans="1:11" x14ac:dyDescent="0.2">
      <c r="A180" s="2">
        <v>2032</v>
      </c>
      <c r="B180" s="17">
        <v>48305</v>
      </c>
      <c r="C180" s="18">
        <v>50.009818444444448</v>
      </c>
      <c r="D180" s="18">
        <v>63.192047373453768</v>
      </c>
      <c r="E180" s="18">
        <v>51.225506222222222</v>
      </c>
      <c r="F180" s="18">
        <v>62.162769656711141</v>
      </c>
      <c r="G180" s="18">
        <v>64.650711568196598</v>
      </c>
      <c r="J180" s="18">
        <v>5.4045580563723004</v>
      </c>
      <c r="K180" s="19">
        <v>5.269222030035321</v>
      </c>
    </row>
    <row r="181" spans="1:11" x14ac:dyDescent="0.2">
      <c r="A181" s="2">
        <v>2032</v>
      </c>
      <c r="B181" s="17">
        <v>48335</v>
      </c>
      <c r="C181" s="18">
        <v>42.721180107526884</v>
      </c>
      <c r="D181" s="18">
        <v>61.801820201258522</v>
      </c>
      <c r="E181" s="18">
        <v>42.722215806451615</v>
      </c>
      <c r="F181" s="18">
        <v>61.855459569892474</v>
      </c>
      <c r="G181" s="18">
        <v>63.421684623655914</v>
      </c>
      <c r="J181" s="18">
        <v>5.4350761543141033</v>
      </c>
      <c r="K181" s="19">
        <v>5.2924779197988059</v>
      </c>
    </row>
    <row r="182" spans="1:11" x14ac:dyDescent="0.2">
      <c r="A182" s="2">
        <v>2032</v>
      </c>
      <c r="B182" s="17">
        <v>48366</v>
      </c>
      <c r="C182" s="18">
        <v>40.275960752699106</v>
      </c>
      <c r="D182" s="18">
        <v>66.260846794976089</v>
      </c>
      <c r="E182" s="18">
        <v>40.275960752699106</v>
      </c>
      <c r="F182" s="18">
        <v>66.611864217122402</v>
      </c>
      <c r="G182" s="18">
        <v>67.052968004014758</v>
      </c>
      <c r="J182" s="18">
        <v>5.4655942522559062</v>
      </c>
      <c r="K182" s="19">
        <v>5.3622971542550353</v>
      </c>
    </row>
    <row r="183" spans="1:11" x14ac:dyDescent="0.2">
      <c r="A183" s="2">
        <v>2032</v>
      </c>
      <c r="B183" s="17">
        <v>48396</v>
      </c>
      <c r="C183" s="18">
        <v>62.804666344086016</v>
      </c>
      <c r="D183" s="18">
        <v>79.16172655913978</v>
      </c>
      <c r="E183" s="18">
        <v>62.804666344086023</v>
      </c>
      <c r="F183" s="18">
        <v>88.771512150537632</v>
      </c>
      <c r="G183" s="18">
        <v>86.142594731182797</v>
      </c>
      <c r="J183" s="18">
        <v>5.66391119436277</v>
      </c>
      <c r="K183" s="19">
        <v>5.5718064227894954</v>
      </c>
    </row>
    <row r="184" spans="1:11" x14ac:dyDescent="0.2">
      <c r="A184" s="2">
        <v>2032</v>
      </c>
      <c r="B184" s="17">
        <v>48427</v>
      </c>
      <c r="C184" s="18">
        <v>72.264060860215054</v>
      </c>
      <c r="D184" s="18">
        <v>81.792410107526877</v>
      </c>
      <c r="E184" s="18">
        <v>72.26398075268817</v>
      </c>
      <c r="F184" s="18">
        <v>94.970787741935496</v>
      </c>
      <c r="G184" s="18">
        <v>92.234892150537647</v>
      </c>
      <c r="J184" s="18">
        <v>5.7096376467606209</v>
      </c>
      <c r="K184" s="19">
        <v>5.5951138777187541</v>
      </c>
    </row>
    <row r="185" spans="1:11" x14ac:dyDescent="0.2">
      <c r="A185" s="2">
        <v>2032</v>
      </c>
      <c r="B185" s="17">
        <v>48458</v>
      </c>
      <c r="C185" s="18">
        <v>71.261127777777773</v>
      </c>
      <c r="D185" s="18">
        <v>74.22309222222222</v>
      </c>
      <c r="E185" s="18">
        <v>71.220181111111103</v>
      </c>
      <c r="F185" s="18">
        <v>90.461474444444448</v>
      </c>
      <c r="G185" s="18">
        <v>88.32059000000001</v>
      </c>
      <c r="J185" s="18">
        <v>5.7401557447024238</v>
      </c>
      <c r="K185" s="19">
        <v>5.5407641929943328</v>
      </c>
    </row>
    <row r="186" spans="1:11" x14ac:dyDescent="0.2">
      <c r="A186" s="2">
        <v>2032</v>
      </c>
      <c r="B186" s="17">
        <v>48488</v>
      </c>
      <c r="C186" s="18">
        <v>57.510082737092034</v>
      </c>
      <c r="D186" s="18">
        <v>65.139734042588088</v>
      </c>
      <c r="E186" s="18">
        <v>57.486181566792162</v>
      </c>
      <c r="F186" s="18">
        <v>75.618975483870969</v>
      </c>
      <c r="G186" s="18">
        <v>74.599015698924731</v>
      </c>
      <c r="J186" s="18">
        <v>5.7706738426442268</v>
      </c>
      <c r="K186" s="19">
        <v>5.6183182023164671</v>
      </c>
    </row>
    <row r="187" spans="1:11" x14ac:dyDescent="0.2">
      <c r="A187" s="2">
        <v>2032</v>
      </c>
      <c r="B187" s="17">
        <v>48519</v>
      </c>
      <c r="C187" s="18">
        <v>55.619938203597336</v>
      </c>
      <c r="D187" s="18">
        <v>65.991842277833726</v>
      </c>
      <c r="E187" s="18">
        <v>55.619064156456872</v>
      </c>
      <c r="F187" s="18">
        <v>75.55173585550466</v>
      </c>
      <c r="G187" s="18">
        <v>73.77956730036</v>
      </c>
      <c r="J187" s="18">
        <v>5.9689907847510906</v>
      </c>
      <c r="K187" s="19">
        <v>5.7735293512922787</v>
      </c>
    </row>
    <row r="188" spans="1:11" x14ac:dyDescent="0.2">
      <c r="A188" s="2">
        <v>2032</v>
      </c>
      <c r="B188" s="17">
        <v>48549</v>
      </c>
      <c r="C188" s="18">
        <v>60.790054649435092</v>
      </c>
      <c r="D188" s="18">
        <v>68.674389992990783</v>
      </c>
      <c r="E188" s="18">
        <v>60.732206529186634</v>
      </c>
      <c r="F188" s="18">
        <v>77.407933334514652</v>
      </c>
      <c r="G188" s="18">
        <v>75.053470210722224</v>
      </c>
      <c r="J188" s="18">
        <v>6.2893801186251652</v>
      </c>
      <c r="K188" s="19">
        <v>6.1304118636051008</v>
      </c>
    </row>
    <row r="189" spans="1:11" x14ac:dyDescent="0.2">
      <c r="A189" s="2">
        <v>2033</v>
      </c>
      <c r="B189" s="17">
        <v>48580</v>
      </c>
      <c r="C189" s="18">
        <v>60.498194193548386</v>
      </c>
      <c r="D189" s="18">
        <v>70.902261549426683</v>
      </c>
      <c r="E189" s="18">
        <v>60.46198989247312</v>
      </c>
      <c r="F189" s="18">
        <v>78.071973010752686</v>
      </c>
      <c r="G189" s="18">
        <v>76.154417634408588</v>
      </c>
      <c r="J189" s="18">
        <v>6.3402774115380724</v>
      </c>
      <c r="K189" s="19">
        <v>6.1992513599116492</v>
      </c>
    </row>
    <row r="190" spans="1:11" x14ac:dyDescent="0.2">
      <c r="A190" s="2">
        <v>2033</v>
      </c>
      <c r="B190" s="17">
        <v>48611</v>
      </c>
      <c r="C190" s="18">
        <v>61.976718973563059</v>
      </c>
      <c r="D190" s="18">
        <v>71.312426975795233</v>
      </c>
      <c r="E190" s="18">
        <v>61.935597647879483</v>
      </c>
      <c r="F190" s="18">
        <v>77.207349953962037</v>
      </c>
      <c r="G190" s="18">
        <v>75.341217655552484</v>
      </c>
      <c r="J190" s="18">
        <v>6.3715052326878236</v>
      </c>
      <c r="K190" s="19">
        <v>6.2310155020276294</v>
      </c>
    </row>
    <row r="191" spans="1:11" x14ac:dyDescent="0.2">
      <c r="A191" s="2">
        <v>2033</v>
      </c>
      <c r="B191" s="17">
        <v>48639</v>
      </c>
      <c r="C191" s="18">
        <v>54.382341790040378</v>
      </c>
      <c r="D191" s="18">
        <v>68.130936552024593</v>
      </c>
      <c r="E191" s="18">
        <v>54.445851144010767</v>
      </c>
      <c r="F191" s="18">
        <v>72.743969683550375</v>
      </c>
      <c r="G191" s="18">
        <v>71.945072692756113</v>
      </c>
      <c r="J191" s="18">
        <v>6.1842396948190208</v>
      </c>
      <c r="K191" s="19">
        <v>6.0008286020183181</v>
      </c>
    </row>
    <row r="192" spans="1:11" x14ac:dyDescent="0.2">
      <c r="A192" s="2">
        <v>2033</v>
      </c>
      <c r="B192" s="17">
        <v>48670</v>
      </c>
      <c r="C192" s="18">
        <v>49.727601777777778</v>
      </c>
      <c r="D192" s="18">
        <v>65.096363321940132</v>
      </c>
      <c r="E192" s="18">
        <v>50.477436888888889</v>
      </c>
      <c r="F192" s="18">
        <v>65.519770134819879</v>
      </c>
      <c r="G192" s="18">
        <v>68.439139641655814</v>
      </c>
      <c r="J192" s="18">
        <v>5.79409470850654</v>
      </c>
      <c r="K192" s="19">
        <v>5.6277546276528696</v>
      </c>
    </row>
    <row r="193" spans="1:11" x14ac:dyDescent="0.2">
      <c r="A193" s="2">
        <v>2033</v>
      </c>
      <c r="B193" s="17">
        <v>48700</v>
      </c>
      <c r="C193" s="18">
        <v>45.180011935483869</v>
      </c>
      <c r="D193" s="18">
        <v>66.342017717258926</v>
      </c>
      <c r="E193" s="18">
        <v>45.193194731182793</v>
      </c>
      <c r="F193" s="18">
        <v>65.73035679117838</v>
      </c>
      <c r="G193" s="18">
        <v>67.369232150537627</v>
      </c>
      <c r="J193" s="18">
        <v>5.79409470850654</v>
      </c>
      <c r="K193" s="19">
        <v>5.5960420507026623</v>
      </c>
    </row>
    <row r="194" spans="1:11" x14ac:dyDescent="0.2">
      <c r="A194" s="2">
        <v>2033</v>
      </c>
      <c r="B194" s="17">
        <v>48731</v>
      </c>
      <c r="C194" s="18">
        <v>42.991859775119366</v>
      </c>
      <c r="D194" s="18">
        <v>70.583898417154955</v>
      </c>
      <c r="E194" s="18">
        <v>42.991859775119366</v>
      </c>
      <c r="F194" s="18">
        <v>70.533723788791221</v>
      </c>
      <c r="G194" s="18">
        <v>71.317587619357639</v>
      </c>
      <c r="J194" s="18">
        <v>5.8253225296562912</v>
      </c>
      <c r="K194" s="19">
        <v>5.6515777342398543</v>
      </c>
    </row>
    <row r="195" spans="1:11" x14ac:dyDescent="0.2">
      <c r="A195" s="2">
        <v>2033</v>
      </c>
      <c r="B195" s="17">
        <v>48761</v>
      </c>
      <c r="C195" s="18">
        <v>66.086832150537646</v>
      </c>
      <c r="D195" s="18">
        <v>84.162681827956987</v>
      </c>
      <c r="E195" s="18">
        <v>66.086832150537646</v>
      </c>
      <c r="F195" s="18">
        <v>93.479927956989258</v>
      </c>
      <c r="G195" s="18">
        <v>90.651949354838706</v>
      </c>
      <c r="J195" s="18">
        <v>6.0438158886748452</v>
      </c>
      <c r="K195" s="19">
        <v>5.8500004921331854</v>
      </c>
    </row>
    <row r="196" spans="1:11" x14ac:dyDescent="0.2">
      <c r="A196" s="2">
        <v>2033</v>
      </c>
      <c r="B196" s="17">
        <v>48792</v>
      </c>
      <c r="C196" s="18">
        <v>76.583670322580645</v>
      </c>
      <c r="D196" s="18">
        <v>87.003536451612902</v>
      </c>
      <c r="E196" s="18">
        <v>76.564598064516119</v>
      </c>
      <c r="F196" s="18">
        <v>100.26054129032258</v>
      </c>
      <c r="G196" s="18">
        <v>97.338863870967756</v>
      </c>
      <c r="J196" s="18">
        <v>6.0906576203994733</v>
      </c>
      <c r="K196" s="19">
        <v>5.8976467053071557</v>
      </c>
    </row>
    <row r="197" spans="1:11" x14ac:dyDescent="0.2">
      <c r="A197" s="2">
        <v>2033</v>
      </c>
      <c r="B197" s="17">
        <v>48823</v>
      </c>
      <c r="C197" s="18">
        <v>75.294421111111106</v>
      </c>
      <c r="D197" s="18">
        <v>79.786357777777766</v>
      </c>
      <c r="E197" s="18">
        <v>75.251331111111099</v>
      </c>
      <c r="F197" s="18">
        <v>95.420764444444444</v>
      </c>
      <c r="G197" s="18">
        <v>92.941074444444439</v>
      </c>
      <c r="J197" s="18">
        <v>6.0906576203994733</v>
      </c>
      <c r="K197" s="19">
        <v>5.8420594566041899</v>
      </c>
    </row>
    <row r="198" spans="1:11" x14ac:dyDescent="0.2">
      <c r="A198" s="2">
        <v>2033</v>
      </c>
      <c r="B198" s="17">
        <v>48853</v>
      </c>
      <c r="C198" s="18">
        <v>63.226078648721014</v>
      </c>
      <c r="D198" s="18">
        <v>72.340605869088137</v>
      </c>
      <c r="E198" s="18">
        <v>63.148139420376026</v>
      </c>
      <c r="F198" s="18">
        <v>80.509320185468113</v>
      </c>
      <c r="G198" s="18">
        <v>79.20468741935484</v>
      </c>
      <c r="J198" s="18">
        <v>6.1373979630943936</v>
      </c>
      <c r="K198" s="19">
        <v>5.8976467053071566</v>
      </c>
    </row>
    <row r="199" spans="1:11" x14ac:dyDescent="0.2">
      <c r="A199" s="2">
        <v>2033</v>
      </c>
      <c r="B199" s="17">
        <v>48884</v>
      </c>
      <c r="C199" s="18">
        <v>59.449229961294733</v>
      </c>
      <c r="D199" s="18">
        <v>69.266477703882813</v>
      </c>
      <c r="E199" s="18">
        <v>59.441043970158319</v>
      </c>
      <c r="F199" s="18">
        <v>79.894742619148047</v>
      </c>
      <c r="G199" s="18">
        <v>77.974570825923323</v>
      </c>
      <c r="J199" s="18">
        <v>6.3091509794180274</v>
      </c>
      <c r="K199" s="19">
        <v>6.1198925697874715</v>
      </c>
    </row>
    <row r="200" spans="1:11" x14ac:dyDescent="0.2">
      <c r="A200" s="2">
        <v>2033</v>
      </c>
      <c r="B200" s="17">
        <v>48914</v>
      </c>
      <c r="C200" s="18">
        <v>64.723937906244757</v>
      </c>
      <c r="D200" s="18">
        <v>73.281448364257813</v>
      </c>
      <c r="E200" s="18">
        <v>64.657672471897612</v>
      </c>
      <c r="F200" s="18">
        <v>81.641843120300933</v>
      </c>
      <c r="G200" s="18">
        <v>79.203884805763806</v>
      </c>
      <c r="J200" s="18">
        <v>6.668068144580757</v>
      </c>
      <c r="K200" s="19">
        <v>6.5087970500451373</v>
      </c>
    </row>
    <row r="201" spans="1:11" x14ac:dyDescent="0.2">
      <c r="A201" s="2">
        <v>2034</v>
      </c>
      <c r="B201" s="17">
        <v>48945</v>
      </c>
      <c r="C201" s="18">
        <v>63.289042688172046</v>
      </c>
      <c r="D201" s="18">
        <v>75.779706729355681</v>
      </c>
      <c r="E201" s="18">
        <v>63.253951397849463</v>
      </c>
      <c r="F201" s="18">
        <v>81.957944211898308</v>
      </c>
      <c r="G201" s="18">
        <v>79.624025799494902</v>
      </c>
      <c r="J201" s="18">
        <v>6.725555724424618</v>
      </c>
      <c r="K201" s="19">
        <v>6.5685095120099186</v>
      </c>
    </row>
    <row r="202" spans="1:11" x14ac:dyDescent="0.2">
      <c r="A202" s="2">
        <v>2034</v>
      </c>
      <c r="B202" s="17">
        <v>48976</v>
      </c>
      <c r="C202" s="18">
        <v>65.060125847342334</v>
      </c>
      <c r="D202" s="18">
        <v>76.103879656110479</v>
      </c>
      <c r="E202" s="18">
        <v>65.047346514369409</v>
      </c>
      <c r="F202" s="18">
        <v>81.244205264020636</v>
      </c>
      <c r="G202" s="18">
        <v>79.176859699358246</v>
      </c>
      <c r="J202" s="18">
        <v>6.7734113464463155</v>
      </c>
      <c r="K202" s="19">
        <v>6.6009440012809435</v>
      </c>
    </row>
    <row r="203" spans="1:11" x14ac:dyDescent="0.2">
      <c r="A203" s="2">
        <v>2034</v>
      </c>
      <c r="B203" s="17">
        <v>49004</v>
      </c>
      <c r="C203" s="18">
        <v>56.653015720053837</v>
      </c>
      <c r="D203" s="18">
        <v>72.411821162556237</v>
      </c>
      <c r="E203" s="18">
        <v>56.694938236824967</v>
      </c>
      <c r="F203" s="18">
        <v>76.501905953617239</v>
      </c>
      <c r="G203" s="18">
        <v>75.435957126951124</v>
      </c>
      <c r="J203" s="18">
        <v>6.533930458278415</v>
      </c>
      <c r="K203" s="19">
        <v>6.3249156688997079</v>
      </c>
    </row>
    <row r="204" spans="1:11" x14ac:dyDescent="0.2">
      <c r="A204" s="2">
        <v>2034</v>
      </c>
      <c r="B204" s="17">
        <v>49035</v>
      </c>
      <c r="C204" s="18">
        <v>51.971073333333337</v>
      </c>
      <c r="D204" s="18">
        <v>69.208665635850721</v>
      </c>
      <c r="E204" s="18">
        <v>52.819441111111111</v>
      </c>
      <c r="F204" s="18">
        <v>68.786844889322936</v>
      </c>
      <c r="G204" s="18">
        <v>72.36190965440538</v>
      </c>
      <c r="J204" s="18">
        <v>6.1348632373517189</v>
      </c>
      <c r="K204" s="19">
        <v>5.886405499168708</v>
      </c>
    </row>
    <row r="205" spans="1:11" x14ac:dyDescent="0.2">
      <c r="A205" s="2">
        <v>2034</v>
      </c>
      <c r="B205" s="17">
        <v>49065</v>
      </c>
      <c r="C205" s="18">
        <v>47.644783763440863</v>
      </c>
      <c r="D205" s="18">
        <v>71.567147777926536</v>
      </c>
      <c r="E205" s="18">
        <v>47.644783763440863</v>
      </c>
      <c r="F205" s="18">
        <v>69.293453454563604</v>
      </c>
      <c r="G205" s="18">
        <v>70.628895278845349</v>
      </c>
      <c r="J205" s="18">
        <v>6.1666993926797122</v>
      </c>
      <c r="K205" s="19">
        <v>5.9026485263871065</v>
      </c>
    </row>
    <row r="206" spans="1:11" x14ac:dyDescent="0.2">
      <c r="A206" s="2">
        <v>2034</v>
      </c>
      <c r="B206" s="17">
        <v>49096</v>
      </c>
      <c r="C206" s="18">
        <v>45.916837480333101</v>
      </c>
      <c r="D206" s="18">
        <v>75.08830244276254</v>
      </c>
      <c r="E206" s="18">
        <v>45.916837480333101</v>
      </c>
      <c r="F206" s="18">
        <v>74.716424560546884</v>
      </c>
      <c r="G206" s="18">
        <v>75.608557128906241</v>
      </c>
      <c r="J206" s="18">
        <v>6.1986369370374126</v>
      </c>
      <c r="K206" s="19">
        <v>5.9513776080423035</v>
      </c>
    </row>
    <row r="207" spans="1:11" x14ac:dyDescent="0.2">
      <c r="A207" s="2">
        <v>2034</v>
      </c>
      <c r="B207" s="17">
        <v>49126</v>
      </c>
      <c r="C207" s="18">
        <v>68.276953978494632</v>
      </c>
      <c r="D207" s="18">
        <v>88.416091505376343</v>
      </c>
      <c r="E207" s="18">
        <v>68.276953978494618</v>
      </c>
      <c r="F207" s="18">
        <v>96.493547956989261</v>
      </c>
      <c r="G207" s="18">
        <v>93.316708494623654</v>
      </c>
      <c r="J207" s="18">
        <v>6.3902622031836156</v>
      </c>
      <c r="K207" s="19">
        <v>6.1462423694973181</v>
      </c>
    </row>
    <row r="208" spans="1:11" x14ac:dyDescent="0.2">
      <c r="A208" s="2">
        <v>2034</v>
      </c>
      <c r="B208" s="17">
        <v>49157</v>
      </c>
      <c r="C208" s="18">
        <v>78.604282258064515</v>
      </c>
      <c r="D208" s="18">
        <v>90.509784838709678</v>
      </c>
      <c r="E208" s="18">
        <v>78.588275483870959</v>
      </c>
      <c r="F208" s="18">
        <v>102.62429903225805</v>
      </c>
      <c r="G208" s="18">
        <v>99.547827096774199</v>
      </c>
      <c r="J208" s="18">
        <v>6.4381178252053131</v>
      </c>
      <c r="K208" s="19">
        <v>6.2112144783709144</v>
      </c>
    </row>
    <row r="209" spans="1:11" x14ac:dyDescent="0.2">
      <c r="A209" s="2">
        <v>2034</v>
      </c>
      <c r="B209" s="17">
        <v>49188</v>
      </c>
      <c r="C209" s="18">
        <v>75.952163333333345</v>
      </c>
      <c r="D209" s="18">
        <v>80.555453548177056</v>
      </c>
      <c r="E209" s="18">
        <v>75.86613777777778</v>
      </c>
      <c r="F209" s="18">
        <v>96.223757777777777</v>
      </c>
      <c r="G209" s="18">
        <v>93.521147777777784</v>
      </c>
      <c r="J209" s="18">
        <v>6.4062816698773197</v>
      </c>
      <c r="K209" s="19">
        <v>6.1299993422789187</v>
      </c>
    </row>
    <row r="210" spans="1:11" ht="16.5" customHeight="1" x14ac:dyDescent="0.2">
      <c r="A210" s="2">
        <v>2034</v>
      </c>
      <c r="B210" s="17">
        <v>49218</v>
      </c>
      <c r="C210" s="18">
        <v>65.060525791619384</v>
      </c>
      <c r="D210" s="18">
        <v>73.800606102071796</v>
      </c>
      <c r="E210" s="18">
        <v>65.013929592665804</v>
      </c>
      <c r="F210" s="18">
        <v>83.248687251921595</v>
      </c>
      <c r="G210" s="18">
        <v>81.382330325599611</v>
      </c>
      <c r="J210" s="18">
        <v>6.4860748362567175</v>
      </c>
      <c r="K210" s="19">
        <v>6.2112144783709144</v>
      </c>
    </row>
    <row r="211" spans="1:11" x14ac:dyDescent="0.2">
      <c r="A211" s="2">
        <v>2034</v>
      </c>
      <c r="B211" s="17">
        <v>49249</v>
      </c>
      <c r="C211" s="18">
        <v>63.315780406851346</v>
      </c>
      <c r="D211" s="18">
        <v>73.657588911122645</v>
      </c>
      <c r="E211" s="18">
        <v>63.305175966429502</v>
      </c>
      <c r="F211" s="18">
        <v>84.22177714481434</v>
      </c>
      <c r="G211" s="18">
        <v>82.235484076935151</v>
      </c>
      <c r="J211" s="18">
        <v>6.6616806357092164</v>
      </c>
      <c r="K211" s="19">
        <v>6.4223222670443274</v>
      </c>
    </row>
    <row r="212" spans="1:11" x14ac:dyDescent="0.2">
      <c r="A212" s="2">
        <v>2034</v>
      </c>
      <c r="B212" s="17">
        <v>49279</v>
      </c>
      <c r="C212" s="18">
        <v>68.537485717445264</v>
      </c>
      <c r="D212" s="18">
        <v>77.738625475155374</v>
      </c>
      <c r="E212" s="18">
        <v>68.418621924615664</v>
      </c>
      <c r="F212" s="18">
        <v>85.387567335559453</v>
      </c>
      <c r="G212" s="18">
        <v>82.525285700316047</v>
      </c>
      <c r="J212" s="18">
        <v>7.0289117013079192</v>
      </c>
      <c r="K212" s="19">
        <v>6.8851711950200398</v>
      </c>
    </row>
    <row r="213" spans="1:11" x14ac:dyDescent="0.2">
      <c r="A213" s="2">
        <v>2035</v>
      </c>
      <c r="B213" s="17">
        <v>49310</v>
      </c>
      <c r="C213" s="18">
        <v>67.281001909560331</v>
      </c>
      <c r="D213" s="18">
        <v>80.864199074365757</v>
      </c>
      <c r="E213" s="18">
        <v>67.21024030171057</v>
      </c>
      <c r="F213" s="18">
        <v>86.267854177823622</v>
      </c>
      <c r="G213" s="18">
        <v>83.748745251727371</v>
      </c>
      <c r="J213" s="18">
        <v>7.085588168914124</v>
      </c>
      <c r="K213" s="19">
        <v>6.8616574794276906</v>
      </c>
    </row>
    <row r="214" spans="1:11" x14ac:dyDescent="0.2">
      <c r="A214" s="2">
        <v>2035</v>
      </c>
      <c r="B214" s="17">
        <v>49341</v>
      </c>
      <c r="C214" s="18">
        <v>69.146470206124476</v>
      </c>
      <c r="D214" s="18">
        <v>81.108242579868829</v>
      </c>
      <c r="E214" s="18">
        <v>69.243004935128369</v>
      </c>
      <c r="F214" s="18">
        <v>85.292774466727124</v>
      </c>
      <c r="G214" s="18">
        <v>83.356937953404014</v>
      </c>
      <c r="J214" s="18">
        <v>7.1019118026969483</v>
      </c>
      <c r="K214" s="19">
        <v>6.8865634544959029</v>
      </c>
    </row>
    <row r="215" spans="1:11" x14ac:dyDescent="0.2">
      <c r="A215" s="2">
        <v>2035</v>
      </c>
      <c r="B215" s="17">
        <v>49369</v>
      </c>
      <c r="C215" s="18">
        <v>56.681938705341651</v>
      </c>
      <c r="D215" s="18">
        <v>75.11610057312258</v>
      </c>
      <c r="E215" s="18">
        <v>56.972156067716</v>
      </c>
      <c r="F215" s="18">
        <v>76.756196223272653</v>
      </c>
      <c r="G215" s="18">
        <v>76.061975871890922</v>
      </c>
      <c r="J215" s="18">
        <v>6.3675510605292507</v>
      </c>
      <c r="K215" s="19">
        <v>6.1064856266865704</v>
      </c>
    </row>
    <row r="216" spans="1:11" x14ac:dyDescent="0.2">
      <c r="A216" s="2">
        <v>2035</v>
      </c>
      <c r="B216" s="17">
        <v>49400</v>
      </c>
      <c r="C216" s="18">
        <v>52.849608888888888</v>
      </c>
      <c r="D216" s="18">
        <v>71.546737670898452</v>
      </c>
      <c r="E216" s="18">
        <v>53.965467777777782</v>
      </c>
      <c r="F216" s="18">
        <v>67.780530293782547</v>
      </c>
      <c r="G216" s="18">
        <v>71.580636766221772</v>
      </c>
      <c r="J216" s="18">
        <v>5.7965280452195067</v>
      </c>
      <c r="K216" s="19">
        <v>5.4840940758101411</v>
      </c>
    </row>
    <row r="217" spans="1:11" x14ac:dyDescent="0.2">
      <c r="A217" s="2">
        <v>2035</v>
      </c>
      <c r="B217" s="17">
        <v>49430</v>
      </c>
      <c r="C217" s="18">
        <v>44.839931397849462</v>
      </c>
      <c r="D217" s="18">
        <v>70.696721805039232</v>
      </c>
      <c r="E217" s="18">
        <v>44.849565376344081</v>
      </c>
      <c r="F217" s="18">
        <v>67.259399014301906</v>
      </c>
      <c r="G217" s="18">
        <v>69.352196560111068</v>
      </c>
      <c r="J217" s="18">
        <v>5.8128516790023328</v>
      </c>
      <c r="K217" s="19">
        <v>5.4674900924313334</v>
      </c>
    </row>
    <row r="218" spans="1:11" x14ac:dyDescent="0.2">
      <c r="A218" s="2">
        <v>2035</v>
      </c>
      <c r="B218" s="17">
        <v>49461</v>
      </c>
      <c r="C218" s="18">
        <v>41.437400054931636</v>
      </c>
      <c r="D218" s="18">
        <v>74.185174051920612</v>
      </c>
      <c r="E218" s="18">
        <v>41.437400054931643</v>
      </c>
      <c r="F218" s="18">
        <v>70.931237114800339</v>
      </c>
      <c r="G218" s="18">
        <v>72.857567681206589</v>
      </c>
      <c r="J218" s="18">
        <v>5.8454989465679814</v>
      </c>
      <c r="K218" s="19">
        <v>5.5090000508783517</v>
      </c>
    </row>
    <row r="219" spans="1:11" x14ac:dyDescent="0.2">
      <c r="A219" s="2">
        <v>2035</v>
      </c>
      <c r="B219" s="17">
        <v>49491</v>
      </c>
      <c r="C219" s="18">
        <v>64.65748903225807</v>
      </c>
      <c r="D219" s="18">
        <v>87.316979698263182</v>
      </c>
      <c r="E219" s="18">
        <v>64.65748903225807</v>
      </c>
      <c r="F219" s="18">
        <v>93.415895268817209</v>
      </c>
      <c r="G219" s="18">
        <v>90.346571827956978</v>
      </c>
      <c r="J219" s="18">
        <v>6.0412811629321714</v>
      </c>
      <c r="K219" s="19">
        <v>5.716446712781905</v>
      </c>
    </row>
    <row r="220" spans="1:11" x14ac:dyDescent="0.2">
      <c r="A220" s="2">
        <v>2035</v>
      </c>
      <c r="B220" s="17">
        <v>49522</v>
      </c>
      <c r="C220" s="18">
        <v>78.487048709677424</v>
      </c>
      <c r="D220" s="18">
        <v>92.270899354838704</v>
      </c>
      <c r="E220" s="18">
        <v>78.462943870967749</v>
      </c>
      <c r="F220" s="18">
        <v>103.11420903225806</v>
      </c>
      <c r="G220" s="18">
        <v>100.00448</v>
      </c>
      <c r="J220" s="18">
        <v>6.1064743090337634</v>
      </c>
      <c r="K220" s="19">
        <v>5.7662586629183288</v>
      </c>
    </row>
    <row r="221" spans="1:11" x14ac:dyDescent="0.2">
      <c r="A221" s="2">
        <v>2035</v>
      </c>
      <c r="B221" s="17">
        <v>49553</v>
      </c>
      <c r="C221" s="18">
        <v>74.735196666666667</v>
      </c>
      <c r="D221" s="18">
        <v>82.099599248209628</v>
      </c>
      <c r="E221" s="18">
        <v>74.68797866666668</v>
      </c>
      <c r="F221" s="18">
        <v>96.581678666666662</v>
      </c>
      <c r="G221" s="18">
        <v>93.878235333333336</v>
      </c>
      <c r="J221" s="18">
        <v>6.0412811629321714</v>
      </c>
      <c r="K221" s="19">
        <v>5.6666347626454812</v>
      </c>
    </row>
    <row r="222" spans="1:11" x14ac:dyDescent="0.2">
      <c r="A222" s="2">
        <v>2035</v>
      </c>
      <c r="B222" s="17">
        <v>49583</v>
      </c>
      <c r="C222" s="18">
        <v>62.919454513057602</v>
      </c>
      <c r="D222" s="18">
        <v>76.050285585464977</v>
      </c>
      <c r="E222" s="18">
        <v>62.88775302517795</v>
      </c>
      <c r="F222" s="18">
        <v>83.803253912156663</v>
      </c>
      <c r="G222" s="18">
        <v>82.067359472183739</v>
      </c>
      <c r="J222" s="18">
        <v>6.0739284304978201</v>
      </c>
      <c r="K222" s="19">
        <v>5.6832387460242888</v>
      </c>
    </row>
    <row r="223" spans="1:11" x14ac:dyDescent="0.2">
      <c r="A223" s="2">
        <v>2035</v>
      </c>
      <c r="B223" s="17">
        <v>49614</v>
      </c>
      <c r="C223" s="18">
        <v>58.6027855469681</v>
      </c>
      <c r="D223" s="18">
        <v>75.446898694507951</v>
      </c>
      <c r="E223" s="18">
        <v>58.604103601590644</v>
      </c>
      <c r="F223" s="18">
        <v>82.697111016007639</v>
      </c>
      <c r="G223" s="18">
        <v>80.648223898116484</v>
      </c>
      <c r="J223" s="18">
        <v>6.2044161117307111</v>
      </c>
      <c r="K223" s="19">
        <v>5.8492270146465959</v>
      </c>
    </row>
    <row r="224" spans="1:11" x14ac:dyDescent="0.2">
      <c r="A224" s="2">
        <v>2035</v>
      </c>
      <c r="B224" s="17">
        <v>49644</v>
      </c>
      <c r="C224" s="18">
        <v>64.914488228418506</v>
      </c>
      <c r="D224" s="18">
        <v>78.147585222798</v>
      </c>
      <c r="E224" s="18">
        <v>64.864086807415035</v>
      </c>
      <c r="F224" s="18">
        <v>83.831501786426855</v>
      </c>
      <c r="G224" s="18">
        <v>80.978280426353521</v>
      </c>
      <c r="J224" s="18">
        <v>6.5960819334887972</v>
      </c>
      <c r="K224" s="19">
        <v>6.297379870377088</v>
      </c>
    </row>
    <row r="225" spans="1:11" x14ac:dyDescent="0.2">
      <c r="A225" s="2">
        <v>2036</v>
      </c>
      <c r="B225" s="17">
        <v>49675</v>
      </c>
      <c r="C225" s="18">
        <v>64.456697484498392</v>
      </c>
      <c r="D225" s="18">
        <v>82.196587347215228</v>
      </c>
      <c r="E225" s="18">
        <v>64.417781542706209</v>
      </c>
      <c r="F225" s="18">
        <v>84.777347605715491</v>
      </c>
      <c r="G225" s="18">
        <v>82.349549816500726</v>
      </c>
      <c r="J225" s="18">
        <v>6.6409972736489911</v>
      </c>
      <c r="K225" s="19">
        <v>6.3418806084389239</v>
      </c>
    </row>
    <row r="226" spans="1:11" x14ac:dyDescent="0.2">
      <c r="A226" s="2">
        <v>2036</v>
      </c>
      <c r="B226" s="17">
        <v>49706</v>
      </c>
      <c r="C226" s="18">
        <v>67.012394828357941</v>
      </c>
      <c r="D226" s="18">
        <v>81.599490900149291</v>
      </c>
      <c r="E226" s="18">
        <v>67.163209674002147</v>
      </c>
      <c r="F226" s="18">
        <v>83.511237045814269</v>
      </c>
      <c r="G226" s="18">
        <v>81.83589759914355</v>
      </c>
      <c r="J226" s="18">
        <v>6.6743542644225897</v>
      </c>
      <c r="K226" s="19">
        <v>6.3927754270565735</v>
      </c>
    </row>
    <row r="227" spans="1:11" x14ac:dyDescent="0.2">
      <c r="A227" s="2">
        <v>2036</v>
      </c>
      <c r="B227" s="17">
        <v>49735</v>
      </c>
      <c r="C227" s="18">
        <v>56.557334756145252</v>
      </c>
      <c r="D227" s="18">
        <v>77.636952232063038</v>
      </c>
      <c r="E227" s="18">
        <v>56.876391378739022</v>
      </c>
      <c r="F227" s="18">
        <v>77.032024435105257</v>
      </c>
      <c r="G227" s="18">
        <v>77.476131382733001</v>
      </c>
      <c r="J227" s="18">
        <v>6.3741413474602044</v>
      </c>
      <c r="K227" s="19">
        <v>6.0535282014380121</v>
      </c>
    </row>
    <row r="228" spans="1:11" x14ac:dyDescent="0.2">
      <c r="A228" s="2">
        <v>2036</v>
      </c>
      <c r="B228" s="17">
        <v>49766</v>
      </c>
      <c r="C228" s="18">
        <v>51.331767243543815</v>
      </c>
      <c r="D228" s="18">
        <v>73.259922620985265</v>
      </c>
      <c r="E228" s="18">
        <v>52.155223376030811</v>
      </c>
      <c r="F228" s="18">
        <v>70.26161482069233</v>
      </c>
      <c r="G228" s="18">
        <v>74.432208421495218</v>
      </c>
      <c r="J228" s="18">
        <v>5.9406018564331342</v>
      </c>
      <c r="K228" s="19">
        <v>5.6124913385841522</v>
      </c>
    </row>
    <row r="229" spans="1:11" x14ac:dyDescent="0.2">
      <c r="A229" s="2">
        <v>2036</v>
      </c>
      <c r="B229" s="17">
        <v>49796</v>
      </c>
      <c r="C229" s="18">
        <v>45.288710967741942</v>
      </c>
      <c r="D229" s="18">
        <v>73.756125419370633</v>
      </c>
      <c r="E229" s="18">
        <v>45.288710967741935</v>
      </c>
      <c r="F229" s="18">
        <v>69.21350335982126</v>
      </c>
      <c r="G229" s="18">
        <v>71.893104143040148</v>
      </c>
      <c r="J229" s="18">
        <v>5.9739588472067329</v>
      </c>
      <c r="K229" s="19">
        <v>5.5955779642107073</v>
      </c>
    </row>
    <row r="230" spans="1:11" x14ac:dyDescent="0.2">
      <c r="A230" s="2">
        <v>2036</v>
      </c>
      <c r="B230" s="17">
        <v>49827</v>
      </c>
      <c r="C230" s="18">
        <v>43.84232203165692</v>
      </c>
      <c r="D230" s="18">
        <v>78.261918809678804</v>
      </c>
      <c r="E230" s="18">
        <v>43.84232203165692</v>
      </c>
      <c r="F230" s="18">
        <v>74.519197252061659</v>
      </c>
      <c r="G230" s="18">
        <v>76.686726888020857</v>
      </c>
      <c r="J230" s="18">
        <v>6.023943638852276</v>
      </c>
      <c r="K230" s="19">
        <v>5.6718944095542962</v>
      </c>
    </row>
    <row r="231" spans="1:11" x14ac:dyDescent="0.2">
      <c r="A231" s="2">
        <v>2036</v>
      </c>
      <c r="B231" s="17">
        <v>49857</v>
      </c>
      <c r="C231" s="18">
        <v>67.194129139784948</v>
      </c>
      <c r="D231" s="18">
        <v>92.205716774036048</v>
      </c>
      <c r="E231" s="18">
        <v>67.194129139784948</v>
      </c>
      <c r="F231" s="18">
        <v>97.117970107526887</v>
      </c>
      <c r="G231" s="18">
        <v>93.731131505376339</v>
      </c>
      <c r="J231" s="18">
        <v>6.2907995650410635</v>
      </c>
      <c r="K231" s="19">
        <v>5.9348251898292688</v>
      </c>
    </row>
    <row r="232" spans="1:11" x14ac:dyDescent="0.2">
      <c r="A232" s="2">
        <v>2036</v>
      </c>
      <c r="B232" s="17">
        <v>49888</v>
      </c>
      <c r="C232" s="18">
        <v>78.768869569892473</v>
      </c>
      <c r="D232" s="18">
        <v>94.154077849462382</v>
      </c>
      <c r="E232" s="18">
        <v>78.74149655913979</v>
      </c>
      <c r="F232" s="18">
        <v>103.84816612903225</v>
      </c>
      <c r="G232" s="18">
        <v>100.68054870967741</v>
      </c>
      <c r="J232" s="18">
        <v>6.3408857457163137</v>
      </c>
      <c r="K232" s="19">
        <v>5.9856684432811456</v>
      </c>
    </row>
    <row r="233" spans="1:11" x14ac:dyDescent="0.2">
      <c r="A233" s="2">
        <v>2036</v>
      </c>
      <c r="B233" s="17">
        <v>49919</v>
      </c>
      <c r="C233" s="18">
        <v>78.434825555555548</v>
      </c>
      <c r="D233" s="18">
        <v>87.490775689019102</v>
      </c>
      <c r="E233" s="18">
        <v>78.402132222222221</v>
      </c>
      <c r="F233" s="18">
        <v>100.58378</v>
      </c>
      <c r="G233" s="18">
        <v>97.752859999999998</v>
      </c>
      <c r="J233" s="18">
        <v>6.2741717641691173</v>
      </c>
      <c r="K233" s="19">
        <v>5.8500004921331845</v>
      </c>
    </row>
    <row r="234" spans="1:11" x14ac:dyDescent="0.2">
      <c r="A234" s="2">
        <v>2036</v>
      </c>
      <c r="B234" s="17">
        <v>49949</v>
      </c>
      <c r="C234" s="18">
        <v>68.566769630678223</v>
      </c>
      <c r="D234" s="18">
        <v>83.044852472120681</v>
      </c>
      <c r="E234" s="18">
        <v>68.511583635883966</v>
      </c>
      <c r="F234" s="18">
        <v>88.209430325415823</v>
      </c>
      <c r="G234" s="18">
        <v>86.130598991147934</v>
      </c>
      <c r="J234" s="18">
        <v>6.3075287549427159</v>
      </c>
      <c r="K234" s="19">
        <v>5.8754221188591247</v>
      </c>
    </row>
    <row r="235" spans="1:11" x14ac:dyDescent="0.2">
      <c r="A235" s="2">
        <v>2036</v>
      </c>
      <c r="B235" s="17">
        <v>49980</v>
      </c>
      <c r="C235" s="18">
        <v>62.064407835390291</v>
      </c>
      <c r="D235" s="18">
        <v>78.517413209446914</v>
      </c>
      <c r="E235" s="18">
        <v>62.068348809188009</v>
      </c>
      <c r="F235" s="18">
        <v>86.121338536107771</v>
      </c>
      <c r="G235" s="18">
        <v>84.065172171625761</v>
      </c>
      <c r="J235" s="18">
        <v>6.4742123197809995</v>
      </c>
      <c r="K235" s="19">
        <v>6.0450715142512914</v>
      </c>
    </row>
    <row r="236" spans="1:11" x14ac:dyDescent="0.2">
      <c r="A236" s="2">
        <v>2036</v>
      </c>
      <c r="B236" s="17">
        <v>50010</v>
      </c>
      <c r="C236" s="18">
        <v>69.182875110257044</v>
      </c>
      <c r="D236" s="18">
        <v>83.322653821719584</v>
      </c>
      <c r="E236" s="18">
        <v>69.098953124015551</v>
      </c>
      <c r="F236" s="18">
        <v>88.652392397644675</v>
      </c>
      <c r="G236" s="18">
        <v>85.631775312526273</v>
      </c>
      <c r="J236" s="18">
        <v>6.8911240099361253</v>
      </c>
      <c r="K236" s="19">
        <v>6.5284949433703083</v>
      </c>
    </row>
    <row r="237" spans="1:11" x14ac:dyDescent="0.2">
      <c r="A237" s="2">
        <v>2037</v>
      </c>
      <c r="B237" s="17">
        <v>50041</v>
      </c>
      <c r="C237" s="18">
        <v>68.163634679650741</v>
      </c>
      <c r="D237" s="18">
        <v>87.489431237661648</v>
      </c>
      <c r="E237" s="18">
        <v>68.108909073696367</v>
      </c>
      <c r="F237" s="18">
        <v>89.104858480473965</v>
      </c>
      <c r="G237" s="18">
        <v>86.52362995762978</v>
      </c>
      <c r="J237" s="18">
        <v>6.947192143364088</v>
      </c>
      <c r="K237" s="19">
        <v>6.5824836719343187</v>
      </c>
    </row>
    <row r="238" spans="1:11" x14ac:dyDescent="0.2">
      <c r="A238" s="2">
        <v>2037</v>
      </c>
      <c r="B238" s="17">
        <v>50072</v>
      </c>
      <c r="C238" s="18">
        <v>70.924228123256142</v>
      </c>
      <c r="D238" s="18">
        <v>86.647748674665152</v>
      </c>
      <c r="E238" s="18">
        <v>71.148983546665704</v>
      </c>
      <c r="F238" s="18">
        <v>87.674718584333121</v>
      </c>
      <c r="G238" s="18">
        <v>86.160884312220986</v>
      </c>
      <c r="J238" s="18">
        <v>6.9813602463753428</v>
      </c>
      <c r="K238" s="19">
        <v>6.6258499763491558</v>
      </c>
    </row>
    <row r="239" spans="1:11" x14ac:dyDescent="0.2">
      <c r="A239" s="2">
        <v>2037</v>
      </c>
      <c r="B239" s="17">
        <v>50100</v>
      </c>
      <c r="C239" s="18">
        <v>60.358630209880445</v>
      </c>
      <c r="D239" s="18">
        <v>82.716045682555375</v>
      </c>
      <c r="E239" s="18">
        <v>60.677008396523483</v>
      </c>
      <c r="F239" s="18">
        <v>81.373082424076514</v>
      </c>
      <c r="G239" s="18">
        <v>81.909712225399289</v>
      </c>
      <c r="J239" s="18">
        <v>6.7083195893744296</v>
      </c>
      <c r="K239" s="19">
        <v>6.2874793585487296</v>
      </c>
    </row>
    <row r="240" spans="1:11" x14ac:dyDescent="0.2">
      <c r="A240" s="2">
        <v>2037</v>
      </c>
      <c r="B240" s="17">
        <v>50131</v>
      </c>
      <c r="C240" s="18">
        <v>55.068614063910594</v>
      </c>
      <c r="D240" s="18">
        <v>78.408883158365896</v>
      </c>
      <c r="E240" s="18">
        <v>55.976503683159748</v>
      </c>
      <c r="F240" s="18">
        <v>74.898648071289045</v>
      </c>
      <c r="G240" s="18">
        <v>79.076355489095036</v>
      </c>
      <c r="J240" s="18">
        <v>6.3159440444083952</v>
      </c>
      <c r="K240" s="19">
        <v>5.9404457928984931</v>
      </c>
    </row>
    <row r="241" spans="1:11" x14ac:dyDescent="0.2">
      <c r="A241" s="2">
        <v>2037</v>
      </c>
      <c r="B241" s="17">
        <v>50161</v>
      </c>
      <c r="C241" s="18">
        <v>47.86772440860215</v>
      </c>
      <c r="D241" s="18">
        <v>78.94137761926136</v>
      </c>
      <c r="E241" s="18">
        <v>47.867024408602148</v>
      </c>
      <c r="F241" s="18">
        <v>73.124367252472908</v>
      </c>
      <c r="G241" s="18">
        <v>76.37997641614686</v>
      </c>
      <c r="J241" s="18">
        <v>6.3501121474196491</v>
      </c>
      <c r="K241" s="19">
        <v>5.9664346364479304</v>
      </c>
    </row>
    <row r="242" spans="1:11" x14ac:dyDescent="0.2">
      <c r="A242" s="2">
        <v>2037</v>
      </c>
      <c r="B242" s="17">
        <v>50192</v>
      </c>
      <c r="C242" s="18">
        <v>48.445507982042109</v>
      </c>
      <c r="D242" s="18">
        <v>83.92320539686412</v>
      </c>
      <c r="E242" s="18">
        <v>48.445507982042116</v>
      </c>
      <c r="F242" s="18">
        <v>79.822333950466572</v>
      </c>
      <c r="G242" s="18">
        <v>82.102888827853718</v>
      </c>
      <c r="J242" s="18">
        <v>6.4013136074216774</v>
      </c>
      <c r="K242" s="19">
        <v>6.0532188104433766</v>
      </c>
    </row>
    <row r="243" spans="1:11" x14ac:dyDescent="0.2">
      <c r="A243" s="2">
        <v>2037</v>
      </c>
      <c r="B243" s="17">
        <v>50222</v>
      </c>
      <c r="C243" s="18">
        <v>72.290417526881726</v>
      </c>
      <c r="D243" s="18">
        <v>98.801392496351028</v>
      </c>
      <c r="E243" s="18">
        <v>72.286710430107519</v>
      </c>
      <c r="F243" s="18">
        <v>102.17247204301076</v>
      </c>
      <c r="G243" s="18">
        <v>97.98232451612904</v>
      </c>
      <c r="J243" s="18">
        <v>6.6912862323836562</v>
      </c>
      <c r="K243" s="19">
        <v>6.3221827151137546</v>
      </c>
    </row>
    <row r="244" spans="1:11" x14ac:dyDescent="0.2">
      <c r="A244" s="2">
        <v>2037</v>
      </c>
      <c r="B244" s="17">
        <v>50253</v>
      </c>
      <c r="C244" s="18">
        <v>84.42418806451613</v>
      </c>
      <c r="D244" s="18">
        <v>99.886322885952225</v>
      </c>
      <c r="E244" s="18">
        <v>84.1880059139785</v>
      </c>
      <c r="F244" s="18">
        <v>108.00773010752688</v>
      </c>
      <c r="G244" s="18">
        <v>104.3198011827957</v>
      </c>
      <c r="J244" s="18">
        <v>6.7595210493764579</v>
      </c>
      <c r="K244" s="19">
        <v>6.3742119673784039</v>
      </c>
    </row>
    <row r="245" spans="1:11" x14ac:dyDescent="0.2">
      <c r="A245" s="2">
        <v>2037</v>
      </c>
      <c r="B245" s="17">
        <v>50284</v>
      </c>
      <c r="C245" s="18">
        <v>83.589756666666659</v>
      </c>
      <c r="D245" s="18">
        <v>91.604847124565964</v>
      </c>
      <c r="E245" s="18">
        <v>83.325436666666661</v>
      </c>
      <c r="F245" s="18">
        <v>103.31409777777777</v>
      </c>
      <c r="G245" s="18">
        <v>100.45486</v>
      </c>
      <c r="J245" s="18">
        <v>6.6912862323836562</v>
      </c>
      <c r="K245" s="19">
        <v>6.2180726454186832</v>
      </c>
    </row>
    <row r="246" spans="1:11" x14ac:dyDescent="0.2">
      <c r="A246" s="2">
        <v>2037</v>
      </c>
      <c r="B246" s="17">
        <v>50314</v>
      </c>
      <c r="C246" s="18">
        <v>70.720669654107837</v>
      </c>
      <c r="D246" s="18">
        <v>85.700244042181197</v>
      </c>
      <c r="E246" s="18">
        <v>70.731443466678726</v>
      </c>
      <c r="F246" s="18">
        <v>93.094627626480616</v>
      </c>
      <c r="G246" s="18">
        <v>91.16021236296622</v>
      </c>
      <c r="J246" s="18">
        <v>6.7424876923856845</v>
      </c>
      <c r="K246" s="19">
        <v>6.2353985411183093</v>
      </c>
    </row>
    <row r="247" spans="1:11" x14ac:dyDescent="0.2">
      <c r="A247" s="2">
        <v>2037</v>
      </c>
      <c r="B247" s="17">
        <v>50345</v>
      </c>
      <c r="C247" s="18">
        <v>67.800657513072224</v>
      </c>
      <c r="D247" s="18">
        <v>84.245301255902064</v>
      </c>
      <c r="E247" s="18">
        <v>67.85428985511048</v>
      </c>
      <c r="F247" s="18">
        <v>92.322211552592137</v>
      </c>
      <c r="G247" s="18">
        <v>90.190899895232818</v>
      </c>
      <c r="J247" s="18">
        <v>6.9301587863733145</v>
      </c>
      <c r="K247" s="19">
        <v>6.4870365500890603</v>
      </c>
    </row>
    <row r="248" spans="1:11" x14ac:dyDescent="0.2">
      <c r="A248" s="2">
        <v>2037</v>
      </c>
      <c r="B248" s="17">
        <v>50375</v>
      </c>
      <c r="C248" s="18">
        <v>74.97863146053848</v>
      </c>
      <c r="D248" s="18">
        <v>89.567722853793896</v>
      </c>
      <c r="E248" s="18">
        <v>74.869522915091594</v>
      </c>
      <c r="F248" s="18">
        <v>94.501401019352741</v>
      </c>
      <c r="G248" s="18">
        <v>91.319201561712475</v>
      </c>
      <c r="J248" s="18">
        <v>7.3566010453208968</v>
      </c>
      <c r="K248" s="19">
        <v>7.0075868985644165</v>
      </c>
    </row>
    <row r="249" spans="1:11" x14ac:dyDescent="0.2">
      <c r="A249" s="2">
        <v>2038</v>
      </c>
      <c r="B249" s="17">
        <v>50406</v>
      </c>
      <c r="C249" s="18">
        <v>72.127900564542401</v>
      </c>
      <c r="D249" s="18">
        <v>93.702954364079261</v>
      </c>
      <c r="E249" s="18">
        <v>72.151246716899252</v>
      </c>
      <c r="F249" s="18">
        <v>94.263759818128378</v>
      </c>
      <c r="G249" s="18">
        <v>91.711639896515891</v>
      </c>
      <c r="J249" s="18">
        <v>7.4209830791848326</v>
      </c>
      <c r="K249" s="19">
        <v>7.0437856449368486</v>
      </c>
    </row>
    <row r="250" spans="1:11" x14ac:dyDescent="0.2">
      <c r="A250" s="2">
        <v>2038</v>
      </c>
      <c r="B250" s="17">
        <v>50437</v>
      </c>
      <c r="C250" s="18">
        <v>76.251961844308028</v>
      </c>
      <c r="D250" s="18">
        <v>93.204983302525108</v>
      </c>
      <c r="E250" s="18">
        <v>76.573653084891205</v>
      </c>
      <c r="F250" s="18">
        <v>93.015354701450875</v>
      </c>
      <c r="G250" s="18">
        <v>91.486479622977143</v>
      </c>
      <c r="J250" s="18">
        <v>7.4559622944337427</v>
      </c>
      <c r="K250" s="19">
        <v>7.0881316875013667</v>
      </c>
    </row>
    <row r="251" spans="1:11" x14ac:dyDescent="0.2">
      <c r="A251" s="2">
        <v>2038</v>
      </c>
      <c r="B251" s="17">
        <v>50465</v>
      </c>
      <c r="C251" s="18">
        <v>64.620499042290234</v>
      </c>
      <c r="D251" s="18">
        <v>88.996945592949544</v>
      </c>
      <c r="E251" s="18">
        <v>65.188275764639883</v>
      </c>
      <c r="F251" s="18">
        <v>86.444075952789234</v>
      </c>
      <c r="G251" s="18">
        <v>87.163698958837216</v>
      </c>
      <c r="J251" s="18">
        <v>7.1941758197303063</v>
      </c>
      <c r="K251" s="19">
        <v>6.7597647118608446</v>
      </c>
    </row>
    <row r="252" spans="1:11" x14ac:dyDescent="0.2">
      <c r="A252" s="2">
        <v>2038</v>
      </c>
      <c r="B252" s="17">
        <v>50496</v>
      </c>
      <c r="C252" s="18">
        <v>62.468635555555565</v>
      </c>
      <c r="D252" s="18">
        <v>86.007155354817726</v>
      </c>
      <c r="E252" s="18">
        <v>64.018781803385437</v>
      </c>
      <c r="F252" s="18">
        <v>80.018292914496485</v>
      </c>
      <c r="G252" s="18">
        <v>84.696084425184452</v>
      </c>
      <c r="J252" s="18">
        <v>6.8102155642299511</v>
      </c>
      <c r="K252" s="19">
        <v>6.4313461710545496</v>
      </c>
    </row>
    <row r="253" spans="1:11" x14ac:dyDescent="0.2">
      <c r="A253" s="2">
        <v>2038</v>
      </c>
      <c r="B253" s="17">
        <v>50526</v>
      </c>
      <c r="C253" s="18">
        <v>51.520479999999999</v>
      </c>
      <c r="D253" s="18">
        <v>84.384975556404385</v>
      </c>
      <c r="E253" s="18">
        <v>51.509966129032257</v>
      </c>
      <c r="F253" s="18">
        <v>77.855580237603959</v>
      </c>
      <c r="G253" s="18">
        <v>81.601478002404676</v>
      </c>
      <c r="J253" s="18">
        <v>6.8450933904491533</v>
      </c>
      <c r="K253" s="19">
        <v>6.4579537965932605</v>
      </c>
    </row>
    <row r="254" spans="1:11" x14ac:dyDescent="0.2">
      <c r="A254" s="2">
        <v>2038</v>
      </c>
      <c r="B254" s="17">
        <v>50557</v>
      </c>
      <c r="C254" s="18">
        <v>52.130710517035581</v>
      </c>
      <c r="D254" s="18">
        <v>90.349522569444431</v>
      </c>
      <c r="E254" s="18">
        <v>52.130710517035588</v>
      </c>
      <c r="F254" s="18">
        <v>85.112138197157108</v>
      </c>
      <c r="G254" s="18">
        <v>87.65319959852431</v>
      </c>
      <c r="J254" s="18">
        <v>6.9149504319172665</v>
      </c>
      <c r="K254" s="19">
        <v>6.537879803540938</v>
      </c>
    </row>
    <row r="255" spans="1:11" x14ac:dyDescent="0.2">
      <c r="A255" s="2">
        <v>2038</v>
      </c>
      <c r="B255" s="17">
        <v>50587</v>
      </c>
      <c r="C255" s="18">
        <v>76.255202795698921</v>
      </c>
      <c r="D255" s="18">
        <v>106.23969084302018</v>
      </c>
      <c r="E255" s="18">
        <v>76.161099569892485</v>
      </c>
      <c r="F255" s="18">
        <v>108.32812688172044</v>
      </c>
      <c r="G255" s="18">
        <v>102.3264288172043</v>
      </c>
      <c r="J255" s="18">
        <v>7.2290536459495085</v>
      </c>
      <c r="K255" s="19">
        <v>6.8662467791814592</v>
      </c>
    </row>
    <row r="256" spans="1:11" x14ac:dyDescent="0.2">
      <c r="A256" s="2">
        <v>2038</v>
      </c>
      <c r="B256" s="17">
        <v>50618</v>
      </c>
      <c r="C256" s="18">
        <v>90.261239569892467</v>
      </c>
      <c r="D256" s="18">
        <v>107.64737344143774</v>
      </c>
      <c r="E256" s="18">
        <v>89.898612688172051</v>
      </c>
      <c r="F256" s="18">
        <v>114.01476881720431</v>
      </c>
      <c r="G256" s="18">
        <v>108.85947096774196</v>
      </c>
      <c r="J256" s="18">
        <v>7.2988092983879147</v>
      </c>
      <c r="K256" s="19">
        <v>6.9195651605904258</v>
      </c>
    </row>
    <row r="257" spans="1:11" x14ac:dyDescent="0.2">
      <c r="A257" s="2">
        <v>2038</v>
      </c>
      <c r="B257" s="17">
        <v>50649</v>
      </c>
      <c r="C257" s="18">
        <v>88.350715555555539</v>
      </c>
      <c r="D257" s="18">
        <v>98.26655303276911</v>
      </c>
      <c r="E257" s="18">
        <v>88.119437777777776</v>
      </c>
      <c r="F257" s="18">
        <v>107.62652222222222</v>
      </c>
      <c r="G257" s="18">
        <v>104.3026</v>
      </c>
      <c r="J257" s="18">
        <v>7.2290536459495085</v>
      </c>
      <c r="K257" s="19">
        <v>6.750895503347941</v>
      </c>
    </row>
    <row r="258" spans="1:11" x14ac:dyDescent="0.2">
      <c r="A258" s="2">
        <v>2038</v>
      </c>
      <c r="B258" s="17">
        <v>50679</v>
      </c>
      <c r="C258" s="18">
        <v>76.073379188455561</v>
      </c>
      <c r="D258" s="18">
        <v>93.202832868022298</v>
      </c>
      <c r="E258" s="18">
        <v>76.078674890661745</v>
      </c>
      <c r="F258" s="18">
        <v>98.756834460843251</v>
      </c>
      <c r="G258" s="18">
        <v>96.877559866956389</v>
      </c>
      <c r="J258" s="18">
        <v>7.2639314721687116</v>
      </c>
      <c r="K258" s="19">
        <v>6.7952415459124591</v>
      </c>
    </row>
    <row r="259" spans="1:11" x14ac:dyDescent="0.2">
      <c r="A259" s="2">
        <v>2038</v>
      </c>
      <c r="B259" s="17">
        <v>50710</v>
      </c>
      <c r="C259" s="18">
        <v>73.982309423438721</v>
      </c>
      <c r="D259" s="18">
        <v>92.469318257621524</v>
      </c>
      <c r="E259" s="18">
        <v>73.979185900641895</v>
      </c>
      <c r="F259" s="18">
        <v>99.321654871333749</v>
      </c>
      <c r="G259" s="18">
        <v>97.179097338291754</v>
      </c>
      <c r="J259" s="18">
        <v>7.403544166075231</v>
      </c>
      <c r="K259" s="19">
        <v>7.0083088108852349</v>
      </c>
    </row>
    <row r="260" spans="1:11" x14ac:dyDescent="0.2">
      <c r="A260" s="2">
        <v>2038</v>
      </c>
      <c r="B260" s="17">
        <v>50740</v>
      </c>
      <c r="C260" s="18">
        <v>80.708233248802927</v>
      </c>
      <c r="D260" s="18">
        <v>96.824608833559125</v>
      </c>
      <c r="E260" s="18">
        <v>80.529086041194148</v>
      </c>
      <c r="F260" s="18">
        <v>100.8056761218653</v>
      </c>
      <c r="G260" s="18">
        <v>97.421849404611919</v>
      </c>
      <c r="J260" s="18">
        <v>7.9271171154821056</v>
      </c>
      <c r="K260" s="19">
        <v>7.5497430514985338</v>
      </c>
    </row>
    <row r="261" spans="1:11" x14ac:dyDescent="0.2">
      <c r="A261" s="2">
        <v>2039</v>
      </c>
      <c r="B261" s="17">
        <v>50771</v>
      </c>
      <c r="C261" s="18">
        <v>77.027633831065174</v>
      </c>
      <c r="D261" s="18">
        <v>100.99181267523005</v>
      </c>
      <c r="E261" s="18">
        <v>77.16042582194008</v>
      </c>
      <c r="F261" s="18">
        <v>99.830486502698605</v>
      </c>
      <c r="G261" s="18">
        <v>97.557635973858666</v>
      </c>
      <c r="J261" s="18">
        <v>7.9844019172665526</v>
      </c>
      <c r="K261" s="19">
        <v>7.5955329187046861</v>
      </c>
    </row>
    <row r="262" spans="1:11" x14ac:dyDescent="0.2">
      <c r="A262" s="2">
        <v>2039</v>
      </c>
      <c r="B262" s="17">
        <v>50802</v>
      </c>
      <c r="C262" s="18">
        <v>80.950502668108228</v>
      </c>
      <c r="D262" s="18">
        <v>100.15831865583158</v>
      </c>
      <c r="E262" s="18">
        <v>81.509729657854351</v>
      </c>
      <c r="F262" s="18">
        <v>98.030115400041623</v>
      </c>
      <c r="G262" s="18">
        <v>97.160569327218155</v>
      </c>
      <c r="J262" s="18">
        <v>8.0379353249518406</v>
      </c>
      <c r="K262" s="19">
        <v>7.6227593262326696</v>
      </c>
    </row>
    <row r="263" spans="1:11" x14ac:dyDescent="0.2">
      <c r="A263" s="2">
        <v>2039</v>
      </c>
      <c r="B263" s="17">
        <v>50830</v>
      </c>
      <c r="C263" s="18">
        <v>67.403920678078421</v>
      </c>
      <c r="D263" s="18">
        <v>94.710104335204704</v>
      </c>
      <c r="E263" s="18">
        <v>68.173013535675452</v>
      </c>
      <c r="F263" s="18">
        <v>91.030501888064663</v>
      </c>
      <c r="G263" s="18">
        <v>92.352999074943611</v>
      </c>
      <c r="J263" s="18">
        <v>7.6629986930954077</v>
      </c>
      <c r="K263" s="19">
        <v>7.2141569526498337</v>
      </c>
    </row>
    <row r="264" spans="1:11" x14ac:dyDescent="0.2">
      <c r="A264" s="2">
        <v>2039</v>
      </c>
      <c r="B264" s="17">
        <v>50861</v>
      </c>
      <c r="C264" s="18">
        <v>61.883680666666663</v>
      </c>
      <c r="D264" s="18">
        <v>88.873634338378906</v>
      </c>
      <c r="E264" s="18">
        <v>62.9232915611979</v>
      </c>
      <c r="F264" s="18">
        <v>83.550762091742627</v>
      </c>
      <c r="G264" s="18">
        <v>89.30862358940972</v>
      </c>
      <c r="J264" s="18">
        <v>7.2523731227821147</v>
      </c>
      <c r="K264" s="19">
        <v>6.8509834901127409</v>
      </c>
    </row>
    <row r="265" spans="1:11" x14ac:dyDescent="0.2">
      <c r="A265" s="2">
        <v>2039</v>
      </c>
      <c r="B265" s="17">
        <v>50891</v>
      </c>
      <c r="C265" s="18">
        <v>54.629786236559141</v>
      </c>
      <c r="D265" s="18">
        <v>89.794956822549153</v>
      </c>
      <c r="E265" s="18">
        <v>54.628313118279564</v>
      </c>
      <c r="F265" s="18">
        <v>82.479436566752767</v>
      </c>
      <c r="G265" s="18">
        <v>86.638900264616908</v>
      </c>
      <c r="J265" s="18">
        <v>7.2880620612389748</v>
      </c>
      <c r="K265" s="19">
        <v>6.8782098976407253</v>
      </c>
    </row>
    <row r="266" spans="1:11" x14ac:dyDescent="0.2">
      <c r="A266" s="2">
        <v>2039</v>
      </c>
      <c r="B266" s="17">
        <v>50922</v>
      </c>
      <c r="C266" s="18">
        <v>54.342434522840691</v>
      </c>
      <c r="D266" s="18">
        <v>96.128689744737386</v>
      </c>
      <c r="E266" s="18">
        <v>54.35683576795789</v>
      </c>
      <c r="F266" s="18">
        <v>89.543652004665759</v>
      </c>
      <c r="G266" s="18">
        <v>92.733773973253079</v>
      </c>
      <c r="J266" s="18">
        <v>7.341696857953969</v>
      </c>
      <c r="K266" s="19">
        <v>6.9689645894006684</v>
      </c>
    </row>
    <row r="267" spans="1:11" x14ac:dyDescent="0.2">
      <c r="A267" s="2">
        <v>2039</v>
      </c>
      <c r="B267" s="17">
        <v>50952</v>
      </c>
      <c r="C267" s="18">
        <v>79.326076129032259</v>
      </c>
      <c r="D267" s="18">
        <v>112.30854158462998</v>
      </c>
      <c r="E267" s="18">
        <v>79.193930967741935</v>
      </c>
      <c r="F267" s="18">
        <v>114.01925268817206</v>
      </c>
      <c r="G267" s="18">
        <v>106.50645204301075</v>
      </c>
      <c r="J267" s="18">
        <v>7.6808431623238365</v>
      </c>
      <c r="K267" s="19">
        <v>7.3049632095755497</v>
      </c>
    </row>
    <row r="268" spans="1:11" x14ac:dyDescent="0.2">
      <c r="A268" s="2">
        <v>2039</v>
      </c>
      <c r="B268" s="17">
        <v>50983</v>
      </c>
      <c r="C268" s="18">
        <v>95.533145483870967</v>
      </c>
      <c r="D268" s="18">
        <v>115.21387105200964</v>
      </c>
      <c r="E268" s="18">
        <v>95.043387096774197</v>
      </c>
      <c r="F268" s="18">
        <v>120.1192129032258</v>
      </c>
      <c r="G268" s="18">
        <v>113.7943612903226</v>
      </c>
      <c r="J268" s="18">
        <v>7.752322428267262</v>
      </c>
      <c r="K268" s="19">
        <v>7.4229958740292483</v>
      </c>
    </row>
    <row r="269" spans="1:11" x14ac:dyDescent="0.2">
      <c r="A269" s="2">
        <v>2039</v>
      </c>
      <c r="B269" s="17">
        <v>51014</v>
      </c>
      <c r="C269" s="18">
        <v>93.493942222222216</v>
      </c>
      <c r="D269" s="18">
        <v>106.46436537000889</v>
      </c>
      <c r="E269" s="18">
        <v>93.092699999999994</v>
      </c>
      <c r="F269" s="18">
        <v>113.29207777777778</v>
      </c>
      <c r="G269" s="18">
        <v>109.11511450195333</v>
      </c>
      <c r="J269" s="18">
        <v>7.6986876315522661</v>
      </c>
      <c r="K269" s="19">
        <v>7.323114147927539</v>
      </c>
    </row>
    <row r="270" spans="1:11" x14ac:dyDescent="0.2">
      <c r="A270" s="2">
        <v>2039</v>
      </c>
      <c r="B270" s="17">
        <v>51044</v>
      </c>
      <c r="C270" s="18">
        <v>84.351646833522324</v>
      </c>
      <c r="D270" s="18">
        <v>103.095222883327</v>
      </c>
      <c r="E270" s="18">
        <v>84.511563536941338</v>
      </c>
      <c r="F270" s="18">
        <v>104.35200213360574</v>
      </c>
      <c r="G270" s="18">
        <v>102.65185144896148</v>
      </c>
      <c r="J270" s="18">
        <v>7.7344779590388324</v>
      </c>
      <c r="K270" s="19">
        <v>7.3775669629835043</v>
      </c>
    </row>
    <row r="271" spans="1:11" x14ac:dyDescent="0.2">
      <c r="A271" s="2">
        <v>2039</v>
      </c>
      <c r="B271" s="17">
        <v>51075</v>
      </c>
      <c r="C271" s="18">
        <v>79.254648428188091</v>
      </c>
      <c r="D271" s="18">
        <v>98.640972047506779</v>
      </c>
      <c r="E271" s="18">
        <v>79.401575212835738</v>
      </c>
      <c r="F271" s="18">
        <v>105.15100545261498</v>
      </c>
      <c r="G271" s="18">
        <v>103.31077085751608</v>
      </c>
      <c r="J271" s="18">
        <v>7.9308685095812637</v>
      </c>
      <c r="K271" s="19">
        <v>7.5591794768349363</v>
      </c>
    </row>
    <row r="272" spans="1:11" x14ac:dyDescent="0.2">
      <c r="A272" s="2">
        <v>2039</v>
      </c>
      <c r="B272" s="17">
        <v>51105</v>
      </c>
      <c r="C272" s="18">
        <v>86.027049485073263</v>
      </c>
      <c r="D272" s="18">
        <v>103.90153601861752</v>
      </c>
      <c r="E272" s="18">
        <v>85.825163974556844</v>
      </c>
      <c r="F272" s="18">
        <v>105.81987910116894</v>
      </c>
      <c r="G272" s="18">
        <v>102.46675733340702</v>
      </c>
      <c r="J272" s="18">
        <v>8.4128719568082744</v>
      </c>
      <c r="K272" s="19">
        <v>8.0313616998155055</v>
      </c>
    </row>
    <row r="273" spans="1:11" x14ac:dyDescent="0.2">
      <c r="A273" s="2">
        <v>2040</v>
      </c>
      <c r="B273" s="17">
        <v>51136</v>
      </c>
      <c r="C273" s="18">
        <v>81.562913874144243</v>
      </c>
      <c r="D273" s="18">
        <v>108.09692530478209</v>
      </c>
      <c r="E273" s="18">
        <v>81.672239242061508</v>
      </c>
      <c r="F273" s="18">
        <v>105.76161513790044</v>
      </c>
      <c r="G273" s="18">
        <v>103.45187304096837</v>
      </c>
      <c r="J273" s="18">
        <v>8.4783692699989874</v>
      </c>
      <c r="K273" s="19">
        <v>8.0945805930528287</v>
      </c>
    </row>
    <row r="274" spans="1:11" x14ac:dyDescent="0.2">
      <c r="A274" s="2">
        <v>2040</v>
      </c>
      <c r="B274" s="17">
        <v>51167</v>
      </c>
      <c r="C274" s="18">
        <v>85.440903499208659</v>
      </c>
      <c r="D274" s="18">
        <v>106.78374603972999</v>
      </c>
      <c r="E274" s="18">
        <v>86.062324436231592</v>
      </c>
      <c r="F274" s="18">
        <v>103.70190771694872</v>
      </c>
      <c r="G274" s="18">
        <v>102.76138025042684</v>
      </c>
      <c r="J274" s="18">
        <v>8.5332207350704667</v>
      </c>
      <c r="K274" s="19">
        <v>8.1038623228919135</v>
      </c>
    </row>
    <row r="275" spans="1:11" x14ac:dyDescent="0.2">
      <c r="A275" s="2">
        <v>2040</v>
      </c>
      <c r="B275" s="17">
        <v>51196</v>
      </c>
      <c r="C275" s="18">
        <v>69.384600317809955</v>
      </c>
      <c r="D275" s="18">
        <v>99.887605536192609</v>
      </c>
      <c r="E275" s="18">
        <v>70.041101257044915</v>
      </c>
      <c r="F275" s="18">
        <v>94.84278373666919</v>
      </c>
      <c r="G275" s="18">
        <v>96.651625970812219</v>
      </c>
      <c r="J275" s="18">
        <v>8.0035644438811726</v>
      </c>
      <c r="K275" s="19">
        <v>7.565109470898796</v>
      </c>
    </row>
    <row r="276" spans="1:11" x14ac:dyDescent="0.2">
      <c r="A276" s="2">
        <v>2040</v>
      </c>
      <c r="B276" s="17">
        <v>51227</v>
      </c>
      <c r="C276" s="18">
        <v>63.507629999999999</v>
      </c>
      <c r="D276" s="18">
        <v>92.479365030924484</v>
      </c>
      <c r="E276" s="18">
        <v>64.63451391004773</v>
      </c>
      <c r="F276" s="18">
        <v>85.490325927734375</v>
      </c>
      <c r="G276" s="18">
        <v>92.667235480414519</v>
      </c>
      <c r="J276" s="18">
        <v>7.4739081526918794</v>
      </c>
      <c r="K276" s="19">
        <v>7.1006620227841317</v>
      </c>
    </row>
    <row r="277" spans="1:11" x14ac:dyDescent="0.2">
      <c r="A277" s="2">
        <v>2040</v>
      </c>
      <c r="B277" s="17">
        <v>51257</v>
      </c>
      <c r="C277" s="18">
        <v>56.958773225806453</v>
      </c>
      <c r="D277" s="18">
        <v>93.894640522618459</v>
      </c>
      <c r="E277" s="18">
        <v>56.955462365591394</v>
      </c>
      <c r="F277" s="18">
        <v>86.122769173229614</v>
      </c>
      <c r="G277" s="18">
        <v>90.380970206311972</v>
      </c>
      <c r="J277" s="18">
        <v>7.5104082033863939</v>
      </c>
      <c r="K277" s="19">
        <v>7.1192254824623014</v>
      </c>
    </row>
    <row r="278" spans="1:11" x14ac:dyDescent="0.2">
      <c r="A278" s="2">
        <v>2040</v>
      </c>
      <c r="B278" s="17">
        <v>51288</v>
      </c>
      <c r="C278" s="18">
        <v>55.662355889214403</v>
      </c>
      <c r="D278" s="18">
        <v>100.83727264404332</v>
      </c>
      <c r="E278" s="18">
        <v>55.670303683810793</v>
      </c>
      <c r="F278" s="18">
        <v>93.02565511067705</v>
      </c>
      <c r="G278" s="18">
        <v>96.685201687283012</v>
      </c>
      <c r="J278" s="18">
        <v>7.5652596684578732</v>
      </c>
      <c r="K278" s="19">
        <v>7.1750189918283578</v>
      </c>
    </row>
    <row r="279" spans="1:11" x14ac:dyDescent="0.2">
      <c r="A279" s="2">
        <v>2040</v>
      </c>
      <c r="B279" s="17">
        <v>51318</v>
      </c>
      <c r="C279" s="18">
        <v>82.505471720430108</v>
      </c>
      <c r="D279" s="18">
        <v>118.09748756654821</v>
      </c>
      <c r="E279" s="18">
        <v>82.382654516129037</v>
      </c>
      <c r="F279" s="18">
        <v>119.37686881720431</v>
      </c>
      <c r="G279" s="18">
        <v>111.19954301075269</v>
      </c>
      <c r="J279" s="18">
        <v>7.893962902767921</v>
      </c>
      <c r="K279" s="19">
        <v>7.527930986376683</v>
      </c>
    </row>
    <row r="280" spans="1:11" x14ac:dyDescent="0.2">
      <c r="A280" s="2">
        <v>2040</v>
      </c>
      <c r="B280" s="17">
        <v>51349</v>
      </c>
      <c r="C280" s="18">
        <v>97.227866774193544</v>
      </c>
      <c r="D280" s="18">
        <v>119.45820860753193</v>
      </c>
      <c r="E280" s="18">
        <v>96.815901612903218</v>
      </c>
      <c r="F280" s="18">
        <v>124.02657096774193</v>
      </c>
      <c r="G280" s="18">
        <v>117.1971677419355</v>
      </c>
      <c r="J280" s="18">
        <v>7.9488143678394003</v>
      </c>
      <c r="K280" s="19">
        <v>7.5930062255818243</v>
      </c>
    </row>
    <row r="281" spans="1:11" x14ac:dyDescent="0.2">
      <c r="A281" s="2">
        <v>2040</v>
      </c>
      <c r="B281" s="17">
        <v>51380</v>
      </c>
      <c r="C281" s="18">
        <v>93.640488000000019</v>
      </c>
      <c r="D281" s="18">
        <v>109.78769276936826</v>
      </c>
      <c r="E281" s="18">
        <v>93.308204666666668</v>
      </c>
      <c r="F281" s="18">
        <v>114.84515444498706</v>
      </c>
      <c r="G281" s="18">
        <v>111.08107989583334</v>
      </c>
      <c r="J281" s="18">
        <v>7.8392128267261487</v>
      </c>
      <c r="K281" s="19">
        <v>7.4257803929809736</v>
      </c>
    </row>
    <row r="282" spans="1:11" x14ac:dyDescent="0.2">
      <c r="A282" s="2">
        <v>2040</v>
      </c>
      <c r="B282" s="17">
        <v>51410</v>
      </c>
      <c r="C282" s="18">
        <v>85.093892989620102</v>
      </c>
      <c r="D282" s="18">
        <v>104.62161968600338</v>
      </c>
      <c r="E282" s="18">
        <v>85.381848489084518</v>
      </c>
      <c r="F282" s="18">
        <v>107.19272416637797</v>
      </c>
      <c r="G282" s="18">
        <v>105.6693442560012</v>
      </c>
      <c r="J282" s="18">
        <v>7.893962902767921</v>
      </c>
      <c r="K282" s="19">
        <v>7.4257288278152007</v>
      </c>
    </row>
    <row r="283" spans="1:11" x14ac:dyDescent="0.2">
      <c r="A283" s="2">
        <v>2040</v>
      </c>
      <c r="B283" s="17">
        <v>51441</v>
      </c>
      <c r="C283" s="18">
        <v>81.778563056342648</v>
      </c>
      <c r="D283" s="18">
        <v>103.71959130740863</v>
      </c>
      <c r="E283" s="18">
        <v>82.071445110601502</v>
      </c>
      <c r="F283" s="18">
        <v>108.18131753442685</v>
      </c>
      <c r="G283" s="18">
        <v>106.48586284833239</v>
      </c>
      <c r="J283" s="18">
        <v>8.0765645452702035</v>
      </c>
      <c r="K283" s="19">
        <v>7.685875089138448</v>
      </c>
    </row>
    <row r="284" spans="1:11" x14ac:dyDescent="0.2">
      <c r="A284" s="2">
        <v>2040</v>
      </c>
      <c r="B284" s="17">
        <v>51471</v>
      </c>
      <c r="C284" s="18">
        <v>89.418714543824549</v>
      </c>
      <c r="D284" s="18">
        <v>109.44225245650122</v>
      </c>
      <c r="E284" s="18">
        <v>89.179711372621568</v>
      </c>
      <c r="F284" s="18">
        <v>109.46807188628844</v>
      </c>
      <c r="G284" s="18">
        <v>106.23267823906346</v>
      </c>
      <c r="J284" s="18">
        <v>8.587970811112239</v>
      </c>
      <c r="K284" s="19">
        <v>8.1874494566094533</v>
      </c>
    </row>
    <row r="285" spans="1:11" x14ac:dyDescent="0.2">
      <c r="A285" s="2">
        <v>2041</v>
      </c>
      <c r="B285" s="17">
        <v>51502</v>
      </c>
      <c r="C285" s="18">
        <v>76.128673763440872</v>
      </c>
      <c r="D285" s="18">
        <v>66.580068172042999</v>
      </c>
      <c r="E285" s="18">
        <v>72.662597204301065</v>
      </c>
      <c r="F285" s="18">
        <v>76.862916129032257</v>
      </c>
      <c r="G285" s="18">
        <v>78.705802688172042</v>
      </c>
      <c r="J285" s="18">
        <v>7.2710999999999997</v>
      </c>
      <c r="K285" s="19">
        <v>7.4314999999999998</v>
      </c>
    </row>
    <row r="286" spans="1:11" x14ac:dyDescent="0.2">
      <c r="A286" s="2">
        <f t="shared" ref="A286:A329" si="0">YEAR(B286)</f>
        <v>2040</v>
      </c>
      <c r="B286" s="17">
        <v>51167</v>
      </c>
      <c r="C286" s="18">
        <v>72.042147701149432</v>
      </c>
      <c r="D286" s="18">
        <v>65.135533218390805</v>
      </c>
      <c r="E286" s="18">
        <v>69.722712298850581</v>
      </c>
      <c r="F286" s="18">
        <v>73.919149655172419</v>
      </c>
      <c r="G286" s="18">
        <v>76.987520804597693</v>
      </c>
      <c r="J286" s="18">
        <v>7.2888999999999999</v>
      </c>
      <c r="K286" s="19">
        <v>7.7878999999999996</v>
      </c>
    </row>
    <row r="287" spans="1:11" x14ac:dyDescent="0.2">
      <c r="A287" s="2">
        <f t="shared" si="0"/>
        <v>2040</v>
      </c>
      <c r="B287" s="17">
        <v>51196</v>
      </c>
      <c r="C287" s="18">
        <v>67.104162880215341</v>
      </c>
      <c r="D287" s="18">
        <v>60.771817940780622</v>
      </c>
      <c r="E287" s="18">
        <v>63.388102786002683</v>
      </c>
      <c r="F287" s="18">
        <v>67.417989219380885</v>
      </c>
      <c r="G287" s="18">
        <v>68.279423014804848</v>
      </c>
      <c r="J287" s="18">
        <v>7.0571999999999999</v>
      </c>
      <c r="K287" s="19">
        <v>7.2354000000000003</v>
      </c>
    </row>
    <row r="288" spans="1:11" x14ac:dyDescent="0.2">
      <c r="A288" s="2">
        <f t="shared" si="0"/>
        <v>2040</v>
      </c>
      <c r="B288" s="17">
        <v>51227</v>
      </c>
      <c r="C288" s="18">
        <v>63.179577777777773</v>
      </c>
      <c r="D288" s="18">
        <v>58.04495</v>
      </c>
      <c r="E288" s="18">
        <v>59.446070000000006</v>
      </c>
      <c r="F288" s="18">
        <v>57.924932222222225</v>
      </c>
      <c r="G288" s="18">
        <v>60.514856666666667</v>
      </c>
      <c r="J288" s="18">
        <v>6.7899000000000003</v>
      </c>
      <c r="K288" s="19">
        <v>6.8076999999999996</v>
      </c>
    </row>
    <row r="289" spans="1:11" x14ac:dyDescent="0.2">
      <c r="A289" s="2">
        <f t="shared" si="0"/>
        <v>2040</v>
      </c>
      <c r="B289" s="17">
        <v>51257</v>
      </c>
      <c r="C289" s="18">
        <v>62.35704301075269</v>
      </c>
      <c r="D289" s="18">
        <v>59.607646989247307</v>
      </c>
      <c r="E289" s="18">
        <v>58.568962150537637</v>
      </c>
      <c r="F289" s="18">
        <v>60.450292150537635</v>
      </c>
      <c r="G289" s="18">
        <v>63.686678709677416</v>
      </c>
      <c r="J289" s="18">
        <v>6.8076999999999996</v>
      </c>
      <c r="K289" s="19">
        <v>6.7363999999999997</v>
      </c>
    </row>
    <row r="290" spans="1:11" x14ac:dyDescent="0.2">
      <c r="A290" s="2">
        <f t="shared" si="0"/>
        <v>2040</v>
      </c>
      <c r="B290" s="17">
        <v>51288</v>
      </c>
      <c r="C290" s="18">
        <v>67.959587111111105</v>
      </c>
      <c r="D290" s="18">
        <v>66.097374222222228</v>
      </c>
      <c r="E290" s="18">
        <v>64.106347333333332</v>
      </c>
      <c r="F290" s="18">
        <v>66.043921111111104</v>
      </c>
      <c r="G290" s="18">
        <v>69.616120444444448</v>
      </c>
      <c r="J290" s="18">
        <v>6.6651999999999996</v>
      </c>
      <c r="K290" s="19">
        <v>6.6116999999999999</v>
      </c>
    </row>
    <row r="291" spans="1:11" x14ac:dyDescent="0.2">
      <c r="A291" s="2">
        <f t="shared" si="0"/>
        <v>2040</v>
      </c>
      <c r="B291" s="17">
        <v>51318</v>
      </c>
      <c r="C291" s="18">
        <v>77.430454623655919</v>
      </c>
      <c r="D291" s="18">
        <v>73.642882258064517</v>
      </c>
      <c r="E291" s="18">
        <v>73.650395913978485</v>
      </c>
      <c r="F291" s="18">
        <v>75.312442258064507</v>
      </c>
      <c r="G291" s="18">
        <v>75.973733225806455</v>
      </c>
      <c r="J291" s="18">
        <v>6.7721</v>
      </c>
      <c r="K291" s="19">
        <v>6.6829999999999998</v>
      </c>
    </row>
    <row r="292" spans="1:11" x14ac:dyDescent="0.2">
      <c r="A292" s="2">
        <f t="shared" si="0"/>
        <v>2040</v>
      </c>
      <c r="B292" s="17">
        <v>51349</v>
      </c>
      <c r="C292" s="18">
        <v>77.812808064516119</v>
      </c>
      <c r="D292" s="18">
        <v>75.86735612903226</v>
      </c>
      <c r="E292" s="18">
        <v>74.222645161290316</v>
      </c>
      <c r="F292" s="18">
        <v>79.905828709677422</v>
      </c>
      <c r="G292" s="18">
        <v>80.360381290322593</v>
      </c>
      <c r="J292" s="18">
        <v>7.0216000000000003</v>
      </c>
      <c r="K292" s="19">
        <v>6.9680999999999997</v>
      </c>
    </row>
    <row r="293" spans="1:11" x14ac:dyDescent="0.2">
      <c r="A293" s="2">
        <f t="shared" si="0"/>
        <v>2040</v>
      </c>
      <c r="B293" s="17">
        <v>51380</v>
      </c>
      <c r="C293" s="18">
        <v>71.442917999999992</v>
      </c>
      <c r="D293" s="18">
        <v>68.505944</v>
      </c>
      <c r="E293" s="18">
        <v>69.319776666666655</v>
      </c>
      <c r="F293" s="18">
        <v>75.82565666666666</v>
      </c>
      <c r="G293" s="18">
        <v>78.252560666666668</v>
      </c>
      <c r="J293" s="18">
        <v>6.7721</v>
      </c>
      <c r="K293" s="19">
        <v>6.7899000000000003</v>
      </c>
    </row>
    <row r="294" spans="1:11" x14ac:dyDescent="0.2">
      <c r="A294" s="2">
        <f t="shared" si="0"/>
        <v>2040</v>
      </c>
      <c r="B294" s="17">
        <v>51410</v>
      </c>
      <c r="C294" s="18">
        <v>69.286809677419356</v>
      </c>
      <c r="D294" s="18">
        <v>63.120060322580642</v>
      </c>
      <c r="E294" s="18">
        <v>67.991999354838711</v>
      </c>
      <c r="F294" s="18">
        <v>71.89745612903225</v>
      </c>
      <c r="G294" s="18">
        <v>74.523319354838705</v>
      </c>
      <c r="J294" s="18">
        <v>6.8254999999999999</v>
      </c>
      <c r="K294" s="19">
        <v>7.1106999999999996</v>
      </c>
    </row>
    <row r="295" spans="1:11" x14ac:dyDescent="0.2">
      <c r="A295" s="2">
        <f t="shared" si="0"/>
        <v>2040</v>
      </c>
      <c r="B295" s="17">
        <v>51441</v>
      </c>
      <c r="C295" s="18">
        <v>71.583466116504852</v>
      </c>
      <c r="D295" s="18">
        <v>65.135585353675452</v>
      </c>
      <c r="E295" s="18">
        <v>71.191986171983359</v>
      </c>
      <c r="F295" s="18">
        <v>75.303492552011093</v>
      </c>
      <c r="G295" s="18">
        <v>77.615633564493749</v>
      </c>
      <c r="J295" s="18">
        <v>6.9325000000000001</v>
      </c>
      <c r="K295" s="19">
        <v>7.4135999999999997</v>
      </c>
    </row>
    <row r="296" spans="1:11" x14ac:dyDescent="0.2">
      <c r="A296" s="2">
        <f t="shared" si="0"/>
        <v>2040</v>
      </c>
      <c r="B296" s="17">
        <v>51471</v>
      </c>
      <c r="C296" s="18">
        <v>77.385519139784947</v>
      </c>
      <c r="D296" s="18">
        <v>67.024620322580645</v>
      </c>
      <c r="E296" s="18">
        <v>75.372172150537637</v>
      </c>
      <c r="F296" s="18">
        <v>77.871689247311835</v>
      </c>
      <c r="G296" s="18">
        <v>78.584266451612891</v>
      </c>
      <c r="J296" s="18">
        <v>7.2888999999999999</v>
      </c>
      <c r="K296" s="19">
        <v>7.7878999999999996</v>
      </c>
    </row>
    <row r="297" spans="1:11" x14ac:dyDescent="0.2">
      <c r="A297" s="2">
        <f t="shared" si="0"/>
        <v>2041</v>
      </c>
      <c r="B297" s="17">
        <v>51502</v>
      </c>
      <c r="C297" s="18">
        <v>78.058126989247313</v>
      </c>
      <c r="D297" s="18">
        <v>68.218933010752693</v>
      </c>
      <c r="E297" s="18">
        <v>74.529668172043017</v>
      </c>
      <c r="F297" s="18">
        <v>78.704132795698925</v>
      </c>
      <c r="G297" s="18">
        <v>80.651551720430106</v>
      </c>
      <c r="J297" s="18">
        <v>7.4382999999999999</v>
      </c>
      <c r="K297" s="19">
        <v>7.6024000000000003</v>
      </c>
    </row>
    <row r="298" spans="1:11" x14ac:dyDescent="0.2">
      <c r="A298" s="2">
        <f t="shared" si="0"/>
        <v>2041</v>
      </c>
      <c r="B298" s="17">
        <v>51533</v>
      </c>
      <c r="C298" s="18">
        <v>73.682555714285712</v>
      </c>
      <c r="D298" s="18">
        <v>66.621328571428563</v>
      </c>
      <c r="E298" s="18">
        <v>71.304118571428575</v>
      </c>
      <c r="F298" s="18">
        <v>75.617058571428558</v>
      </c>
      <c r="G298" s="18">
        <v>78.74597</v>
      </c>
      <c r="J298" s="18">
        <v>7.4565000000000001</v>
      </c>
      <c r="K298" s="19">
        <v>7.9669999999999996</v>
      </c>
    </row>
    <row r="299" spans="1:11" x14ac:dyDescent="0.2">
      <c r="A299" s="2">
        <f t="shared" si="0"/>
        <v>2041</v>
      </c>
      <c r="B299" s="17">
        <v>51561</v>
      </c>
      <c r="C299" s="18">
        <v>68.578094683714667</v>
      </c>
      <c r="D299" s="18">
        <v>62.130262664872141</v>
      </c>
      <c r="E299" s="18">
        <v>64.772705773889626</v>
      </c>
      <c r="F299" s="18">
        <v>69.048372853297437</v>
      </c>
      <c r="G299" s="18">
        <v>69.853787671601623</v>
      </c>
      <c r="J299" s="18">
        <v>7.2195</v>
      </c>
      <c r="K299" s="19">
        <v>7.4017999999999997</v>
      </c>
    </row>
    <row r="300" spans="1:11" x14ac:dyDescent="0.2">
      <c r="A300" s="2">
        <f t="shared" si="0"/>
        <v>2041</v>
      </c>
      <c r="B300" s="17">
        <v>51592</v>
      </c>
      <c r="C300" s="18">
        <v>64.749495333333329</v>
      </c>
      <c r="D300" s="18">
        <v>59.461865111111116</v>
      </c>
      <c r="E300" s="18">
        <v>60.92924</v>
      </c>
      <c r="F300" s="18">
        <v>59.271360666666666</v>
      </c>
      <c r="G300" s="18">
        <v>61.929967999999995</v>
      </c>
      <c r="J300" s="18">
        <v>6.9461000000000004</v>
      </c>
      <c r="K300" s="19">
        <v>6.9642999999999997</v>
      </c>
    </row>
    <row r="301" spans="1:11" x14ac:dyDescent="0.2">
      <c r="A301" s="2">
        <f t="shared" si="0"/>
        <v>2041</v>
      </c>
      <c r="B301" s="17">
        <v>51622</v>
      </c>
      <c r="C301" s="18">
        <v>63.79125612903227</v>
      </c>
      <c r="D301" s="18">
        <v>60.978627204301077</v>
      </c>
      <c r="E301" s="18">
        <v>59.916047849462366</v>
      </c>
      <c r="F301" s="18">
        <v>61.840646021505378</v>
      </c>
      <c r="G301" s="18">
        <v>65.151472795698908</v>
      </c>
      <c r="J301" s="18">
        <v>6.9642999999999997</v>
      </c>
      <c r="K301" s="19">
        <v>6.8914</v>
      </c>
    </row>
    <row r="302" spans="1:11" x14ac:dyDescent="0.2">
      <c r="A302" s="2">
        <f t="shared" si="0"/>
        <v>2041</v>
      </c>
      <c r="B302" s="17">
        <v>51653</v>
      </c>
      <c r="C302" s="18">
        <v>69.248378888888894</v>
      </c>
      <c r="D302" s="18">
        <v>67.433128888888888</v>
      </c>
      <c r="E302" s="18">
        <v>65.30917333333332</v>
      </c>
      <c r="F302" s="18">
        <v>67.471601111111099</v>
      </c>
      <c r="G302" s="18">
        <v>71.046446666666654</v>
      </c>
      <c r="J302" s="18">
        <v>6.8183999999999996</v>
      </c>
      <c r="K302" s="19">
        <v>6.7637999999999998</v>
      </c>
    </row>
    <row r="303" spans="1:11" x14ac:dyDescent="0.2">
      <c r="A303" s="2">
        <f t="shared" si="0"/>
        <v>2041</v>
      </c>
      <c r="B303" s="17">
        <v>51683</v>
      </c>
      <c r="C303" s="18">
        <v>79.403062795698915</v>
      </c>
      <c r="D303" s="18">
        <v>75.529730322580647</v>
      </c>
      <c r="E303" s="18">
        <v>75.537035268817206</v>
      </c>
      <c r="F303" s="18">
        <v>77.087674838709674</v>
      </c>
      <c r="G303" s="18">
        <v>77.905013978494623</v>
      </c>
      <c r="J303" s="18">
        <v>6.9278000000000004</v>
      </c>
      <c r="K303" s="19">
        <v>6.8367000000000004</v>
      </c>
    </row>
    <row r="304" spans="1:11" x14ac:dyDescent="0.2">
      <c r="A304" s="2">
        <f t="shared" si="0"/>
        <v>2041</v>
      </c>
      <c r="B304" s="17">
        <v>51714</v>
      </c>
      <c r="C304" s="18">
        <v>79.602501612903225</v>
      </c>
      <c r="D304" s="18">
        <v>77.612305483870969</v>
      </c>
      <c r="E304" s="18">
        <v>75.929768709677418</v>
      </c>
      <c r="F304" s="18">
        <v>81.74366451612903</v>
      </c>
      <c r="G304" s="18">
        <v>82.20867322580645</v>
      </c>
      <c r="J304" s="18">
        <v>7.1830999999999996</v>
      </c>
      <c r="K304" s="19">
        <v>7.1284000000000001</v>
      </c>
    </row>
    <row r="305" spans="1:11" x14ac:dyDescent="0.2">
      <c r="A305" s="2">
        <f t="shared" si="0"/>
        <v>2041</v>
      </c>
      <c r="B305" s="17">
        <v>51745</v>
      </c>
      <c r="C305" s="18">
        <v>73.086102666666662</v>
      </c>
      <c r="D305" s="18">
        <v>70.081578666666672</v>
      </c>
      <c r="E305" s="18">
        <v>70.914132000000009</v>
      </c>
      <c r="F305" s="18">
        <v>77.569643333333332</v>
      </c>
      <c r="G305" s="18">
        <v>80.05237266666667</v>
      </c>
      <c r="J305" s="18">
        <v>6.9278000000000004</v>
      </c>
      <c r="K305" s="19">
        <v>6.9461000000000004</v>
      </c>
    </row>
    <row r="306" spans="1:11" x14ac:dyDescent="0.2">
      <c r="A306" s="2">
        <f t="shared" si="0"/>
        <v>2041</v>
      </c>
      <c r="B306" s="17">
        <v>51775</v>
      </c>
      <c r="C306" s="18">
        <v>70.880411290322584</v>
      </c>
      <c r="D306" s="18">
        <v>64.571822580645161</v>
      </c>
      <c r="E306" s="18">
        <v>69.555816129032252</v>
      </c>
      <c r="F306" s="18">
        <v>73.551100322580638</v>
      </c>
      <c r="G306" s="18">
        <v>76.237355161290324</v>
      </c>
      <c r="J306" s="18">
        <v>6.9824999999999999</v>
      </c>
      <c r="K306" s="19">
        <v>7.2742000000000004</v>
      </c>
    </row>
    <row r="307" spans="1:11" x14ac:dyDescent="0.2">
      <c r="A307" s="2">
        <f t="shared" si="0"/>
        <v>2041</v>
      </c>
      <c r="B307" s="17">
        <v>51806</v>
      </c>
      <c r="C307" s="18">
        <v>73.22988629680998</v>
      </c>
      <c r="D307" s="18">
        <v>66.633708266296807</v>
      </c>
      <c r="E307" s="18">
        <v>72.829403051317612</v>
      </c>
      <c r="F307" s="18">
        <v>77.035477253814136</v>
      </c>
      <c r="G307" s="18">
        <v>79.400793148405</v>
      </c>
      <c r="J307" s="18">
        <v>7.0918999999999999</v>
      </c>
      <c r="K307" s="19">
        <v>7.5842000000000001</v>
      </c>
    </row>
    <row r="308" spans="1:11" x14ac:dyDescent="0.2">
      <c r="A308" s="2">
        <f t="shared" si="0"/>
        <v>2041</v>
      </c>
      <c r="B308" s="17">
        <v>51836</v>
      </c>
      <c r="C308" s="18">
        <v>79.16538462365591</v>
      </c>
      <c r="D308" s="18">
        <v>68.566186451612907</v>
      </c>
      <c r="E308" s="18">
        <v>77.105730430107528</v>
      </c>
      <c r="F308" s="18">
        <v>79.662739247311819</v>
      </c>
      <c r="G308" s="18">
        <v>80.391704408602138</v>
      </c>
      <c r="J308" s="18">
        <v>7.4565000000000001</v>
      </c>
      <c r="K308" s="19">
        <v>7.9669999999999996</v>
      </c>
    </row>
    <row r="309" spans="1:11" x14ac:dyDescent="0.2">
      <c r="A309" s="2">
        <f t="shared" si="0"/>
        <v>2042</v>
      </c>
      <c r="B309" s="17">
        <v>51867</v>
      </c>
      <c r="C309" s="18">
        <v>79.853466774193549</v>
      </c>
      <c r="D309" s="18">
        <v>69.787969677419355</v>
      </c>
      <c r="E309" s="18">
        <v>76.243854408602147</v>
      </c>
      <c r="F309" s="18">
        <v>80.514328494623655</v>
      </c>
      <c r="G309" s="18">
        <v>82.506537849462362</v>
      </c>
      <c r="J309" s="18">
        <v>7.6093999999999999</v>
      </c>
      <c r="K309" s="19">
        <v>7.7771999999999997</v>
      </c>
    </row>
    <row r="310" spans="1:11" x14ac:dyDescent="0.2">
      <c r="A310" s="2">
        <f t="shared" si="0"/>
        <v>2042</v>
      </c>
      <c r="B310" s="17">
        <v>51898</v>
      </c>
      <c r="C310" s="18">
        <v>75.377251428571441</v>
      </c>
      <c r="D310" s="18">
        <v>68.153617142857144</v>
      </c>
      <c r="E310" s="18">
        <v>72.944108571428572</v>
      </c>
      <c r="F310" s="18">
        <v>77.356245714285706</v>
      </c>
      <c r="G310" s="18">
        <v>80.557124285714295</v>
      </c>
      <c r="J310" s="18">
        <v>7.6280000000000001</v>
      </c>
      <c r="K310" s="19">
        <v>8.1502999999999997</v>
      </c>
    </row>
    <row r="311" spans="1:11" x14ac:dyDescent="0.2">
      <c r="A311" s="2">
        <f t="shared" si="0"/>
        <v>2042</v>
      </c>
      <c r="B311" s="17">
        <v>51926</v>
      </c>
      <c r="C311" s="18">
        <v>70.155393095558537</v>
      </c>
      <c r="D311" s="18">
        <v>63.559256944818301</v>
      </c>
      <c r="E311" s="18">
        <v>66.262476541049793</v>
      </c>
      <c r="F311" s="18">
        <v>70.636485625841189</v>
      </c>
      <c r="G311" s="18">
        <v>71.460421722745622</v>
      </c>
      <c r="J311" s="18">
        <v>7.3856000000000002</v>
      </c>
      <c r="K311" s="19">
        <v>7.5720999999999998</v>
      </c>
    </row>
    <row r="312" spans="1:11" x14ac:dyDescent="0.2">
      <c r="A312" s="2">
        <f t="shared" si="0"/>
        <v>2042</v>
      </c>
      <c r="B312" s="17">
        <v>51957</v>
      </c>
      <c r="C312" s="18">
        <v>66.238737111111107</v>
      </c>
      <c r="D312" s="18">
        <v>60.829491777777783</v>
      </c>
      <c r="E312" s="18">
        <v>62.330615999999999</v>
      </c>
      <c r="F312" s="18">
        <v>60.634605111111107</v>
      </c>
      <c r="G312" s="18">
        <v>63.354355111111104</v>
      </c>
      <c r="J312" s="18">
        <v>7.1058000000000003</v>
      </c>
      <c r="K312" s="19">
        <v>7.1245000000000003</v>
      </c>
    </row>
    <row r="313" spans="1:11" x14ac:dyDescent="0.2">
      <c r="A313" s="2">
        <f t="shared" si="0"/>
        <v>2042</v>
      </c>
      <c r="B313" s="17">
        <v>51987</v>
      </c>
      <c r="C313" s="18">
        <v>65.258447849462357</v>
      </c>
      <c r="D313" s="18">
        <v>62.381133548387098</v>
      </c>
      <c r="E313" s="18">
        <v>61.294118602150533</v>
      </c>
      <c r="F313" s="18">
        <v>63.262988064516129</v>
      </c>
      <c r="G313" s="18">
        <v>66.649953655913976</v>
      </c>
      <c r="J313" s="18">
        <v>7.1245000000000003</v>
      </c>
      <c r="K313" s="19">
        <v>7.0499000000000001</v>
      </c>
    </row>
    <row r="314" spans="1:11" x14ac:dyDescent="0.2">
      <c r="A314" s="2">
        <f t="shared" si="0"/>
        <v>2042</v>
      </c>
      <c r="B314" s="17">
        <v>52018</v>
      </c>
      <c r="C314" s="18">
        <v>70.841089999999994</v>
      </c>
      <c r="D314" s="18">
        <v>68.98409222222223</v>
      </c>
      <c r="E314" s="18">
        <v>66.811286666666675</v>
      </c>
      <c r="F314" s="18">
        <v>69.023447777777776</v>
      </c>
      <c r="G314" s="18">
        <v>72.680520000000016</v>
      </c>
      <c r="J314" s="18">
        <v>6.9752999999999998</v>
      </c>
      <c r="K314" s="19">
        <v>6.9192999999999998</v>
      </c>
    </row>
    <row r="315" spans="1:11" x14ac:dyDescent="0.2">
      <c r="A315" s="2">
        <f t="shared" si="0"/>
        <v>2042</v>
      </c>
      <c r="B315" s="17">
        <v>52048</v>
      </c>
      <c r="C315" s="18">
        <v>81.229333225806442</v>
      </c>
      <c r="D315" s="18">
        <v>77.266911505376342</v>
      </c>
      <c r="E315" s="18">
        <v>77.274381612903227</v>
      </c>
      <c r="F315" s="18">
        <v>78.860697634408595</v>
      </c>
      <c r="G315" s="18">
        <v>79.696834408602157</v>
      </c>
      <c r="J315" s="18">
        <v>7.0872000000000002</v>
      </c>
      <c r="K315" s="19">
        <v>6.9939</v>
      </c>
    </row>
    <row r="316" spans="1:11" x14ac:dyDescent="0.2">
      <c r="A316" s="2">
        <f t="shared" si="0"/>
        <v>2042</v>
      </c>
      <c r="B316" s="17">
        <v>52079</v>
      </c>
      <c r="C316" s="18">
        <v>81.227459462365587</v>
      </c>
      <c r="D316" s="18">
        <v>79.143561612903213</v>
      </c>
      <c r="E316" s="18">
        <v>77.46874333333335</v>
      </c>
      <c r="F316" s="18">
        <v>83.48178935483871</v>
      </c>
      <c r="G316" s="18">
        <v>83.869030322580642</v>
      </c>
      <c r="J316" s="18">
        <v>7.3483000000000001</v>
      </c>
      <c r="K316" s="19">
        <v>7.2923</v>
      </c>
    </row>
    <row r="317" spans="1:11" x14ac:dyDescent="0.2">
      <c r="A317" s="2">
        <f t="shared" si="0"/>
        <v>2042</v>
      </c>
      <c r="B317" s="17">
        <v>52110</v>
      </c>
      <c r="C317" s="18">
        <v>74.903283333333334</v>
      </c>
      <c r="D317" s="18">
        <v>71.842242222222225</v>
      </c>
      <c r="E317" s="18">
        <v>72.717315555555558</v>
      </c>
      <c r="F317" s="18">
        <v>79.432512222222215</v>
      </c>
      <c r="G317" s="18">
        <v>82.02754777777777</v>
      </c>
      <c r="J317" s="18">
        <v>7.0872000000000002</v>
      </c>
      <c r="K317" s="19">
        <v>7.1058000000000003</v>
      </c>
    </row>
    <row r="318" spans="1:11" x14ac:dyDescent="0.2">
      <c r="A318" s="2">
        <f t="shared" si="0"/>
        <v>2042</v>
      </c>
      <c r="B318" s="17">
        <v>52140</v>
      </c>
      <c r="C318" s="18">
        <v>72.510656451612903</v>
      </c>
      <c r="D318" s="18">
        <v>66.056973225806445</v>
      </c>
      <c r="E318" s="18">
        <v>71.155599677419346</v>
      </c>
      <c r="F318" s="18">
        <v>75.242770967741933</v>
      </c>
      <c r="G318" s="18">
        <v>77.990815806451607</v>
      </c>
      <c r="J318" s="18">
        <v>7.1430999999999996</v>
      </c>
      <c r="K318" s="19">
        <v>7.4414999999999996</v>
      </c>
    </row>
    <row r="319" spans="1:11" x14ac:dyDescent="0.2">
      <c r="A319" s="2">
        <f t="shared" si="0"/>
        <v>2042</v>
      </c>
      <c r="B319" s="17">
        <v>52171</v>
      </c>
      <c r="C319" s="18">
        <v>74.824138834951455</v>
      </c>
      <c r="D319" s="18">
        <v>68.053613245492372</v>
      </c>
      <c r="E319" s="18">
        <v>74.31109667128986</v>
      </c>
      <c r="F319" s="18">
        <v>78.753750041608882</v>
      </c>
      <c r="G319" s="18">
        <v>81.124541692094311</v>
      </c>
      <c r="J319" s="18">
        <v>7.2549999999999999</v>
      </c>
      <c r="K319" s="19">
        <v>7.7586000000000004</v>
      </c>
    </row>
    <row r="320" spans="1:11" x14ac:dyDescent="0.2">
      <c r="A320" s="2">
        <f t="shared" si="0"/>
        <v>2042</v>
      </c>
      <c r="B320" s="17">
        <v>52201</v>
      </c>
      <c r="C320" s="18">
        <v>81.15533709677419</v>
      </c>
      <c r="D320" s="18">
        <v>70.227862580645166</v>
      </c>
      <c r="E320" s="18">
        <v>79.098691827956984</v>
      </c>
      <c r="F320" s="18">
        <v>81.542305053763428</v>
      </c>
      <c r="G320" s="18">
        <v>82.317752903225809</v>
      </c>
      <c r="J320" s="18">
        <v>7.6280000000000001</v>
      </c>
      <c r="K320" s="19">
        <v>8.1502999999999997</v>
      </c>
    </row>
    <row r="321" spans="1:11" x14ac:dyDescent="0.2">
      <c r="A321" s="2">
        <f t="shared" si="0"/>
        <v>2043</v>
      </c>
      <c r="B321" s="17">
        <v>52232</v>
      </c>
      <c r="C321" s="18">
        <v>81.690091182795697</v>
      </c>
      <c r="D321" s="18">
        <v>71.393092473118287</v>
      </c>
      <c r="E321" s="18">
        <v>77.99746129032259</v>
      </c>
      <c r="F321" s="18">
        <v>82.366156236559135</v>
      </c>
      <c r="G321" s="18">
        <v>84.404187096774194</v>
      </c>
      <c r="J321" s="18">
        <v>7.7843999999999998</v>
      </c>
      <c r="K321" s="19">
        <v>7.9561000000000002</v>
      </c>
    </row>
    <row r="322" spans="1:11" x14ac:dyDescent="0.2">
      <c r="A322" s="2">
        <f t="shared" si="0"/>
        <v>2043</v>
      </c>
      <c r="B322" s="17">
        <v>52263</v>
      </c>
      <c r="C322" s="18">
        <v>77.110928571428573</v>
      </c>
      <c r="D322" s="18">
        <v>69.721148571428557</v>
      </c>
      <c r="E322" s="18">
        <v>74.621828571428566</v>
      </c>
      <c r="F322" s="18">
        <v>79.135444285714286</v>
      </c>
      <c r="G322" s="18">
        <v>82.409941428571429</v>
      </c>
      <c r="J322" s="18">
        <v>7.8034999999999997</v>
      </c>
      <c r="K322" s="19">
        <v>8.3376999999999999</v>
      </c>
    </row>
    <row r="323" spans="1:11" x14ac:dyDescent="0.2">
      <c r="A323" s="2">
        <f t="shared" si="0"/>
        <v>2043</v>
      </c>
      <c r="B323" s="17">
        <v>52291</v>
      </c>
      <c r="C323" s="18">
        <v>71.768964522207256</v>
      </c>
      <c r="D323" s="18">
        <v>65.021124320323011</v>
      </c>
      <c r="E323" s="18">
        <v>67.786515114401084</v>
      </c>
      <c r="F323" s="18">
        <v>72.261119811574687</v>
      </c>
      <c r="G323" s="18">
        <v>73.104008586810238</v>
      </c>
      <c r="J323" s="18">
        <v>7.5555000000000003</v>
      </c>
      <c r="K323" s="19">
        <v>7.7462</v>
      </c>
    </row>
    <row r="324" spans="1:11" x14ac:dyDescent="0.2">
      <c r="A324" s="2">
        <f t="shared" si="0"/>
        <v>2043</v>
      </c>
      <c r="B324" s="17">
        <v>52322</v>
      </c>
      <c r="C324" s="18">
        <v>67.76223088888888</v>
      </c>
      <c r="D324" s="18">
        <v>62.228565111111109</v>
      </c>
      <c r="E324" s="18">
        <v>63.764216666666663</v>
      </c>
      <c r="F324" s="18">
        <v>62.029200222222215</v>
      </c>
      <c r="G324" s="18">
        <v>64.811505777777768</v>
      </c>
      <c r="J324" s="18">
        <v>7.2693000000000003</v>
      </c>
      <c r="K324" s="19">
        <v>7.2882999999999996</v>
      </c>
    </row>
    <row r="325" spans="1:11" x14ac:dyDescent="0.2">
      <c r="A325" s="2">
        <f t="shared" si="0"/>
        <v>2043</v>
      </c>
      <c r="B325" s="17">
        <v>52352</v>
      </c>
      <c r="C325" s="18">
        <v>66.587540860215057</v>
      </c>
      <c r="D325" s="18">
        <v>63.741668064516134</v>
      </c>
      <c r="E325" s="18">
        <v>62.534099139784956</v>
      </c>
      <c r="F325" s="18">
        <v>64.686226021505377</v>
      </c>
      <c r="G325" s="18">
        <v>68.100155806451625</v>
      </c>
      <c r="J325" s="18">
        <v>7.2882999999999996</v>
      </c>
      <c r="K325" s="19">
        <v>7.2119999999999997</v>
      </c>
    </row>
    <row r="326" spans="1:11" x14ac:dyDescent="0.2">
      <c r="A326" s="2">
        <f t="shared" si="0"/>
        <v>2043</v>
      </c>
      <c r="B326" s="17">
        <v>52383</v>
      </c>
      <c r="C326" s="18">
        <v>72.757472444444446</v>
      </c>
      <c r="D326" s="18">
        <v>70.763790444444439</v>
      </c>
      <c r="E326" s="18">
        <v>68.632204444444454</v>
      </c>
      <c r="F326" s="18">
        <v>70.706566222222222</v>
      </c>
      <c r="G326" s="18">
        <v>74.530960444444446</v>
      </c>
      <c r="J326" s="18">
        <v>7.1356999999999999</v>
      </c>
      <c r="K326" s="19">
        <v>7.0785</v>
      </c>
    </row>
    <row r="327" spans="1:11" x14ac:dyDescent="0.2">
      <c r="A327" s="2">
        <f t="shared" si="0"/>
        <v>2043</v>
      </c>
      <c r="B327" s="17">
        <v>52413</v>
      </c>
      <c r="C327" s="18">
        <v>83.097612795698922</v>
      </c>
      <c r="D327" s="18">
        <v>79.044053010752691</v>
      </c>
      <c r="E327" s="18">
        <v>79.05169946236559</v>
      </c>
      <c r="F327" s="18">
        <v>80.674493118279571</v>
      </c>
      <c r="G327" s="18">
        <v>81.529863333333324</v>
      </c>
      <c r="J327" s="18">
        <v>7.2502000000000004</v>
      </c>
      <c r="K327" s="19">
        <v>7.1547999999999998</v>
      </c>
    </row>
    <row r="328" spans="1:11" x14ac:dyDescent="0.2">
      <c r="A328" s="2">
        <f t="shared" si="0"/>
        <v>2043</v>
      </c>
      <c r="B328" s="17">
        <v>52444</v>
      </c>
      <c r="C328" s="18">
        <v>83.095687634408606</v>
      </c>
      <c r="D328" s="18">
        <v>80.963861290322583</v>
      </c>
      <c r="E328" s="18">
        <v>79.250527311827966</v>
      </c>
      <c r="F328" s="18">
        <v>85.401873548387101</v>
      </c>
      <c r="G328" s="18">
        <v>85.798015913978489</v>
      </c>
      <c r="J328" s="18">
        <v>7.5172999999999996</v>
      </c>
      <c r="K328" s="19">
        <v>7.4600999999999997</v>
      </c>
    </row>
    <row r="329" spans="1:11" x14ac:dyDescent="0.2">
      <c r="A329" s="2">
        <f t="shared" si="0"/>
        <v>2043</v>
      </c>
      <c r="B329" s="17">
        <v>52475</v>
      </c>
      <c r="C329" s="18">
        <v>76.62606000000001</v>
      </c>
      <c r="D329" s="18">
        <v>73.494612222222216</v>
      </c>
      <c r="E329" s="18">
        <v>74.389814444444454</v>
      </c>
      <c r="F329" s="18">
        <v>81.259456666666665</v>
      </c>
      <c r="G329" s="18">
        <v>83.914186666666666</v>
      </c>
      <c r="J329" s="18">
        <v>7.2502000000000004</v>
      </c>
      <c r="K329" s="19">
        <v>7.2693000000000003</v>
      </c>
    </row>
    <row r="330" spans="1:11" x14ac:dyDescent="0.2">
      <c r="A330" s="2">
        <f t="shared" ref="A330:A365" si="1">YEAR(B330)</f>
        <v>2043</v>
      </c>
      <c r="B330" s="17">
        <v>52505</v>
      </c>
      <c r="C330" s="18">
        <v>74.178399999999996</v>
      </c>
      <c r="D330" s="18">
        <v>67.576285483870976</v>
      </c>
      <c r="E330" s="18">
        <v>72.792175483870963</v>
      </c>
      <c r="F330" s="18">
        <v>76.973357096774194</v>
      </c>
      <c r="G330" s="18">
        <v>79.784601935483877</v>
      </c>
      <c r="J330" s="18">
        <v>7.3074000000000003</v>
      </c>
      <c r="K330" s="19">
        <v>7.6127000000000002</v>
      </c>
    </row>
    <row r="331" spans="1:11" x14ac:dyDescent="0.2">
      <c r="A331" s="2">
        <f t="shared" si="1"/>
        <v>2043</v>
      </c>
      <c r="B331" s="17">
        <v>52536</v>
      </c>
      <c r="C331" s="18">
        <v>76.545095145631052</v>
      </c>
      <c r="D331" s="18">
        <v>69.618849528432733</v>
      </c>
      <c r="E331" s="18">
        <v>76.020249736477112</v>
      </c>
      <c r="F331" s="18">
        <v>80.565083661581141</v>
      </c>
      <c r="G331" s="18">
        <v>82.990407808599173</v>
      </c>
      <c r="J331" s="18">
        <v>7.4218999999999999</v>
      </c>
      <c r="K331" s="19">
        <v>7.9370000000000003</v>
      </c>
    </row>
    <row r="332" spans="1:11" x14ac:dyDescent="0.2">
      <c r="A332" s="2">
        <f t="shared" si="1"/>
        <v>2043</v>
      </c>
      <c r="B332" s="17">
        <v>52566</v>
      </c>
      <c r="C332" s="18">
        <v>83.021909892473118</v>
      </c>
      <c r="D332" s="18">
        <v>71.843101505376339</v>
      </c>
      <c r="E332" s="18">
        <v>80.917961075268821</v>
      </c>
      <c r="F332" s="18">
        <v>83.417777526881707</v>
      </c>
      <c r="G332" s="18">
        <v>84.211054838709671</v>
      </c>
      <c r="J332" s="18">
        <v>7.8034999999999997</v>
      </c>
      <c r="K332" s="19">
        <v>8.3376999999999999</v>
      </c>
    </row>
    <row r="333" spans="1:11" x14ac:dyDescent="0.2">
      <c r="A333" s="2">
        <f t="shared" si="1"/>
        <v>2044</v>
      </c>
      <c r="B333" s="17">
        <v>52597</v>
      </c>
      <c r="C333" s="18">
        <v>83.377869354838708</v>
      </c>
      <c r="D333" s="18">
        <v>72.920018602150549</v>
      </c>
      <c r="E333" s="18">
        <v>79.581742258064509</v>
      </c>
      <c r="F333" s="18">
        <v>84.182032688172029</v>
      </c>
      <c r="G333" s="18">
        <v>86.200407526881733</v>
      </c>
      <c r="J333" s="18">
        <v>7.9634</v>
      </c>
      <c r="K333" s="19">
        <v>8.1390999999999991</v>
      </c>
    </row>
    <row r="334" spans="1:11" x14ac:dyDescent="0.2">
      <c r="A334" s="2">
        <f t="shared" si="1"/>
        <v>2044</v>
      </c>
      <c r="B334" s="17">
        <v>52628</v>
      </c>
      <c r="C334" s="18">
        <v>78.902215287356327</v>
      </c>
      <c r="D334" s="18">
        <v>71.337928850574713</v>
      </c>
      <c r="E334" s="18">
        <v>76.361913333333334</v>
      </c>
      <c r="F334" s="18">
        <v>80.957950459770117</v>
      </c>
      <c r="G334" s="18">
        <v>84.318500919540227</v>
      </c>
      <c r="J334" s="18">
        <v>7.9829999999999997</v>
      </c>
      <c r="K334" s="19">
        <v>8.5295000000000005</v>
      </c>
    </row>
    <row r="335" spans="1:11" x14ac:dyDescent="0.2">
      <c r="A335" s="2">
        <f t="shared" si="1"/>
        <v>2044</v>
      </c>
      <c r="B335" s="17">
        <v>52657</v>
      </c>
      <c r="C335" s="18">
        <v>73.494022045760417</v>
      </c>
      <c r="D335" s="18">
        <v>66.558692328398379</v>
      </c>
      <c r="E335" s="18">
        <v>69.42410596231494</v>
      </c>
      <c r="F335" s="18">
        <v>73.837727496635267</v>
      </c>
      <c r="G335" s="18">
        <v>74.781188761776576</v>
      </c>
      <c r="J335" s="18">
        <v>7.7291999999999996</v>
      </c>
      <c r="K335" s="19">
        <v>7.9244000000000003</v>
      </c>
    </row>
    <row r="336" spans="1:11" x14ac:dyDescent="0.2">
      <c r="A336" s="2">
        <f t="shared" si="1"/>
        <v>2044</v>
      </c>
      <c r="B336" s="17">
        <v>52688</v>
      </c>
      <c r="C336" s="18">
        <v>69.320753999999994</v>
      </c>
      <c r="D336" s="18">
        <v>63.659828222222231</v>
      </c>
      <c r="E336" s="18">
        <v>65.23079088888889</v>
      </c>
      <c r="F336" s="18">
        <v>63.455873333333336</v>
      </c>
      <c r="G336" s="18">
        <v>66.302171555555546</v>
      </c>
      <c r="J336" s="18">
        <v>7.4364999999999997</v>
      </c>
      <c r="K336" s="19">
        <v>7.4560000000000004</v>
      </c>
    </row>
    <row r="337" spans="1:11" x14ac:dyDescent="0.2">
      <c r="A337" s="2">
        <f t="shared" si="1"/>
        <v>2044</v>
      </c>
      <c r="B337" s="17">
        <v>52718</v>
      </c>
      <c r="C337" s="18">
        <v>68.119053440860213</v>
      </c>
      <c r="D337" s="18">
        <v>65.207726236559139</v>
      </c>
      <c r="E337" s="18">
        <v>63.972382795698927</v>
      </c>
      <c r="F337" s="18">
        <v>66.174010967741935</v>
      </c>
      <c r="G337" s="18">
        <v>69.666461075268813</v>
      </c>
      <c r="J337" s="18">
        <v>7.4560000000000004</v>
      </c>
      <c r="K337" s="19">
        <v>7.3779000000000003</v>
      </c>
    </row>
    <row r="338" spans="1:11" x14ac:dyDescent="0.2">
      <c r="A338" s="2">
        <f t="shared" si="1"/>
        <v>2044</v>
      </c>
      <c r="B338" s="17">
        <v>52749</v>
      </c>
      <c r="C338" s="18">
        <v>74.430894444444448</v>
      </c>
      <c r="D338" s="18">
        <v>72.391363555555557</v>
      </c>
      <c r="E338" s="18">
        <v>70.210746666666665</v>
      </c>
      <c r="F338" s="18">
        <v>72.332815777777782</v>
      </c>
      <c r="G338" s="18">
        <v>76.245168222222219</v>
      </c>
      <c r="J338" s="18">
        <v>7.2998000000000003</v>
      </c>
      <c r="K338" s="19">
        <v>7.2412999999999998</v>
      </c>
    </row>
    <row r="339" spans="1:11" x14ac:dyDescent="0.2">
      <c r="A339" s="2">
        <f t="shared" si="1"/>
        <v>2044</v>
      </c>
      <c r="B339" s="17">
        <v>52779</v>
      </c>
      <c r="C339" s="18">
        <v>84.803612903225797</v>
      </c>
      <c r="D339" s="18">
        <v>80.655375698924715</v>
      </c>
      <c r="E339" s="18">
        <v>80.66360688172044</v>
      </c>
      <c r="F339" s="18">
        <v>82.483915053763425</v>
      </c>
      <c r="G339" s="18">
        <v>83.208177956989246</v>
      </c>
      <c r="J339" s="18">
        <v>7.4169</v>
      </c>
      <c r="K339" s="19">
        <v>7.3193000000000001</v>
      </c>
    </row>
    <row r="340" spans="1:11" x14ac:dyDescent="0.2">
      <c r="A340" s="2">
        <f t="shared" si="1"/>
        <v>2044</v>
      </c>
      <c r="B340" s="17">
        <v>52810</v>
      </c>
      <c r="C340" s="18">
        <v>85.222374516129022</v>
      </c>
      <c r="D340" s="18">
        <v>83.091670000000008</v>
      </c>
      <c r="E340" s="18">
        <v>81.290344516129025</v>
      </c>
      <c r="F340" s="18">
        <v>87.514698064516125</v>
      </c>
      <c r="G340" s="18">
        <v>88.012534516129037</v>
      </c>
      <c r="J340" s="18">
        <v>7.6901999999999999</v>
      </c>
      <c r="K340" s="19">
        <v>7.6315999999999997</v>
      </c>
    </row>
    <row r="341" spans="1:11" x14ac:dyDescent="0.2">
      <c r="A341" s="2">
        <f t="shared" si="1"/>
        <v>2044</v>
      </c>
      <c r="B341" s="17">
        <v>52841</v>
      </c>
      <c r="C341" s="18">
        <v>78.388461111111113</v>
      </c>
      <c r="D341" s="18">
        <v>75.184988888888881</v>
      </c>
      <c r="E341" s="18">
        <v>76.100786666666664</v>
      </c>
      <c r="F341" s="18">
        <v>83.128424444444434</v>
      </c>
      <c r="G341" s="18">
        <v>85.844212222222211</v>
      </c>
      <c r="J341" s="18">
        <v>7.4169</v>
      </c>
      <c r="K341" s="19">
        <v>7.4364999999999997</v>
      </c>
    </row>
    <row r="342" spans="1:11" x14ac:dyDescent="0.2">
      <c r="A342" s="2">
        <f t="shared" si="1"/>
        <v>2044</v>
      </c>
      <c r="B342" s="17">
        <v>52871</v>
      </c>
      <c r="C342" s="18">
        <v>75.736233333333331</v>
      </c>
      <c r="D342" s="18">
        <v>69.007588924731181</v>
      </c>
      <c r="E342" s="18">
        <v>74.247081182795696</v>
      </c>
      <c r="F342" s="18">
        <v>78.684390752688174</v>
      </c>
      <c r="G342" s="18">
        <v>81.492656666666662</v>
      </c>
      <c r="J342" s="18">
        <v>7.4755000000000003</v>
      </c>
      <c r="K342" s="19">
        <v>7.7877999999999998</v>
      </c>
    </row>
    <row r="343" spans="1:11" x14ac:dyDescent="0.2">
      <c r="A343" s="2">
        <f t="shared" si="1"/>
        <v>2044</v>
      </c>
      <c r="B343" s="17">
        <v>52902</v>
      </c>
      <c r="C343" s="18">
        <v>78.399850554785033</v>
      </c>
      <c r="D343" s="18">
        <v>71.337987198335654</v>
      </c>
      <c r="E343" s="18">
        <v>77.971095214979201</v>
      </c>
      <c r="F343" s="18">
        <v>82.474108959778079</v>
      </c>
      <c r="G343" s="18">
        <v>85.006426490984737</v>
      </c>
      <c r="J343" s="18">
        <v>7.5926</v>
      </c>
      <c r="K343" s="19">
        <v>8.1196000000000002</v>
      </c>
    </row>
    <row r="344" spans="1:11" x14ac:dyDescent="0.2">
      <c r="A344" s="2">
        <f t="shared" si="1"/>
        <v>2044</v>
      </c>
      <c r="B344" s="17">
        <v>52932</v>
      </c>
      <c r="C344" s="18">
        <v>84.931414301075279</v>
      </c>
      <c r="D344" s="18">
        <v>73.495499032258067</v>
      </c>
      <c r="E344" s="18">
        <v>82.779070860215057</v>
      </c>
      <c r="F344" s="18">
        <v>85.336385376344083</v>
      </c>
      <c r="G344" s="18">
        <v>86.147910322580643</v>
      </c>
      <c r="J344" s="18">
        <v>7.9829999999999997</v>
      </c>
      <c r="K344" s="19">
        <v>8.5295000000000005</v>
      </c>
    </row>
    <row r="345" spans="1:11" x14ac:dyDescent="0.2">
      <c r="A345" s="2">
        <f t="shared" si="1"/>
        <v>2045</v>
      </c>
      <c r="B345" s="17">
        <v>52963</v>
      </c>
      <c r="C345" s="18">
        <v>85.295561075268822</v>
      </c>
      <c r="D345" s="18">
        <v>74.597176774193542</v>
      </c>
      <c r="E345" s="18">
        <v>81.412121397849475</v>
      </c>
      <c r="F345" s="18">
        <v>86.118219354838715</v>
      </c>
      <c r="G345" s="18">
        <v>88.183012258064522</v>
      </c>
      <c r="J345" s="18">
        <v>8.1465999999999994</v>
      </c>
      <c r="K345" s="19">
        <v>8.3262999999999998</v>
      </c>
    </row>
    <row r="346" spans="1:11" x14ac:dyDescent="0.2">
      <c r="A346" s="2">
        <f t="shared" si="1"/>
        <v>2045</v>
      </c>
      <c r="B346" s="17">
        <v>52994</v>
      </c>
      <c r="C346" s="18">
        <v>80.698821428571435</v>
      </c>
      <c r="D346" s="18">
        <v>72.965205714285702</v>
      </c>
      <c r="E346" s="18">
        <v>78.093900000000005</v>
      </c>
      <c r="F346" s="18">
        <v>82.817535714285711</v>
      </c>
      <c r="G346" s="18">
        <v>86.244394285714293</v>
      </c>
      <c r="J346" s="18">
        <v>8.1666000000000007</v>
      </c>
      <c r="K346" s="19">
        <v>8.7256999999999998</v>
      </c>
    </row>
    <row r="347" spans="1:11" x14ac:dyDescent="0.2">
      <c r="A347" s="2">
        <f t="shared" si="1"/>
        <v>2045</v>
      </c>
      <c r="B347" s="17">
        <v>53022</v>
      </c>
      <c r="C347" s="18">
        <v>75.184384764468362</v>
      </c>
      <c r="D347" s="18">
        <v>68.089537456258412</v>
      </c>
      <c r="E347" s="18">
        <v>71.02085858681022</v>
      </c>
      <c r="F347" s="18">
        <v>75.53599557200539</v>
      </c>
      <c r="G347" s="18">
        <v>76.501156527590837</v>
      </c>
      <c r="J347" s="18">
        <v>7.907</v>
      </c>
      <c r="K347" s="19">
        <v>8.1067</v>
      </c>
    </row>
    <row r="348" spans="1:11" x14ac:dyDescent="0.2">
      <c r="A348" s="2">
        <f t="shared" si="1"/>
        <v>2045</v>
      </c>
      <c r="B348" s="17">
        <v>53053</v>
      </c>
      <c r="C348" s="18">
        <v>70.787224444444448</v>
      </c>
      <c r="D348" s="18">
        <v>65.034325555555554</v>
      </c>
      <c r="E348" s="18">
        <v>66.604153333333343</v>
      </c>
      <c r="F348" s="18">
        <v>64.899847777777779</v>
      </c>
      <c r="G348" s="18">
        <v>67.801633333333342</v>
      </c>
      <c r="J348" s="18">
        <v>7.6074999999999999</v>
      </c>
      <c r="K348" s="19">
        <v>7.6275000000000004</v>
      </c>
    </row>
    <row r="349" spans="1:11" x14ac:dyDescent="0.2">
      <c r="A349" s="2">
        <f t="shared" si="1"/>
        <v>2045</v>
      </c>
      <c r="B349" s="17">
        <v>53083</v>
      </c>
      <c r="C349" s="18">
        <v>69.865647849462363</v>
      </c>
      <c r="D349" s="18">
        <v>66.785186236559142</v>
      </c>
      <c r="E349" s="18">
        <v>65.621435913978488</v>
      </c>
      <c r="F349" s="18">
        <v>67.729299462365589</v>
      </c>
      <c r="G349" s="18">
        <v>71.355387634408601</v>
      </c>
      <c r="J349" s="18">
        <v>7.6275000000000004</v>
      </c>
      <c r="K349" s="19">
        <v>7.5476000000000001</v>
      </c>
    </row>
    <row r="350" spans="1:11" x14ac:dyDescent="0.2">
      <c r="A350" s="2">
        <f t="shared" si="1"/>
        <v>2045</v>
      </c>
      <c r="B350" s="17">
        <v>53114</v>
      </c>
      <c r="C350" s="18">
        <v>76.142812666666657</v>
      </c>
      <c r="D350" s="18">
        <v>74.056362888888899</v>
      </c>
      <c r="E350" s="18">
        <v>71.825586222222228</v>
      </c>
      <c r="F350" s="18">
        <v>73.996472666666676</v>
      </c>
      <c r="G350" s="18">
        <v>77.998813111111119</v>
      </c>
      <c r="J350" s="18">
        <v>7.4676999999999998</v>
      </c>
      <c r="K350" s="19">
        <v>7.4077999999999999</v>
      </c>
    </row>
    <row r="351" spans="1:11" x14ac:dyDescent="0.2">
      <c r="A351" s="2">
        <f t="shared" si="1"/>
        <v>2045</v>
      </c>
      <c r="B351" s="17">
        <v>53144</v>
      </c>
      <c r="C351" s="18">
        <v>86.754099032258054</v>
      </c>
      <c r="D351" s="18">
        <v>82.510445161290306</v>
      </c>
      <c r="E351" s="18">
        <v>82.518869784946247</v>
      </c>
      <c r="F351" s="18">
        <v>84.381045053763444</v>
      </c>
      <c r="G351" s="18">
        <v>85.121966881720425</v>
      </c>
      <c r="J351" s="18">
        <v>7.5875000000000004</v>
      </c>
      <c r="K351" s="19">
        <v>7.4877000000000002</v>
      </c>
    </row>
    <row r="352" spans="1:11" x14ac:dyDescent="0.2">
      <c r="A352" s="2">
        <f t="shared" si="1"/>
        <v>2045</v>
      </c>
      <c r="B352" s="17">
        <v>53175</v>
      </c>
      <c r="C352" s="18">
        <v>87.182484193548376</v>
      </c>
      <c r="D352" s="18">
        <v>85.00277709677421</v>
      </c>
      <c r="E352" s="18">
        <v>83.160025483870967</v>
      </c>
      <c r="F352" s="18">
        <v>89.527532580645158</v>
      </c>
      <c r="G352" s="18">
        <v>90.036826129032264</v>
      </c>
      <c r="J352" s="18">
        <v>7.8670999999999998</v>
      </c>
      <c r="K352" s="19">
        <v>7.8071999999999999</v>
      </c>
    </row>
    <row r="353" spans="1:11" x14ac:dyDescent="0.2">
      <c r="A353" s="2">
        <f t="shared" si="1"/>
        <v>2045</v>
      </c>
      <c r="B353" s="17">
        <v>53206</v>
      </c>
      <c r="C353" s="18">
        <v>80.191392222222234</v>
      </c>
      <c r="D353" s="18">
        <v>76.914236666666667</v>
      </c>
      <c r="E353" s="18">
        <v>77.851106666666666</v>
      </c>
      <c r="F353" s="18">
        <v>85.040378888888881</v>
      </c>
      <c r="G353" s="18">
        <v>87.818624444444453</v>
      </c>
      <c r="J353" s="18">
        <v>7.5875000000000004</v>
      </c>
      <c r="K353" s="19">
        <v>7.6074999999999999</v>
      </c>
    </row>
    <row r="354" spans="1:11" x14ac:dyDescent="0.2">
      <c r="A354" s="2">
        <f t="shared" si="1"/>
        <v>2045</v>
      </c>
      <c r="B354" s="17">
        <v>53236</v>
      </c>
      <c r="C354" s="18">
        <v>77.478171720430097</v>
      </c>
      <c r="D354" s="18">
        <v>70.594765806451619</v>
      </c>
      <c r="E354" s="18">
        <v>75.954763010752686</v>
      </c>
      <c r="F354" s="18">
        <v>80.494134946236571</v>
      </c>
      <c r="G354" s="18">
        <v>83.366987849462376</v>
      </c>
      <c r="J354" s="18">
        <v>7.6474000000000002</v>
      </c>
      <c r="K354" s="19">
        <v>7.9668999999999999</v>
      </c>
    </row>
    <row r="355" spans="1:11" x14ac:dyDescent="0.2">
      <c r="A355" s="2">
        <f t="shared" si="1"/>
        <v>2045</v>
      </c>
      <c r="B355" s="17">
        <v>53267</v>
      </c>
      <c r="C355" s="18">
        <v>80.203050859916786</v>
      </c>
      <c r="D355" s="18">
        <v>72.978763023578367</v>
      </c>
      <c r="E355" s="18">
        <v>79.764431373092933</v>
      </c>
      <c r="F355" s="18">
        <v>84.371015325936199</v>
      </c>
      <c r="G355" s="18">
        <v>86.961575298196934</v>
      </c>
      <c r="J355" s="18">
        <v>7.7671999999999999</v>
      </c>
      <c r="K355" s="19">
        <v>8.3063000000000002</v>
      </c>
    </row>
    <row r="356" spans="1:11" x14ac:dyDescent="0.2">
      <c r="A356" s="2">
        <f t="shared" si="1"/>
        <v>2045</v>
      </c>
      <c r="B356" s="17">
        <v>53297</v>
      </c>
      <c r="C356" s="18">
        <v>86.703746774193547</v>
      </c>
      <c r="D356" s="18">
        <v>75.095261075268823</v>
      </c>
      <c r="E356" s="18">
        <v>84.447964516129034</v>
      </c>
      <c r="F356" s="18">
        <v>87.248458279569903</v>
      </c>
      <c r="G356" s="18">
        <v>88.046843225806441</v>
      </c>
      <c r="J356" s="18">
        <v>8.1666000000000007</v>
      </c>
      <c r="K356" s="19">
        <v>8.7256999999999998</v>
      </c>
    </row>
    <row r="357" spans="1:11" x14ac:dyDescent="0.2">
      <c r="A357" s="2">
        <f t="shared" si="1"/>
        <v>2046</v>
      </c>
      <c r="B357" s="17">
        <v>53328</v>
      </c>
      <c r="C357" s="18">
        <v>87.457348064516125</v>
      </c>
      <c r="D357" s="18">
        <v>76.433384301075264</v>
      </c>
      <c r="E357" s="18">
        <v>83.504021720430103</v>
      </c>
      <c r="F357" s="18">
        <v>88.181138602150526</v>
      </c>
      <c r="G357" s="18">
        <v>90.36305139784946</v>
      </c>
      <c r="J357" s="18">
        <v>8.3339999999999996</v>
      </c>
      <c r="K357" s="19">
        <v>8.5177999999999994</v>
      </c>
    </row>
    <row r="358" spans="1:11" x14ac:dyDescent="0.2">
      <c r="A358" s="2">
        <f t="shared" si="1"/>
        <v>2046</v>
      </c>
      <c r="B358" s="17">
        <v>53359</v>
      </c>
      <c r="C358" s="18">
        <v>82.554897142857143</v>
      </c>
      <c r="D358" s="18">
        <v>74.643407142857129</v>
      </c>
      <c r="E358" s="18">
        <v>79.890064285714288</v>
      </c>
      <c r="F358" s="18">
        <v>84.722334285714282</v>
      </c>
      <c r="G358" s="18">
        <v>88.228012857142872</v>
      </c>
      <c r="J358" s="18">
        <v>8.3544</v>
      </c>
      <c r="K358" s="19">
        <v>8.9262999999999995</v>
      </c>
    </row>
    <row r="359" spans="1:11" x14ac:dyDescent="0.2">
      <c r="A359" s="2">
        <f t="shared" si="1"/>
        <v>2046</v>
      </c>
      <c r="B359" s="17">
        <v>53387</v>
      </c>
      <c r="C359" s="18">
        <v>76.913625679676983</v>
      </c>
      <c r="D359" s="18">
        <v>69.655597267833116</v>
      </c>
      <c r="E359" s="18">
        <v>72.65433755047107</v>
      </c>
      <c r="F359" s="18">
        <v>77.273326837146712</v>
      </c>
      <c r="G359" s="18">
        <v>78.260681965006725</v>
      </c>
      <c r="J359" s="18">
        <v>8.0889000000000006</v>
      </c>
      <c r="K359" s="19">
        <v>8.2931000000000008</v>
      </c>
    </row>
    <row r="360" spans="1:11" x14ac:dyDescent="0.2">
      <c r="A360" s="2">
        <f t="shared" si="1"/>
        <v>2046</v>
      </c>
      <c r="B360" s="17">
        <v>53418</v>
      </c>
      <c r="C360" s="18">
        <v>72.415328888888894</v>
      </c>
      <c r="D360" s="18">
        <v>66.530112222222229</v>
      </c>
      <c r="E360" s="18">
        <v>68.136047777777776</v>
      </c>
      <c r="F360" s="18">
        <v>66.39255</v>
      </c>
      <c r="G360" s="18">
        <v>69.361073333333323</v>
      </c>
      <c r="J360" s="18">
        <v>7.7824999999999998</v>
      </c>
      <c r="K360" s="19">
        <v>7.8029000000000002</v>
      </c>
    </row>
    <row r="361" spans="1:11" x14ac:dyDescent="0.2">
      <c r="A361" s="2">
        <f t="shared" si="1"/>
        <v>2046</v>
      </c>
      <c r="B361" s="17">
        <v>53448</v>
      </c>
      <c r="C361" s="18">
        <v>71.472553978494631</v>
      </c>
      <c r="D361" s="18">
        <v>68.321245161290321</v>
      </c>
      <c r="E361" s="18">
        <v>67.130729247311834</v>
      </c>
      <c r="F361" s="18">
        <v>69.28706924731182</v>
      </c>
      <c r="G361" s="18">
        <v>72.996560752688168</v>
      </c>
      <c r="J361" s="18">
        <v>7.8029000000000002</v>
      </c>
      <c r="K361" s="19">
        <v>7.7211999999999996</v>
      </c>
    </row>
    <row r="362" spans="1:11" x14ac:dyDescent="0.2">
      <c r="A362" s="2">
        <f t="shared" si="1"/>
        <v>2046</v>
      </c>
      <c r="B362" s="17">
        <v>53479</v>
      </c>
      <c r="C362" s="18">
        <v>77.89409533333334</v>
      </c>
      <c r="D362" s="18">
        <v>75.759657777777775</v>
      </c>
      <c r="E362" s="18">
        <v>73.47757822222222</v>
      </c>
      <c r="F362" s="18">
        <v>75.698390000000003</v>
      </c>
      <c r="G362" s="18">
        <v>79.792785555555554</v>
      </c>
      <c r="J362" s="18">
        <v>7.6395</v>
      </c>
      <c r="K362" s="19">
        <v>7.5781999999999998</v>
      </c>
    </row>
    <row r="363" spans="1:11" x14ac:dyDescent="0.2">
      <c r="A363" s="2">
        <f t="shared" si="1"/>
        <v>2046</v>
      </c>
      <c r="B363" s="17">
        <v>53509</v>
      </c>
      <c r="C363" s="18">
        <v>88.749440215053767</v>
      </c>
      <c r="D363" s="18">
        <v>84.408190430107524</v>
      </c>
      <c r="E363" s="18">
        <v>84.416798494623649</v>
      </c>
      <c r="F363" s="18">
        <v>86.321812580645158</v>
      </c>
      <c r="G363" s="18">
        <v>87.079763333333332</v>
      </c>
      <c r="J363" s="18">
        <v>7.7619999999999996</v>
      </c>
      <c r="K363" s="19">
        <v>7.6599000000000004</v>
      </c>
    </row>
    <row r="364" spans="1:11" x14ac:dyDescent="0.2">
      <c r="A364" s="2">
        <f t="shared" si="1"/>
        <v>2046</v>
      </c>
      <c r="B364" s="17">
        <v>53540</v>
      </c>
      <c r="C364" s="18">
        <v>89.187687096774198</v>
      </c>
      <c r="D364" s="18">
        <v>86.957845806451616</v>
      </c>
      <c r="E364" s="18">
        <v>85.072707096774195</v>
      </c>
      <c r="F364" s="18">
        <v>91.586672258064524</v>
      </c>
      <c r="G364" s="18">
        <v>92.10766935483872</v>
      </c>
      <c r="J364" s="18">
        <v>8.048</v>
      </c>
      <c r="K364" s="19">
        <v>7.9866999999999999</v>
      </c>
    </row>
    <row r="365" spans="1:11" x14ac:dyDescent="0.2">
      <c r="A365" s="2">
        <f t="shared" si="1"/>
        <v>2046</v>
      </c>
      <c r="B365" s="17">
        <v>53571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J365" s="18">
        <v>0</v>
      </c>
      <c r="K365" s="19">
        <v>0</v>
      </c>
    </row>
    <row r="366" spans="1:11" x14ac:dyDescent="0.2">
      <c r="B366" s="17"/>
    </row>
    <row r="367" spans="1:11" x14ac:dyDescent="0.2">
      <c r="B367" s="17"/>
    </row>
    <row r="368" spans="1:11" x14ac:dyDescent="0.2">
      <c r="A368" s="20"/>
      <c r="B368" s="17"/>
      <c r="C368" s="21" t="str">
        <f>C7</f>
        <v xml:space="preserve">COB </v>
      </c>
      <c r="D368" s="21" t="str">
        <f>D7</f>
        <v>PV</v>
      </c>
      <c r="E368" s="21" t="str">
        <f>E7</f>
        <v>MidC</v>
      </c>
      <c r="F368" s="21" t="str">
        <f>F7</f>
        <v>SP15</v>
      </c>
      <c r="G368" s="21" t="str">
        <f>G7</f>
        <v>NP15</v>
      </c>
      <c r="H368" s="20"/>
      <c r="I368" s="20"/>
      <c r="J368" s="21" t="str">
        <f>J7</f>
        <v>NG-East</v>
      </c>
      <c r="K368" s="21" t="str">
        <f>K7</f>
        <v>NG-West</v>
      </c>
    </row>
    <row r="369" spans="1:11" x14ac:dyDescent="0.2">
      <c r="A369" s="22">
        <v>2019</v>
      </c>
      <c r="C369" s="23">
        <f t="shared" ref="C369:G378" si="2">SUMIF($A$9:$A$365,$A369,C$9:C$365)/12</f>
        <v>27.744370216728296</v>
      </c>
      <c r="D369" s="23">
        <f t="shared" si="2"/>
        <v>29.20039818453499</v>
      </c>
      <c r="E369" s="23">
        <f t="shared" si="2"/>
        <v>23.812994673505504</v>
      </c>
      <c r="F369" s="23">
        <f t="shared" si="2"/>
        <v>37.774666909498904</v>
      </c>
      <c r="G369" s="23">
        <f t="shared" si="2"/>
        <v>35.808911478598468</v>
      </c>
      <c r="H369" s="20"/>
      <c r="I369" s="20"/>
      <c r="J369" s="23">
        <f t="shared" ref="J369:K388" si="3">SUMIF($A$9:$A$365,$A369,J$9:J$365)/12</f>
        <v>2.2102797772820981</v>
      </c>
      <c r="K369" s="23">
        <f t="shared" si="3"/>
        <v>2.067962002729161</v>
      </c>
    </row>
    <row r="370" spans="1:11" x14ac:dyDescent="0.2">
      <c r="A370" s="22">
        <f t="shared" ref="A370:A388" si="4">A369+1</f>
        <v>2020</v>
      </c>
      <c r="C370" s="23">
        <f t="shared" si="2"/>
        <v>27.79248894623726</v>
      </c>
      <c r="D370" s="23">
        <f t="shared" si="2"/>
        <v>27.812206629004194</v>
      </c>
      <c r="E370" s="23">
        <f t="shared" si="2"/>
        <v>23.625132134438406</v>
      </c>
      <c r="F370" s="23">
        <f t="shared" si="2"/>
        <v>35.82338352736933</v>
      </c>
      <c r="G370" s="23">
        <f t="shared" si="2"/>
        <v>34.304375957320737</v>
      </c>
      <c r="H370" s="20"/>
      <c r="I370" s="20"/>
      <c r="J370" s="23">
        <f t="shared" si="3"/>
        <v>2.1090597292912907</v>
      </c>
      <c r="K370" s="23">
        <f t="shared" si="3"/>
        <v>1.9759009934363088</v>
      </c>
    </row>
    <row r="371" spans="1:11" x14ac:dyDescent="0.2">
      <c r="A371" s="22">
        <f t="shared" si="4"/>
        <v>2021</v>
      </c>
      <c r="C371" s="23">
        <f t="shared" si="2"/>
        <v>30.454973083952765</v>
      </c>
      <c r="D371" s="23">
        <f t="shared" si="2"/>
        <v>29.963746914421751</v>
      </c>
      <c r="E371" s="23">
        <f t="shared" si="2"/>
        <v>26.290682431419047</v>
      </c>
      <c r="F371" s="23">
        <f t="shared" si="2"/>
        <v>37.037195282470897</v>
      </c>
      <c r="G371" s="23">
        <f t="shared" si="2"/>
        <v>36.699669917321891</v>
      </c>
      <c r="H371" s="20"/>
      <c r="I371" s="20"/>
      <c r="J371" s="23">
        <f t="shared" si="3"/>
        <v>2.173526254013316</v>
      </c>
      <c r="K371" s="23">
        <f t="shared" si="3"/>
        <v>2.0436404328730391</v>
      </c>
    </row>
    <row r="372" spans="1:11" x14ac:dyDescent="0.2">
      <c r="A372" s="22">
        <f t="shared" si="4"/>
        <v>2022</v>
      </c>
      <c r="C372" s="23">
        <f t="shared" si="2"/>
        <v>31.584240745936768</v>
      </c>
      <c r="D372" s="23">
        <f t="shared" si="2"/>
        <v>33.12741220505243</v>
      </c>
      <c r="E372" s="23">
        <f t="shared" si="2"/>
        <v>29.660361146518223</v>
      </c>
      <c r="F372" s="23">
        <f t="shared" si="2"/>
        <v>41.293183108557649</v>
      </c>
      <c r="G372" s="23">
        <f t="shared" si="2"/>
        <v>40.767045200655886</v>
      </c>
      <c r="H372" s="20"/>
      <c r="I372" s="20"/>
      <c r="J372" s="23">
        <f t="shared" si="3"/>
        <v>2.6931027858325725</v>
      </c>
      <c r="K372" s="23">
        <f t="shared" si="3"/>
        <v>2.5393062917659233</v>
      </c>
    </row>
    <row r="373" spans="1:11" x14ac:dyDescent="0.2">
      <c r="A373" s="22">
        <f t="shared" si="4"/>
        <v>2023</v>
      </c>
      <c r="C373" s="23">
        <f t="shared" si="2"/>
        <v>33.218538992791444</v>
      </c>
      <c r="D373" s="23">
        <f t="shared" si="2"/>
        <v>36.383840658839212</v>
      </c>
      <c r="E373" s="23">
        <f t="shared" si="2"/>
        <v>33.218340823379812</v>
      </c>
      <c r="F373" s="23">
        <f t="shared" si="2"/>
        <v>45.698392025950689</v>
      </c>
      <c r="G373" s="23">
        <f t="shared" si="2"/>
        <v>45.007776133813799</v>
      </c>
      <c r="H373" s="20"/>
      <c r="I373" s="20"/>
      <c r="J373" s="23">
        <f t="shared" si="3"/>
        <v>3.2200469204772042</v>
      </c>
      <c r="K373" s="23">
        <f t="shared" si="3"/>
        <v>3.0610469361511998</v>
      </c>
    </row>
    <row r="374" spans="1:11" x14ac:dyDescent="0.2">
      <c r="A374" s="22">
        <f t="shared" si="4"/>
        <v>2024</v>
      </c>
      <c r="C374" s="23">
        <f t="shared" si="2"/>
        <v>37.356209099501264</v>
      </c>
      <c r="D374" s="23">
        <f t="shared" si="2"/>
        <v>40.246271399786814</v>
      </c>
      <c r="E374" s="23">
        <f t="shared" si="2"/>
        <v>37.350320214652804</v>
      </c>
      <c r="F374" s="23">
        <f t="shared" si="2"/>
        <v>50.677633525976184</v>
      </c>
      <c r="G374" s="23">
        <f t="shared" si="2"/>
        <v>49.899625273237085</v>
      </c>
      <c r="H374" s="20"/>
      <c r="I374" s="20"/>
      <c r="J374" s="23">
        <f t="shared" si="3"/>
        <v>3.690965167122918</v>
      </c>
      <c r="K374" s="23">
        <f t="shared" si="3"/>
        <v>3.6080115407936204</v>
      </c>
    </row>
    <row r="375" spans="1:11" x14ac:dyDescent="0.2">
      <c r="A375" s="22">
        <f t="shared" si="4"/>
        <v>2025</v>
      </c>
      <c r="C375" s="23">
        <f t="shared" si="2"/>
        <v>40.285294294459504</v>
      </c>
      <c r="D375" s="23">
        <f t="shared" si="2"/>
        <v>46.401353970078816</v>
      </c>
      <c r="E375" s="23">
        <f t="shared" si="2"/>
        <v>40.283896656411649</v>
      </c>
      <c r="F375" s="23">
        <f t="shared" si="2"/>
        <v>55.22135429085543</v>
      </c>
      <c r="G375" s="23">
        <f t="shared" si="2"/>
        <v>54.269381379279118</v>
      </c>
      <c r="H375" s="20"/>
      <c r="I375" s="20"/>
      <c r="J375" s="23">
        <f t="shared" si="3"/>
        <v>4.0625813082564468</v>
      </c>
      <c r="K375" s="23">
        <f t="shared" si="3"/>
        <v>3.976805606399934</v>
      </c>
    </row>
    <row r="376" spans="1:11" x14ac:dyDescent="0.2">
      <c r="A376" s="22">
        <f t="shared" si="4"/>
        <v>2026</v>
      </c>
      <c r="C376" s="23">
        <f t="shared" si="2"/>
        <v>43.03968181779473</v>
      </c>
      <c r="D376" s="23">
        <f t="shared" si="2"/>
        <v>49.617234599755953</v>
      </c>
      <c r="E376" s="23">
        <f t="shared" si="2"/>
        <v>43.039844630573896</v>
      </c>
      <c r="F376" s="23">
        <f t="shared" si="2"/>
        <v>58.050632336286327</v>
      </c>
      <c r="G376" s="23">
        <f t="shared" si="2"/>
        <v>56.997619516027925</v>
      </c>
      <c r="H376" s="20"/>
      <c r="I376" s="20"/>
      <c r="J376" s="23">
        <f t="shared" si="3"/>
        <v>4.2657395765318205</v>
      </c>
      <c r="K376" s="23">
        <f t="shared" si="3"/>
        <v>4.1926144193529593</v>
      </c>
    </row>
    <row r="377" spans="1:11" x14ac:dyDescent="0.2">
      <c r="A377" s="22">
        <f t="shared" si="4"/>
        <v>2027</v>
      </c>
      <c r="C377" s="23">
        <f t="shared" si="2"/>
        <v>42.858229285853191</v>
      </c>
      <c r="D377" s="23">
        <f t="shared" si="2"/>
        <v>50.563022486015733</v>
      </c>
      <c r="E377" s="23">
        <f t="shared" si="2"/>
        <v>42.85653685402508</v>
      </c>
      <c r="F377" s="23">
        <f t="shared" si="2"/>
        <v>58.572841923419105</v>
      </c>
      <c r="G377" s="23">
        <f t="shared" si="2"/>
        <v>57.538088812589393</v>
      </c>
      <c r="H377" s="20"/>
      <c r="I377" s="20"/>
      <c r="J377" s="23">
        <f t="shared" si="3"/>
        <v>4.2344441626955964</v>
      </c>
      <c r="K377" s="23">
        <f t="shared" si="3"/>
        <v>4.1494071075325882</v>
      </c>
    </row>
    <row r="378" spans="1:11" x14ac:dyDescent="0.2">
      <c r="A378" s="22">
        <f t="shared" si="4"/>
        <v>2028</v>
      </c>
      <c r="C378" s="23">
        <f t="shared" si="2"/>
        <v>42.814527440784552</v>
      </c>
      <c r="D378" s="23">
        <f t="shared" si="2"/>
        <v>51.540760559293375</v>
      </c>
      <c r="E378" s="23">
        <f t="shared" si="2"/>
        <v>42.826368244876484</v>
      </c>
      <c r="F378" s="23">
        <f t="shared" si="2"/>
        <v>58.792014227182698</v>
      </c>
      <c r="G378" s="23">
        <f t="shared" si="2"/>
        <v>57.92364644399597</v>
      </c>
      <c r="H378" s="20"/>
      <c r="I378" s="20"/>
      <c r="J378" s="23">
        <f t="shared" si="3"/>
        <v>4.1776071624590223</v>
      </c>
      <c r="K378" s="23">
        <f t="shared" si="3"/>
        <v>4.0875289086053543</v>
      </c>
    </row>
    <row r="379" spans="1:11" x14ac:dyDescent="0.2">
      <c r="A379" s="22">
        <f t="shared" si="4"/>
        <v>2029</v>
      </c>
      <c r="C379" s="23">
        <f t="shared" ref="C379:G388" si="5">SUMIF($A$9:$A$365,$A379,C$9:C$365)/12</f>
        <v>46.005335396794827</v>
      </c>
      <c r="D379" s="23">
        <f t="shared" si="5"/>
        <v>55.542454570601308</v>
      </c>
      <c r="E379" s="23">
        <f t="shared" si="5"/>
        <v>46.065563808614677</v>
      </c>
      <c r="F379" s="23">
        <f t="shared" si="5"/>
        <v>62.336410269815161</v>
      </c>
      <c r="G379" s="23">
        <f t="shared" si="5"/>
        <v>61.48279052951424</v>
      </c>
      <c r="H379" s="20"/>
      <c r="I379" s="20"/>
      <c r="J379" s="23">
        <f t="shared" si="3"/>
        <v>4.5069609763763561</v>
      </c>
      <c r="K379" s="23">
        <f t="shared" si="3"/>
        <v>4.4165275575265914</v>
      </c>
    </row>
    <row r="380" spans="1:11" x14ac:dyDescent="0.2">
      <c r="A380" s="22">
        <f t="shared" si="4"/>
        <v>2030</v>
      </c>
      <c r="C380" s="23">
        <f t="shared" si="5"/>
        <v>50.883500025034515</v>
      </c>
      <c r="D380" s="23">
        <f t="shared" si="5"/>
        <v>60.745696263581429</v>
      </c>
      <c r="E380" s="23">
        <f t="shared" si="5"/>
        <v>50.93478226870841</v>
      </c>
      <c r="F380" s="23">
        <f t="shared" si="5"/>
        <v>68.045179348872125</v>
      </c>
      <c r="G380" s="23">
        <f t="shared" si="5"/>
        <v>67.135956296805219</v>
      </c>
      <c r="H380" s="20"/>
      <c r="I380" s="20"/>
      <c r="J380" s="23">
        <f t="shared" si="3"/>
        <v>5.0830618922572581</v>
      </c>
      <c r="K380" s="23">
        <f t="shared" si="3"/>
        <v>4.992480379527561</v>
      </c>
    </row>
    <row r="381" spans="1:11" x14ac:dyDescent="0.2">
      <c r="A381" s="22">
        <f t="shared" si="4"/>
        <v>2031</v>
      </c>
      <c r="C381" s="23">
        <f t="shared" si="5"/>
        <v>53.735619835113219</v>
      </c>
      <c r="D381" s="23">
        <f t="shared" si="5"/>
        <v>64.508880692229994</v>
      </c>
      <c r="E381" s="23">
        <f t="shared" si="5"/>
        <v>53.785117712667081</v>
      </c>
      <c r="F381" s="23">
        <f t="shared" si="5"/>
        <v>71.980702865671859</v>
      </c>
      <c r="G381" s="23">
        <f t="shared" si="5"/>
        <v>70.947191511624098</v>
      </c>
      <c r="H381" s="20"/>
      <c r="I381" s="20"/>
      <c r="J381" s="23">
        <f t="shared" si="3"/>
        <v>5.4186004369867184</v>
      </c>
      <c r="K381" s="23">
        <f t="shared" si="3"/>
        <v>5.3132543845080544</v>
      </c>
    </row>
    <row r="382" spans="1:11" x14ac:dyDescent="0.2">
      <c r="A382" s="22">
        <f t="shared" si="4"/>
        <v>2032</v>
      </c>
      <c r="C382" s="23">
        <f t="shared" si="5"/>
        <v>56.810980570988562</v>
      </c>
      <c r="D382" s="23">
        <f t="shared" si="5"/>
        <v>68.630521274432411</v>
      </c>
      <c r="E382" s="23">
        <f t="shared" si="5"/>
        <v>56.901563585195085</v>
      </c>
      <c r="F382" s="23">
        <f t="shared" si="5"/>
        <v>75.759191605467777</v>
      </c>
      <c r="G382" s="23">
        <f t="shared" si="5"/>
        <v>74.687960887683417</v>
      </c>
      <c r="H382" s="20"/>
      <c r="I382" s="20"/>
      <c r="J382" s="23">
        <f t="shared" si="3"/>
        <v>5.7655959420730687</v>
      </c>
      <c r="K382" s="23">
        <f t="shared" si="3"/>
        <v>5.6248197103009732</v>
      </c>
    </row>
    <row r="383" spans="1:11" x14ac:dyDescent="0.2">
      <c r="A383" s="22">
        <f t="shared" si="4"/>
        <v>2033</v>
      </c>
      <c r="C383" s="23">
        <f t="shared" si="5"/>
        <v>60.010074878835219</v>
      </c>
      <c r="D383" s="23">
        <f t="shared" si="5"/>
        <v>73.184084377348071</v>
      </c>
      <c r="E383" s="23">
        <f t="shared" si="5"/>
        <v>60.054628939012609</v>
      </c>
      <c r="F383" s="23">
        <f t="shared" si="5"/>
        <v>80.084523581644007</v>
      </c>
      <c r="G383" s="23">
        <f t="shared" si="5"/>
        <v>78.990141509630106</v>
      </c>
      <c r="H383" s="20"/>
      <c r="I383" s="20"/>
      <c r="J383" s="23">
        <f t="shared" si="3"/>
        <v>6.1374402085234374</v>
      </c>
      <c r="K383" s="23">
        <f t="shared" si="3"/>
        <v>5.9518760713114389</v>
      </c>
    </row>
    <row r="384" spans="1:11" x14ac:dyDescent="0.2">
      <c r="A384" s="22">
        <f t="shared" si="4"/>
        <v>2034</v>
      </c>
      <c r="C384" s="23">
        <f t="shared" si="5"/>
        <v>62.523505859873673</v>
      </c>
      <c r="D384" s="23">
        <f t="shared" si="5"/>
        <v>77.069806148764584</v>
      </c>
      <c r="E384" s="23">
        <f t="shared" si="5"/>
        <v>62.570532768981934</v>
      </c>
      <c r="F384" s="23">
        <f t="shared" si="5"/>
        <v>83.391701236107508</v>
      </c>
      <c r="G384" s="23">
        <f t="shared" si="5"/>
        <v>82.11374901333231</v>
      </c>
      <c r="H384" s="20"/>
      <c r="I384" s="20"/>
      <c r="J384" s="23">
        <f t="shared" si="3"/>
        <v>6.495368830646524</v>
      </c>
      <c r="K384" s="23">
        <f t="shared" si="3"/>
        <v>6.2700804121975926</v>
      </c>
    </row>
    <row r="385" spans="1:11" x14ac:dyDescent="0.2">
      <c r="A385" s="22">
        <f t="shared" si="4"/>
        <v>2035</v>
      </c>
      <c r="C385" s="23">
        <f t="shared" si="5"/>
        <v>61.379401154978574</v>
      </c>
      <c r="D385" s="23">
        <f t="shared" si="5"/>
        <v>78.737451963274808</v>
      </c>
      <c r="E385" s="23">
        <f t="shared" si="5"/>
        <v>61.486849126473714</v>
      </c>
      <c r="F385" s="23">
        <f t="shared" si="5"/>
        <v>83.144303414420108</v>
      </c>
      <c r="G385" s="23">
        <f t="shared" si="5"/>
        <v>82.07343425354216</v>
      </c>
      <c r="H385" s="20"/>
      <c r="I385" s="20"/>
      <c r="J385" s="23">
        <f t="shared" si="3"/>
        <v>6.2561160677954648</v>
      </c>
      <c r="K385" s="23">
        <f t="shared" si="3"/>
        <v>5.9412063790936394</v>
      </c>
    </row>
    <row r="386" spans="1:11" x14ac:dyDescent="0.2">
      <c r="A386" s="22">
        <f t="shared" si="4"/>
        <v>2036</v>
      </c>
      <c r="C386" s="23">
        <f t="shared" si="5"/>
        <v>62.72509201279189</v>
      </c>
      <c r="D386" s="23">
        <f t="shared" si="5"/>
        <v>82.120540595438911</v>
      </c>
      <c r="E386" s="23">
        <f t="shared" si="5"/>
        <v>62.813356871759304</v>
      </c>
      <c r="F386" s="23">
        <f t="shared" si="5"/>
        <v>85.320666834578148</v>
      </c>
      <c r="G386" s="23">
        <f t="shared" si="5"/>
        <v>84.388808745107269</v>
      </c>
      <c r="H386" s="20"/>
      <c r="I386" s="20"/>
      <c r="J386" s="23">
        <f t="shared" si="3"/>
        <v>6.3505599489675211</v>
      </c>
      <c r="K386" s="23">
        <f t="shared" si="3"/>
        <v>5.9906358875839159</v>
      </c>
    </row>
    <row r="387" spans="1:11" x14ac:dyDescent="0.2">
      <c r="A387" s="22">
        <f t="shared" si="4"/>
        <v>2037</v>
      </c>
      <c r="C387" s="23">
        <f t="shared" si="5"/>
        <v>67.052721696093769</v>
      </c>
      <c r="D387" s="23">
        <f t="shared" si="5"/>
        <v>87.327710202343326</v>
      </c>
      <c r="E387" s="23">
        <f t="shared" si="5"/>
        <v>67.123278861526913</v>
      </c>
      <c r="F387" s="23">
        <f t="shared" si="5"/>
        <v>89.9508790741544</v>
      </c>
      <c r="G387" s="23">
        <f t="shared" si="5"/>
        <v>88.965062228931814</v>
      </c>
      <c r="H387" s="20"/>
      <c r="I387" s="20"/>
      <c r="J387" s="23">
        <f t="shared" si="3"/>
        <v>6.7396319013822703</v>
      </c>
      <c r="K387" s="23">
        <f t="shared" si="3"/>
        <v>6.3417001303587197</v>
      </c>
    </row>
    <row r="388" spans="1:11" x14ac:dyDescent="0.2">
      <c r="A388" s="22">
        <f t="shared" si="4"/>
        <v>2038</v>
      </c>
      <c r="C388" s="23">
        <f t="shared" si="5"/>
        <v>72.062605608798009</v>
      </c>
      <c r="D388" s="23">
        <f t="shared" si="5"/>
        <v>94.274742834720868</v>
      </c>
      <c r="E388" s="23">
        <f t="shared" si="5"/>
        <v>72.194894240351985</v>
      </c>
      <c r="F388" s="23">
        <f t="shared" si="5"/>
        <v>95.46356543306797</v>
      </c>
      <c r="G388" s="23">
        <f t="shared" si="5"/>
        <v>94.273298908270831</v>
      </c>
      <c r="H388" s="20"/>
      <c r="I388" s="20"/>
      <c r="J388" s="23">
        <f t="shared" si="3"/>
        <v>7.2494074936631856</v>
      </c>
      <c r="K388" s="23">
        <f t="shared" si="3"/>
        <v>6.8507385555753224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36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7.140625" style="2" bestFit="1" customWidth="1"/>
    <col min="3" max="3" width="9.7109375" style="2" bestFit="1" customWidth="1"/>
    <col min="4" max="22" width="9.140625" style="2"/>
    <col min="23" max="23" width="11.28515625" style="2" customWidth="1"/>
    <col min="24" max="24" width="11.85546875" style="2" customWidth="1"/>
    <col min="25" max="27" width="9.140625" style="2"/>
    <col min="28" max="34" width="10.85546875" style="2" customWidth="1"/>
    <col min="35" max="35" width="10.7109375" style="2" customWidth="1"/>
    <col min="36" max="16384" width="9.140625" style="2"/>
  </cols>
  <sheetData>
    <row r="1" spans="2:28" x14ac:dyDescent="0.2">
      <c r="C1" s="2">
        <f>C33</f>
        <v>2019</v>
      </c>
      <c r="D1" s="2">
        <f t="shared" ref="D1:V1" si="0">D33</f>
        <v>2020</v>
      </c>
      <c r="E1" s="2">
        <f t="shared" si="0"/>
        <v>2021</v>
      </c>
      <c r="F1" s="2">
        <f t="shared" si="0"/>
        <v>2022</v>
      </c>
      <c r="G1" s="2">
        <f t="shared" si="0"/>
        <v>2023</v>
      </c>
      <c r="H1" s="2">
        <f t="shared" si="0"/>
        <v>2024</v>
      </c>
      <c r="I1" s="2">
        <f t="shared" si="0"/>
        <v>2025</v>
      </c>
      <c r="J1" s="2">
        <f t="shared" si="0"/>
        <v>2026</v>
      </c>
      <c r="K1" s="2">
        <f t="shared" si="0"/>
        <v>2027</v>
      </c>
      <c r="L1" s="2">
        <f t="shared" si="0"/>
        <v>2028</v>
      </c>
      <c r="M1" s="2">
        <f t="shared" si="0"/>
        <v>2029</v>
      </c>
      <c r="N1" s="2">
        <f t="shared" si="0"/>
        <v>2030</v>
      </c>
      <c r="O1" s="2">
        <f t="shared" si="0"/>
        <v>2031</v>
      </c>
      <c r="P1" s="2">
        <f t="shared" si="0"/>
        <v>2032</v>
      </c>
      <c r="Q1" s="2">
        <f t="shared" si="0"/>
        <v>2033</v>
      </c>
      <c r="R1" s="2">
        <f t="shared" si="0"/>
        <v>2034</v>
      </c>
      <c r="S1" s="2">
        <f t="shared" si="0"/>
        <v>2035</v>
      </c>
      <c r="T1" s="2">
        <f t="shared" si="0"/>
        <v>2036</v>
      </c>
      <c r="U1" s="2">
        <f t="shared" si="0"/>
        <v>2037</v>
      </c>
      <c r="V1" s="2">
        <f t="shared" si="0"/>
        <v>2038</v>
      </c>
      <c r="X1" s="20" t="s">
        <v>43</v>
      </c>
      <c r="Y1" s="20" t="s">
        <v>42</v>
      </c>
    </row>
    <row r="2" spans="2:28" x14ac:dyDescent="0.2">
      <c r="B2" s="2">
        <v>0.99</v>
      </c>
      <c r="C2" s="26">
        <f t="shared" ref="C2:L8" si="1">PERCENTILE(C$34:C$83,$B2)</f>
        <v>1.1228766666666667</v>
      </c>
      <c r="D2" s="26">
        <f t="shared" si="1"/>
        <v>1.0753933333333334</v>
      </c>
      <c r="E2" s="26">
        <f t="shared" si="1"/>
        <v>1.0733250000000001</v>
      </c>
      <c r="F2" s="26">
        <f t="shared" si="1"/>
        <v>1.1117325</v>
      </c>
      <c r="G2" s="26">
        <f t="shared" si="1"/>
        <v>1.114975</v>
      </c>
      <c r="H2" s="26">
        <f t="shared" si="1"/>
        <v>1.1062116666666666</v>
      </c>
      <c r="I2" s="26">
        <f t="shared" si="1"/>
        <v>1.0873691666666667</v>
      </c>
      <c r="J2" s="26">
        <f t="shared" si="1"/>
        <v>1.1061383333333332</v>
      </c>
      <c r="K2" s="26">
        <f t="shared" si="1"/>
        <v>1.0936299999999999</v>
      </c>
      <c r="L2" s="26">
        <f t="shared" si="1"/>
        <v>1.0967100000000001</v>
      </c>
      <c r="M2" s="26">
        <f t="shared" ref="M2:V8" si="2">PERCENTILE(M$34:M$83,$B2)</f>
        <v>1.0983725</v>
      </c>
      <c r="N2" s="26">
        <f t="shared" si="2"/>
        <v>1.0884108333333331</v>
      </c>
      <c r="O2" s="26">
        <f t="shared" si="2"/>
        <v>1.0916458333333332</v>
      </c>
      <c r="P2" s="26">
        <f t="shared" si="2"/>
        <v>1.102600833333333</v>
      </c>
      <c r="Q2" s="26">
        <f t="shared" si="2"/>
        <v>1.0804100000000001</v>
      </c>
      <c r="R2" s="26">
        <f t="shared" si="2"/>
        <v>1.0954699999999999</v>
      </c>
      <c r="S2" s="26">
        <f t="shared" si="2"/>
        <v>1.0760433333333332</v>
      </c>
      <c r="T2" s="26">
        <f t="shared" si="2"/>
        <v>1.1120458333333334</v>
      </c>
      <c r="U2" s="26">
        <f t="shared" si="2"/>
        <v>1.0882933333333333</v>
      </c>
      <c r="V2" s="26">
        <f t="shared" si="2"/>
        <v>1.1064224999999999</v>
      </c>
      <c r="X2" s="20">
        <v>1</v>
      </c>
      <c r="Y2" s="20" t="s">
        <v>48</v>
      </c>
    </row>
    <row r="3" spans="2:28" x14ac:dyDescent="0.2">
      <c r="B3" s="2">
        <v>0.9</v>
      </c>
      <c r="C3" s="26">
        <f t="shared" si="1"/>
        <v>1.0460916666666666</v>
      </c>
      <c r="D3" s="26">
        <f t="shared" si="1"/>
        <v>1.0439166666666668</v>
      </c>
      <c r="E3" s="26">
        <f t="shared" si="1"/>
        <v>1.0360916666666669</v>
      </c>
      <c r="F3" s="26">
        <f t="shared" si="1"/>
        <v>1.0644916666666664</v>
      </c>
      <c r="G3" s="26">
        <f t="shared" si="1"/>
        <v>1.0564</v>
      </c>
      <c r="H3" s="26">
        <f t="shared" si="1"/>
        <v>1.0618166666666666</v>
      </c>
      <c r="I3" s="26">
        <f t="shared" si="1"/>
        <v>1.0530916666666665</v>
      </c>
      <c r="J3" s="26">
        <f t="shared" si="1"/>
        <v>1.0392583333333332</v>
      </c>
      <c r="K3" s="26">
        <f t="shared" si="1"/>
        <v>1.0532416666666664</v>
      </c>
      <c r="L3" s="26">
        <f t="shared" si="1"/>
        <v>1.0667583333333333</v>
      </c>
      <c r="M3" s="26">
        <f t="shared" si="2"/>
        <v>1.0486416666666667</v>
      </c>
      <c r="N3" s="26">
        <f t="shared" si="2"/>
        <v>1.0524333333333333</v>
      </c>
      <c r="O3" s="26">
        <f t="shared" si="2"/>
        <v>1.0508500000000001</v>
      </c>
      <c r="P3" s="26">
        <f t="shared" si="2"/>
        <v>1.0459083333333334</v>
      </c>
      <c r="Q3" s="26">
        <f t="shared" si="2"/>
        <v>1.064025</v>
      </c>
      <c r="R3" s="26">
        <f t="shared" si="2"/>
        <v>1.0461333333333334</v>
      </c>
      <c r="S3" s="26">
        <f t="shared" si="2"/>
        <v>1.0471000000000001</v>
      </c>
      <c r="T3" s="26">
        <f t="shared" si="2"/>
        <v>1.0507500000000001</v>
      </c>
      <c r="U3" s="26">
        <f t="shared" si="2"/>
        <v>1.0553416666666666</v>
      </c>
      <c r="V3" s="26">
        <f t="shared" si="2"/>
        <v>1.0633916666666667</v>
      </c>
      <c r="W3" s="27"/>
      <c r="X3" s="28">
        <v>5</v>
      </c>
      <c r="Y3" s="20" t="s">
        <v>14</v>
      </c>
    </row>
    <row r="4" spans="2:28" x14ac:dyDescent="0.2">
      <c r="B4" s="2">
        <v>0.75</v>
      </c>
      <c r="C4" s="26">
        <f t="shared" si="1"/>
        <v>1.0285416666666665</v>
      </c>
      <c r="D4" s="26">
        <f t="shared" si="1"/>
        <v>1.0271458333333332</v>
      </c>
      <c r="E4" s="26">
        <f t="shared" si="1"/>
        <v>1.02125</v>
      </c>
      <c r="F4" s="26">
        <f t="shared" si="1"/>
        <v>1.0406249999999999</v>
      </c>
      <c r="G4" s="26">
        <f t="shared" si="1"/>
        <v>1.030875</v>
      </c>
      <c r="H4" s="26">
        <f t="shared" si="1"/>
        <v>1.0176249999999998</v>
      </c>
      <c r="I4" s="26">
        <f t="shared" si="1"/>
        <v>1.0247083333333333</v>
      </c>
      <c r="J4" s="26">
        <f t="shared" si="1"/>
        <v>1.0232291666666666</v>
      </c>
      <c r="K4" s="26">
        <f t="shared" si="1"/>
        <v>1.0229583333333332</v>
      </c>
      <c r="L4" s="26">
        <f t="shared" si="1"/>
        <v>1.0356458333333332</v>
      </c>
      <c r="M4" s="26">
        <f t="shared" si="2"/>
        <v>1.0309374999999998</v>
      </c>
      <c r="N4" s="26">
        <f t="shared" si="2"/>
        <v>1.0251458333333334</v>
      </c>
      <c r="O4" s="26">
        <f t="shared" si="2"/>
        <v>1.0327500000000001</v>
      </c>
      <c r="P4" s="26">
        <f t="shared" si="2"/>
        <v>1.0220625000000001</v>
      </c>
      <c r="Q4" s="26">
        <f t="shared" si="2"/>
        <v>1.0360208333333332</v>
      </c>
      <c r="R4" s="26">
        <f t="shared" si="2"/>
        <v>1.0205416666666667</v>
      </c>
      <c r="S4" s="26">
        <f t="shared" si="2"/>
        <v>1.0298958333333335</v>
      </c>
      <c r="T4" s="26">
        <f t="shared" si="2"/>
        <v>1.0249999999999999</v>
      </c>
      <c r="U4" s="26">
        <f t="shared" si="2"/>
        <v>1.0281666666666667</v>
      </c>
      <c r="V4" s="26">
        <f t="shared" si="2"/>
        <v>1.0424791666666664</v>
      </c>
      <c r="W4" s="27"/>
      <c r="X4" s="28">
        <v>13</v>
      </c>
      <c r="Y4" s="20" t="s">
        <v>13</v>
      </c>
    </row>
    <row r="5" spans="2:28" x14ac:dyDescent="0.2">
      <c r="B5" s="2">
        <v>0.5</v>
      </c>
      <c r="C5" s="26">
        <f t="shared" si="1"/>
        <v>1.0010833333333333</v>
      </c>
      <c r="D5" s="26">
        <f t="shared" si="1"/>
        <v>1.0027916666666667</v>
      </c>
      <c r="E5" s="26">
        <f t="shared" si="1"/>
        <v>1.0045416666666667</v>
      </c>
      <c r="F5" s="26">
        <f t="shared" si="1"/>
        <v>0.99891666666666667</v>
      </c>
      <c r="G5" s="26">
        <f t="shared" si="1"/>
        <v>0.99695833333333339</v>
      </c>
      <c r="H5" s="26">
        <f t="shared" si="1"/>
        <v>1.0004166666666667</v>
      </c>
      <c r="I5" s="26">
        <f t="shared" si="1"/>
        <v>1.0031249999999998</v>
      </c>
      <c r="J5" s="26">
        <f t="shared" si="1"/>
        <v>0.99866666666666681</v>
      </c>
      <c r="K5" s="26">
        <f t="shared" si="1"/>
        <v>0.99658333333333327</v>
      </c>
      <c r="L5" s="26">
        <f t="shared" si="1"/>
        <v>0.9960416666666666</v>
      </c>
      <c r="M5" s="26">
        <f t="shared" si="2"/>
        <v>0.99954166666666655</v>
      </c>
      <c r="N5" s="26">
        <f t="shared" si="2"/>
        <v>1.0028333333333332</v>
      </c>
      <c r="O5" s="26">
        <f t="shared" si="2"/>
        <v>0.99937500000000012</v>
      </c>
      <c r="P5" s="26">
        <f t="shared" si="2"/>
        <v>0.99416666666666653</v>
      </c>
      <c r="Q5" s="26">
        <f t="shared" si="2"/>
        <v>0.99870833333333331</v>
      </c>
      <c r="R5" s="26">
        <f t="shared" si="2"/>
        <v>0.99429166666666657</v>
      </c>
      <c r="S5" s="26">
        <f t="shared" si="2"/>
        <v>0.99524999999999997</v>
      </c>
      <c r="T5" s="26">
        <f t="shared" si="2"/>
        <v>0.99870833333333331</v>
      </c>
      <c r="U5" s="26">
        <f t="shared" si="2"/>
        <v>0.99954166666666655</v>
      </c>
      <c r="V5" s="26">
        <f t="shared" si="2"/>
        <v>0.99391666666666667</v>
      </c>
      <c r="W5" s="27"/>
      <c r="X5" s="28">
        <v>25</v>
      </c>
      <c r="Y5" s="20" t="s">
        <v>5</v>
      </c>
    </row>
    <row r="6" spans="2:28" x14ac:dyDescent="0.2">
      <c r="B6" s="2">
        <v>0.25</v>
      </c>
      <c r="C6" s="26">
        <f t="shared" si="1"/>
        <v>0.97072916666666664</v>
      </c>
      <c r="D6" s="26">
        <f t="shared" si="1"/>
        <v>0.97235416666666674</v>
      </c>
      <c r="E6" s="26">
        <f t="shared" si="1"/>
        <v>0.97881249999999986</v>
      </c>
      <c r="F6" s="26">
        <f t="shared" si="1"/>
        <v>0.96572916666666664</v>
      </c>
      <c r="G6" s="26">
        <f t="shared" si="1"/>
        <v>0.97102083333333344</v>
      </c>
      <c r="H6" s="26">
        <f t="shared" si="1"/>
        <v>0.97664583333333321</v>
      </c>
      <c r="I6" s="26">
        <f t="shared" si="1"/>
        <v>0.96760416666666671</v>
      </c>
      <c r="J6" s="26">
        <f t="shared" si="1"/>
        <v>0.97500000000000009</v>
      </c>
      <c r="K6" s="26">
        <f t="shared" si="1"/>
        <v>0.97250000000000003</v>
      </c>
      <c r="L6" s="26">
        <f t="shared" si="1"/>
        <v>0.96010416666666676</v>
      </c>
      <c r="M6" s="26">
        <f t="shared" si="2"/>
        <v>0.97324999999999995</v>
      </c>
      <c r="N6" s="26">
        <f t="shared" si="2"/>
        <v>0.96825000000000006</v>
      </c>
      <c r="O6" s="26">
        <f t="shared" si="2"/>
        <v>0.97270833333333329</v>
      </c>
      <c r="P6" s="26">
        <f t="shared" si="2"/>
        <v>0.97314583333333327</v>
      </c>
      <c r="Q6" s="26">
        <f t="shared" si="2"/>
        <v>0.96443749999999995</v>
      </c>
      <c r="R6" s="26">
        <f t="shared" si="2"/>
        <v>0.98106249999999995</v>
      </c>
      <c r="S6" s="26">
        <f t="shared" si="2"/>
        <v>0.97843749999999985</v>
      </c>
      <c r="T6" s="26">
        <f t="shared" si="2"/>
        <v>0.97554166666666653</v>
      </c>
      <c r="U6" s="26">
        <f t="shared" si="2"/>
        <v>0.97139583333333335</v>
      </c>
      <c r="V6" s="26">
        <f t="shared" si="2"/>
        <v>0.95756249999999998</v>
      </c>
      <c r="W6" s="27"/>
      <c r="X6" s="28">
        <v>37</v>
      </c>
      <c r="Y6" s="20" t="s">
        <v>12</v>
      </c>
      <c r="AB6" s="1" t="s">
        <v>56</v>
      </c>
    </row>
    <row r="7" spans="2:28" x14ac:dyDescent="0.2">
      <c r="B7" s="2">
        <v>0.1</v>
      </c>
      <c r="C7" s="26">
        <f t="shared" si="1"/>
        <v>0.94487500000000002</v>
      </c>
      <c r="D7" s="26">
        <f t="shared" si="1"/>
        <v>0.95917499999999989</v>
      </c>
      <c r="E7" s="26">
        <f t="shared" si="1"/>
        <v>0.95356666666666656</v>
      </c>
      <c r="F7" s="26">
        <f t="shared" si="1"/>
        <v>0.93975000000000009</v>
      </c>
      <c r="G7" s="26">
        <f t="shared" si="1"/>
        <v>0.94272500000000015</v>
      </c>
      <c r="H7" s="26">
        <f t="shared" si="1"/>
        <v>0.93315833333333331</v>
      </c>
      <c r="I7" s="26">
        <f t="shared" si="1"/>
        <v>0.9530333333333334</v>
      </c>
      <c r="J7" s="26">
        <f t="shared" si="1"/>
        <v>0.95215833333333344</v>
      </c>
      <c r="K7" s="26">
        <f t="shared" si="1"/>
        <v>0.94392500000000001</v>
      </c>
      <c r="L7" s="26">
        <f t="shared" si="1"/>
        <v>0.93800000000000006</v>
      </c>
      <c r="M7" s="26">
        <f t="shared" si="2"/>
        <v>0.94513333333333316</v>
      </c>
      <c r="N7" s="26">
        <f t="shared" si="2"/>
        <v>0.948125</v>
      </c>
      <c r="O7" s="26">
        <f t="shared" si="2"/>
        <v>0.95444166666666652</v>
      </c>
      <c r="P7" s="26">
        <f t="shared" si="2"/>
        <v>0.9535166666666669</v>
      </c>
      <c r="Q7" s="26">
        <f t="shared" si="2"/>
        <v>0.94473333333333331</v>
      </c>
      <c r="R7" s="26">
        <f t="shared" si="2"/>
        <v>0.95165</v>
      </c>
      <c r="S7" s="26">
        <f t="shared" si="2"/>
        <v>0.95189166666666647</v>
      </c>
      <c r="T7" s="26">
        <f t="shared" si="2"/>
        <v>0.93173333333333352</v>
      </c>
      <c r="U7" s="26">
        <f t="shared" si="2"/>
        <v>0.94952499999999995</v>
      </c>
      <c r="V7" s="26">
        <f t="shared" si="2"/>
        <v>0.93555833333333316</v>
      </c>
      <c r="W7" s="27"/>
      <c r="X7" s="28">
        <v>45</v>
      </c>
      <c r="Y7" s="20" t="s">
        <v>11</v>
      </c>
    </row>
    <row r="8" spans="2:28" x14ac:dyDescent="0.2">
      <c r="B8" s="2">
        <v>0.01</v>
      </c>
      <c r="C8" s="26">
        <f t="shared" si="1"/>
        <v>0.90885999999999989</v>
      </c>
      <c r="D8" s="26">
        <f t="shared" si="1"/>
        <v>0.92837249999999993</v>
      </c>
      <c r="E8" s="26">
        <f t="shared" si="1"/>
        <v>0.92727333333333339</v>
      </c>
      <c r="F8" s="26">
        <f t="shared" si="1"/>
        <v>0.90074999999999994</v>
      </c>
      <c r="G8" s="26">
        <f t="shared" si="1"/>
        <v>0.90579833333333348</v>
      </c>
      <c r="H8" s="26">
        <f t="shared" si="1"/>
        <v>0.90089916666666658</v>
      </c>
      <c r="I8" s="26">
        <f t="shared" si="1"/>
        <v>0.92873499999999998</v>
      </c>
      <c r="J8" s="26">
        <f t="shared" si="1"/>
        <v>0.90972500000000001</v>
      </c>
      <c r="K8" s="26">
        <f t="shared" si="1"/>
        <v>0.91300333333333328</v>
      </c>
      <c r="L8" s="26">
        <f t="shared" si="1"/>
        <v>0.92013416666666659</v>
      </c>
      <c r="M8" s="26">
        <f t="shared" si="2"/>
        <v>0.90451249999999994</v>
      </c>
      <c r="N8" s="26">
        <f t="shared" si="2"/>
        <v>0.9110625</v>
      </c>
      <c r="O8" s="26">
        <f t="shared" si="2"/>
        <v>0.90870333333333331</v>
      </c>
      <c r="P8" s="26">
        <f t="shared" si="2"/>
        <v>0.91221583333333334</v>
      </c>
      <c r="Q8" s="26">
        <f t="shared" si="2"/>
        <v>0.91733083333333343</v>
      </c>
      <c r="R8" s="26">
        <f t="shared" si="2"/>
        <v>0.91437583333333339</v>
      </c>
      <c r="S8" s="26">
        <f t="shared" si="2"/>
        <v>0.93285916666666657</v>
      </c>
      <c r="T8" s="26">
        <f t="shared" si="2"/>
        <v>0.90538416666666677</v>
      </c>
      <c r="U8" s="26">
        <f t="shared" si="2"/>
        <v>0.90260666666666656</v>
      </c>
      <c r="V8" s="26">
        <f t="shared" si="2"/>
        <v>0.89792833333333333</v>
      </c>
      <c r="W8" s="27"/>
      <c r="X8" s="28">
        <v>50</v>
      </c>
      <c r="Y8" s="20" t="s">
        <v>47</v>
      </c>
    </row>
    <row r="10" spans="2:28" x14ac:dyDescent="0.2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8" x14ac:dyDescent="0.2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8" x14ac:dyDescent="0.2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8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8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6" spans="2:28" x14ac:dyDescent="0.2">
      <c r="B16" s="30" t="str">
        <f>C30</f>
        <v>MP_Shock_MidC</v>
      </c>
      <c r="C16" s="3">
        <f>Forecasts!B4</f>
        <v>23.812994673505504</v>
      </c>
      <c r="D16" s="3">
        <f>Forecasts!C4</f>
        <v>23.625132134438406</v>
      </c>
      <c r="E16" s="3">
        <f>Forecasts!D4</f>
        <v>26.290682431419047</v>
      </c>
      <c r="F16" s="3">
        <f>Forecasts!E4</f>
        <v>29.660361146518223</v>
      </c>
      <c r="G16" s="3">
        <f>Forecasts!F4</f>
        <v>33.218340823379812</v>
      </c>
      <c r="H16" s="3">
        <f>Forecasts!G4</f>
        <v>37.350320214652804</v>
      </c>
      <c r="I16" s="3">
        <f>Forecasts!H4</f>
        <v>40.283896656411649</v>
      </c>
      <c r="J16" s="3">
        <f>Forecasts!I4</f>
        <v>43.039844630573896</v>
      </c>
      <c r="K16" s="3">
        <f>Forecasts!J4</f>
        <v>42.85653685402508</v>
      </c>
      <c r="L16" s="3">
        <f>Forecasts!K4</f>
        <v>42.826368244876484</v>
      </c>
      <c r="M16" s="3">
        <f>Forecasts!L4</f>
        <v>46.065563808614677</v>
      </c>
      <c r="N16" s="3">
        <f>Forecasts!M4</f>
        <v>50.93478226870841</v>
      </c>
      <c r="O16" s="3">
        <f>Forecasts!N4</f>
        <v>53.785117712667081</v>
      </c>
      <c r="P16" s="3">
        <f>Forecasts!O4</f>
        <v>56.901563585195085</v>
      </c>
      <c r="Q16" s="3">
        <f>Forecasts!P4</f>
        <v>60.054628939012609</v>
      </c>
      <c r="R16" s="3">
        <f>Forecasts!Q4</f>
        <v>62.570532768981934</v>
      </c>
      <c r="S16" s="3">
        <f>Forecasts!R4</f>
        <v>61.486849126473714</v>
      </c>
      <c r="T16" s="3">
        <f>Forecasts!S4</f>
        <v>62.813356871759304</v>
      </c>
      <c r="U16" s="3">
        <f>Forecasts!T4</f>
        <v>67.123278861526913</v>
      </c>
      <c r="V16" s="3">
        <f>Forecasts!U4</f>
        <v>72.194894240351985</v>
      </c>
    </row>
    <row r="17" spans="2:22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2:22" x14ac:dyDescent="0.2">
      <c r="B18" s="30" t="s">
        <v>49</v>
      </c>
      <c r="C18" s="33">
        <f>MIN(C19:V19)</f>
        <v>3.4733866140152507</v>
      </c>
      <c r="D18" s="40" t="s">
        <v>50</v>
      </c>
      <c r="E18" s="33">
        <f>MAX(C19:V19)</f>
        <v>15.052214312230305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2:22" x14ac:dyDescent="0.2">
      <c r="C19" s="33">
        <f t="shared" ref="C19:V19" si="3">C22-C28</f>
        <v>5.0963777433747417</v>
      </c>
      <c r="D19" s="33">
        <f t="shared" si="3"/>
        <v>3.4733866140152507</v>
      </c>
      <c r="E19" s="33">
        <f t="shared" si="3"/>
        <v>3.8397979869128065</v>
      </c>
      <c r="F19" s="33">
        <f t="shared" si="3"/>
        <v>6.2578171455952827</v>
      </c>
      <c r="G19" s="33">
        <f t="shared" si="3"/>
        <v>6.9485018056318388</v>
      </c>
      <c r="H19" s="33">
        <f t="shared" si="3"/>
        <v>7.6684876190709019</v>
      </c>
      <c r="I19" s="33">
        <f t="shared" si="3"/>
        <v>6.3904023761759845</v>
      </c>
      <c r="J19" s="33">
        <f t="shared" si="3"/>
        <v>8.4535993500397808</v>
      </c>
      <c r="K19" s="33">
        <f t="shared" si="3"/>
        <v>7.7410333968197023</v>
      </c>
      <c r="L19" s="33">
        <f t="shared" si="3"/>
        <v>7.5621016614792751</v>
      </c>
      <c r="M19" s="33">
        <f t="shared" si="3"/>
        <v>8.9302701999380432</v>
      </c>
      <c r="N19" s="33">
        <f t="shared" si="3"/>
        <v>9.0331987440516457</v>
      </c>
      <c r="O19" s="33">
        <f t="shared" si="3"/>
        <v>9.8395838971495948</v>
      </c>
      <c r="P19" s="33">
        <f t="shared" si="3"/>
        <v>10.833204183167346</v>
      </c>
      <c r="Q19" s="33">
        <f t="shared" si="3"/>
        <v>9.7936588418500676</v>
      </c>
      <c r="R19" s="33">
        <f t="shared" si="3"/>
        <v>11.331158489688143</v>
      </c>
      <c r="S19" s="33">
        <f t="shared" si="3"/>
        <v>8.8039432531332054</v>
      </c>
      <c r="T19" s="33">
        <f t="shared" si="3"/>
        <v>12.981113020045903</v>
      </c>
      <c r="U19" s="33">
        <f t="shared" si="3"/>
        <v>12.463897907534069</v>
      </c>
      <c r="V19" s="33">
        <f t="shared" si="3"/>
        <v>15.052214312230305</v>
      </c>
    </row>
    <row r="20" spans="2:22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2" x14ac:dyDescent="0.2">
      <c r="C21" s="32">
        <f>C1</f>
        <v>2019</v>
      </c>
      <c r="D21" s="32">
        <f t="shared" ref="D21:V21" si="4">D1</f>
        <v>2020</v>
      </c>
      <c r="E21" s="32">
        <f t="shared" si="4"/>
        <v>2021</v>
      </c>
      <c r="F21" s="32">
        <f t="shared" si="4"/>
        <v>2022</v>
      </c>
      <c r="G21" s="32">
        <f t="shared" si="4"/>
        <v>2023</v>
      </c>
      <c r="H21" s="32">
        <f t="shared" si="4"/>
        <v>2024</v>
      </c>
      <c r="I21" s="32">
        <f t="shared" si="4"/>
        <v>2025</v>
      </c>
      <c r="J21" s="32">
        <f t="shared" si="4"/>
        <v>2026</v>
      </c>
      <c r="K21" s="32">
        <f t="shared" si="4"/>
        <v>2027</v>
      </c>
      <c r="L21" s="32">
        <f t="shared" si="4"/>
        <v>2028</v>
      </c>
      <c r="M21" s="32">
        <f t="shared" si="4"/>
        <v>2029</v>
      </c>
      <c r="N21" s="32">
        <f t="shared" si="4"/>
        <v>2030</v>
      </c>
      <c r="O21" s="32">
        <f t="shared" si="4"/>
        <v>2031</v>
      </c>
      <c r="P21" s="32">
        <f t="shared" si="4"/>
        <v>2032</v>
      </c>
      <c r="Q21" s="32">
        <f t="shared" si="4"/>
        <v>2033</v>
      </c>
      <c r="R21" s="32">
        <f t="shared" si="4"/>
        <v>2034</v>
      </c>
      <c r="S21" s="32">
        <f t="shared" si="4"/>
        <v>2035</v>
      </c>
      <c r="T21" s="32">
        <f t="shared" si="4"/>
        <v>2036</v>
      </c>
      <c r="U21" s="32">
        <f t="shared" si="4"/>
        <v>2037</v>
      </c>
      <c r="V21" s="32">
        <f t="shared" si="4"/>
        <v>2038</v>
      </c>
    </row>
    <row r="22" spans="2:22" x14ac:dyDescent="0.2">
      <c r="B22" s="2" t="s">
        <v>47</v>
      </c>
      <c r="C22" s="33">
        <f>C2*C$16</f>
        <v>26.739056082336951</v>
      </c>
      <c r="D22" s="33">
        <f t="shared" ref="D22:V23" si="5">D2*D$16</f>
        <v>25.406309596494168</v>
      </c>
      <c r="E22" s="33">
        <f t="shared" si="5"/>
        <v>28.21844672070285</v>
      </c>
      <c r="F22" s="33">
        <f t="shared" si="5"/>
        <v>32.974387448321572</v>
      </c>
      <c r="G22" s="33">
        <f t="shared" si="5"/>
        <v>37.037619559547906</v>
      </c>
      <c r="H22" s="33">
        <f t="shared" si="5"/>
        <v>41.317359975184765</v>
      </c>
      <c r="I22" s="33">
        <f t="shared" si="5"/>
        <v>43.803467137368457</v>
      </c>
      <c r="J22" s="33">
        <f t="shared" si="5"/>
        <v>47.608022006588619</v>
      </c>
      <c r="K22" s="33">
        <f t="shared" si="5"/>
        <v>46.869194399667442</v>
      </c>
      <c r="L22" s="33">
        <f t="shared" si="5"/>
        <v>46.96810631783849</v>
      </c>
      <c r="M22" s="33">
        <f t="shared" si="5"/>
        <v>50.59714848437762</v>
      </c>
      <c r="N22" s="33">
        <f t="shared" si="5"/>
        <v>55.437968814736799</v>
      </c>
      <c r="O22" s="33">
        <f t="shared" si="5"/>
        <v>58.714299646375878</v>
      </c>
      <c r="P22" s="33">
        <f t="shared" si="5"/>
        <v>62.739711427005737</v>
      </c>
      <c r="Q22" s="33">
        <f t="shared" si="5"/>
        <v>64.883621651998624</v>
      </c>
      <c r="R22" s="33">
        <f t="shared" si="5"/>
        <v>68.54414153243664</v>
      </c>
      <c r="S22" s="33">
        <f t="shared" si="5"/>
        <v>66.162514090214529</v>
      </c>
      <c r="T22" s="33">
        <f t="shared" si="5"/>
        <v>69.851331786919644</v>
      </c>
      <c r="U22" s="33">
        <f t="shared" si="5"/>
        <v>73.049816896473999</v>
      </c>
      <c r="V22" s="33">
        <f t="shared" si="5"/>
        <v>79.878055372645832</v>
      </c>
    </row>
    <row r="23" spans="2:22" x14ac:dyDescent="0.2">
      <c r="B23" s="2" t="s">
        <v>11</v>
      </c>
      <c r="C23" s="33">
        <f>C3*C$16</f>
        <v>24.910575286331827</v>
      </c>
      <c r="D23" s="33">
        <f t="shared" si="5"/>
        <v>24.662669187342498</v>
      </c>
      <c r="E23" s="33">
        <f t="shared" si="5"/>
        <v>27.239556978173017</v>
      </c>
      <c r="F23" s="33">
        <f t="shared" si="5"/>
        <v>31.57320727079242</v>
      </c>
      <c r="G23" s="33">
        <f t="shared" si="5"/>
        <v>35.091855245818437</v>
      </c>
      <c r="H23" s="33">
        <f t="shared" si="5"/>
        <v>39.659192509255256</v>
      </c>
      <c r="I23" s="33">
        <f t="shared" si="5"/>
        <v>42.422635869728296</v>
      </c>
      <c r="J23" s="33">
        <f t="shared" si="5"/>
        <v>44.729517197695834</v>
      </c>
      <c r="K23" s="33">
        <f t="shared" si="5"/>
        <v>45.138290303694788</v>
      </c>
      <c r="L23" s="33">
        <f t="shared" si="5"/>
        <v>45.685385211624023</v>
      </c>
      <c r="M23" s="33">
        <f t="shared" si="5"/>
        <v>48.306269608205376</v>
      </c>
      <c r="N23" s="33">
        <f t="shared" si="5"/>
        <v>53.605462685664357</v>
      </c>
      <c r="O23" s="33">
        <f t="shared" si="5"/>
        <v>56.520090948356206</v>
      </c>
      <c r="P23" s="33">
        <f t="shared" si="5"/>
        <v>59.513819533452086</v>
      </c>
      <c r="Q23" s="33">
        <f t="shared" si="5"/>
        <v>63.899626556832892</v>
      </c>
      <c r="R23" s="33">
        <f t="shared" si="5"/>
        <v>65.457120014057637</v>
      </c>
      <c r="S23" s="33">
        <f t="shared" si="5"/>
        <v>64.382879720330635</v>
      </c>
      <c r="T23" s="33">
        <f t="shared" si="5"/>
        <v>66.001134733001095</v>
      </c>
      <c r="U23" s="33">
        <f t="shared" si="5"/>
        <v>70.837992985855252</v>
      </c>
      <c r="V23" s="33">
        <f t="shared" si="5"/>
        <v>76.77144891107163</v>
      </c>
    </row>
    <row r="24" spans="2:22" x14ac:dyDescent="0.2">
      <c r="B24" s="2" t="s">
        <v>12</v>
      </c>
      <c r="C24" s="33">
        <f>C4*C$16</f>
        <v>24.492657229811801</v>
      </c>
      <c r="D24" s="33">
        <f t="shared" ref="D24:V24" si="6">D4*D$16</f>
        <v>24.266456033837844</v>
      </c>
      <c r="E24" s="33">
        <f t="shared" si="6"/>
        <v>26.8493594330867</v>
      </c>
      <c r="F24" s="33">
        <f t="shared" si="6"/>
        <v>30.865313318095524</v>
      </c>
      <c r="G24" s="33">
        <f t="shared" si="6"/>
        <v>34.243957096301664</v>
      </c>
      <c r="H24" s="33">
        <f t="shared" si="6"/>
        <v>38.008619608436049</v>
      </c>
      <c r="I24" s="33">
        <f t="shared" si="6"/>
        <v>41.279244602963821</v>
      </c>
      <c r="J24" s="33">
        <f t="shared" si="6"/>
        <v>44.039624354804936</v>
      </c>
      <c r="K24" s="33">
        <f t="shared" si="6"/>
        <v>43.840451512632065</v>
      </c>
      <c r="L24" s="33">
        <f t="shared" si="6"/>
        <v>44.352949829605301</v>
      </c>
      <c r="M24" s="33">
        <f t="shared" si="6"/>
        <v>47.490717188943684</v>
      </c>
      <c r="N24" s="33">
        <f t="shared" si="6"/>
        <v>52.215579814506981</v>
      </c>
      <c r="O24" s="33">
        <f t="shared" si="6"/>
        <v>55.546580317756927</v>
      </c>
      <c r="P24" s="33">
        <f t="shared" si="6"/>
        <v>58.156954331793457</v>
      </c>
      <c r="Q24" s="33">
        <f t="shared" si="6"/>
        <v>62.217846718919951</v>
      </c>
      <c r="R24" s="33">
        <f t="shared" si="6"/>
        <v>63.855835796278107</v>
      </c>
      <c r="S24" s="33">
        <f t="shared" si="6"/>
        <v>63.325049720150595</v>
      </c>
      <c r="T24" s="33">
        <f t="shared" si="6"/>
        <v>64.383690793553285</v>
      </c>
      <c r="U24" s="33">
        <f t="shared" si="6"/>
        <v>69.013917882793251</v>
      </c>
      <c r="V24" s="33">
        <f t="shared" si="6"/>
        <v>75.261673185270254</v>
      </c>
    </row>
    <row r="25" spans="2:22" x14ac:dyDescent="0.2">
      <c r="B25" s="2" t="s">
        <v>5</v>
      </c>
      <c r="C25" s="33">
        <f>AVERAGE(C$34:C$133)*C$16</f>
        <v>23.813153426803321</v>
      </c>
      <c r="D25" s="33">
        <f t="shared" ref="D25:V25" si="7">AVERAGE(D$34:D$133)*D$16</f>
        <v>23.625053383997955</v>
      </c>
      <c r="E25" s="33">
        <f>AVERAGE(E$34:E$133)*E$16</f>
        <v>26.290594795810943</v>
      </c>
      <c r="F25" s="33">
        <f t="shared" si="7"/>
        <v>29.660460014388711</v>
      </c>
      <c r="G25" s="33">
        <f t="shared" si="7"/>
        <v>33.218396187281186</v>
      </c>
      <c r="H25" s="33">
        <f t="shared" si="7"/>
        <v>37.350444715720172</v>
      </c>
      <c r="I25" s="33">
        <f t="shared" si="7"/>
        <v>40.283896656411649</v>
      </c>
      <c r="J25" s="33">
        <f>AVERAGE(J$34:J$133)*J$16</f>
        <v>43.039199032904428</v>
      </c>
      <c r="K25" s="33">
        <f t="shared" si="7"/>
        <v>42.855536868165153</v>
      </c>
      <c r="L25" s="33">
        <f t="shared" si="7"/>
        <v>42.825939981194026</v>
      </c>
      <c r="M25" s="33">
        <f t="shared" si="7"/>
        <v>46.06640834395116</v>
      </c>
      <c r="N25" s="33">
        <f t="shared" si="7"/>
        <v>50.933254225240375</v>
      </c>
      <c r="O25" s="33">
        <f t="shared" si="7"/>
        <v>53.785655563844223</v>
      </c>
      <c r="P25" s="33">
        <f t="shared" si="7"/>
        <v>56.90089973361993</v>
      </c>
      <c r="Q25" s="33">
        <f t="shared" si="7"/>
        <v>60.054128483771464</v>
      </c>
      <c r="R25" s="33">
        <f t="shared" si="7"/>
        <v>62.570219916318095</v>
      </c>
      <c r="S25" s="33">
        <f t="shared" si="7"/>
        <v>61.487259038801199</v>
      </c>
      <c r="T25" s="33">
        <f t="shared" si="7"/>
        <v>62.814508449968599</v>
      </c>
      <c r="U25" s="33">
        <f t="shared" si="7"/>
        <v>67.12305511726403</v>
      </c>
      <c r="V25" s="33">
        <f t="shared" si="7"/>
        <v>72.194894240351985</v>
      </c>
    </row>
    <row r="26" spans="2:22" x14ac:dyDescent="0.2">
      <c r="B26" s="2" t="s">
        <v>13</v>
      </c>
      <c r="C26" s="33">
        <f>C6*C$16</f>
        <v>23.115968475249769</v>
      </c>
      <c r="D26" s="33">
        <f t="shared" ref="D26:V26" si="8">D6*D$16</f>
        <v>22.971995668971747</v>
      </c>
      <c r="E26" s="33">
        <f t="shared" si="8"/>
        <v>25.733648597403352</v>
      </c>
      <c r="F26" s="33">
        <f t="shared" si="8"/>
        <v>28.64387585305942</v>
      </c>
      <c r="G26" s="33">
        <f t="shared" si="8"/>
        <v>32.255700988268956</v>
      </c>
      <c r="H26" s="33">
        <f t="shared" si="8"/>
        <v>36.478034611306427</v>
      </c>
      <c r="I26" s="33">
        <f t="shared" si="8"/>
        <v>38.978866254313317</v>
      </c>
      <c r="J26" s="33">
        <f t="shared" si="8"/>
        <v>41.963848514809555</v>
      </c>
      <c r="K26" s="33">
        <f t="shared" si="8"/>
        <v>41.677982090539395</v>
      </c>
      <c r="L26" s="33">
        <f t="shared" si="8"/>
        <v>41.117774595106937</v>
      </c>
      <c r="M26" s="33">
        <f t="shared" si="8"/>
        <v>44.833309976734235</v>
      </c>
      <c r="N26" s="33">
        <f t="shared" si="8"/>
        <v>49.317602931676923</v>
      </c>
      <c r="O26" s="33">
        <f t="shared" si="8"/>
        <v>52.317232208425537</v>
      </c>
      <c r="P26" s="33">
        <f t="shared" si="8"/>
        <v>55.373519513084318</v>
      </c>
      <c r="Q26" s="33">
        <f t="shared" si="8"/>
        <v>57.918936197368971</v>
      </c>
      <c r="R26" s="33">
        <f t="shared" si="8"/>
        <v>61.385603304669338</v>
      </c>
      <c r="S26" s="33">
        <f t="shared" si="8"/>
        <v>60.161038942184113</v>
      </c>
      <c r="T26" s="33">
        <f t="shared" si="8"/>
        <v>61.277046851604183</v>
      </c>
      <c r="U26" s="33">
        <f t="shared" si="8"/>
        <v>65.203273405758651</v>
      </c>
      <c r="V26" s="33">
        <f t="shared" si="8"/>
        <v>69.131123416027052</v>
      </c>
    </row>
    <row r="27" spans="2:22" x14ac:dyDescent="0.2">
      <c r="B27" s="2" t="s">
        <v>14</v>
      </c>
      <c r="C27" s="33">
        <f>C7*C$16</f>
        <v>22.500303342128515</v>
      </c>
      <c r="D27" s="33">
        <f t="shared" ref="D27:V28" si="9">D7*D$16</f>
        <v>22.660636115049954</v>
      </c>
      <c r="E27" s="33">
        <f t="shared" si="9"/>
        <v>25.069918410520152</v>
      </c>
      <c r="F27" s="33">
        <f t="shared" si="9"/>
        <v>27.873324387440501</v>
      </c>
      <c r="G27" s="33">
        <f t="shared" si="9"/>
        <v>31.315760352720737</v>
      </c>
      <c r="H27" s="33">
        <f t="shared" si="9"/>
        <v>34.853762560971717</v>
      </c>
      <c r="I27" s="33">
        <f t="shared" si="9"/>
        <v>38.39189631011552</v>
      </c>
      <c r="J27" s="33">
        <f t="shared" si="9"/>
        <v>40.980746730372864</v>
      </c>
      <c r="K27" s="33">
        <f t="shared" si="9"/>
        <v>40.453356549935627</v>
      </c>
      <c r="L27" s="33">
        <f t="shared" si="9"/>
        <v>40.171133413694143</v>
      </c>
      <c r="M27" s="33">
        <f t="shared" si="9"/>
        <v>43.538099874315343</v>
      </c>
      <c r="N27" s="33">
        <f t="shared" si="9"/>
        <v>48.292540438519161</v>
      </c>
      <c r="O27" s="33">
        <f t="shared" si="9"/>
        <v>51.334757391540812</v>
      </c>
      <c r="P27" s="33">
        <f t="shared" si="9"/>
        <v>54.256589237876611</v>
      </c>
      <c r="Q27" s="33">
        <f t="shared" si="9"/>
        <v>56.735609779649842</v>
      </c>
      <c r="R27" s="33">
        <f t="shared" si="9"/>
        <v>59.545247509601658</v>
      </c>
      <c r="S27" s="33">
        <f t="shared" si="9"/>
        <v>58.528819293080929</v>
      </c>
      <c r="T27" s="33">
        <f t="shared" si="9"/>
        <v>58.525298375980547</v>
      </c>
      <c r="U27" s="33">
        <f t="shared" si="9"/>
        <v>63.735231360991342</v>
      </c>
      <c r="V27" s="33">
        <f t="shared" si="9"/>
        <v>67.542534930679963</v>
      </c>
    </row>
    <row r="28" spans="2:22" x14ac:dyDescent="0.2">
      <c r="B28" s="2" t="s">
        <v>48</v>
      </c>
      <c r="C28" s="33">
        <f>C8*C$16</f>
        <v>21.642678338962209</v>
      </c>
      <c r="D28" s="33">
        <f t="shared" si="9"/>
        <v>21.932922982478917</v>
      </c>
      <c r="E28" s="33">
        <f t="shared" si="9"/>
        <v>24.378648733790044</v>
      </c>
      <c r="F28" s="33">
        <f t="shared" si="9"/>
        <v>26.716570302726289</v>
      </c>
      <c r="G28" s="33">
        <f t="shared" si="9"/>
        <v>30.089117753916067</v>
      </c>
      <c r="H28" s="33">
        <f t="shared" si="9"/>
        <v>33.648872356113863</v>
      </c>
      <c r="I28" s="33">
        <f t="shared" si="9"/>
        <v>37.413064761192473</v>
      </c>
      <c r="J28" s="33">
        <f t="shared" si="9"/>
        <v>39.154422656548839</v>
      </c>
      <c r="K28" s="33">
        <f t="shared" si="9"/>
        <v>39.12816100284774</v>
      </c>
      <c r="L28" s="33">
        <f t="shared" si="9"/>
        <v>39.406004656359215</v>
      </c>
      <c r="M28" s="33">
        <f t="shared" si="9"/>
        <v>41.666878284439576</v>
      </c>
      <c r="N28" s="33">
        <f t="shared" si="9"/>
        <v>46.404770070685153</v>
      </c>
      <c r="O28" s="33">
        <f t="shared" si="9"/>
        <v>48.874715749226283</v>
      </c>
      <c r="P28" s="33">
        <f t="shared" si="9"/>
        <v>51.906507243838391</v>
      </c>
      <c r="Q28" s="33">
        <f t="shared" si="9"/>
        <v>55.089962810148556</v>
      </c>
      <c r="R28" s="33">
        <f t="shared" si="9"/>
        <v>57.212983042748498</v>
      </c>
      <c r="S28" s="33">
        <f t="shared" si="9"/>
        <v>57.358570837081324</v>
      </c>
      <c r="T28" s="33">
        <f t="shared" si="9"/>
        <v>56.870218766873741</v>
      </c>
      <c r="U28" s="33">
        <f t="shared" si="9"/>
        <v>60.58591898893993</v>
      </c>
      <c r="V28" s="33">
        <f t="shared" si="9"/>
        <v>64.825841060415527</v>
      </c>
    </row>
    <row r="30" spans="2:22" x14ac:dyDescent="0.2">
      <c r="B30" s="2" t="s">
        <v>3</v>
      </c>
      <c r="C30" s="2" t="s">
        <v>6</v>
      </c>
      <c r="F30" s="34"/>
    </row>
    <row r="31" spans="2:22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2:22" x14ac:dyDescent="0.2">
      <c r="B32" s="2" t="s">
        <v>4</v>
      </c>
      <c r="C32" s="2" t="s">
        <v>0</v>
      </c>
    </row>
    <row r="33" spans="1:25" ht="51" x14ac:dyDescent="0.2">
      <c r="B33" s="2" t="s">
        <v>44</v>
      </c>
      <c r="C33" s="2">
        <v>2019</v>
      </c>
      <c r="D33" s="2">
        <f>C33+1</f>
        <v>2020</v>
      </c>
      <c r="E33" s="2">
        <f t="shared" ref="E33:V33" si="10">D33+1</f>
        <v>2021</v>
      </c>
      <c r="F33" s="2">
        <f t="shared" si="10"/>
        <v>2022</v>
      </c>
      <c r="G33" s="2">
        <f t="shared" si="10"/>
        <v>2023</v>
      </c>
      <c r="H33" s="2">
        <f t="shared" si="10"/>
        <v>2024</v>
      </c>
      <c r="I33" s="2">
        <f t="shared" si="10"/>
        <v>2025</v>
      </c>
      <c r="J33" s="2">
        <f t="shared" si="10"/>
        <v>2026</v>
      </c>
      <c r="K33" s="2">
        <f t="shared" si="10"/>
        <v>2027</v>
      </c>
      <c r="L33" s="2">
        <f t="shared" si="10"/>
        <v>2028</v>
      </c>
      <c r="M33" s="2">
        <f t="shared" si="10"/>
        <v>2029</v>
      </c>
      <c r="N33" s="2">
        <f t="shared" si="10"/>
        <v>2030</v>
      </c>
      <c r="O33" s="2">
        <f t="shared" si="10"/>
        <v>2031</v>
      </c>
      <c r="P33" s="2">
        <f t="shared" si="10"/>
        <v>2032</v>
      </c>
      <c r="Q33" s="2">
        <f t="shared" si="10"/>
        <v>2033</v>
      </c>
      <c r="R33" s="2">
        <f t="shared" si="10"/>
        <v>2034</v>
      </c>
      <c r="S33" s="2">
        <f t="shared" si="10"/>
        <v>2035</v>
      </c>
      <c r="T33" s="2">
        <f t="shared" si="10"/>
        <v>2036</v>
      </c>
      <c r="U33" s="2">
        <f t="shared" si="10"/>
        <v>2037</v>
      </c>
      <c r="V33" s="2">
        <f t="shared" si="10"/>
        <v>2038</v>
      </c>
      <c r="W33" s="36" t="s">
        <v>51</v>
      </c>
      <c r="X33" s="37" t="s">
        <v>5</v>
      </c>
      <c r="Y33" s="36" t="s">
        <v>45</v>
      </c>
    </row>
    <row r="34" spans="1:25" x14ac:dyDescent="0.2">
      <c r="A34" s="2">
        <f>X34</f>
        <v>1.0222916666666664</v>
      </c>
      <c r="B34" s="2">
        <f>'MidC Shocks'!AG5</f>
        <v>18</v>
      </c>
      <c r="C34" s="29">
        <f>'MidC Shocks'!AH5</f>
        <v>0.98324999999999996</v>
      </c>
      <c r="D34" s="29">
        <f>'MidC Shocks'!AI5</f>
        <v>1.0199999999999998</v>
      </c>
      <c r="E34" s="29">
        <f>'MidC Shocks'!AJ5</f>
        <v>1.00275</v>
      </c>
      <c r="F34" s="29">
        <f>'MidC Shocks'!AK5</f>
        <v>1.0934999999999999</v>
      </c>
      <c r="G34" s="29">
        <f>'MidC Shocks'!AL5</f>
        <v>0.99708333333333332</v>
      </c>
      <c r="H34" s="29">
        <f>'MidC Shocks'!AM5</f>
        <v>1.00325</v>
      </c>
      <c r="I34" s="29">
        <f>'MidC Shocks'!AN5</f>
        <v>1.0689166666666667</v>
      </c>
      <c r="J34" s="29">
        <f>'MidC Shocks'!AO5</f>
        <v>1.0378333333333332</v>
      </c>
      <c r="K34" s="29">
        <f>'MidC Shocks'!AP5</f>
        <v>1.00125</v>
      </c>
      <c r="L34" s="29">
        <f>'MidC Shocks'!AQ5</f>
        <v>0.98849999999999982</v>
      </c>
      <c r="M34" s="29">
        <f>'MidC Shocks'!AR5</f>
        <v>1.0361666666666667</v>
      </c>
      <c r="N34" s="29">
        <f>'MidC Shocks'!AS5</f>
        <v>1.0495833333333333</v>
      </c>
      <c r="O34" s="29">
        <f>'MidC Shocks'!AT5</f>
        <v>0.9548333333333332</v>
      </c>
      <c r="P34" s="29">
        <f>'MidC Shocks'!AU5</f>
        <v>1.0433333333333332</v>
      </c>
      <c r="Q34" s="29">
        <f>'MidC Shocks'!AV5</f>
        <v>1.0273333333333334</v>
      </c>
      <c r="R34" s="29">
        <f>'MidC Shocks'!AW5</f>
        <v>0.94341666666666668</v>
      </c>
      <c r="S34" s="29">
        <f>'MidC Shocks'!AX5</f>
        <v>1.0695833333333333</v>
      </c>
      <c r="T34" s="29">
        <f>'MidC Shocks'!AY5</f>
        <v>1.0505</v>
      </c>
      <c r="U34" s="29">
        <f>'MidC Shocks'!AZ5</f>
        <v>1.0279166666666664</v>
      </c>
      <c r="V34" s="29">
        <f>'MidC Shocks'!BA5</f>
        <v>1.0468333333333335</v>
      </c>
      <c r="W34" s="20">
        <f>'MidC Shocks'!BB5</f>
        <v>12</v>
      </c>
      <c r="X34" s="38">
        <f>'MidC Shocks'!BC5</f>
        <v>1.0222916666666664</v>
      </c>
      <c r="Y34" s="39">
        <f>'MidC Shocks'!BD5</f>
        <v>1</v>
      </c>
    </row>
    <row r="35" spans="1:25" x14ac:dyDescent="0.2">
      <c r="A35" s="2">
        <f t="shared" ref="A35:A83" si="11">X35</f>
        <v>1.0163</v>
      </c>
      <c r="B35" s="2">
        <f>'MidC Shocks'!AG6</f>
        <v>22</v>
      </c>
      <c r="C35" s="29">
        <f>'MidC Shocks'!AH6</f>
        <v>0.99816666666666676</v>
      </c>
      <c r="D35" s="29">
        <f>'MidC Shocks'!AI6</f>
        <v>1.0600833333333333</v>
      </c>
      <c r="E35" s="29">
        <f>'MidC Shocks'!AJ6</f>
        <v>1.0199999999999998</v>
      </c>
      <c r="F35" s="29">
        <f>'MidC Shocks'!AK6</f>
        <v>1.1292500000000001</v>
      </c>
      <c r="G35" s="29">
        <f>'MidC Shocks'!AL6</f>
        <v>0.97000000000000008</v>
      </c>
      <c r="H35" s="29">
        <f>'MidC Shocks'!AM6</f>
        <v>1.0996666666666666</v>
      </c>
      <c r="I35" s="29">
        <f>'MidC Shocks'!AN6</f>
        <v>0.95325000000000004</v>
      </c>
      <c r="J35" s="29">
        <f>'MidC Shocks'!AO6</f>
        <v>0.98575000000000002</v>
      </c>
      <c r="K35" s="29">
        <f>'MidC Shocks'!AP6</f>
        <v>0.98399999999999999</v>
      </c>
      <c r="L35" s="29">
        <f>'MidC Shocks'!AQ6</f>
        <v>1.0743333333333331</v>
      </c>
      <c r="M35" s="29">
        <f>'MidC Shocks'!AR6</f>
        <v>1.0650833333333334</v>
      </c>
      <c r="N35" s="29">
        <f>'MidC Shocks'!AS6</f>
        <v>0.99258333333333315</v>
      </c>
      <c r="O35" s="29">
        <f>'MidC Shocks'!AT6</f>
        <v>1.0232500000000002</v>
      </c>
      <c r="P35" s="29">
        <f>'MidC Shocks'!AU6</f>
        <v>0.97191666666666654</v>
      </c>
      <c r="Q35" s="29">
        <f>'MidC Shocks'!AV6</f>
        <v>0.96266666666666678</v>
      </c>
      <c r="R35" s="29">
        <f>'MidC Shocks'!AW6</f>
        <v>0.97816666666666652</v>
      </c>
      <c r="S35" s="29">
        <f>'MidC Shocks'!AX6</f>
        <v>0.95216666666666649</v>
      </c>
      <c r="T35" s="29">
        <f>'MidC Shocks'!AY6</f>
        <v>1.1245000000000001</v>
      </c>
      <c r="U35" s="29">
        <f>'MidC Shocks'!AZ6</f>
        <v>1.0221666666666664</v>
      </c>
      <c r="V35" s="29">
        <f>'MidC Shocks'!BA6</f>
        <v>0.95900000000000007</v>
      </c>
      <c r="W35" s="20">
        <f>'MidC Shocks'!BB6</f>
        <v>37</v>
      </c>
      <c r="X35" s="38">
        <f>'MidC Shocks'!BC6</f>
        <v>1.0163</v>
      </c>
      <c r="Y35" s="39">
        <f>'MidC Shocks'!BD6</f>
        <v>2</v>
      </c>
    </row>
    <row r="36" spans="1:25" x14ac:dyDescent="0.2">
      <c r="A36" s="2">
        <f t="shared" si="11"/>
        <v>1.0162875000000002</v>
      </c>
      <c r="B36" s="2">
        <f>'MidC Shocks'!AG7</f>
        <v>6</v>
      </c>
      <c r="C36" s="29">
        <f>'MidC Shocks'!AH7</f>
        <v>1.0415000000000001</v>
      </c>
      <c r="D36" s="29">
        <f>'MidC Shocks'!AI7</f>
        <v>1.0414166666666667</v>
      </c>
      <c r="E36" s="29">
        <f>'MidC Shocks'!AJ7</f>
        <v>1.032</v>
      </c>
      <c r="F36" s="29">
        <f>'MidC Shocks'!AK7</f>
        <v>0.99233333333333329</v>
      </c>
      <c r="G36" s="29">
        <f>'MidC Shocks'!AL7</f>
        <v>1.0315833333333333</v>
      </c>
      <c r="H36" s="29">
        <f>'MidC Shocks'!AM7</f>
        <v>1.0819166666666666</v>
      </c>
      <c r="I36" s="29">
        <f>'MidC Shocks'!AN7</f>
        <v>0.99258333333333326</v>
      </c>
      <c r="J36" s="29">
        <f>'MidC Shocks'!AO7</f>
        <v>1.0905833333333332</v>
      </c>
      <c r="K36" s="29">
        <f>'MidC Shocks'!AP7</f>
        <v>1.0912499999999998</v>
      </c>
      <c r="L36" s="29">
        <f>'MidC Shocks'!AQ7</f>
        <v>0.9597500000000001</v>
      </c>
      <c r="M36" s="29">
        <f>'MidC Shocks'!AR7</f>
        <v>0.99599999999999989</v>
      </c>
      <c r="N36" s="29">
        <f>'MidC Shocks'!AS7</f>
        <v>1.0056666666666667</v>
      </c>
      <c r="O36" s="29">
        <f>'MidC Shocks'!AT7</f>
        <v>0.98275000000000012</v>
      </c>
      <c r="P36" s="29">
        <f>'MidC Shocks'!AU7</f>
        <v>1.0453333333333334</v>
      </c>
      <c r="Q36" s="29">
        <f>'MidC Shocks'!AV7</f>
        <v>0.99108333333333321</v>
      </c>
      <c r="R36" s="29">
        <f>'MidC Shocks'!AW7</f>
        <v>0.99416666666666664</v>
      </c>
      <c r="S36" s="29">
        <f>'MidC Shocks'!AX7</f>
        <v>0.98075000000000001</v>
      </c>
      <c r="T36" s="29">
        <f>'MidC Shocks'!AY7</f>
        <v>0.98758333333333337</v>
      </c>
      <c r="U36" s="29">
        <f>'MidC Shocks'!AZ7</f>
        <v>0.94424999999999981</v>
      </c>
      <c r="V36" s="29">
        <f>'MidC Shocks'!BA7</f>
        <v>1.0432499999999998</v>
      </c>
      <c r="W36" s="20">
        <f>'MidC Shocks'!BB7</f>
        <v>13</v>
      </c>
      <c r="X36" s="38">
        <f>'MidC Shocks'!BC7</f>
        <v>1.0162875000000002</v>
      </c>
      <c r="Y36" s="39">
        <f>'MidC Shocks'!BD7</f>
        <v>3</v>
      </c>
    </row>
    <row r="37" spans="1:25" x14ac:dyDescent="0.2">
      <c r="A37" s="2">
        <f t="shared" si="11"/>
        <v>1.0162666666666667</v>
      </c>
      <c r="B37" s="2">
        <f>'MidC Shocks'!AG8</f>
        <v>16</v>
      </c>
      <c r="C37" s="29">
        <f>'MidC Shocks'!AH8</f>
        <v>0.96908333333333341</v>
      </c>
      <c r="D37" s="29">
        <f>'MidC Shocks'!AI8</f>
        <v>0.97191666666666687</v>
      </c>
      <c r="E37" s="29">
        <f>'MidC Shocks'!AJ8</f>
        <v>1.0694999999999999</v>
      </c>
      <c r="F37" s="29">
        <f>'MidC Shocks'!AK8</f>
        <v>1.0179166666666668</v>
      </c>
      <c r="G37" s="29">
        <f>'MidC Shocks'!AL8</f>
        <v>1.0169166666666667</v>
      </c>
      <c r="H37" s="29">
        <f>'MidC Shocks'!AM8</f>
        <v>1.0004999999999999</v>
      </c>
      <c r="I37" s="29">
        <f>'MidC Shocks'!AN8</f>
        <v>1.0339166666666666</v>
      </c>
      <c r="J37" s="29">
        <f>'MidC Shocks'!AO8</f>
        <v>1.0520833333333333</v>
      </c>
      <c r="K37" s="29">
        <f>'MidC Shocks'!AP8</f>
        <v>0.98166666666666647</v>
      </c>
      <c r="L37" s="29">
        <f>'MidC Shocks'!AQ8</f>
        <v>1.0801666666666667</v>
      </c>
      <c r="M37" s="29">
        <f>'MidC Shocks'!AR8</f>
        <v>0.98499999999999999</v>
      </c>
      <c r="N37" s="29">
        <f>'MidC Shocks'!AS8</f>
        <v>0.94933333333333314</v>
      </c>
      <c r="O37" s="29">
        <f>'MidC Shocks'!AT8</f>
        <v>1.0505</v>
      </c>
      <c r="P37" s="29">
        <f>'MidC Shocks'!AU8</f>
        <v>0.99241666666666684</v>
      </c>
      <c r="Q37" s="29">
        <f>'MidC Shocks'!AV8</f>
        <v>0.98900000000000021</v>
      </c>
      <c r="R37" s="29">
        <f>'MidC Shocks'!AW8</f>
        <v>1.0318333333333332</v>
      </c>
      <c r="S37" s="29">
        <f>'MidC Shocks'!AX8</f>
        <v>0.95433333333333314</v>
      </c>
      <c r="T37" s="29">
        <f>'MidC Shocks'!AY8</f>
        <v>1.0906666666666667</v>
      </c>
      <c r="U37" s="29">
        <f>'MidC Shocks'!AZ8</f>
        <v>1.0170833333333333</v>
      </c>
      <c r="V37" s="29">
        <f>'MidC Shocks'!BA8</f>
        <v>1.0714999999999999</v>
      </c>
      <c r="W37" s="20">
        <f>'MidC Shocks'!BB8</f>
        <v>3</v>
      </c>
      <c r="X37" s="38">
        <f>'MidC Shocks'!BC8</f>
        <v>1.0162666666666667</v>
      </c>
      <c r="Y37" s="39">
        <f>'MidC Shocks'!BD8</f>
        <v>4</v>
      </c>
    </row>
    <row r="38" spans="1:25" x14ac:dyDescent="0.2">
      <c r="A38" s="2">
        <f t="shared" si="11"/>
        <v>1.0131749999999999</v>
      </c>
      <c r="B38" s="2">
        <f>'MidC Shocks'!AG9</f>
        <v>48</v>
      </c>
      <c r="C38" s="29">
        <f>'MidC Shocks'!AH9</f>
        <v>1.0076666666666667</v>
      </c>
      <c r="D38" s="29">
        <f>'MidC Shocks'!AI9</f>
        <v>1.0359166666666668</v>
      </c>
      <c r="E38" s="29">
        <f>'MidC Shocks'!AJ9</f>
        <v>1.0162500000000001</v>
      </c>
      <c r="F38" s="29">
        <f>'MidC Shocks'!AK9</f>
        <v>0.95491666666666664</v>
      </c>
      <c r="G38" s="29">
        <f>'MidC Shocks'!AL9</f>
        <v>1.0770833333333332</v>
      </c>
      <c r="H38" s="29">
        <f>'MidC Shocks'!AM9</f>
        <v>1.0145</v>
      </c>
      <c r="I38" s="29">
        <f>'MidC Shocks'!AN9</f>
        <v>1.0159166666666668</v>
      </c>
      <c r="J38" s="29">
        <f>'MidC Shocks'!AO9</f>
        <v>1.0275833333333333</v>
      </c>
      <c r="K38" s="29">
        <f>'MidC Shocks'!AP9</f>
        <v>0.97275</v>
      </c>
      <c r="L38" s="29">
        <f>'MidC Shocks'!AQ9</f>
        <v>1.1029166666666668</v>
      </c>
      <c r="M38" s="29">
        <f>'MidC Shocks'!AR9</f>
        <v>1.0242499999999999</v>
      </c>
      <c r="N38" s="29">
        <f>'MidC Shocks'!AS9</f>
        <v>0.99325000000000008</v>
      </c>
      <c r="O38" s="29">
        <f>'MidC Shocks'!AT9</f>
        <v>1.0213333333333334</v>
      </c>
      <c r="P38" s="29">
        <f>'MidC Shocks'!AU9</f>
        <v>0.99291666666666678</v>
      </c>
      <c r="Q38" s="29">
        <f>'MidC Shocks'!AV9</f>
        <v>1.0053333333333334</v>
      </c>
      <c r="R38" s="29">
        <f>'MidC Shocks'!AW9</f>
        <v>0.99674999999999991</v>
      </c>
      <c r="S38" s="29">
        <f>'MidC Shocks'!AX9</f>
        <v>1.0065000000000002</v>
      </c>
      <c r="T38" s="29">
        <f>'MidC Shocks'!AY9</f>
        <v>0.96883333333333332</v>
      </c>
      <c r="U38" s="29">
        <f>'MidC Shocks'!AZ9</f>
        <v>1.0429166666666667</v>
      </c>
      <c r="V38" s="29">
        <f>'MidC Shocks'!BA9</f>
        <v>0.98591666666666644</v>
      </c>
      <c r="W38" s="20">
        <f>'MidC Shocks'!BB9</f>
        <v>30</v>
      </c>
      <c r="X38" s="38">
        <f>'MidC Shocks'!BC9</f>
        <v>1.0131749999999999</v>
      </c>
      <c r="Y38" s="39">
        <f>'MidC Shocks'!BD9</f>
        <v>5</v>
      </c>
    </row>
    <row r="39" spans="1:25" x14ac:dyDescent="0.2">
      <c r="A39" s="2">
        <f t="shared" si="11"/>
        <v>1.0108833333333336</v>
      </c>
      <c r="B39" s="2">
        <f>'MidC Shocks'!AG10</f>
        <v>28</v>
      </c>
      <c r="C39" s="29">
        <f>'MidC Shocks'!AH10</f>
        <v>1.0448333333333333</v>
      </c>
      <c r="D39" s="29">
        <f>'MidC Shocks'!AI10</f>
        <v>1.0289166666666665</v>
      </c>
      <c r="E39" s="29">
        <f>'MidC Shocks'!AJ10</f>
        <v>1.0288333333333333</v>
      </c>
      <c r="F39" s="29">
        <f>'MidC Shocks'!AK10</f>
        <v>0.98724999999999985</v>
      </c>
      <c r="G39" s="29">
        <f>'MidC Shocks'!AL10</f>
        <v>1.0422499999999999</v>
      </c>
      <c r="H39" s="29">
        <f>'MidC Shocks'!AM10</f>
        <v>0.97624999999999995</v>
      </c>
      <c r="I39" s="29">
        <f>'MidC Shocks'!AN10</f>
        <v>1.0245833333333334</v>
      </c>
      <c r="J39" s="29">
        <f>'MidC Shocks'!AO10</f>
        <v>0.97950000000000015</v>
      </c>
      <c r="K39" s="29">
        <f>'MidC Shocks'!AP10</f>
        <v>0.98866666666666669</v>
      </c>
      <c r="L39" s="29">
        <f>'MidC Shocks'!AQ10</f>
        <v>1.0149166666666665</v>
      </c>
      <c r="M39" s="29">
        <f>'MidC Shocks'!AR10</f>
        <v>1.0317499999999999</v>
      </c>
      <c r="N39" s="29">
        <f>'MidC Shocks'!AS10</f>
        <v>0.99716666666666676</v>
      </c>
      <c r="O39" s="29">
        <f>'MidC Shocks'!AT10</f>
        <v>1.0408333333333333</v>
      </c>
      <c r="P39" s="29">
        <f>'MidC Shocks'!AU10</f>
        <v>0.98366666666666669</v>
      </c>
      <c r="Q39" s="29">
        <f>'MidC Shocks'!AV10</f>
        <v>0.93566666666666665</v>
      </c>
      <c r="R39" s="29">
        <f>'MidC Shocks'!AW10</f>
        <v>1.0525833333333334</v>
      </c>
      <c r="S39" s="29">
        <f>'MidC Shocks'!AX10</f>
        <v>1.0368333333333333</v>
      </c>
      <c r="T39" s="29">
        <f>'MidC Shocks'!AY10</f>
        <v>0.98408333333333331</v>
      </c>
      <c r="U39" s="29">
        <f>'MidC Shocks'!AZ10</f>
        <v>0.90991666666666671</v>
      </c>
      <c r="V39" s="29">
        <f>'MidC Shocks'!BA10</f>
        <v>1.1291666666666667</v>
      </c>
      <c r="W39" s="20">
        <f>'MidC Shocks'!BB10</f>
        <v>1</v>
      </c>
      <c r="X39" s="38">
        <f>'MidC Shocks'!BC10</f>
        <v>1.0108833333333336</v>
      </c>
      <c r="Y39" s="39">
        <f>'MidC Shocks'!BD10</f>
        <v>6</v>
      </c>
    </row>
    <row r="40" spans="1:25" x14ac:dyDescent="0.2">
      <c r="A40" s="2">
        <f t="shared" si="11"/>
        <v>1.0092500000000002</v>
      </c>
      <c r="B40" s="2">
        <f>'MidC Shocks'!AG11</f>
        <v>45</v>
      </c>
      <c r="C40" s="29">
        <f>'MidC Shocks'!AH11</f>
        <v>0.95933333333333326</v>
      </c>
      <c r="D40" s="29">
        <f>'MidC Shocks'!AI11</f>
        <v>0.98199999999999987</v>
      </c>
      <c r="E40" s="29">
        <f>'MidC Shocks'!AJ11</f>
        <v>1.0770000000000002</v>
      </c>
      <c r="F40" s="29">
        <f>'MidC Shocks'!AK11</f>
        <v>0.94000000000000006</v>
      </c>
      <c r="G40" s="29">
        <f>'MidC Shocks'!AL11</f>
        <v>1.1219166666666667</v>
      </c>
      <c r="H40" s="29">
        <f>'MidC Shocks'!AM11</f>
        <v>1.00075</v>
      </c>
      <c r="I40" s="29">
        <f>'MidC Shocks'!AN11</f>
        <v>0.98533333333333328</v>
      </c>
      <c r="J40" s="29">
        <f>'MidC Shocks'!AO11</f>
        <v>0.98108333333333342</v>
      </c>
      <c r="K40" s="29">
        <f>'MidC Shocks'!AP11</f>
        <v>0.95574999999999999</v>
      </c>
      <c r="L40" s="29">
        <f>'MidC Shocks'!AQ11</f>
        <v>1.0520833333333333</v>
      </c>
      <c r="M40" s="29">
        <f>'MidC Shocks'!AR11</f>
        <v>1.0379166666666666</v>
      </c>
      <c r="N40" s="29">
        <f>'MidC Shocks'!AS11</f>
        <v>1.0865833333333332</v>
      </c>
      <c r="O40" s="29">
        <f>'MidC Shocks'!AT11</f>
        <v>0.99850000000000005</v>
      </c>
      <c r="P40" s="29">
        <f>'MidC Shocks'!AU11</f>
        <v>0.9288333333333334</v>
      </c>
      <c r="Q40" s="29">
        <f>'MidC Shocks'!AV11</f>
        <v>1.0033333333333332</v>
      </c>
      <c r="R40" s="29">
        <f>'MidC Shocks'!AW11</f>
        <v>1.0863333333333334</v>
      </c>
      <c r="S40" s="29">
        <f>'MidC Shocks'!AX11</f>
        <v>0.98925000000000007</v>
      </c>
      <c r="T40" s="29">
        <f>'MidC Shocks'!AY11</f>
        <v>0.96724999999999983</v>
      </c>
      <c r="U40" s="29">
        <f>'MidC Shocks'!AZ11</f>
        <v>0.94899999999999995</v>
      </c>
      <c r="V40" s="29">
        <f>'MidC Shocks'!BA11</f>
        <v>1.0827500000000001</v>
      </c>
      <c r="W40" s="20">
        <f>'MidC Shocks'!BB11</f>
        <v>2</v>
      </c>
      <c r="X40" s="38">
        <f>'MidC Shocks'!BC11</f>
        <v>1.0092500000000002</v>
      </c>
      <c r="Y40" s="39">
        <f>'MidC Shocks'!BD11</f>
        <v>7</v>
      </c>
    </row>
    <row r="41" spans="1:25" x14ac:dyDescent="0.2">
      <c r="A41" s="2">
        <f t="shared" si="11"/>
        <v>1.0089291666666669</v>
      </c>
      <c r="B41" s="2">
        <f>'MidC Shocks'!AG12</f>
        <v>4</v>
      </c>
      <c r="C41" s="29">
        <f>'MidC Shocks'!AH12</f>
        <v>1.0017500000000001</v>
      </c>
      <c r="D41" s="29">
        <f>'MidC Shocks'!AI12</f>
        <v>0.97933333333333328</v>
      </c>
      <c r="E41" s="29">
        <f>'MidC Shocks'!AJ12</f>
        <v>1.0212499999999998</v>
      </c>
      <c r="F41" s="29">
        <f>'MidC Shocks'!AK12</f>
        <v>1.0224166666666668</v>
      </c>
      <c r="G41" s="29">
        <f>'MidC Shocks'!AL12</f>
        <v>0.9780833333333333</v>
      </c>
      <c r="H41" s="29">
        <f>'MidC Shocks'!AM12</f>
        <v>0.94758333333333356</v>
      </c>
      <c r="I41" s="29">
        <f>'MidC Shocks'!AN12</f>
        <v>1.022</v>
      </c>
      <c r="J41" s="29">
        <f>'MidC Shocks'!AO12</f>
        <v>1.0126666666666666</v>
      </c>
      <c r="K41" s="29">
        <f>'MidC Shocks'!AP12</f>
        <v>1.0603333333333333</v>
      </c>
      <c r="L41" s="29">
        <f>'MidC Shocks'!AQ12</f>
        <v>1.0575833333333335</v>
      </c>
      <c r="M41" s="29">
        <f>'MidC Shocks'!AR12</f>
        <v>0.98033333333333328</v>
      </c>
      <c r="N41" s="29">
        <f>'MidC Shocks'!AS12</f>
        <v>0.92841666666666667</v>
      </c>
      <c r="O41" s="29">
        <f>'MidC Shocks'!AT12</f>
        <v>1.0122500000000001</v>
      </c>
      <c r="P41" s="29">
        <f>'MidC Shocks'!AU12</f>
        <v>1.002</v>
      </c>
      <c r="Q41" s="29">
        <f>'MidC Shocks'!AV12</f>
        <v>0.96758333333333335</v>
      </c>
      <c r="R41" s="29">
        <f>'MidC Shocks'!AW12</f>
        <v>1.0095833333333333</v>
      </c>
      <c r="S41" s="29">
        <f>'MidC Shocks'!AX12</f>
        <v>1.0822499999999999</v>
      </c>
      <c r="T41" s="29">
        <f>'MidC Shocks'!AY12</f>
        <v>1.0990833333333334</v>
      </c>
      <c r="U41" s="29">
        <f>'MidC Shocks'!AZ12</f>
        <v>0.97124999999999995</v>
      </c>
      <c r="V41" s="29">
        <f>'MidC Shocks'!BA12</f>
        <v>1.0228333333333333</v>
      </c>
      <c r="W41" s="20">
        <f>'MidC Shocks'!BB12</f>
        <v>19</v>
      </c>
      <c r="X41" s="38">
        <f>'MidC Shocks'!BC12</f>
        <v>1.0089291666666669</v>
      </c>
      <c r="Y41" s="39">
        <f>'MidC Shocks'!BD12</f>
        <v>8</v>
      </c>
    </row>
    <row r="42" spans="1:25" x14ac:dyDescent="0.2">
      <c r="A42" s="2">
        <f t="shared" si="11"/>
        <v>1.0081</v>
      </c>
      <c r="B42" s="2">
        <f>'MidC Shocks'!AG13</f>
        <v>10</v>
      </c>
      <c r="C42" s="29">
        <f>'MidC Shocks'!AH13</f>
        <v>0.9774166666666666</v>
      </c>
      <c r="D42" s="29">
        <f>'MidC Shocks'!AI13</f>
        <v>1.0429166666666667</v>
      </c>
      <c r="E42" s="29">
        <f>'MidC Shocks'!AJ13</f>
        <v>0.95366666666666655</v>
      </c>
      <c r="F42" s="29">
        <f>'MidC Shocks'!AK13</f>
        <v>0.99916666666666665</v>
      </c>
      <c r="G42" s="29">
        <f>'MidC Shocks'!AL13</f>
        <v>0.94525000000000003</v>
      </c>
      <c r="H42" s="29">
        <f>'MidC Shocks'!AM13</f>
        <v>1.0077500000000001</v>
      </c>
      <c r="I42" s="29">
        <f>'MidC Shocks'!AN13</f>
        <v>1.0105833333333332</v>
      </c>
      <c r="J42" s="29">
        <f>'MidC Shocks'!AO13</f>
        <v>1.0231666666666668</v>
      </c>
      <c r="K42" s="29">
        <f>'MidC Shocks'!AP13</f>
        <v>1.07525</v>
      </c>
      <c r="L42" s="29">
        <f>'MidC Shocks'!AQ13</f>
        <v>0.98941666666666661</v>
      </c>
      <c r="M42" s="29">
        <f>'MidC Shocks'!AR13</f>
        <v>1.0424166666666665</v>
      </c>
      <c r="N42" s="29">
        <f>'MidC Shocks'!AS13</f>
        <v>1.0293333333333332</v>
      </c>
      <c r="O42" s="29">
        <f>'MidC Shocks'!AT13</f>
        <v>1.0486666666666669</v>
      </c>
      <c r="P42" s="29">
        <f>'MidC Shocks'!AU13</f>
        <v>1.0642499999999999</v>
      </c>
      <c r="Q42" s="29">
        <f>'MidC Shocks'!AV13</f>
        <v>1.0389166666666665</v>
      </c>
      <c r="R42" s="29">
        <f>'MidC Shocks'!AW13</f>
        <v>1.0538333333333334</v>
      </c>
      <c r="S42" s="29">
        <f>'MidC Shocks'!AX13</f>
        <v>1.04725</v>
      </c>
      <c r="T42" s="29">
        <f>'MidC Shocks'!AY13</f>
        <v>0.94158333333333333</v>
      </c>
      <c r="U42" s="29">
        <f>'MidC Shocks'!AZ13</f>
        <v>0.94958333333333333</v>
      </c>
      <c r="V42" s="29">
        <f>'MidC Shocks'!BA13</f>
        <v>0.92158333333333331</v>
      </c>
      <c r="W42" s="20">
        <f>'MidC Shocks'!BB13</f>
        <v>48</v>
      </c>
      <c r="X42" s="38">
        <f>'MidC Shocks'!BC13</f>
        <v>1.0081</v>
      </c>
      <c r="Y42" s="39">
        <f>'MidC Shocks'!BD13</f>
        <v>9</v>
      </c>
    </row>
    <row r="43" spans="1:25" x14ac:dyDescent="0.2">
      <c r="A43" s="2">
        <f t="shared" si="11"/>
        <v>1.0078625000000001</v>
      </c>
      <c r="B43" s="2">
        <f>'MidC Shocks'!AG14</f>
        <v>37</v>
      </c>
      <c r="C43" s="29">
        <f>'MidC Shocks'!AH14</f>
        <v>0.94558333333333333</v>
      </c>
      <c r="D43" s="29">
        <f>'MidC Shocks'!AI14</f>
        <v>0.97783333333333367</v>
      </c>
      <c r="E43" s="29">
        <f>'MidC Shocks'!AJ14</f>
        <v>1.02125</v>
      </c>
      <c r="F43" s="29">
        <f>'MidC Shocks'!AK14</f>
        <v>1.0005833333333334</v>
      </c>
      <c r="G43" s="29">
        <f>'MidC Shocks'!AL14</f>
        <v>1.0280833333333332</v>
      </c>
      <c r="H43" s="29">
        <f>'MidC Shocks'!AM14</f>
        <v>0.97833333333333317</v>
      </c>
      <c r="I43" s="29">
        <f>'MidC Shocks'!AN14</f>
        <v>1.0646666666666667</v>
      </c>
      <c r="J43" s="29">
        <f>'MidC Shocks'!AO14</f>
        <v>1.0230833333333333</v>
      </c>
      <c r="K43" s="29">
        <f>'MidC Shocks'!AP14</f>
        <v>1.0160833333333332</v>
      </c>
      <c r="L43" s="29">
        <f>'MidC Shocks'!AQ14</f>
        <v>1.0748333333333333</v>
      </c>
      <c r="M43" s="29">
        <f>'MidC Shocks'!AR14</f>
        <v>0.94333333333333336</v>
      </c>
      <c r="N43" s="29">
        <f>'MidC Shocks'!AS14</f>
        <v>0.96925000000000006</v>
      </c>
      <c r="O43" s="29">
        <f>'MidC Shocks'!AT14</f>
        <v>1.0715000000000001</v>
      </c>
      <c r="P43" s="29">
        <f>'MidC Shocks'!AU14</f>
        <v>1.02075</v>
      </c>
      <c r="Q43" s="29">
        <f>'MidC Shocks'!AV14</f>
        <v>1.0406666666666669</v>
      </c>
      <c r="R43" s="29">
        <f>'MidC Shocks'!AW14</f>
        <v>1.0307499999999996</v>
      </c>
      <c r="S43" s="29">
        <f>'MidC Shocks'!AX14</f>
        <v>0.9910000000000001</v>
      </c>
      <c r="T43" s="29">
        <f>'MidC Shocks'!AY14</f>
        <v>1.0205833333333334</v>
      </c>
      <c r="U43" s="29">
        <f>'MidC Shocks'!AZ14</f>
        <v>0.99666666666666648</v>
      </c>
      <c r="V43" s="29">
        <f>'MidC Shocks'!BA14</f>
        <v>0.94241666666666657</v>
      </c>
      <c r="W43" s="20">
        <f>'MidC Shocks'!BB14</f>
        <v>44</v>
      </c>
      <c r="X43" s="38">
        <f>'MidC Shocks'!BC14</f>
        <v>1.0078625000000001</v>
      </c>
      <c r="Y43" s="39">
        <f>'MidC Shocks'!BD14</f>
        <v>10</v>
      </c>
    </row>
    <row r="44" spans="1:25" x14ac:dyDescent="0.2">
      <c r="A44" s="2">
        <f t="shared" si="11"/>
        <v>1.0076375000000002</v>
      </c>
      <c r="B44" s="2">
        <f>'MidC Shocks'!AG15</f>
        <v>50</v>
      </c>
      <c r="C44" s="29">
        <f>'MidC Shocks'!AH15</f>
        <v>1.036</v>
      </c>
      <c r="D44" s="29">
        <f>'MidC Shocks'!AI15</f>
        <v>0.97008333333333319</v>
      </c>
      <c r="E44" s="29">
        <f>'MidC Shocks'!AJ15</f>
        <v>1.0063333333333333</v>
      </c>
      <c r="F44" s="29">
        <f>'MidC Shocks'!AK15</f>
        <v>0.9986666666666667</v>
      </c>
      <c r="G44" s="29">
        <f>'MidC Shocks'!AL15</f>
        <v>1.0381666666666667</v>
      </c>
      <c r="H44" s="29">
        <f>'MidC Shocks'!AM15</f>
        <v>1.0393333333333332</v>
      </c>
      <c r="I44" s="29">
        <f>'MidC Shocks'!AN15</f>
        <v>1.0085</v>
      </c>
      <c r="J44" s="29">
        <f>'MidC Shocks'!AO15</f>
        <v>1.0343333333333333</v>
      </c>
      <c r="K44" s="29">
        <f>'MidC Shocks'!AP15</f>
        <v>1.0005833333333334</v>
      </c>
      <c r="L44" s="29">
        <f>'MidC Shocks'!AQ15</f>
        <v>0.96016666666666672</v>
      </c>
      <c r="M44" s="29">
        <f>'MidC Shocks'!AR15</f>
        <v>1.0251666666666666</v>
      </c>
      <c r="N44" s="29">
        <f>'MidC Shocks'!AS15</f>
        <v>0.99066666666666647</v>
      </c>
      <c r="O44" s="29">
        <f>'MidC Shocks'!AT15</f>
        <v>1.0354166666666667</v>
      </c>
      <c r="P44" s="29">
        <f>'MidC Shocks'!AU15</f>
        <v>0.98024999999999995</v>
      </c>
      <c r="Q44" s="29">
        <f>'MidC Shocks'!AV15</f>
        <v>1.0639166666666666</v>
      </c>
      <c r="R44" s="29">
        <f>'MidC Shocks'!AW15</f>
        <v>1.0020833333333334</v>
      </c>
      <c r="S44" s="29">
        <f>'MidC Shocks'!AX15</f>
        <v>0.98550000000000015</v>
      </c>
      <c r="T44" s="29">
        <f>'MidC Shocks'!AY15</f>
        <v>0.99024999999999996</v>
      </c>
      <c r="U44" s="29">
        <f>'MidC Shocks'!AZ15</f>
        <v>0.97775000000000001</v>
      </c>
      <c r="V44" s="29">
        <f>'MidC Shocks'!BA15</f>
        <v>1.0095833333333335</v>
      </c>
      <c r="W44" s="20">
        <f>'MidC Shocks'!BB15</f>
        <v>23</v>
      </c>
      <c r="X44" s="38">
        <f>'MidC Shocks'!BC15</f>
        <v>1.0076375000000002</v>
      </c>
      <c r="Y44" s="39">
        <f>'MidC Shocks'!BD15</f>
        <v>11</v>
      </c>
    </row>
    <row r="45" spans="1:25" x14ac:dyDescent="0.2">
      <c r="A45" s="2">
        <f t="shared" si="11"/>
        <v>1.0071375</v>
      </c>
      <c r="B45" s="2">
        <f>'MidC Shocks'!AG16</f>
        <v>41</v>
      </c>
      <c r="C45" s="29">
        <f>'MidC Shocks'!AH16</f>
        <v>1.0574166666666667</v>
      </c>
      <c r="D45" s="29">
        <f>'MidC Shocks'!AI16</f>
        <v>1.0529166666666667</v>
      </c>
      <c r="E45" s="29">
        <f>'MidC Shocks'!AJ16</f>
        <v>1.0670833333333334</v>
      </c>
      <c r="F45" s="29">
        <f>'MidC Shocks'!AK16</f>
        <v>1.0794166666666665</v>
      </c>
      <c r="G45" s="29">
        <f>'MidC Shocks'!AL16</f>
        <v>1.0129166666666667</v>
      </c>
      <c r="H45" s="29">
        <f>'MidC Shocks'!AM16</f>
        <v>0.94791666666666663</v>
      </c>
      <c r="I45" s="29">
        <f>'MidC Shocks'!AN16</f>
        <v>0.94216666666666671</v>
      </c>
      <c r="J45" s="29">
        <f>'MidC Shocks'!AO16</f>
        <v>1.0316666666666667</v>
      </c>
      <c r="K45" s="29">
        <f>'MidC Shocks'!AP16</f>
        <v>0.96800000000000008</v>
      </c>
      <c r="L45" s="29">
        <f>'MidC Shocks'!AQ16</f>
        <v>0.94674999999999987</v>
      </c>
      <c r="M45" s="29">
        <f>'MidC Shocks'!AR16</f>
        <v>1.0474166666666667</v>
      </c>
      <c r="N45" s="29">
        <f>'MidC Shocks'!AS16</f>
        <v>0.95658333333333323</v>
      </c>
      <c r="O45" s="29">
        <f>'MidC Shocks'!AT16</f>
        <v>1.0417500000000002</v>
      </c>
      <c r="P45" s="29">
        <f>'MidC Shocks'!AU16</f>
        <v>0.98166666666666658</v>
      </c>
      <c r="Q45" s="29">
        <f>'MidC Shocks'!AV16</f>
        <v>1.0244166666666665</v>
      </c>
      <c r="R45" s="29">
        <f>'MidC Shocks'!AW16</f>
        <v>1.0084166666666667</v>
      </c>
      <c r="S45" s="29">
        <f>'MidC Shocks'!AX16</f>
        <v>0.99175000000000002</v>
      </c>
      <c r="T45" s="29">
        <f>'MidC Shocks'!AY16</f>
        <v>1.0635833333333333</v>
      </c>
      <c r="U45" s="29">
        <f>'MidC Shocks'!AZ16</f>
        <v>0.98508333333333331</v>
      </c>
      <c r="V45" s="29">
        <f>'MidC Shocks'!BA16</f>
        <v>0.93583333333333318</v>
      </c>
      <c r="W45" s="20">
        <f>'MidC Shocks'!BB16</f>
        <v>45</v>
      </c>
      <c r="X45" s="38">
        <f>'MidC Shocks'!BC16</f>
        <v>1.0071375</v>
      </c>
      <c r="Y45" s="39">
        <f>'MidC Shocks'!BD16</f>
        <v>12</v>
      </c>
    </row>
    <row r="46" spans="1:25" x14ac:dyDescent="0.2">
      <c r="A46" s="2">
        <f t="shared" si="11"/>
        <v>1.0069708333333334</v>
      </c>
      <c r="B46" s="2">
        <f>'MidC Shocks'!AG17</f>
        <v>19</v>
      </c>
      <c r="C46" s="29">
        <f>'MidC Shocks'!AH17</f>
        <v>1.0250833333333333</v>
      </c>
      <c r="D46" s="29">
        <f>'MidC Shocks'!AI17</f>
        <v>1.0250833333333331</v>
      </c>
      <c r="E46" s="29">
        <f>'MidC Shocks'!AJ17</f>
        <v>0.98774999999999979</v>
      </c>
      <c r="F46" s="29">
        <f>'MidC Shocks'!AK17</f>
        <v>0.94399999999999995</v>
      </c>
      <c r="G46" s="29">
        <f>'MidC Shocks'!AL17</f>
        <v>0.99383333333333324</v>
      </c>
      <c r="H46" s="29">
        <f>'MidC Shocks'!AM17</f>
        <v>1.0003333333333333</v>
      </c>
      <c r="I46" s="29">
        <f>'MidC Shocks'!AN17</f>
        <v>1.0447500000000001</v>
      </c>
      <c r="J46" s="29">
        <f>'MidC Shocks'!AO17</f>
        <v>1.1210833333333332</v>
      </c>
      <c r="K46" s="29">
        <f>'MidC Shocks'!AP17</f>
        <v>1.0527500000000001</v>
      </c>
      <c r="L46" s="29">
        <f>'MidC Shocks'!AQ17</f>
        <v>0.93574999999999997</v>
      </c>
      <c r="M46" s="29">
        <f>'MidC Shocks'!AR17</f>
        <v>0.99408333333333321</v>
      </c>
      <c r="N46" s="29">
        <f>'MidC Shocks'!AS17</f>
        <v>1.0633333333333335</v>
      </c>
      <c r="O46" s="29">
        <f>'MidC Shocks'!AT17</f>
        <v>0.99091666666666667</v>
      </c>
      <c r="P46" s="29">
        <f>'MidC Shocks'!AU17</f>
        <v>0.9820833333333332</v>
      </c>
      <c r="Q46" s="29">
        <f>'MidC Shocks'!AV17</f>
        <v>0.94499999999999995</v>
      </c>
      <c r="R46" s="29">
        <f>'MidC Shocks'!AW17</f>
        <v>1.0184166666666667</v>
      </c>
      <c r="S46" s="29">
        <f>'MidC Shocks'!AX17</f>
        <v>1.01325</v>
      </c>
      <c r="T46" s="29">
        <f>'MidC Shocks'!AY17</f>
        <v>1.0155000000000001</v>
      </c>
      <c r="U46" s="29">
        <f>'MidC Shocks'!AZ17</f>
        <v>0.97499999999999998</v>
      </c>
      <c r="V46" s="29">
        <f>'MidC Shocks'!BA17</f>
        <v>1.0114166666666666</v>
      </c>
      <c r="W46" s="20">
        <f>'MidC Shocks'!BB17</f>
        <v>22</v>
      </c>
      <c r="X46" s="38">
        <f>'MidC Shocks'!BC17</f>
        <v>1.0069708333333334</v>
      </c>
      <c r="Y46" s="39">
        <f>'MidC Shocks'!BD17</f>
        <v>13</v>
      </c>
    </row>
    <row r="47" spans="1:25" x14ac:dyDescent="0.2">
      <c r="A47" s="2">
        <f t="shared" si="11"/>
        <v>1.0067249999999999</v>
      </c>
      <c r="B47" s="2">
        <f>'MidC Shocks'!AG18</f>
        <v>12</v>
      </c>
      <c r="C47" s="29">
        <f>'MidC Shocks'!AH18</f>
        <v>1.0589999999999999</v>
      </c>
      <c r="D47" s="29">
        <f>'MidC Shocks'!AI18</f>
        <v>0.99483333333333357</v>
      </c>
      <c r="E47" s="29">
        <f>'MidC Shocks'!AJ18</f>
        <v>1.01875</v>
      </c>
      <c r="F47" s="29">
        <f>'MidC Shocks'!AK18</f>
        <v>1.0639166666666664</v>
      </c>
      <c r="G47" s="29">
        <f>'MidC Shocks'!AL18</f>
        <v>0.98</v>
      </c>
      <c r="H47" s="29">
        <f>'MidC Shocks'!AM18</f>
        <v>1.002</v>
      </c>
      <c r="I47" s="29">
        <f>'MidC Shocks'!AN18</f>
        <v>0.92800000000000005</v>
      </c>
      <c r="J47" s="29">
        <f>'MidC Shocks'!AO18</f>
        <v>1.02325</v>
      </c>
      <c r="K47" s="29">
        <f>'MidC Shocks'!AP18</f>
        <v>1.0440833333333333</v>
      </c>
      <c r="L47" s="29">
        <f>'MidC Shocks'!AQ18</f>
        <v>0.93566666666666665</v>
      </c>
      <c r="M47" s="29">
        <f>'MidC Shocks'!AR18</f>
        <v>0.94533333333333314</v>
      </c>
      <c r="N47" s="29">
        <f>'MidC Shocks'!AS18</f>
        <v>1.0555833333333333</v>
      </c>
      <c r="O47" s="29">
        <f>'MidC Shocks'!AT18</f>
        <v>1.0250000000000001</v>
      </c>
      <c r="P47" s="29">
        <f>'MidC Shocks'!AU18</f>
        <v>1.01475</v>
      </c>
      <c r="Q47" s="29">
        <f>'MidC Shocks'!AV18</f>
        <v>0.95933333333333337</v>
      </c>
      <c r="R47" s="29">
        <f>'MidC Shocks'!AW18</f>
        <v>0.98374999999999979</v>
      </c>
      <c r="S47" s="29">
        <f>'MidC Shocks'!AX18</f>
        <v>1.0414999999999999</v>
      </c>
      <c r="T47" s="29">
        <f>'MidC Shocks'!AY18</f>
        <v>1.0436666666666665</v>
      </c>
      <c r="U47" s="29">
        <f>'MidC Shocks'!AZ18</f>
        <v>0.95216666666666672</v>
      </c>
      <c r="V47" s="29">
        <f>'MidC Shocks'!BA18</f>
        <v>1.0639166666666664</v>
      </c>
      <c r="W47" s="20">
        <f>'MidC Shocks'!BB18</f>
        <v>5</v>
      </c>
      <c r="X47" s="38">
        <f>'MidC Shocks'!BC18</f>
        <v>1.0067249999999999</v>
      </c>
      <c r="Y47" s="39">
        <f>'MidC Shocks'!BD18</f>
        <v>14</v>
      </c>
    </row>
    <row r="48" spans="1:25" x14ac:dyDescent="0.2">
      <c r="A48" s="2">
        <f t="shared" si="11"/>
        <v>1.0056583333333333</v>
      </c>
      <c r="B48" s="2">
        <f>'MidC Shocks'!AG19</f>
        <v>29</v>
      </c>
      <c r="C48" s="29">
        <f>'MidC Shocks'!AH19</f>
        <v>1.125</v>
      </c>
      <c r="D48" s="29">
        <f>'MidC Shocks'!AI19</f>
        <v>1.0134999999999998</v>
      </c>
      <c r="E48" s="29">
        <f>'MidC Shocks'!AJ19</f>
        <v>0.98</v>
      </c>
      <c r="F48" s="29">
        <f>'MidC Shocks'!AK19</f>
        <v>1.0219166666666666</v>
      </c>
      <c r="G48" s="29">
        <f>'MidC Shocks'!AL19</f>
        <v>0.91700000000000015</v>
      </c>
      <c r="H48" s="29">
        <f>'MidC Shocks'!AM19</f>
        <v>0.91666666666666663</v>
      </c>
      <c r="I48" s="29">
        <f>'MidC Shocks'!AN19</f>
        <v>1.0189166666666665</v>
      </c>
      <c r="J48" s="29">
        <f>'MidC Shocks'!AO19</f>
        <v>1.0198333333333334</v>
      </c>
      <c r="K48" s="29">
        <f>'MidC Shocks'!AP19</f>
        <v>0.92558333333333331</v>
      </c>
      <c r="L48" s="29">
        <f>'MidC Shocks'!AQ19</f>
        <v>0.98041666666666638</v>
      </c>
      <c r="M48" s="29">
        <f>'MidC Shocks'!AR19</f>
        <v>1.0491666666666666</v>
      </c>
      <c r="N48" s="29">
        <f>'MidC Shocks'!AS19</f>
        <v>1.0901666666666665</v>
      </c>
      <c r="O48" s="29">
        <f>'MidC Shocks'!AT19</f>
        <v>0.96674999999999989</v>
      </c>
      <c r="P48" s="29">
        <f>'MidC Shocks'!AU19</f>
        <v>0.99024999999999996</v>
      </c>
      <c r="Q48" s="29">
        <f>'MidC Shocks'!AV19</f>
        <v>1.0650000000000002</v>
      </c>
      <c r="R48" s="29">
        <f>'MidC Shocks'!AW19</f>
        <v>0.99074999999999991</v>
      </c>
      <c r="S48" s="29">
        <f>'MidC Shocks'!AX19</f>
        <v>0.99216666666666653</v>
      </c>
      <c r="T48" s="29">
        <f>'MidC Shocks'!AY19</f>
        <v>0.98958333333333304</v>
      </c>
      <c r="U48" s="29">
        <f>'MidC Shocks'!AZ19</f>
        <v>1.0203333333333333</v>
      </c>
      <c r="V48" s="29">
        <f>'MidC Shocks'!BA19</f>
        <v>1.0401666666666667</v>
      </c>
      <c r="W48" s="20">
        <f>'MidC Shocks'!BB19</f>
        <v>14</v>
      </c>
      <c r="X48" s="38">
        <f>'MidC Shocks'!BC19</f>
        <v>1.0056583333333333</v>
      </c>
      <c r="Y48" s="39">
        <f>'MidC Shocks'!BD19</f>
        <v>15</v>
      </c>
    </row>
    <row r="49" spans="1:25" x14ac:dyDescent="0.2">
      <c r="A49" s="2">
        <f t="shared" si="11"/>
        <v>1.0051666666666665</v>
      </c>
      <c r="B49" s="2">
        <f>'MidC Shocks'!AG20</f>
        <v>24</v>
      </c>
      <c r="C49" s="29">
        <f>'MidC Shocks'!AH20</f>
        <v>1.0024166666666667</v>
      </c>
      <c r="D49" s="29">
        <f>'MidC Shocks'!AI20</f>
        <v>1.0085</v>
      </c>
      <c r="E49" s="29">
        <f>'MidC Shocks'!AJ20</f>
        <v>0.9850833333333332</v>
      </c>
      <c r="F49" s="29">
        <f>'MidC Shocks'!AK20</f>
        <v>1.0105000000000002</v>
      </c>
      <c r="G49" s="29">
        <f>'MidC Shocks'!AL20</f>
        <v>1.0178333333333334</v>
      </c>
      <c r="H49" s="29">
        <f>'MidC Shocks'!AM20</f>
        <v>1.0141666666666667</v>
      </c>
      <c r="I49" s="29">
        <f>'MidC Shocks'!AN20</f>
        <v>0.95558333333333334</v>
      </c>
      <c r="J49" s="29">
        <f>'MidC Shocks'!AO20</f>
        <v>0.9520833333333335</v>
      </c>
      <c r="K49" s="29">
        <f>'MidC Shocks'!AP20</f>
        <v>1.0336666666666667</v>
      </c>
      <c r="L49" s="29">
        <f>'MidC Shocks'!AQ20</f>
        <v>0.94533333333333325</v>
      </c>
      <c r="M49" s="29">
        <f>'MidC Shocks'!AR20</f>
        <v>1.0485833333333334</v>
      </c>
      <c r="N49" s="29">
        <f>'MidC Shocks'!AS20</f>
        <v>1.0165</v>
      </c>
      <c r="O49" s="29">
        <f>'MidC Shocks'!AT20</f>
        <v>1.0126666666666666</v>
      </c>
      <c r="P49" s="29">
        <f>'MidC Shocks'!AU20</f>
        <v>1.0503333333333333</v>
      </c>
      <c r="Q49" s="29">
        <f>'MidC Shocks'!AV20</f>
        <v>1.0615833333333333</v>
      </c>
      <c r="R49" s="29">
        <f>'MidC Shocks'!AW20</f>
        <v>0.96950000000000003</v>
      </c>
      <c r="S49" s="29">
        <f>'MidC Shocks'!AX20</f>
        <v>1.0396666666666665</v>
      </c>
      <c r="T49" s="29">
        <f>'MidC Shocks'!AY20</f>
        <v>1.0169166666666667</v>
      </c>
      <c r="U49" s="29">
        <f>'MidC Shocks'!AZ20</f>
        <v>1.0129166666666667</v>
      </c>
      <c r="V49" s="29">
        <f>'MidC Shocks'!BA20</f>
        <v>0.94950000000000001</v>
      </c>
      <c r="W49" s="20">
        <f>'MidC Shocks'!BB20</f>
        <v>42</v>
      </c>
      <c r="X49" s="38">
        <f>'MidC Shocks'!BC20</f>
        <v>1.0051666666666665</v>
      </c>
      <c r="Y49" s="39">
        <f>'MidC Shocks'!BD20</f>
        <v>16</v>
      </c>
    </row>
    <row r="50" spans="1:25" x14ac:dyDescent="0.2">
      <c r="A50" s="2">
        <f t="shared" si="11"/>
        <v>1.0048708333333334</v>
      </c>
      <c r="B50" s="2">
        <f>'MidC Shocks'!AG21</f>
        <v>26</v>
      </c>
      <c r="C50" s="29">
        <f>'MidC Shocks'!AH21</f>
        <v>1.0425000000000002</v>
      </c>
      <c r="D50" s="29">
        <f>'MidC Shocks'!AI21</f>
        <v>1.0260833333333332</v>
      </c>
      <c r="E50" s="29">
        <f>'MidC Shocks'!AJ21</f>
        <v>1.0120833333333332</v>
      </c>
      <c r="F50" s="29">
        <f>'MidC Shocks'!AK21</f>
        <v>0.97374999999999989</v>
      </c>
      <c r="G50" s="29">
        <f>'MidC Shocks'!AL21</f>
        <v>0.98891666666666656</v>
      </c>
      <c r="H50" s="29">
        <f>'MidC Shocks'!AM21</f>
        <v>1.0908333333333333</v>
      </c>
      <c r="I50" s="29">
        <f>'MidC Shocks'!AN21</f>
        <v>0.98066666666666669</v>
      </c>
      <c r="J50" s="29">
        <f>'MidC Shocks'!AO21</f>
        <v>0.9874166666666665</v>
      </c>
      <c r="K50" s="29">
        <f>'MidC Shocks'!AP21</f>
        <v>1.01275</v>
      </c>
      <c r="L50" s="29">
        <f>'MidC Shocks'!AQ21</f>
        <v>1.038</v>
      </c>
      <c r="M50" s="29">
        <f>'MidC Shocks'!AR21</f>
        <v>0.91024999999999989</v>
      </c>
      <c r="N50" s="29">
        <f>'MidC Shocks'!AS21</f>
        <v>1.02325</v>
      </c>
      <c r="O50" s="29">
        <f>'MidC Shocks'!AT21</f>
        <v>1.0022499999999999</v>
      </c>
      <c r="P50" s="29">
        <f>'MidC Shocks'!AU21</f>
        <v>1.0231666666666668</v>
      </c>
      <c r="Q50" s="29">
        <f>'MidC Shocks'!AV21</f>
        <v>0.9876666666666668</v>
      </c>
      <c r="R50" s="29">
        <f>'MidC Shocks'!AW21</f>
        <v>0.98883333333333312</v>
      </c>
      <c r="S50" s="29">
        <f>'MidC Shocks'!AX21</f>
        <v>1.0270833333333333</v>
      </c>
      <c r="T50" s="29">
        <f>'MidC Shocks'!AY21</f>
        <v>1.0320833333333337</v>
      </c>
      <c r="U50" s="29">
        <f>'MidC Shocks'!AZ21</f>
        <v>0.95333333333333325</v>
      </c>
      <c r="V50" s="29">
        <f>'MidC Shocks'!BA21</f>
        <v>0.99649999999999983</v>
      </c>
      <c r="W50" s="20">
        <f>'MidC Shocks'!BB21</f>
        <v>24</v>
      </c>
      <c r="X50" s="38">
        <f>'MidC Shocks'!BC21</f>
        <v>1.0048708333333334</v>
      </c>
      <c r="Y50" s="39">
        <f>'MidC Shocks'!BD21</f>
        <v>17</v>
      </c>
    </row>
    <row r="51" spans="1:25" x14ac:dyDescent="0.2">
      <c r="A51" s="2">
        <f t="shared" si="11"/>
        <v>1.0035624999999999</v>
      </c>
      <c r="B51" s="2">
        <f>'MidC Shocks'!AG22</f>
        <v>44</v>
      </c>
      <c r="C51" s="29">
        <f>'MidC Shocks'!AH22</f>
        <v>1.0078333333333334</v>
      </c>
      <c r="D51" s="29">
        <f>'MidC Shocks'!AI22</f>
        <v>1.0783333333333334</v>
      </c>
      <c r="E51" s="29">
        <f>'MidC Shocks'!AJ22</f>
        <v>0.97841666666666649</v>
      </c>
      <c r="F51" s="29">
        <f>'MidC Shocks'!AK22</f>
        <v>0.98324999999999996</v>
      </c>
      <c r="G51" s="29">
        <f>'MidC Shocks'!AL22</f>
        <v>0.9740833333333333</v>
      </c>
      <c r="H51" s="29">
        <f>'MidC Shocks'!AM22</f>
        <v>0.98449999999999971</v>
      </c>
      <c r="I51" s="29">
        <f>'MidC Shocks'!AN22</f>
        <v>1.0280000000000002</v>
      </c>
      <c r="J51" s="29">
        <f>'MidC Shocks'!AO22</f>
        <v>0.99408333333333321</v>
      </c>
      <c r="K51" s="29">
        <f>'MidC Shocks'!AP22</f>
        <v>1.0546666666666666</v>
      </c>
      <c r="L51" s="29">
        <f>'MidC Shocks'!AQ22</f>
        <v>0.98583333333333334</v>
      </c>
      <c r="M51" s="29">
        <f>'MidC Shocks'!AR22</f>
        <v>0.89899999999999991</v>
      </c>
      <c r="N51" s="29">
        <f>'MidC Shocks'!AS22</f>
        <v>0.95016666666666671</v>
      </c>
      <c r="O51" s="29">
        <f>'MidC Shocks'!AT22</f>
        <v>1.0926666666666665</v>
      </c>
      <c r="P51" s="29">
        <f>'MidC Shocks'!AU22</f>
        <v>0.96800000000000008</v>
      </c>
      <c r="Q51" s="29">
        <f>'MidC Shocks'!AV22</f>
        <v>1.0542499999999999</v>
      </c>
      <c r="R51" s="29">
        <f>'MidC Shocks'!AW22</f>
        <v>0.98991666666666667</v>
      </c>
      <c r="S51" s="29">
        <f>'MidC Shocks'!AX22</f>
        <v>1.058083333333333</v>
      </c>
      <c r="T51" s="29">
        <f>'MidC Shocks'!AY22</f>
        <v>1.0073333333333334</v>
      </c>
      <c r="U51" s="29">
        <f>'MidC Shocks'!AZ22</f>
        <v>1.00525</v>
      </c>
      <c r="V51" s="29">
        <f>'MidC Shocks'!BA22</f>
        <v>0.97758333333333347</v>
      </c>
      <c r="W51" s="20">
        <f>'MidC Shocks'!BB22</f>
        <v>32</v>
      </c>
      <c r="X51" s="38">
        <f>'MidC Shocks'!BC22</f>
        <v>1.0035624999999999</v>
      </c>
      <c r="Y51" s="39">
        <f>'MidC Shocks'!BD22</f>
        <v>18</v>
      </c>
    </row>
    <row r="52" spans="1:25" x14ac:dyDescent="0.2">
      <c r="A52" s="2">
        <f t="shared" si="11"/>
        <v>1.0027208333333335</v>
      </c>
      <c r="B52" s="2">
        <f>'MidC Shocks'!AG23</f>
        <v>39</v>
      </c>
      <c r="C52" s="29">
        <f>'MidC Shocks'!AH23</f>
        <v>1.0812500000000003</v>
      </c>
      <c r="D52" s="29">
        <f>'MidC Shocks'!AI23</f>
        <v>1.0190833333333333</v>
      </c>
      <c r="E52" s="29">
        <f>'MidC Shocks'!AJ23</f>
        <v>0.99024999999999996</v>
      </c>
      <c r="F52" s="29">
        <f>'MidC Shocks'!AK23</f>
        <v>0.9518333333333332</v>
      </c>
      <c r="G52" s="29">
        <f>'MidC Shocks'!AL23</f>
        <v>1.0554166666666667</v>
      </c>
      <c r="H52" s="29">
        <f>'MidC Shocks'!AM23</f>
        <v>1.0110833333333333</v>
      </c>
      <c r="I52" s="29">
        <f>'MidC Shocks'!AN23</f>
        <v>0.93541666666666679</v>
      </c>
      <c r="J52" s="29">
        <f>'MidC Shocks'!AO23</f>
        <v>1.06325</v>
      </c>
      <c r="K52" s="29">
        <f>'MidC Shocks'!AP23</f>
        <v>1.0218333333333331</v>
      </c>
      <c r="L52" s="29">
        <f>'MidC Shocks'!AQ23</f>
        <v>0.98724999999999996</v>
      </c>
      <c r="M52" s="29">
        <f>'MidC Shocks'!AR23</f>
        <v>1.0151666666666668</v>
      </c>
      <c r="N52" s="29">
        <f>'MidC Shocks'!AS23</f>
        <v>0.96383333333333343</v>
      </c>
      <c r="O52" s="29">
        <f>'MidC Shocks'!AT23</f>
        <v>0.95933333333333337</v>
      </c>
      <c r="P52" s="29">
        <f>'MidC Shocks'!AU23</f>
        <v>1.1381666666666665</v>
      </c>
      <c r="Q52" s="29">
        <f>'MidC Shocks'!AV23</f>
        <v>1.0011666666666668</v>
      </c>
      <c r="R52" s="29">
        <f>'MidC Shocks'!AW23</f>
        <v>1.0263333333333335</v>
      </c>
      <c r="S52" s="29">
        <f>'MidC Shocks'!AX23</f>
        <v>0.94308333333333338</v>
      </c>
      <c r="T52" s="29">
        <f>'MidC Shocks'!AY23</f>
        <v>1.0208333333333335</v>
      </c>
      <c r="U52" s="29">
        <f>'MidC Shocks'!AZ23</f>
        <v>0.95125000000000004</v>
      </c>
      <c r="V52" s="29">
        <f>'MidC Shocks'!BA23</f>
        <v>0.91858333333333331</v>
      </c>
      <c r="W52" s="20">
        <f>'MidC Shocks'!BB23</f>
        <v>49</v>
      </c>
      <c r="X52" s="38">
        <f>'MidC Shocks'!BC23</f>
        <v>1.0027208333333335</v>
      </c>
      <c r="Y52" s="39">
        <f>'MidC Shocks'!BD23</f>
        <v>19</v>
      </c>
    </row>
    <row r="53" spans="1:25" x14ac:dyDescent="0.2">
      <c r="A53" s="2">
        <f t="shared" si="11"/>
        <v>1.0026958333333333</v>
      </c>
      <c r="B53" s="2">
        <f>'MidC Shocks'!AG24</f>
        <v>32</v>
      </c>
      <c r="C53" s="29">
        <f>'MidC Shocks'!AH24</f>
        <v>0.99133333333333329</v>
      </c>
      <c r="D53" s="29">
        <f>'MidC Shocks'!AI24</f>
        <v>0.9774999999999997</v>
      </c>
      <c r="E53" s="29">
        <f>'MidC Shocks'!AJ24</f>
        <v>1.0691666666666666</v>
      </c>
      <c r="F53" s="29">
        <f>'MidC Shocks'!AK24</f>
        <v>1.0566666666666669</v>
      </c>
      <c r="G53" s="29">
        <f>'MidC Shocks'!AL24</f>
        <v>1.0039166666666668</v>
      </c>
      <c r="H53" s="29">
        <f>'MidC Shocks'!AM24</f>
        <v>0.93341666666666667</v>
      </c>
      <c r="I53" s="29">
        <f>'MidC Shocks'!AN24</f>
        <v>1.0073333333333332</v>
      </c>
      <c r="J53" s="29">
        <f>'MidC Shocks'!AO24</f>
        <v>0.97383333333333333</v>
      </c>
      <c r="K53" s="29">
        <f>'MidC Shocks'!AP24</f>
        <v>0.96724999999999994</v>
      </c>
      <c r="L53" s="29">
        <f>'MidC Shocks'!AQ24</f>
        <v>0.99758333333333338</v>
      </c>
      <c r="M53" s="29">
        <f>'MidC Shocks'!AR24</f>
        <v>1.0307500000000001</v>
      </c>
      <c r="N53" s="29">
        <f>'MidC Shocks'!AS24</f>
        <v>0.97650000000000015</v>
      </c>
      <c r="O53" s="29">
        <f>'MidC Shocks'!AT24</f>
        <v>1.0905833333333332</v>
      </c>
      <c r="P53" s="29">
        <f>'MidC Shocks'!AU24</f>
        <v>0.97533333333333305</v>
      </c>
      <c r="Q53" s="29">
        <f>'MidC Shocks'!AV24</f>
        <v>1.0718333333333332</v>
      </c>
      <c r="R53" s="29">
        <f>'MidC Shocks'!AW24</f>
        <v>0.98016666666666674</v>
      </c>
      <c r="S53" s="29">
        <f>'MidC Shocks'!AX24</f>
        <v>1.0079166666666666</v>
      </c>
      <c r="T53" s="29">
        <f>'MidC Shocks'!AY24</f>
        <v>1.0062500000000001</v>
      </c>
      <c r="U53" s="29">
        <f>'MidC Shocks'!AZ24</f>
        <v>0.97950000000000015</v>
      </c>
      <c r="V53" s="29">
        <f>'MidC Shocks'!BA24</f>
        <v>0.95708333333333329</v>
      </c>
      <c r="W53" s="20">
        <f>'MidC Shocks'!BB24</f>
        <v>38</v>
      </c>
      <c r="X53" s="38">
        <f>'MidC Shocks'!BC24</f>
        <v>1.0026958333333333</v>
      </c>
      <c r="Y53" s="39">
        <f>'MidC Shocks'!BD24</f>
        <v>20</v>
      </c>
    </row>
    <row r="54" spans="1:25" x14ac:dyDescent="0.2">
      <c r="A54" s="2">
        <f t="shared" si="11"/>
        <v>1.0022749999999998</v>
      </c>
      <c r="B54" s="2">
        <f>'MidC Shocks'!AG25</f>
        <v>14</v>
      </c>
      <c r="C54" s="29">
        <f>'MidC Shocks'!AH25</f>
        <v>1.0279166666666668</v>
      </c>
      <c r="D54" s="29">
        <f>'MidC Shocks'!AI25</f>
        <v>0.92416666666666647</v>
      </c>
      <c r="E54" s="29">
        <f>'MidC Shocks'!AJ25</f>
        <v>0.99949999999999983</v>
      </c>
      <c r="F54" s="29">
        <f>'MidC Shocks'!AK25</f>
        <v>0.91224999999999989</v>
      </c>
      <c r="G54" s="29">
        <f>'MidC Shocks'!AL25</f>
        <v>1.10775</v>
      </c>
      <c r="H54" s="29">
        <f>'MidC Shocks'!AM25</f>
        <v>1.0054999999999998</v>
      </c>
      <c r="I54" s="29">
        <f>'MidC Shocks'!AN25</f>
        <v>0.95108333333333317</v>
      </c>
      <c r="J54" s="29">
        <f>'MidC Shocks'!AO25</f>
        <v>0.99833333333333341</v>
      </c>
      <c r="K54" s="29">
        <f>'MidC Shocks'!AP25</f>
        <v>0.98150000000000004</v>
      </c>
      <c r="L54" s="29">
        <f>'MidC Shocks'!AQ25</f>
        <v>1.0211666666666668</v>
      </c>
      <c r="M54" s="29">
        <f>'MidC Shocks'!AR25</f>
        <v>0.96325000000000005</v>
      </c>
      <c r="N54" s="29">
        <f>'MidC Shocks'!AS25</f>
        <v>1.0109166666666667</v>
      </c>
      <c r="O54" s="29">
        <f>'MidC Shocks'!AT25</f>
        <v>1.0587500000000001</v>
      </c>
      <c r="P54" s="29">
        <f>'MidC Shocks'!AU25</f>
        <v>1.0454166666666667</v>
      </c>
      <c r="Q54" s="29">
        <f>'MidC Shocks'!AV25</f>
        <v>0.96658333333333324</v>
      </c>
      <c r="R54" s="29">
        <f>'MidC Shocks'!AW25</f>
        <v>0.99299999999999999</v>
      </c>
      <c r="S54" s="29">
        <f>'MidC Shocks'!AX25</f>
        <v>0.99541666666666673</v>
      </c>
      <c r="T54" s="29">
        <f>'MidC Shocks'!AY25</f>
        <v>1.0479166666666666</v>
      </c>
      <c r="U54" s="29">
        <f>'MidC Shocks'!AZ25</f>
        <v>1.0393333333333332</v>
      </c>
      <c r="V54" s="29">
        <f>'MidC Shocks'!BA25</f>
        <v>0.99575000000000002</v>
      </c>
      <c r="W54" s="20">
        <f>'MidC Shocks'!BB25</f>
        <v>25</v>
      </c>
      <c r="X54" s="38">
        <f>'MidC Shocks'!BC25</f>
        <v>1.0022749999999998</v>
      </c>
      <c r="Y54" s="39">
        <f>'MidC Shocks'!BD25</f>
        <v>21</v>
      </c>
    </row>
    <row r="55" spans="1:25" x14ac:dyDescent="0.2">
      <c r="A55" s="2">
        <f t="shared" si="11"/>
        <v>1.0016249999999998</v>
      </c>
      <c r="B55" s="2">
        <f>'MidC Shocks'!AG26</f>
        <v>36</v>
      </c>
      <c r="C55" s="29">
        <f>'MidC Shocks'!AH26</f>
        <v>1.02925</v>
      </c>
      <c r="D55" s="29">
        <f>'MidC Shocks'!AI26</f>
        <v>0.96358333333333324</v>
      </c>
      <c r="E55" s="29">
        <f>'MidC Shocks'!AJ26</f>
        <v>0.99049999999999994</v>
      </c>
      <c r="F55" s="29">
        <f>'MidC Shocks'!AK26</f>
        <v>1.0553333333333335</v>
      </c>
      <c r="G55" s="29">
        <f>'MidC Shocks'!AL26</f>
        <v>1.0539166666666666</v>
      </c>
      <c r="H55" s="29">
        <f>'MidC Shocks'!AM26</f>
        <v>1.0043333333333333</v>
      </c>
      <c r="I55" s="29">
        <f>'MidC Shocks'!AN26</f>
        <v>1.0287499999999998</v>
      </c>
      <c r="J55" s="29">
        <f>'MidC Shocks'!AO26</f>
        <v>0.95433333333333314</v>
      </c>
      <c r="K55" s="29">
        <f>'MidC Shocks'!AP26</f>
        <v>1.0530833333333331</v>
      </c>
      <c r="L55" s="29">
        <f>'MidC Shocks'!AQ26</f>
        <v>0.9600833333333334</v>
      </c>
      <c r="M55" s="29">
        <f>'MidC Shocks'!AR26</f>
        <v>0.99949999999999994</v>
      </c>
      <c r="N55" s="29">
        <f>'MidC Shocks'!AS26</f>
        <v>0.99399999999999988</v>
      </c>
      <c r="O55" s="29">
        <f>'MidC Shocks'!AT26</f>
        <v>1.0392499999999998</v>
      </c>
      <c r="P55" s="29">
        <f>'MidC Shocks'!AU26</f>
        <v>0.97241666666666671</v>
      </c>
      <c r="Q55" s="29">
        <f>'MidC Shocks'!AV26</f>
        <v>0.90291666666666692</v>
      </c>
      <c r="R55" s="29">
        <f>'MidC Shocks'!AW26</f>
        <v>1.0204166666666667</v>
      </c>
      <c r="S55" s="29">
        <f>'MidC Shocks'!AX26</f>
        <v>0.98583333333333345</v>
      </c>
      <c r="T55" s="29">
        <f>'MidC Shocks'!AY26</f>
        <v>0.97891666666666666</v>
      </c>
      <c r="U55" s="29">
        <f>'MidC Shocks'!AZ26</f>
        <v>0.99733333333333329</v>
      </c>
      <c r="V55" s="29">
        <f>'MidC Shocks'!BA26</f>
        <v>1.0487499999999998</v>
      </c>
      <c r="W55" s="20">
        <f>'MidC Shocks'!BB26</f>
        <v>11</v>
      </c>
      <c r="X55" s="38">
        <f>'MidC Shocks'!BC26</f>
        <v>1.0016249999999998</v>
      </c>
      <c r="Y55" s="39">
        <f>'MidC Shocks'!BD26</f>
        <v>22</v>
      </c>
    </row>
    <row r="56" spans="1:25" x14ac:dyDescent="0.2">
      <c r="A56" s="2">
        <f t="shared" si="11"/>
        <v>1.0014500000000002</v>
      </c>
      <c r="B56" s="2">
        <f>'MidC Shocks'!AG27</f>
        <v>33</v>
      </c>
      <c r="C56" s="29">
        <f>'MidC Shocks'!AH27</f>
        <v>1.0110000000000001</v>
      </c>
      <c r="D56" s="29">
        <f>'MidC Shocks'!AI27</f>
        <v>1.0035000000000001</v>
      </c>
      <c r="E56" s="29">
        <f>'MidC Shocks'!AJ27</f>
        <v>1.0095000000000001</v>
      </c>
      <c r="F56" s="29">
        <f>'MidC Shocks'!AK27</f>
        <v>1.0246666666666668</v>
      </c>
      <c r="G56" s="29">
        <f>'MidC Shocks'!AL27</f>
        <v>0.99683333333333346</v>
      </c>
      <c r="H56" s="29">
        <f>'MidC Shocks'!AM27</f>
        <v>1.0553333333333332</v>
      </c>
      <c r="I56" s="29">
        <f>'MidC Shocks'!AN27</f>
        <v>1.0091666666666665</v>
      </c>
      <c r="J56" s="29">
        <f>'MidC Shocks'!AO27</f>
        <v>1.0301666666666667</v>
      </c>
      <c r="K56" s="29">
        <f>'MidC Shocks'!AP27</f>
        <v>1.0130000000000001</v>
      </c>
      <c r="L56" s="29">
        <f>'MidC Shocks'!AQ27</f>
        <v>0.99633333333333318</v>
      </c>
      <c r="M56" s="29">
        <f>'MidC Shocks'!AR27</f>
        <v>1.0309999999999999</v>
      </c>
      <c r="N56" s="29">
        <f>'MidC Shocks'!AS27</f>
        <v>1.0496666666666667</v>
      </c>
      <c r="O56" s="29">
        <f>'MidC Shocks'!AT27</f>
        <v>0.99066666666666681</v>
      </c>
      <c r="P56" s="29">
        <f>'MidC Shocks'!AU27</f>
        <v>0.96383333333333343</v>
      </c>
      <c r="Q56" s="29">
        <f>'MidC Shocks'!AV27</f>
        <v>0.99041666666666683</v>
      </c>
      <c r="R56" s="29">
        <f>'MidC Shocks'!AW27</f>
        <v>0.91858333333333331</v>
      </c>
      <c r="S56" s="29">
        <f>'MidC Shocks'!AX27</f>
        <v>0.96483333333333332</v>
      </c>
      <c r="T56" s="29">
        <f>'MidC Shocks'!AY27</f>
        <v>0.99908333333333343</v>
      </c>
      <c r="U56" s="29">
        <f>'MidC Shocks'!AZ27</f>
        <v>1.0160833333333334</v>
      </c>
      <c r="V56" s="29">
        <f>'MidC Shocks'!BA27</f>
        <v>0.95533333333333348</v>
      </c>
      <c r="W56" s="20">
        <f>'MidC Shocks'!BB27</f>
        <v>39</v>
      </c>
      <c r="X56" s="38">
        <f>'MidC Shocks'!BC27</f>
        <v>1.0014500000000002</v>
      </c>
      <c r="Y56" s="39">
        <f>'MidC Shocks'!BD27</f>
        <v>23</v>
      </c>
    </row>
    <row r="57" spans="1:25" x14ac:dyDescent="0.2">
      <c r="A57" s="2">
        <f t="shared" si="11"/>
        <v>1.0011166666666667</v>
      </c>
      <c r="B57" s="2">
        <f>'MidC Shocks'!AG28</f>
        <v>34</v>
      </c>
      <c r="C57" s="29">
        <f>'MidC Shocks'!AH28</f>
        <v>0.99058333333333326</v>
      </c>
      <c r="D57" s="29">
        <f>'MidC Shocks'!AI28</f>
        <v>0.9740833333333333</v>
      </c>
      <c r="E57" s="29">
        <f>'MidC Shocks'!AJ28</f>
        <v>0.98383333333333345</v>
      </c>
      <c r="F57" s="29">
        <f>'MidC Shocks'!AK28</f>
        <v>1.0079166666666666</v>
      </c>
      <c r="G57" s="29">
        <f>'MidC Shocks'!AL28</f>
        <v>0.98241666666666649</v>
      </c>
      <c r="H57" s="29">
        <f>'MidC Shocks'!AM28</f>
        <v>0.91983333333333339</v>
      </c>
      <c r="I57" s="29">
        <f>'MidC Shocks'!AN28</f>
        <v>0.98141666666666671</v>
      </c>
      <c r="J57" s="29">
        <f>'MidC Shocks'!AO28</f>
        <v>1.0056666666666667</v>
      </c>
      <c r="K57" s="29">
        <f>'MidC Shocks'!AP28</f>
        <v>0.97116666666666662</v>
      </c>
      <c r="L57" s="29">
        <f>'MidC Shocks'!AQ28</f>
        <v>1.0134166666666664</v>
      </c>
      <c r="M57" s="29">
        <f>'MidC Shocks'!AR28</f>
        <v>0.97691666666666688</v>
      </c>
      <c r="N57" s="29">
        <f>'MidC Shocks'!AS28</f>
        <v>0.9491666666666666</v>
      </c>
      <c r="O57" s="29">
        <f>'MidC Shocks'!AT28</f>
        <v>0.97966666666666635</v>
      </c>
      <c r="P57" s="29">
        <f>'MidC Shocks'!AU28</f>
        <v>1.0504999999999998</v>
      </c>
      <c r="Q57" s="29">
        <f>'MidC Shocks'!AV28</f>
        <v>1.0202500000000001</v>
      </c>
      <c r="R57" s="29">
        <f>'MidC Shocks'!AW28</f>
        <v>1.0980833333333335</v>
      </c>
      <c r="S57" s="29">
        <f>'MidC Shocks'!AX28</f>
        <v>1.0484166666666666</v>
      </c>
      <c r="T57" s="29">
        <f>'MidC Shocks'!AY28</f>
        <v>1.0256666666666667</v>
      </c>
      <c r="U57" s="29">
        <f>'MidC Shocks'!AZ28</f>
        <v>1.0148333333333333</v>
      </c>
      <c r="V57" s="29">
        <f>'MidC Shocks'!BA28</f>
        <v>1.0285</v>
      </c>
      <c r="W57" s="20">
        <f>'MidC Shocks'!BB28</f>
        <v>17</v>
      </c>
      <c r="X57" s="38">
        <f>'MidC Shocks'!BC28</f>
        <v>1.0011166666666667</v>
      </c>
      <c r="Y57" s="39">
        <f>'MidC Shocks'!BD28</f>
        <v>24</v>
      </c>
    </row>
    <row r="58" spans="1:25" x14ac:dyDescent="0.2">
      <c r="A58" s="2">
        <f t="shared" si="11"/>
        <v>1.0011124999999998</v>
      </c>
      <c r="B58" s="2">
        <f>'MidC Shocks'!AG29</f>
        <v>8</v>
      </c>
      <c r="C58" s="29">
        <f>'MidC Shocks'!AH29</f>
        <v>0.91666666666666663</v>
      </c>
      <c r="D58" s="29">
        <f>'MidC Shocks'!AI29</f>
        <v>1.0033333333333332</v>
      </c>
      <c r="E58" s="29">
        <f>'MidC Shocks'!AJ29</f>
        <v>1.0279999999999998</v>
      </c>
      <c r="F58" s="29">
        <f>'MidC Shocks'!AK29</f>
        <v>1.0511666666666666</v>
      </c>
      <c r="G58" s="29">
        <f>'MidC Shocks'!AL29</f>
        <v>1.0033333333333336</v>
      </c>
      <c r="H58" s="29">
        <f>'MidC Shocks'!AM29</f>
        <v>0.93083333333333329</v>
      </c>
      <c r="I58" s="29">
        <f>'MidC Shocks'!AN29</f>
        <v>0.98666666666666647</v>
      </c>
      <c r="J58" s="29">
        <f>'MidC Shocks'!AO29</f>
        <v>1.0725</v>
      </c>
      <c r="K58" s="29">
        <f>'MidC Shocks'!AP29</f>
        <v>0.95558333333333323</v>
      </c>
      <c r="L58" s="29">
        <f>'MidC Shocks'!AQ29</f>
        <v>0.97766666666666679</v>
      </c>
      <c r="M58" s="29">
        <f>'MidC Shocks'!AR29</f>
        <v>0.9860833333333332</v>
      </c>
      <c r="N58" s="29">
        <f>'MidC Shocks'!AS29</f>
        <v>0.97424999999999995</v>
      </c>
      <c r="O58" s="29">
        <f>'MidC Shocks'!AT29</f>
        <v>1.0395000000000001</v>
      </c>
      <c r="P58" s="29">
        <f>'MidC Shocks'!AU29</f>
        <v>0.97199999999999998</v>
      </c>
      <c r="Q58" s="29">
        <f>'MidC Shocks'!AV29</f>
        <v>0.99758333333333338</v>
      </c>
      <c r="R58" s="29">
        <f>'MidC Shocks'!AW29</f>
        <v>0.99441666666666662</v>
      </c>
      <c r="S58" s="29">
        <f>'MidC Shocks'!AX29</f>
        <v>0.9996666666666667</v>
      </c>
      <c r="T58" s="29">
        <f>'MidC Shocks'!AY29</f>
        <v>1.0529999999999999</v>
      </c>
      <c r="U58" s="29">
        <f>'MidC Shocks'!AZ29</f>
        <v>1.0502499999999999</v>
      </c>
      <c r="V58" s="29">
        <f>'MidC Shocks'!BA29</f>
        <v>1.0297499999999999</v>
      </c>
      <c r="W58" s="20">
        <f>'MidC Shocks'!BB29</f>
        <v>15</v>
      </c>
      <c r="X58" s="38">
        <f>'MidC Shocks'!BC29</f>
        <v>1.0011124999999998</v>
      </c>
      <c r="Y58" s="39">
        <f>'MidC Shocks'!BD29</f>
        <v>25</v>
      </c>
    </row>
    <row r="59" spans="1:25" x14ac:dyDescent="0.2">
      <c r="A59" s="2">
        <f t="shared" si="11"/>
        <v>0.99979583333333344</v>
      </c>
      <c r="B59" s="2">
        <f>'MidC Shocks'!AG30</f>
        <v>2</v>
      </c>
      <c r="C59" s="29">
        <f>'MidC Shocks'!AH30</f>
        <v>1.0115833333333335</v>
      </c>
      <c r="D59" s="29">
        <f>'MidC Shocks'!AI30</f>
        <v>0.97791666666666677</v>
      </c>
      <c r="E59" s="29">
        <f>'MidC Shocks'!AJ30</f>
        <v>0.97333333333333327</v>
      </c>
      <c r="F59" s="29">
        <f>'MidC Shocks'!AK30</f>
        <v>1.0696666666666668</v>
      </c>
      <c r="G59" s="29">
        <f>'MidC Shocks'!AL30</f>
        <v>1.0351666666666668</v>
      </c>
      <c r="H59" s="29">
        <f>'MidC Shocks'!AM30</f>
        <v>1.0015833333333335</v>
      </c>
      <c r="I59" s="29">
        <f>'MidC Shocks'!AN30</f>
        <v>0.95766666666666678</v>
      </c>
      <c r="J59" s="29">
        <f>'MidC Shocks'!AO30</f>
        <v>0.96991666666666676</v>
      </c>
      <c r="K59" s="29">
        <f>'MidC Shocks'!AP30</f>
        <v>1.0215000000000001</v>
      </c>
      <c r="L59" s="29">
        <f>'MidC Shocks'!AQ30</f>
        <v>0.91241666666666665</v>
      </c>
      <c r="M59" s="29">
        <f>'MidC Shocks'!AR30</f>
        <v>1.0109166666666667</v>
      </c>
      <c r="N59" s="29">
        <f>'MidC Shocks'!AS30</f>
        <v>0.96791666666666665</v>
      </c>
      <c r="O59" s="29">
        <f>'MidC Shocks'!AT30</f>
        <v>1.0077500000000001</v>
      </c>
      <c r="P59" s="29">
        <f>'MidC Shocks'!AU30</f>
        <v>0.99358333333333315</v>
      </c>
      <c r="Q59" s="29">
        <f>'MidC Shocks'!AV30</f>
        <v>0.9558333333333332</v>
      </c>
      <c r="R59" s="29">
        <f>'MidC Shocks'!AW30</f>
        <v>0.96124999999999983</v>
      </c>
      <c r="S59" s="29">
        <f>'MidC Shocks'!AX30</f>
        <v>1.0308333333333335</v>
      </c>
      <c r="T59" s="29">
        <f>'MidC Shocks'!AY30</f>
        <v>0.97691666666666677</v>
      </c>
      <c r="U59" s="29">
        <f>'MidC Shocks'!AZ30</f>
        <v>1.0985833333333332</v>
      </c>
      <c r="V59" s="29">
        <f>'MidC Shocks'!BA30</f>
        <v>1.0615833333333333</v>
      </c>
      <c r="W59" s="20">
        <f>'MidC Shocks'!BB30</f>
        <v>8</v>
      </c>
      <c r="X59" s="38">
        <f>'MidC Shocks'!BC30</f>
        <v>0.99979583333333344</v>
      </c>
      <c r="Y59" s="39">
        <f>'MidC Shocks'!BD30</f>
        <v>26</v>
      </c>
    </row>
    <row r="60" spans="1:25" x14ac:dyDescent="0.2">
      <c r="A60" s="2">
        <f t="shared" si="11"/>
        <v>0.99755000000000005</v>
      </c>
      <c r="B60" s="2">
        <f>'MidC Shocks'!AG31</f>
        <v>38</v>
      </c>
      <c r="C60" s="29">
        <f>'MidC Shocks'!AH31</f>
        <v>1.0299166666666666</v>
      </c>
      <c r="D60" s="29">
        <f>'MidC Shocks'!AI31</f>
        <v>1.03725</v>
      </c>
      <c r="E60" s="29">
        <f>'MidC Shocks'!AJ31</f>
        <v>0.99050000000000005</v>
      </c>
      <c r="F60" s="29">
        <f>'MidC Shocks'!AK31</f>
        <v>0.96591666666666676</v>
      </c>
      <c r="G60" s="29">
        <f>'MidC Shocks'!AL31</f>
        <v>0.98483333333333334</v>
      </c>
      <c r="H60" s="29">
        <f>'MidC Shocks'!AM31</f>
        <v>1.0291666666666666</v>
      </c>
      <c r="I60" s="29">
        <f>'MidC Shocks'!AN31</f>
        <v>0.92949999999999999</v>
      </c>
      <c r="J60" s="29">
        <f>'MidC Shocks'!AO31</f>
        <v>0.96441666666666659</v>
      </c>
      <c r="K60" s="29">
        <f>'MidC Shocks'!AP31</f>
        <v>0.97241666666666671</v>
      </c>
      <c r="L60" s="29">
        <f>'MidC Shocks'!AQ31</f>
        <v>0.94541666666666668</v>
      </c>
      <c r="M60" s="29">
        <f>'MidC Shocks'!AR31</f>
        <v>1.0799999999999998</v>
      </c>
      <c r="N60" s="29">
        <f>'MidC Shocks'!AS31</f>
        <v>1.0481666666666667</v>
      </c>
      <c r="O60" s="29">
        <f>'MidC Shocks'!AT31</f>
        <v>0.95091666666666663</v>
      </c>
      <c r="P60" s="29">
        <f>'MidC Shocks'!AU31</f>
        <v>1.0158333333333334</v>
      </c>
      <c r="Q60" s="29">
        <f>'MidC Shocks'!AV31</f>
        <v>0.96399999999999997</v>
      </c>
      <c r="R60" s="29">
        <f>'MidC Shocks'!AW31</f>
        <v>0.9684166666666667</v>
      </c>
      <c r="S60" s="29">
        <f>'MidC Shocks'!AX31</f>
        <v>1.0044166666666665</v>
      </c>
      <c r="T60" s="29">
        <f>'MidC Shocks'!AY31</f>
        <v>0.99883333333333324</v>
      </c>
      <c r="U60" s="29">
        <f>'MidC Shocks'!AZ31</f>
        <v>1.0077499999999999</v>
      </c>
      <c r="V60" s="29">
        <f>'MidC Shocks'!BA31</f>
        <v>1.0633333333333335</v>
      </c>
      <c r="W60" s="20">
        <f>'MidC Shocks'!BB31</f>
        <v>6</v>
      </c>
      <c r="X60" s="38">
        <f>'MidC Shocks'!BC31</f>
        <v>0.99755000000000005</v>
      </c>
      <c r="Y60" s="39">
        <f>'MidC Shocks'!BD31</f>
        <v>27</v>
      </c>
    </row>
    <row r="61" spans="1:25" x14ac:dyDescent="0.2">
      <c r="A61" s="2">
        <f t="shared" si="11"/>
        <v>0.99729999999999985</v>
      </c>
      <c r="B61" s="2">
        <f>'MidC Shocks'!AG32</f>
        <v>7</v>
      </c>
      <c r="C61" s="29">
        <f>'MidC Shocks'!AH32</f>
        <v>1.1206666666666669</v>
      </c>
      <c r="D61" s="29">
        <f>'MidC Shocks'!AI32</f>
        <v>1.0018333333333334</v>
      </c>
      <c r="E61" s="29">
        <f>'MidC Shocks'!AJ32</f>
        <v>0.95366666666666677</v>
      </c>
      <c r="F61" s="29">
        <f>'MidC Shocks'!AK32</f>
        <v>0.93900000000000006</v>
      </c>
      <c r="G61" s="29">
        <f>'MidC Shocks'!AL32</f>
        <v>0.99933333333333341</v>
      </c>
      <c r="H61" s="29">
        <f>'MidC Shocks'!AM32</f>
        <v>1.0595833333333333</v>
      </c>
      <c r="I61" s="29">
        <f>'MidC Shocks'!AN32</f>
        <v>1.0120833333333332</v>
      </c>
      <c r="J61" s="29">
        <f>'MidC Shocks'!AO32</f>
        <v>0.96799999999999997</v>
      </c>
      <c r="K61" s="29">
        <f>'MidC Shocks'!AP32</f>
        <v>1.0233333333333332</v>
      </c>
      <c r="L61" s="29">
        <f>'MidC Shocks'!AQ32</f>
        <v>1.0125833333333334</v>
      </c>
      <c r="M61" s="29">
        <f>'MidC Shocks'!AR32</f>
        <v>1.0044999999999999</v>
      </c>
      <c r="N61" s="29">
        <f>'MidC Shocks'!AS32</f>
        <v>1.0189999999999999</v>
      </c>
      <c r="O61" s="29">
        <f>'MidC Shocks'!AT32</f>
        <v>0.97075000000000011</v>
      </c>
      <c r="P61" s="29">
        <f>'MidC Shocks'!AU32</f>
        <v>1.0112499999999998</v>
      </c>
      <c r="Q61" s="29">
        <f>'MidC Shocks'!AV32</f>
        <v>0.98566666666666658</v>
      </c>
      <c r="R61" s="29">
        <f>'MidC Shocks'!AW32</f>
        <v>1.0218333333333331</v>
      </c>
      <c r="S61" s="29">
        <f>'MidC Shocks'!AX32</f>
        <v>0.98083333333333345</v>
      </c>
      <c r="T61" s="29">
        <f>'MidC Shocks'!AY32</f>
        <v>0.93083333333333351</v>
      </c>
      <c r="U61" s="29">
        <f>'MidC Shocks'!AZ32</f>
        <v>0.9448333333333333</v>
      </c>
      <c r="V61" s="29">
        <f>'MidC Shocks'!BA32</f>
        <v>0.9864166666666665</v>
      </c>
      <c r="W61" s="20">
        <f>'MidC Shocks'!BB32</f>
        <v>29</v>
      </c>
      <c r="X61" s="38">
        <f>'MidC Shocks'!BC32</f>
        <v>0.99729999999999985</v>
      </c>
      <c r="Y61" s="39">
        <f>'MidC Shocks'!BD32</f>
        <v>28</v>
      </c>
    </row>
    <row r="62" spans="1:25" x14ac:dyDescent="0.2">
      <c r="A62" s="2">
        <f t="shared" si="11"/>
        <v>0.99727083333333311</v>
      </c>
      <c r="B62" s="2">
        <f>'MidC Shocks'!AG33</f>
        <v>1</v>
      </c>
      <c r="C62" s="29">
        <f>'MidC Shocks'!AH33</f>
        <v>1.0089166666666662</v>
      </c>
      <c r="D62" s="29">
        <f>'MidC Shocks'!AI33</f>
        <v>1.0156666666666665</v>
      </c>
      <c r="E62" s="29">
        <f>'MidC Shocks'!AJ33</f>
        <v>1.0324999999999998</v>
      </c>
      <c r="F62" s="29">
        <f>'MidC Shocks'!AK33</f>
        <v>0.94324999999999992</v>
      </c>
      <c r="G62" s="29">
        <f>'MidC Shocks'!AL33</f>
        <v>0.95391666666666675</v>
      </c>
      <c r="H62" s="29">
        <f>'MidC Shocks'!AM33</f>
        <v>0.98766666666666636</v>
      </c>
      <c r="I62" s="29">
        <f>'MidC Shocks'!AN33</f>
        <v>1.0247499999999998</v>
      </c>
      <c r="J62" s="29">
        <f>'MidC Shocks'!AO33</f>
        <v>1.0154166666666666</v>
      </c>
      <c r="K62" s="29">
        <f>'MidC Shocks'!AP33</f>
        <v>0.98649999999999982</v>
      </c>
      <c r="L62" s="29">
        <f>'MidC Shocks'!AQ33</f>
        <v>1.0902499999999999</v>
      </c>
      <c r="M62" s="29">
        <f>'MidC Shocks'!AR33</f>
        <v>0.97549999999999992</v>
      </c>
      <c r="N62" s="29">
        <f>'MidC Shocks'!AS33</f>
        <v>1.0034166666666666</v>
      </c>
      <c r="O62" s="29">
        <f>'MidC Shocks'!AT33</f>
        <v>0.97541666666666649</v>
      </c>
      <c r="P62" s="29">
        <f>'MidC Shocks'!AU33</f>
        <v>1.0088333333333332</v>
      </c>
      <c r="Q62" s="29">
        <f>'MidC Shocks'!AV33</f>
        <v>1.0489999999999999</v>
      </c>
      <c r="R62" s="29">
        <f>'MidC Shocks'!AW33</f>
        <v>1.0259166666666666</v>
      </c>
      <c r="S62" s="29">
        <f>'MidC Shocks'!AX33</f>
        <v>0.97766666666666646</v>
      </c>
      <c r="T62" s="29">
        <f>'MidC Shocks'!AY33</f>
        <v>1.0229999999999999</v>
      </c>
      <c r="U62" s="29">
        <f>'MidC Shocks'!AZ33</f>
        <v>0.89558333333333318</v>
      </c>
      <c r="V62" s="29">
        <f>'MidC Shocks'!BA33</f>
        <v>0.95224999999999993</v>
      </c>
      <c r="W62" s="20">
        <f>'MidC Shocks'!BB33</f>
        <v>40</v>
      </c>
      <c r="X62" s="38">
        <f>'MidC Shocks'!BC33</f>
        <v>0.99727083333333311</v>
      </c>
      <c r="Y62" s="39">
        <f>'MidC Shocks'!BD33</f>
        <v>29</v>
      </c>
    </row>
    <row r="63" spans="1:25" x14ac:dyDescent="0.2">
      <c r="A63" s="2">
        <f t="shared" si="11"/>
        <v>0.99723333333333353</v>
      </c>
      <c r="B63" s="2">
        <f>'MidC Shocks'!AG34</f>
        <v>23</v>
      </c>
      <c r="C63" s="29">
        <f>'MidC Shocks'!AH34</f>
        <v>0.97566666666666657</v>
      </c>
      <c r="D63" s="29">
        <f>'MidC Shocks'!AI34</f>
        <v>1.0023333333333333</v>
      </c>
      <c r="E63" s="29">
        <f>'MidC Shocks'!AJ34</f>
        <v>1.0278333333333334</v>
      </c>
      <c r="F63" s="29">
        <f>'MidC Shocks'!AK34</f>
        <v>0.9814166666666666</v>
      </c>
      <c r="G63" s="29">
        <f>'MidC Shocks'!AL34</f>
        <v>0.9764166666666666</v>
      </c>
      <c r="H63" s="29">
        <f>'MidC Shocks'!AM34</f>
        <v>0.96774999999999978</v>
      </c>
      <c r="I63" s="29">
        <f>'MidC Shocks'!AN34</f>
        <v>1.0554166666666664</v>
      </c>
      <c r="J63" s="29">
        <f>'MidC Shocks'!AO34</f>
        <v>1.0194166666666666</v>
      </c>
      <c r="K63" s="29">
        <f>'MidC Shocks'!AP34</f>
        <v>0.97816666666666663</v>
      </c>
      <c r="L63" s="29">
        <f>'MidC Shocks'!AQ34</f>
        <v>1.0620833333333335</v>
      </c>
      <c r="M63" s="29">
        <f>'MidC Shocks'!AR34</f>
        <v>0.94983333333333342</v>
      </c>
      <c r="N63" s="29">
        <f>'MidC Shocks'!AS34</f>
        <v>1.0022500000000001</v>
      </c>
      <c r="O63" s="29">
        <f>'MidC Shocks'!AT34</f>
        <v>1.0083333333333335</v>
      </c>
      <c r="P63" s="29">
        <f>'MidC Shocks'!AU34</f>
        <v>0.95216666666666649</v>
      </c>
      <c r="Q63" s="29">
        <f>'MidC Shocks'!AV34</f>
        <v>0.96133333333333326</v>
      </c>
      <c r="R63" s="29">
        <f>'MidC Shocks'!AW34</f>
        <v>1.0454166666666667</v>
      </c>
      <c r="S63" s="29">
        <f>'MidC Shocks'!AX34</f>
        <v>0.97716666666666685</v>
      </c>
      <c r="T63" s="29">
        <f>'MidC Shocks'!AY34</f>
        <v>0.9874166666666665</v>
      </c>
      <c r="U63" s="29">
        <f>'MidC Shocks'!AZ34</f>
        <v>0.99216666666666675</v>
      </c>
      <c r="V63" s="29">
        <f>'MidC Shocks'!BA34</f>
        <v>1.0220833333333332</v>
      </c>
      <c r="W63" s="20">
        <f>'MidC Shocks'!BB34</f>
        <v>20</v>
      </c>
      <c r="X63" s="38">
        <f>'MidC Shocks'!BC34</f>
        <v>0.99723333333333353</v>
      </c>
      <c r="Y63" s="39">
        <f>'MidC Shocks'!BD34</f>
        <v>30</v>
      </c>
    </row>
    <row r="64" spans="1:25" x14ac:dyDescent="0.2">
      <c r="A64" s="2">
        <f t="shared" si="11"/>
        <v>0.99627916666666683</v>
      </c>
      <c r="B64" s="2">
        <f>'MidC Shocks'!AG35</f>
        <v>35</v>
      </c>
      <c r="C64" s="29">
        <f>'MidC Shocks'!AH35</f>
        <v>0.9634166666666667</v>
      </c>
      <c r="D64" s="29">
        <f>'MidC Shocks'!AI35</f>
        <v>1.0723333333333334</v>
      </c>
      <c r="E64" s="29">
        <f>'MidC Shocks'!AJ35</f>
        <v>1.0193333333333332</v>
      </c>
      <c r="F64" s="29">
        <f>'MidC Shocks'!AK35</f>
        <v>0.93983333333333341</v>
      </c>
      <c r="G64" s="29">
        <f>'MidC Shocks'!AL35</f>
        <v>0.98699999999999999</v>
      </c>
      <c r="H64" s="29">
        <f>'MidC Shocks'!AM35</f>
        <v>0.97783333333333322</v>
      </c>
      <c r="I64" s="29">
        <f>'MidC Shocks'!AN35</f>
        <v>0.96250000000000002</v>
      </c>
      <c r="J64" s="29">
        <f>'MidC Shocks'!AO35</f>
        <v>1.0296666666666667</v>
      </c>
      <c r="K64" s="29">
        <f>'MidC Shocks'!AP35</f>
        <v>0.93858333333333333</v>
      </c>
      <c r="L64" s="29">
        <f>'MidC Shocks'!AQ35</f>
        <v>1.0099166666666666</v>
      </c>
      <c r="M64" s="29">
        <f>'MidC Shocks'!AR35</f>
        <v>0.9957499999999998</v>
      </c>
      <c r="N64" s="29">
        <f>'MidC Shocks'!AS35</f>
        <v>1.0063333333333333</v>
      </c>
      <c r="O64" s="29">
        <f>'MidC Shocks'!AT35</f>
        <v>0.96274999999999988</v>
      </c>
      <c r="P64" s="29">
        <f>'MidC Shocks'!AU35</f>
        <v>1.0049166666666667</v>
      </c>
      <c r="Q64" s="29">
        <f>'MidC Shocks'!AV35</f>
        <v>1.0654999999999999</v>
      </c>
      <c r="R64" s="29">
        <f>'MidC Shocks'!AW35</f>
        <v>0.97008333333333352</v>
      </c>
      <c r="S64" s="29">
        <f>'MidC Shocks'!AX35</f>
        <v>1.0149166666666667</v>
      </c>
      <c r="T64" s="29">
        <f>'MidC Shocks'!AY35</f>
        <v>1.04125</v>
      </c>
      <c r="U64" s="29">
        <f>'MidC Shocks'!AZ35</f>
        <v>0.98850000000000016</v>
      </c>
      <c r="V64" s="29">
        <f>'MidC Shocks'!BA35</f>
        <v>0.97516666666666652</v>
      </c>
      <c r="W64" s="20">
        <f>'MidC Shocks'!BB35</f>
        <v>34</v>
      </c>
      <c r="X64" s="38">
        <f>'MidC Shocks'!BC35</f>
        <v>0.99627916666666683</v>
      </c>
      <c r="Y64" s="39">
        <f>'MidC Shocks'!BD35</f>
        <v>31</v>
      </c>
    </row>
    <row r="65" spans="1:25" x14ac:dyDescent="0.2">
      <c r="A65" s="2">
        <f t="shared" si="11"/>
        <v>0.99621666666666686</v>
      </c>
      <c r="B65" s="2">
        <f>'MidC Shocks'!AG36</f>
        <v>25</v>
      </c>
      <c r="C65" s="29">
        <f>'MidC Shocks'!AH36</f>
        <v>0.96699999999999997</v>
      </c>
      <c r="D65" s="29">
        <f>'MidC Shocks'!AI36</f>
        <v>0.97058333333333335</v>
      </c>
      <c r="E65" s="29">
        <f>'MidC Shocks'!AJ36</f>
        <v>1.0087500000000003</v>
      </c>
      <c r="F65" s="29">
        <f>'MidC Shocks'!AK36</f>
        <v>1.0466666666666666</v>
      </c>
      <c r="G65" s="29">
        <f>'MidC Shocks'!AL36</f>
        <v>0.99716666666666676</v>
      </c>
      <c r="H65" s="29">
        <f>'MidC Shocks'!AM36</f>
        <v>0.95216666666666672</v>
      </c>
      <c r="I65" s="29">
        <f>'MidC Shocks'!AN36</f>
        <v>1.0106666666666666</v>
      </c>
      <c r="J65" s="29">
        <f>'MidC Shocks'!AO36</f>
        <v>1.0066666666666668</v>
      </c>
      <c r="K65" s="29">
        <f>'MidC Shocks'!AP36</f>
        <v>0.98566666666666658</v>
      </c>
      <c r="L65" s="29">
        <f>'MidC Shocks'!AQ36</f>
        <v>0.96416666666666673</v>
      </c>
      <c r="M65" s="29">
        <f>'MidC Shocks'!AR36</f>
        <v>1.0899999999999999</v>
      </c>
      <c r="N65" s="29">
        <f>'MidC Shocks'!AS36</f>
        <v>0.96316666666666662</v>
      </c>
      <c r="O65" s="29">
        <f>'MidC Shocks'!AT36</f>
        <v>0.99724999999999986</v>
      </c>
      <c r="P65" s="29">
        <f>'MidC Shocks'!AU36</f>
        <v>0.9720833333333333</v>
      </c>
      <c r="Q65" s="29">
        <f>'MidC Shocks'!AV36</f>
        <v>1.0200833333333335</v>
      </c>
      <c r="R65" s="29">
        <f>'MidC Shocks'!AW36</f>
        <v>0.98683333333333334</v>
      </c>
      <c r="S65" s="29">
        <f>'MidC Shocks'!AX36</f>
        <v>0.98183333333333334</v>
      </c>
      <c r="T65" s="29">
        <f>'MidC Shocks'!AY36</f>
        <v>0.97691666666666677</v>
      </c>
      <c r="U65" s="29">
        <f>'MidC Shocks'!AZ36</f>
        <v>1.0363333333333333</v>
      </c>
      <c r="V65" s="29">
        <f>'MidC Shocks'!BA36</f>
        <v>0.99033333333333318</v>
      </c>
      <c r="W65" s="20">
        <f>'MidC Shocks'!BB36</f>
        <v>27</v>
      </c>
      <c r="X65" s="38">
        <f>'MidC Shocks'!BC36</f>
        <v>0.99621666666666686</v>
      </c>
      <c r="Y65" s="39">
        <f>'MidC Shocks'!BD36</f>
        <v>32</v>
      </c>
    </row>
    <row r="66" spans="1:25" x14ac:dyDescent="0.2">
      <c r="A66" s="2">
        <f t="shared" si="11"/>
        <v>0.99556250000000013</v>
      </c>
      <c r="B66" s="2">
        <f>'MidC Shocks'!AG37</f>
        <v>3</v>
      </c>
      <c r="C66" s="29">
        <f>'MidC Shocks'!AH37</f>
        <v>0.99333333333333329</v>
      </c>
      <c r="D66" s="29">
        <f>'MidC Shocks'!AI37</f>
        <v>1.0032500000000002</v>
      </c>
      <c r="E66" s="29">
        <f>'MidC Shocks'!AJ37</f>
        <v>1.0079166666666666</v>
      </c>
      <c r="F66" s="29">
        <f>'MidC Shocks'!AK37</f>
        <v>0.96608333333333318</v>
      </c>
      <c r="G66" s="29">
        <f>'MidC Shocks'!AL37</f>
        <v>1.0287500000000001</v>
      </c>
      <c r="H66" s="29">
        <f>'MidC Shocks'!AM37</f>
        <v>1.0371666666666666</v>
      </c>
      <c r="I66" s="29">
        <f>'MidC Shocks'!AN37</f>
        <v>0.99116666666666664</v>
      </c>
      <c r="J66" s="29">
        <f>'MidC Shocks'!AO37</f>
        <v>0.99900000000000011</v>
      </c>
      <c r="K66" s="29">
        <f>'MidC Shocks'!AP37</f>
        <v>0.94433333333333336</v>
      </c>
      <c r="L66" s="29">
        <f>'MidC Shocks'!AQ37</f>
        <v>0.94833333333333325</v>
      </c>
      <c r="M66" s="29">
        <f>'MidC Shocks'!AR37</f>
        <v>1.0062499999999999</v>
      </c>
      <c r="N66" s="29">
        <f>'MidC Shocks'!AS37</f>
        <v>1.0787500000000001</v>
      </c>
      <c r="O66" s="29">
        <f>'MidC Shocks'!AT37</f>
        <v>1.02075</v>
      </c>
      <c r="P66" s="29">
        <f>'MidC Shocks'!AU37</f>
        <v>0.99266666666666659</v>
      </c>
      <c r="Q66" s="29">
        <f>'MidC Shocks'!AV37</f>
        <v>1.0219166666666666</v>
      </c>
      <c r="R66" s="29">
        <f>'MidC Shocks'!AW37</f>
        <v>0.99483333333333357</v>
      </c>
      <c r="S66" s="29">
        <f>'MidC Shocks'!AX37</f>
        <v>0.93366666666666653</v>
      </c>
      <c r="T66" s="29">
        <f>'MidC Shocks'!AY37</f>
        <v>0.91850000000000021</v>
      </c>
      <c r="U66" s="29">
        <f>'MidC Shocks'!AZ37</f>
        <v>1.0754999999999999</v>
      </c>
      <c r="V66" s="29">
        <f>'MidC Shocks'!BA37</f>
        <v>0.94908333333333328</v>
      </c>
      <c r="W66" s="20">
        <f>'MidC Shocks'!BB37</f>
        <v>43</v>
      </c>
      <c r="X66" s="38">
        <f>'MidC Shocks'!BC37</f>
        <v>0.99556250000000013</v>
      </c>
      <c r="Y66" s="39">
        <f>'MidC Shocks'!BD37</f>
        <v>33</v>
      </c>
    </row>
    <row r="67" spans="1:25" x14ac:dyDescent="0.2">
      <c r="A67" s="2">
        <f t="shared" si="11"/>
        <v>0.99521666666666664</v>
      </c>
      <c r="B67" s="2">
        <f>'MidC Shocks'!AG38</f>
        <v>31</v>
      </c>
      <c r="C67" s="29">
        <f>'MidC Shocks'!AH38</f>
        <v>1.0004166666666665</v>
      </c>
      <c r="D67" s="29">
        <f>'MidC Shocks'!AI38</f>
        <v>1.0077500000000001</v>
      </c>
      <c r="E67" s="29">
        <f>'MidC Shocks'!AJ38</f>
        <v>0.92433333333333323</v>
      </c>
      <c r="F67" s="29">
        <f>'MidC Shocks'!AK38</f>
        <v>0.94383333333333341</v>
      </c>
      <c r="G67" s="29">
        <f>'MidC Shocks'!AL38</f>
        <v>0.99616666666666653</v>
      </c>
      <c r="H67" s="29">
        <f>'MidC Shocks'!AM38</f>
        <v>1.1125</v>
      </c>
      <c r="I67" s="29">
        <f>'MidC Shocks'!AN38</f>
        <v>0.97041666666666682</v>
      </c>
      <c r="J67" s="29">
        <f>'MidC Shocks'!AO38</f>
        <v>1.0056666666666665</v>
      </c>
      <c r="K67" s="29">
        <f>'MidC Shocks'!AP38</f>
        <v>1.0214166666666669</v>
      </c>
      <c r="L67" s="29">
        <f>'MidC Shocks'!AQ38</f>
        <v>0.98866666666666658</v>
      </c>
      <c r="M67" s="29">
        <f>'MidC Shocks'!AR38</f>
        <v>0.98516666666666663</v>
      </c>
      <c r="N67" s="29">
        <f>'MidC Shocks'!AS38</f>
        <v>1.0248333333333335</v>
      </c>
      <c r="O67" s="29">
        <f>'MidC Shocks'!AT38</f>
        <v>0.92708333333333315</v>
      </c>
      <c r="P67" s="29">
        <f>'MidC Shocks'!AU38</f>
        <v>1.0225833333333332</v>
      </c>
      <c r="Q67" s="29">
        <f>'MidC Shocks'!AV38</f>
        <v>0.9524166666666668</v>
      </c>
      <c r="R67" s="29">
        <f>'MidC Shocks'!AW38</f>
        <v>1.0096666666666667</v>
      </c>
      <c r="S67" s="29">
        <f>'MidC Shocks'!AX38</f>
        <v>0.98991666666666644</v>
      </c>
      <c r="T67" s="29">
        <f>'MidC Shocks'!AY38</f>
        <v>0.98650000000000004</v>
      </c>
      <c r="U67" s="29">
        <f>'MidC Shocks'!AZ38</f>
        <v>0.97400000000000009</v>
      </c>
      <c r="V67" s="29">
        <f>'MidC Shocks'!BA38</f>
        <v>1.0610000000000002</v>
      </c>
      <c r="W67" s="20">
        <f>'MidC Shocks'!BB38</f>
        <v>9</v>
      </c>
      <c r="X67" s="38">
        <f>'MidC Shocks'!BC38</f>
        <v>0.99521666666666664</v>
      </c>
      <c r="Y67" s="39">
        <f>'MidC Shocks'!BD38</f>
        <v>34</v>
      </c>
    </row>
    <row r="68" spans="1:25" x14ac:dyDescent="0.2">
      <c r="A68" s="2">
        <f t="shared" si="11"/>
        <v>0.99482916666666676</v>
      </c>
      <c r="B68" s="2">
        <f>'MidC Shocks'!AG39</f>
        <v>43</v>
      </c>
      <c r="C68" s="29">
        <f>'MidC Shocks'!AH39</f>
        <v>0.9644166666666667</v>
      </c>
      <c r="D68" s="29">
        <f>'MidC Shocks'!AI39</f>
        <v>0.93274999999999997</v>
      </c>
      <c r="E68" s="29">
        <f>'MidC Shocks'!AJ39</f>
        <v>1.0133333333333332</v>
      </c>
      <c r="F68" s="29">
        <f>'MidC Shocks'!AK39</f>
        <v>1.0094166666666666</v>
      </c>
      <c r="G68" s="29">
        <f>'MidC Shocks'!AL39</f>
        <v>1.0471666666666666</v>
      </c>
      <c r="H68" s="29">
        <f>'MidC Shocks'!AM39</f>
        <v>0.99183333333333346</v>
      </c>
      <c r="I68" s="29">
        <f>'MidC Shocks'!AN39</f>
        <v>0.96666666666666667</v>
      </c>
      <c r="J68" s="29">
        <f>'MidC Shocks'!AO39</f>
        <v>0.99341666666666673</v>
      </c>
      <c r="K68" s="29">
        <f>'MidC Shocks'!AP39</f>
        <v>0.96574999999999989</v>
      </c>
      <c r="L68" s="29">
        <f>'MidC Shocks'!AQ39</f>
        <v>1.0214166666666664</v>
      </c>
      <c r="M68" s="29">
        <f>'MidC Shocks'!AR39</f>
        <v>1.1064166666666668</v>
      </c>
      <c r="N68" s="29">
        <f>'MidC Shocks'!AS39</f>
        <v>1.0520833333333333</v>
      </c>
      <c r="O68" s="29">
        <f>'MidC Shocks'!AT39</f>
        <v>0.89824999999999999</v>
      </c>
      <c r="P68" s="29">
        <f>'MidC Shocks'!AU39</f>
        <v>1.0344166666666668</v>
      </c>
      <c r="Q68" s="29">
        <f>'MidC Shocks'!AV39</f>
        <v>0.93849999999999978</v>
      </c>
      <c r="R68" s="29">
        <f>'MidC Shocks'!AW39</f>
        <v>0.98641666666666683</v>
      </c>
      <c r="S68" s="29">
        <f>'MidC Shocks'!AX39</f>
        <v>0.94941666666666669</v>
      </c>
      <c r="T68" s="29">
        <f>'MidC Shocks'!AY39</f>
        <v>0.99858333333333338</v>
      </c>
      <c r="U68" s="29">
        <f>'MidC Shocks'!AZ39</f>
        <v>1.0017499999999999</v>
      </c>
      <c r="V68" s="29">
        <f>'MidC Shocks'!BA39</f>
        <v>1.0245833333333332</v>
      </c>
      <c r="W68" s="20">
        <f>'MidC Shocks'!BB39</f>
        <v>18</v>
      </c>
      <c r="X68" s="38">
        <f>'MidC Shocks'!BC39</f>
        <v>0.99482916666666676</v>
      </c>
      <c r="Y68" s="39">
        <f>'MidC Shocks'!BD39</f>
        <v>35</v>
      </c>
    </row>
    <row r="69" spans="1:25" x14ac:dyDescent="0.2">
      <c r="A69" s="2">
        <f t="shared" si="11"/>
        <v>0.99458750000000007</v>
      </c>
      <c r="B69" s="2">
        <f>'MidC Shocks'!AG40</f>
        <v>11</v>
      </c>
      <c r="C69" s="29">
        <f>'MidC Shocks'!AH40</f>
        <v>0.91174999999999995</v>
      </c>
      <c r="D69" s="29">
        <f>'MidC Shocks'!AI40</f>
        <v>0.98766666666666669</v>
      </c>
      <c r="E69" s="29">
        <f>'MidC Shocks'!AJ40</f>
        <v>0.95674999999999988</v>
      </c>
      <c r="F69" s="29">
        <f>'MidC Shocks'!AK40</f>
        <v>0.96566666666666656</v>
      </c>
      <c r="G69" s="29">
        <f>'MidC Shocks'!AL40</f>
        <v>1.0185833333333334</v>
      </c>
      <c r="H69" s="29">
        <f>'MidC Shocks'!AM40</f>
        <v>1.01475</v>
      </c>
      <c r="I69" s="29">
        <f>'MidC Shocks'!AN40</f>
        <v>1.0834166666666667</v>
      </c>
      <c r="J69" s="29">
        <f>'MidC Shocks'!AO40</f>
        <v>0.97550000000000014</v>
      </c>
      <c r="K69" s="29">
        <f>'MidC Shocks'!AP40</f>
        <v>0.99208333333333343</v>
      </c>
      <c r="L69" s="29">
        <f>'MidC Shocks'!AQ40</f>
        <v>1.0659166666666666</v>
      </c>
      <c r="M69" s="29">
        <f>'MidC Shocks'!AR40</f>
        <v>1.0398333333333334</v>
      </c>
      <c r="N69" s="29">
        <f>'MidC Shocks'!AS40</f>
        <v>0.95233333333333337</v>
      </c>
      <c r="O69" s="29">
        <f>'MidC Shocks'!AT40</f>
        <v>0.98066666666666669</v>
      </c>
      <c r="P69" s="29">
        <f>'MidC Shocks'!AU40</f>
        <v>0.97074999999999989</v>
      </c>
      <c r="Q69" s="29">
        <f>'MidC Shocks'!AV40</f>
        <v>1.0722500000000001</v>
      </c>
      <c r="R69" s="29">
        <f>'MidC Shocks'!AW40</f>
        <v>1.00925</v>
      </c>
      <c r="S69" s="29">
        <f>'MidC Shocks'!AX40</f>
        <v>0.96141666666666659</v>
      </c>
      <c r="T69" s="29">
        <f>'MidC Shocks'!AY40</f>
        <v>0.94608333333333328</v>
      </c>
      <c r="U69" s="29">
        <f>'MidC Shocks'!AZ40</f>
        <v>1.0539999999999998</v>
      </c>
      <c r="V69" s="29">
        <f>'MidC Shocks'!BA40</f>
        <v>0.93308333333333338</v>
      </c>
      <c r="W69" s="20">
        <f>'MidC Shocks'!BB40</f>
        <v>46</v>
      </c>
      <c r="X69" s="38">
        <f>'MidC Shocks'!BC40</f>
        <v>0.99458750000000007</v>
      </c>
      <c r="Y69" s="39">
        <f>'MidC Shocks'!BD40</f>
        <v>36</v>
      </c>
    </row>
    <row r="70" spans="1:25" x14ac:dyDescent="0.2">
      <c r="A70" s="2">
        <f t="shared" si="11"/>
        <v>0.99453333333333338</v>
      </c>
      <c r="B70" s="2">
        <f>'MidC Shocks'!AG41</f>
        <v>40</v>
      </c>
      <c r="C70" s="29">
        <f>'MidC Shocks'!AH41</f>
        <v>0.9155833333333333</v>
      </c>
      <c r="D70" s="29">
        <f>'MidC Shocks'!AI41</f>
        <v>0.96058333333333323</v>
      </c>
      <c r="E70" s="29">
        <f>'MidC Shocks'!AJ41</f>
        <v>1.0489166666666665</v>
      </c>
      <c r="F70" s="29">
        <f>'MidC Shocks'!AK41</f>
        <v>1.0289999999999999</v>
      </c>
      <c r="G70" s="29">
        <f>'MidC Shocks'!AL41</f>
        <v>0.94283333333333352</v>
      </c>
      <c r="H70" s="29">
        <f>'MidC Shocks'!AM41</f>
        <v>0.99291666666666656</v>
      </c>
      <c r="I70" s="29">
        <f>'MidC Shocks'!AN41</f>
        <v>1.0449999999999999</v>
      </c>
      <c r="J70" s="29">
        <f>'MidC Shocks'!AO41</f>
        <v>0.92899999999999994</v>
      </c>
      <c r="K70" s="29">
        <f>'MidC Shocks'!AP41</f>
        <v>0.98683333333333323</v>
      </c>
      <c r="L70" s="29">
        <f>'MidC Shocks'!AQ41</f>
        <v>0.99575000000000002</v>
      </c>
      <c r="M70" s="29">
        <f>'MidC Shocks'!AR41</f>
        <v>1.0116666666666667</v>
      </c>
      <c r="N70" s="29">
        <f>'MidC Shocks'!AS41</f>
        <v>1.0441666666666665</v>
      </c>
      <c r="O70" s="29">
        <f>'MidC Shocks'!AT41</f>
        <v>1.0125833333333334</v>
      </c>
      <c r="P70" s="29">
        <f>'MidC Shocks'!AU41</f>
        <v>0.89624999999999988</v>
      </c>
      <c r="Q70" s="29">
        <f>'MidC Shocks'!AV41</f>
        <v>0.99983333333333324</v>
      </c>
      <c r="R70" s="29">
        <f>'MidC Shocks'!AW41</f>
        <v>0.95191666666666663</v>
      </c>
      <c r="S70" s="29">
        <f>'MidC Shocks'!AX41</f>
        <v>1.0407499999999998</v>
      </c>
      <c r="T70" s="29">
        <f>'MidC Shocks'!AY41</f>
        <v>0.97508333333333319</v>
      </c>
      <c r="U70" s="29">
        <f>'MidC Shocks'!AZ41</f>
        <v>1.0493333333333332</v>
      </c>
      <c r="V70" s="29">
        <f>'MidC Shocks'!BA41</f>
        <v>1.0626666666666669</v>
      </c>
      <c r="W70" s="20">
        <f>'MidC Shocks'!BB41</f>
        <v>7</v>
      </c>
      <c r="X70" s="38">
        <f>'MidC Shocks'!BC41</f>
        <v>0.99453333333333338</v>
      </c>
      <c r="Y70" s="39">
        <f>'MidC Shocks'!BD41</f>
        <v>37</v>
      </c>
    </row>
    <row r="71" spans="1:25" x14ac:dyDescent="0.2">
      <c r="A71" s="2">
        <f t="shared" si="11"/>
        <v>0.99451666666666672</v>
      </c>
      <c r="B71" s="2">
        <f>'MidC Shocks'!AG42</f>
        <v>13</v>
      </c>
      <c r="C71" s="29">
        <f>'MidC Shocks'!AH42</f>
        <v>0.98908333333333331</v>
      </c>
      <c r="D71" s="29">
        <f>'MidC Shocks'!AI42</f>
        <v>1.0653333333333335</v>
      </c>
      <c r="E71" s="29">
        <f>'MidC Shocks'!AJ42</f>
        <v>0.96908333333333319</v>
      </c>
      <c r="F71" s="29">
        <f>'MidC Shocks'!AK42</f>
        <v>1.07725</v>
      </c>
      <c r="G71" s="29">
        <f>'MidC Shocks'!AL42</f>
        <v>0.91275000000000006</v>
      </c>
      <c r="H71" s="29">
        <f>'MidC Shocks'!AM42</f>
        <v>0.99875000000000014</v>
      </c>
      <c r="I71" s="29">
        <f>'MidC Shocks'!AN42</f>
        <v>1.0245</v>
      </c>
      <c r="J71" s="29">
        <f>'MidC Shocks'!AO42</f>
        <v>0.97716666666666674</v>
      </c>
      <c r="K71" s="29">
        <f>'MidC Shocks'!AP42</f>
        <v>1.0077499999999997</v>
      </c>
      <c r="L71" s="29">
        <f>'MidC Shocks'!AQ42</f>
        <v>0.96724999999999994</v>
      </c>
      <c r="M71" s="29">
        <f>'MidC Shocks'!AR42</f>
        <v>1.0132500000000002</v>
      </c>
      <c r="N71" s="29">
        <f>'MidC Shocks'!AS42</f>
        <v>1.0035833333333335</v>
      </c>
      <c r="O71" s="29">
        <f>'MidC Shocks'!AT42</f>
        <v>0.9249166666666665</v>
      </c>
      <c r="P71" s="29">
        <f>'MidC Shocks'!AU42</f>
        <v>0.97858333333333336</v>
      </c>
      <c r="Q71" s="29">
        <f>'MidC Shocks'!AV42</f>
        <v>1.0407499999999998</v>
      </c>
      <c r="R71" s="29">
        <f>'MidC Shocks'!AW42</f>
        <v>1.0255000000000001</v>
      </c>
      <c r="S71" s="29">
        <f>'MidC Shocks'!AX42</f>
        <v>1.0006666666666668</v>
      </c>
      <c r="T71" s="29">
        <f>'MidC Shocks'!AY42</f>
        <v>0.96749999999999992</v>
      </c>
      <c r="U71" s="29">
        <f>'MidC Shocks'!AZ42</f>
        <v>0.95683333333333331</v>
      </c>
      <c r="V71" s="29">
        <f>'MidC Shocks'!BA42</f>
        <v>0.98983333333333345</v>
      </c>
      <c r="W71" s="20">
        <f>'MidC Shocks'!BB42</f>
        <v>28</v>
      </c>
      <c r="X71" s="38">
        <f>'MidC Shocks'!BC42</f>
        <v>0.99451666666666672</v>
      </c>
      <c r="Y71" s="39">
        <f>'MidC Shocks'!BD42</f>
        <v>38</v>
      </c>
    </row>
    <row r="72" spans="1:25" x14ac:dyDescent="0.2">
      <c r="A72" s="2">
        <f t="shared" si="11"/>
        <v>0.99417916666666672</v>
      </c>
      <c r="B72" s="2">
        <f>'MidC Shocks'!AG43</f>
        <v>9</v>
      </c>
      <c r="C72" s="29">
        <f>'MidC Shocks'!AH43</f>
        <v>1.0287499999999998</v>
      </c>
      <c r="D72" s="29">
        <f>'MidC Shocks'!AI43</f>
        <v>0.96225000000000005</v>
      </c>
      <c r="E72" s="29">
        <f>'MidC Shocks'!AJ43</f>
        <v>1.0309999999999999</v>
      </c>
      <c r="F72" s="29">
        <f>'MidC Shocks'!AK43</f>
        <v>0.98508333333333331</v>
      </c>
      <c r="G72" s="29">
        <f>'MidC Shocks'!AL43</f>
        <v>1.0391666666666668</v>
      </c>
      <c r="H72" s="29">
        <f>'MidC Shocks'!AM43</f>
        <v>0.99716666666666676</v>
      </c>
      <c r="I72" s="29">
        <f>'MidC Shocks'!AN43</f>
        <v>1.0104166666666667</v>
      </c>
      <c r="J72" s="29">
        <f>'MidC Shocks'!AO43</f>
        <v>0.9873333333333334</v>
      </c>
      <c r="K72" s="29">
        <f>'MidC Shocks'!AP43</f>
        <v>0.94025000000000014</v>
      </c>
      <c r="L72" s="29">
        <f>'MidC Shocks'!AQ43</f>
        <v>1.0165833333333332</v>
      </c>
      <c r="M72" s="29">
        <f>'MidC Shocks'!AR43</f>
        <v>0.96991666666666687</v>
      </c>
      <c r="N72" s="29">
        <f>'MidC Shocks'!AS43</f>
        <v>0.99299999999999999</v>
      </c>
      <c r="O72" s="29">
        <f>'MidC Shocks'!AT43</f>
        <v>0.97358333333333336</v>
      </c>
      <c r="P72" s="29">
        <f>'MidC Shocks'!AU43</f>
        <v>0.95116666666666683</v>
      </c>
      <c r="Q72" s="29">
        <f>'MidC Shocks'!AV43</f>
        <v>0.97366666666666657</v>
      </c>
      <c r="R72" s="29">
        <f>'MidC Shocks'!AW43</f>
        <v>0.94774999999999998</v>
      </c>
      <c r="S72" s="29">
        <f>'MidC Shocks'!AX43</f>
        <v>0.94833333333333314</v>
      </c>
      <c r="T72" s="29">
        <f>'MidC Shocks'!AY43</f>
        <v>1.0316666666666665</v>
      </c>
      <c r="U72" s="29">
        <f>'MidC Shocks'!AZ43</f>
        <v>1.0282500000000001</v>
      </c>
      <c r="V72" s="29">
        <f>'MidC Shocks'!BA43</f>
        <v>1.0682500000000001</v>
      </c>
      <c r="W72" s="20">
        <f>'MidC Shocks'!BB43</f>
        <v>4</v>
      </c>
      <c r="X72" s="38">
        <f>'MidC Shocks'!BC43</f>
        <v>0.99417916666666672</v>
      </c>
      <c r="Y72" s="39">
        <f>'MidC Shocks'!BD43</f>
        <v>39</v>
      </c>
    </row>
    <row r="73" spans="1:25" x14ac:dyDescent="0.2">
      <c r="A73" s="2">
        <f t="shared" si="11"/>
        <v>0.99315833333333325</v>
      </c>
      <c r="B73" s="2">
        <f>'MidC Shocks'!AG44</f>
        <v>47</v>
      </c>
      <c r="C73" s="29">
        <f>'MidC Shocks'!AH44</f>
        <v>0.98525000000000007</v>
      </c>
      <c r="D73" s="29">
        <f>'MidC Shocks'!AI44</f>
        <v>1.0010000000000001</v>
      </c>
      <c r="E73" s="29">
        <f>'MidC Shocks'!AJ44</f>
        <v>1.0346666666666668</v>
      </c>
      <c r="F73" s="29">
        <f>'MidC Shocks'!AK44</f>
        <v>1.0449166666666667</v>
      </c>
      <c r="G73" s="29">
        <f>'MidC Shocks'!AL44</f>
        <v>0.90758333333333352</v>
      </c>
      <c r="H73" s="29">
        <f>'MidC Shocks'!AM44</f>
        <v>0.98883333333333312</v>
      </c>
      <c r="I73" s="29">
        <f>'MidC Shocks'!AN44</f>
        <v>0.97299999999999998</v>
      </c>
      <c r="J73" s="29">
        <f>'MidC Shocks'!AO44</f>
        <v>0.95008333333333328</v>
      </c>
      <c r="K73" s="29">
        <f>'MidC Shocks'!AP44</f>
        <v>1.0378333333333334</v>
      </c>
      <c r="L73" s="29">
        <f>'MidC Shocks'!AQ44</f>
        <v>0.92816666666666647</v>
      </c>
      <c r="M73" s="29">
        <f>'MidC Shocks'!AR44</f>
        <v>0.98008333333333331</v>
      </c>
      <c r="N73" s="29">
        <f>'MidC Shocks'!AS44</f>
        <v>1.0087499999999998</v>
      </c>
      <c r="O73" s="29">
        <f>'MidC Shocks'!AT44</f>
        <v>0.98874999999999991</v>
      </c>
      <c r="P73" s="29">
        <f>'MidC Shocks'!AU44</f>
        <v>1.0004166666666667</v>
      </c>
      <c r="Q73" s="29">
        <f>'MidC Shocks'!AV44</f>
        <v>1.0105833333333334</v>
      </c>
      <c r="R73" s="29">
        <f>'MidC Shocks'!AW44</f>
        <v>1.0165833333333334</v>
      </c>
      <c r="S73" s="29">
        <f>'MidC Shocks'!AX44</f>
        <v>1.0014166666666668</v>
      </c>
      <c r="T73" s="29">
        <f>'MidC Shocks'!AY44</f>
        <v>1.0429999999999999</v>
      </c>
      <c r="U73" s="29">
        <f>'MidC Shocks'!AZ44</f>
        <v>0.97016666666666673</v>
      </c>
      <c r="V73" s="29">
        <f>'MidC Shocks'!BA44</f>
        <v>0.99208333333333332</v>
      </c>
      <c r="W73" s="20">
        <f>'MidC Shocks'!BB44</f>
        <v>26</v>
      </c>
      <c r="X73" s="38">
        <f>'MidC Shocks'!BC44</f>
        <v>0.99315833333333325</v>
      </c>
      <c r="Y73" s="39">
        <f>'MidC Shocks'!BD44</f>
        <v>40</v>
      </c>
    </row>
    <row r="74" spans="1:25" x14ac:dyDescent="0.2">
      <c r="A74" s="2">
        <f t="shared" si="11"/>
        <v>0.99225000000000008</v>
      </c>
      <c r="B74" s="2">
        <f>'MidC Shocks'!AG45</f>
        <v>21</v>
      </c>
      <c r="C74" s="29">
        <f>'MidC Shocks'!AH45</f>
        <v>1.0205</v>
      </c>
      <c r="D74" s="29">
        <f>'MidC Shocks'!AI45</f>
        <v>0.96266666666666667</v>
      </c>
      <c r="E74" s="29">
        <f>'MidC Shocks'!AJ45</f>
        <v>0.97333333333333349</v>
      </c>
      <c r="F74" s="29">
        <f>'MidC Shocks'!AK45</f>
        <v>0.92833333333333334</v>
      </c>
      <c r="G74" s="29">
        <f>'MidC Shocks'!AL45</f>
        <v>1.0652499999999998</v>
      </c>
      <c r="H74" s="29">
        <f>'MidC Shocks'!AM45</f>
        <v>0.88574999999999982</v>
      </c>
      <c r="I74" s="29">
        <f>'MidC Shocks'!AN45</f>
        <v>1.0911666666666666</v>
      </c>
      <c r="J74" s="29">
        <f>'MidC Shocks'!AO45</f>
        <v>1.0043333333333333</v>
      </c>
      <c r="K74" s="29">
        <f>'MidC Shocks'!AP45</f>
        <v>1.0189166666666665</v>
      </c>
      <c r="L74" s="29">
        <f>'MidC Shocks'!AQ45</f>
        <v>0.93825000000000003</v>
      </c>
      <c r="M74" s="29">
        <f>'MidC Shocks'!AR45</f>
        <v>0.93274999999999997</v>
      </c>
      <c r="N74" s="29">
        <f>'MidC Shocks'!AS45</f>
        <v>1.0515833333333333</v>
      </c>
      <c r="O74" s="29">
        <f>'MidC Shocks'!AT45</f>
        <v>0.98075000000000001</v>
      </c>
      <c r="P74" s="29">
        <f>'MidC Shocks'!AU45</f>
        <v>1.0281666666666667</v>
      </c>
      <c r="Q74" s="29">
        <f>'MidC Shocks'!AV45</f>
        <v>1.002</v>
      </c>
      <c r="R74" s="29">
        <f>'MidC Shocks'!AW45</f>
        <v>1.0158333333333334</v>
      </c>
      <c r="S74" s="29">
        <f>'MidC Shocks'!AX45</f>
        <v>1.0470833333333334</v>
      </c>
      <c r="T74" s="29">
        <f>'MidC Shocks'!AY45</f>
        <v>0.89766666666666683</v>
      </c>
      <c r="U74" s="29">
        <f>'MidC Shocks'!AZ45</f>
        <v>0.97183333333333344</v>
      </c>
      <c r="V74" s="29">
        <f>'MidC Shocks'!BA45</f>
        <v>1.0288333333333333</v>
      </c>
      <c r="W74" s="20">
        <f>'MidC Shocks'!BB45</f>
        <v>16</v>
      </c>
      <c r="X74" s="38">
        <f>'MidC Shocks'!BC45</f>
        <v>0.99225000000000008</v>
      </c>
      <c r="Y74" s="39">
        <f>'MidC Shocks'!BD45</f>
        <v>41</v>
      </c>
    </row>
    <row r="75" spans="1:25" x14ac:dyDescent="0.2">
      <c r="A75" s="2">
        <f t="shared" si="11"/>
        <v>0.9914333333333335</v>
      </c>
      <c r="B75" s="2">
        <f>'MidC Shocks'!AG46</f>
        <v>49</v>
      </c>
      <c r="C75" s="29">
        <f>'MidC Shocks'!AH46</f>
        <v>0.98641666666666661</v>
      </c>
      <c r="D75" s="29">
        <f>'MidC Shocks'!AI46</f>
        <v>1.0274999999999999</v>
      </c>
      <c r="E75" s="29">
        <f>'MidC Shocks'!AJ46</f>
        <v>0.98224999999999996</v>
      </c>
      <c r="F75" s="29">
        <f>'MidC Shocks'!AK46</f>
        <v>0.99300000000000022</v>
      </c>
      <c r="G75" s="29">
        <f>'MidC Shocks'!AL46</f>
        <v>0.9557500000000001</v>
      </c>
      <c r="H75" s="29">
        <f>'MidC Shocks'!AM46</f>
        <v>0.96516666666666662</v>
      </c>
      <c r="I75" s="29">
        <f>'MidC Shocks'!AN46</f>
        <v>0.99891666666666656</v>
      </c>
      <c r="J75" s="29">
        <f>'MidC Shocks'!AO46</f>
        <v>0.96649999999999991</v>
      </c>
      <c r="K75" s="29">
        <f>'MidC Shocks'!AP46</f>
        <v>1.0023333333333333</v>
      </c>
      <c r="L75" s="29">
        <f>'MidC Shocks'!AQ46</f>
        <v>1.028583333333333</v>
      </c>
      <c r="M75" s="29">
        <f>'MidC Shocks'!AR46</f>
        <v>0.95908333333333318</v>
      </c>
      <c r="N75" s="29">
        <f>'MidC Shocks'!AS46</f>
        <v>0.98508333333333342</v>
      </c>
      <c r="O75" s="29">
        <f>'MidC Shocks'!AT46</f>
        <v>0.9560833333333334</v>
      </c>
      <c r="P75" s="29">
        <f>'MidC Shocks'!AU46</f>
        <v>1.0223333333333333</v>
      </c>
      <c r="Q75" s="29">
        <f>'MidC Shocks'!AV46</f>
        <v>0.94233333333333336</v>
      </c>
      <c r="R75" s="29">
        <f>'MidC Shocks'!AW46</f>
        <v>0.99058333333333348</v>
      </c>
      <c r="S75" s="29">
        <f>'MidC Shocks'!AX46</f>
        <v>1.0114999999999998</v>
      </c>
      <c r="T75" s="29">
        <f>'MidC Shocks'!AY46</f>
        <v>1.0089166666666667</v>
      </c>
      <c r="U75" s="29">
        <f>'MidC Shocks'!AZ46</f>
        <v>1.0296666666666667</v>
      </c>
      <c r="V75" s="29">
        <f>'MidC Shocks'!BA46</f>
        <v>1.0166666666666668</v>
      </c>
      <c r="W75" s="20">
        <f>'MidC Shocks'!BB46</f>
        <v>21</v>
      </c>
      <c r="X75" s="38">
        <f>'MidC Shocks'!BC46</f>
        <v>0.9914333333333335</v>
      </c>
      <c r="Y75" s="39">
        <f>'MidC Shocks'!BD46</f>
        <v>42</v>
      </c>
    </row>
    <row r="76" spans="1:25" x14ac:dyDescent="0.2">
      <c r="A76" s="2">
        <f t="shared" si="11"/>
        <v>0.99088333333333301</v>
      </c>
      <c r="B76" s="2">
        <f>'MidC Shocks'!AG47</f>
        <v>30</v>
      </c>
      <c r="C76" s="29">
        <f>'MidC Shocks'!AH47</f>
        <v>0.90608333333333313</v>
      </c>
      <c r="D76" s="29">
        <f>'MidC Shocks'!AI47</f>
        <v>0.97366666666666646</v>
      </c>
      <c r="E76" s="29">
        <f>'MidC Shocks'!AJ47</f>
        <v>1.0090000000000001</v>
      </c>
      <c r="F76" s="29">
        <f>'MidC Shocks'!AK47</f>
        <v>0.9906666666666667</v>
      </c>
      <c r="G76" s="29">
        <f>'MidC Shocks'!AL47</f>
        <v>1.0954166666666667</v>
      </c>
      <c r="H76" s="29">
        <f>'MidC Shocks'!AM47</f>
        <v>1.0869166666666668</v>
      </c>
      <c r="I76" s="29">
        <f>'MidC Shocks'!AN47</f>
        <v>0.9650833333333334</v>
      </c>
      <c r="J76" s="29">
        <f>'MidC Shocks'!AO47</f>
        <v>0.97683333333333333</v>
      </c>
      <c r="K76" s="29">
        <f>'MidC Shocks'!AP47</f>
        <v>1.0959166666666667</v>
      </c>
      <c r="L76" s="29">
        <f>'MidC Shocks'!AQ47</f>
        <v>1.0129999999999999</v>
      </c>
      <c r="M76" s="29">
        <f>'MidC Shocks'!AR47</f>
        <v>0.9241666666666668</v>
      </c>
      <c r="N76" s="29">
        <f>'MidC Shocks'!AS47</f>
        <v>0.9142499999999999</v>
      </c>
      <c r="O76" s="29">
        <f>'MidC Shocks'!AT47</f>
        <v>1.0353333333333334</v>
      </c>
      <c r="P76" s="29">
        <f>'MidC Shocks'!AU47</f>
        <v>0.98316666666666652</v>
      </c>
      <c r="Q76" s="29">
        <f>'MidC Shocks'!AV47</f>
        <v>0.93233333333333324</v>
      </c>
      <c r="R76" s="29">
        <f>'MidC Shocks'!AW47</f>
        <v>1.0205833333333334</v>
      </c>
      <c r="S76" s="29">
        <f>'MidC Shocks'!AX47</f>
        <v>0.9950833333333331</v>
      </c>
      <c r="T76" s="29">
        <f>'MidC Shocks'!AY47</f>
        <v>0.99116666666666653</v>
      </c>
      <c r="U76" s="29">
        <f>'MidC Shocks'!AZ47</f>
        <v>0.95799999999999985</v>
      </c>
      <c r="V76" s="29">
        <f>'MidC Shocks'!BA47</f>
        <v>0.95099999999999996</v>
      </c>
      <c r="W76" s="20">
        <f>'MidC Shocks'!BB47</f>
        <v>41</v>
      </c>
      <c r="X76" s="38">
        <f>'MidC Shocks'!BC47</f>
        <v>0.99088333333333301</v>
      </c>
      <c r="Y76" s="39">
        <f>'MidC Shocks'!BD47</f>
        <v>43</v>
      </c>
    </row>
    <row r="77" spans="1:25" x14ac:dyDescent="0.2">
      <c r="A77" s="2">
        <f t="shared" si="11"/>
        <v>0.99014583333333339</v>
      </c>
      <c r="B77" s="2">
        <f>'MidC Shocks'!AG48</f>
        <v>20</v>
      </c>
      <c r="C77" s="29">
        <f>'MidC Shocks'!AH48</f>
        <v>0.97908333333333342</v>
      </c>
      <c r="D77" s="29">
        <f>'MidC Shocks'!AI48</f>
        <v>0.96516666666666673</v>
      </c>
      <c r="E77" s="29">
        <f>'MidC Shocks'!AJ48</f>
        <v>0.98649999999999993</v>
      </c>
      <c r="F77" s="29">
        <f>'MidC Shocks'!AK48</f>
        <v>1.0612499999999998</v>
      </c>
      <c r="G77" s="29">
        <f>'MidC Shocks'!AL48</f>
        <v>0.98000000000000009</v>
      </c>
      <c r="H77" s="29">
        <f>'MidC Shocks'!AM48</f>
        <v>1.03725</v>
      </c>
      <c r="I77" s="29">
        <f>'MidC Shocks'!AN48</f>
        <v>0.96316666666666684</v>
      </c>
      <c r="J77" s="29">
        <f>'MidC Shocks'!AO48</f>
        <v>0.8962500000000001</v>
      </c>
      <c r="K77" s="29">
        <f>'MidC Shocks'!AP48</f>
        <v>0.93733333333333324</v>
      </c>
      <c r="L77" s="29">
        <f>'MidC Shocks'!AQ48</f>
        <v>1.0513333333333332</v>
      </c>
      <c r="M77" s="29">
        <f>'MidC Shocks'!AR48</f>
        <v>1.022</v>
      </c>
      <c r="N77" s="29">
        <f>'MidC Shocks'!AS48</f>
        <v>0.93449999999999989</v>
      </c>
      <c r="O77" s="29">
        <f>'MidC Shocks'!AT48</f>
        <v>0.98699999999999999</v>
      </c>
      <c r="P77" s="29">
        <f>'MidC Shocks'!AU48</f>
        <v>1.02125</v>
      </c>
      <c r="Q77" s="29">
        <f>'MidC Shocks'!AV48</f>
        <v>1.0424166666666668</v>
      </c>
      <c r="R77" s="29">
        <f>'MidC Shocks'!AW48</f>
        <v>0.98583333333333334</v>
      </c>
      <c r="S77" s="29">
        <f>'MidC Shocks'!AX48</f>
        <v>0.99491666666666667</v>
      </c>
      <c r="T77" s="29">
        <f>'MidC Shocks'!AY48</f>
        <v>0.96716666666666684</v>
      </c>
      <c r="U77" s="29">
        <f>'MidC Shocks'!AZ48</f>
        <v>1.0060833333333334</v>
      </c>
      <c r="V77" s="29">
        <f>'MidC Shocks'!BA48</f>
        <v>0.98441666666666661</v>
      </c>
      <c r="W77" s="20">
        <f>'MidC Shocks'!BB48</f>
        <v>31</v>
      </c>
      <c r="X77" s="38">
        <f>'MidC Shocks'!BC48</f>
        <v>0.99014583333333339</v>
      </c>
      <c r="Y77" s="39">
        <f>'MidC Shocks'!BD48</f>
        <v>44</v>
      </c>
    </row>
    <row r="78" spans="1:25" x14ac:dyDescent="0.2">
      <c r="A78" s="2">
        <f t="shared" si="11"/>
        <v>0.99</v>
      </c>
      <c r="B78" s="2">
        <f>'MidC Shocks'!AG49</f>
        <v>46</v>
      </c>
      <c r="C78" s="29">
        <f>'MidC Shocks'!AH49</f>
        <v>1.0199166666666668</v>
      </c>
      <c r="D78" s="29">
        <f>'MidC Shocks'!AI49</f>
        <v>1.0346666666666666</v>
      </c>
      <c r="E78" s="29">
        <f>'MidC Shocks'!AJ49</f>
        <v>0.9328333333333334</v>
      </c>
      <c r="F78" s="29">
        <f>'MidC Shocks'!AK49</f>
        <v>1.0445</v>
      </c>
      <c r="G78" s="29">
        <f>'MidC Shocks'!AL49</f>
        <v>0.90408333333333335</v>
      </c>
      <c r="H78" s="29">
        <f>'MidC Shocks'!AM49</f>
        <v>0.99391666666666678</v>
      </c>
      <c r="I78" s="29">
        <f>'MidC Shocks'!AN49</f>
        <v>1.0451666666666666</v>
      </c>
      <c r="J78" s="29">
        <f>'MidC Shocks'!AO49</f>
        <v>0.99158333333333337</v>
      </c>
      <c r="K78" s="29">
        <f>'MidC Shocks'!AP49</f>
        <v>1.0351666666666668</v>
      </c>
      <c r="L78" s="29">
        <f>'MidC Shocks'!AQ49</f>
        <v>0.93850000000000022</v>
      </c>
      <c r="M78" s="29">
        <f>'MidC Shocks'!AR49</f>
        <v>0.97250000000000003</v>
      </c>
      <c r="N78" s="29">
        <f>'MidC Shocks'!AS49</f>
        <v>0.90800000000000003</v>
      </c>
      <c r="O78" s="29">
        <f>'MidC Shocks'!AT49</f>
        <v>1.0002500000000001</v>
      </c>
      <c r="P78" s="29">
        <f>'MidC Shocks'!AU49</f>
        <v>1.0655833333333333</v>
      </c>
      <c r="Q78" s="29">
        <f>'MidC Shocks'!AV49</f>
        <v>0.95641666666666669</v>
      </c>
      <c r="R78" s="29">
        <f>'MidC Shocks'!AW49</f>
        <v>0.91033333333333344</v>
      </c>
      <c r="S78" s="29">
        <f>'MidC Shocks'!AX49</f>
        <v>0.99883333333333335</v>
      </c>
      <c r="T78" s="29">
        <f>'MidC Shocks'!AY49</f>
        <v>1.0164166666666665</v>
      </c>
      <c r="U78" s="29">
        <f>'MidC Shocks'!AZ49</f>
        <v>1.0674166666666667</v>
      </c>
      <c r="V78" s="29">
        <f>'MidC Shocks'!BA49</f>
        <v>0.96391666666666664</v>
      </c>
      <c r="W78" s="20">
        <f>'MidC Shocks'!BB49</f>
        <v>35</v>
      </c>
      <c r="X78" s="38">
        <f>'MidC Shocks'!BC49</f>
        <v>0.99</v>
      </c>
      <c r="Y78" s="39">
        <f>'MidC Shocks'!BD49</f>
        <v>45</v>
      </c>
    </row>
    <row r="79" spans="1:25" x14ac:dyDescent="0.2">
      <c r="A79" s="2">
        <f t="shared" si="11"/>
        <v>0.98859583333333345</v>
      </c>
      <c r="B79" s="2">
        <f>'MidC Shocks'!AG50</f>
        <v>27</v>
      </c>
      <c r="C79" s="29">
        <f>'MidC Shocks'!AH50</f>
        <v>0.95508333333333317</v>
      </c>
      <c r="D79" s="29">
        <f>'MidC Shocks'!AI50</f>
        <v>1.0032500000000002</v>
      </c>
      <c r="E79" s="29">
        <f>'MidC Shocks'!AJ50</f>
        <v>0.96574999999999989</v>
      </c>
      <c r="F79" s="29">
        <f>'MidC Shocks'!AK50</f>
        <v>1.0039999999999998</v>
      </c>
      <c r="G79" s="29">
        <f>'MidC Shocks'!AL50</f>
        <v>0.94708333333333339</v>
      </c>
      <c r="H79" s="29">
        <f>'MidC Shocks'!AM50</f>
        <v>1.0185833333333332</v>
      </c>
      <c r="I79" s="29">
        <f>'MidC Shocks'!AN50</f>
        <v>0.9773333333333335</v>
      </c>
      <c r="J79" s="29">
        <f>'MidC Shocks'!AO50</f>
        <v>1.0221666666666667</v>
      </c>
      <c r="K79" s="29">
        <f>'MidC Shocks'!AP50</f>
        <v>0.99258333333333315</v>
      </c>
      <c r="L79" s="29">
        <f>'MidC Shocks'!AQ50</f>
        <v>0.97983333333333311</v>
      </c>
      <c r="M79" s="29">
        <f>'MidC Shocks'!AR50</f>
        <v>0.95566666666666666</v>
      </c>
      <c r="N79" s="29">
        <f>'MidC Shocks'!AS50</f>
        <v>1.0109166666666667</v>
      </c>
      <c r="O79" s="29">
        <f>'MidC Shocks'!AT50</f>
        <v>0.95541666666666669</v>
      </c>
      <c r="P79" s="29">
        <f>'MidC Shocks'!AU50</f>
        <v>1.0071666666666668</v>
      </c>
      <c r="Q79" s="29">
        <f>'MidC Shocks'!AV50</f>
        <v>1.0882499999999999</v>
      </c>
      <c r="R79" s="29">
        <f>'MidC Shocks'!AW50</f>
        <v>0.94925000000000004</v>
      </c>
      <c r="S79" s="29">
        <f>'MidC Shocks'!AX50</f>
        <v>0.96108333333333329</v>
      </c>
      <c r="T79" s="29">
        <f>'MidC Shocks'!AY50</f>
        <v>1.0228333333333333</v>
      </c>
      <c r="U79" s="29">
        <f>'MidC Shocks'!AZ50</f>
        <v>1.0775833333333333</v>
      </c>
      <c r="V79" s="29">
        <f>'MidC Shocks'!BA50</f>
        <v>0.87808333333333344</v>
      </c>
      <c r="W79" s="20">
        <f>'MidC Shocks'!BB50</f>
        <v>50</v>
      </c>
      <c r="X79" s="38">
        <f>'MidC Shocks'!BC50</f>
        <v>0.98859583333333345</v>
      </c>
      <c r="Y79" s="39">
        <f>'MidC Shocks'!BD50</f>
        <v>46</v>
      </c>
    </row>
    <row r="80" spans="1:25" x14ac:dyDescent="0.2">
      <c r="A80" s="2">
        <f t="shared" si="11"/>
        <v>0.9856083333333332</v>
      </c>
      <c r="B80" s="2">
        <f>'MidC Shocks'!AG51</f>
        <v>15</v>
      </c>
      <c r="C80" s="29">
        <f>'MidC Shocks'!AH51</f>
        <v>1.0164166666666665</v>
      </c>
      <c r="D80" s="29">
        <f>'MidC Shocks'!AI51</f>
        <v>1.0277500000000002</v>
      </c>
      <c r="E80" s="29">
        <f>'MidC Shocks'!AJ51</f>
        <v>0.93941666666666668</v>
      </c>
      <c r="F80" s="29">
        <f>'MidC Shocks'!AK51</f>
        <v>0.99458333333333337</v>
      </c>
      <c r="G80" s="29">
        <f>'MidC Shocks'!AL51</f>
        <v>0.96433333333333326</v>
      </c>
      <c r="H80" s="29">
        <f>'MidC Shocks'!AM51</f>
        <v>0.98691666666666666</v>
      </c>
      <c r="I80" s="29">
        <f>'MidC Shocks'!AN51</f>
        <v>0.95683333333333331</v>
      </c>
      <c r="J80" s="29">
        <f>'MidC Shocks'!AO51</f>
        <v>0.95216666666666672</v>
      </c>
      <c r="K80" s="29">
        <f>'MidC Shocks'!AP51</f>
        <v>1.0180833333333332</v>
      </c>
      <c r="L80" s="29">
        <f>'MidC Shocks'!AQ51</f>
        <v>0.93549999999999989</v>
      </c>
      <c r="M80" s="29">
        <f>'MidC Shocks'!AR51</f>
        <v>1.0201666666666667</v>
      </c>
      <c r="N80" s="29">
        <f>'MidC Shocks'!AS51</f>
        <v>1.02525</v>
      </c>
      <c r="O80" s="29">
        <f>'MidC Shocks'!AT51</f>
        <v>0.9724166666666666</v>
      </c>
      <c r="P80" s="29">
        <f>'MidC Shocks'!AU51</f>
        <v>0.99474999999999991</v>
      </c>
      <c r="Q80" s="29">
        <f>'MidC Shocks'!AV51</f>
        <v>1.014833333333333</v>
      </c>
      <c r="R80" s="29">
        <f>'MidC Shocks'!AW51</f>
        <v>0.97758333333333347</v>
      </c>
      <c r="S80" s="29">
        <f>'MidC Shocks'!AX51</f>
        <v>1.0451666666666666</v>
      </c>
      <c r="T80" s="29">
        <f>'MidC Shocks'!AY51</f>
        <v>0.91341666666666665</v>
      </c>
      <c r="U80" s="29">
        <f>'MidC Shocks'!AZ51</f>
        <v>0.99391666666666678</v>
      </c>
      <c r="V80" s="29">
        <f>'MidC Shocks'!BA51</f>
        <v>0.96266666666666678</v>
      </c>
      <c r="W80" s="20">
        <f>'MidC Shocks'!BB51</f>
        <v>36</v>
      </c>
      <c r="X80" s="38">
        <f>'MidC Shocks'!BC51</f>
        <v>0.9856083333333332</v>
      </c>
      <c r="Y80" s="39">
        <f>'MidC Shocks'!BD51</f>
        <v>47</v>
      </c>
    </row>
    <row r="81" spans="1:25" x14ac:dyDescent="0.2">
      <c r="A81" s="2">
        <f t="shared" si="11"/>
        <v>0.9840458333333334</v>
      </c>
      <c r="B81" s="2">
        <f>'MidC Shocks'!AG52</f>
        <v>42</v>
      </c>
      <c r="C81" s="29">
        <f>'MidC Shocks'!AH52</f>
        <v>0.9385</v>
      </c>
      <c r="D81" s="29">
        <f>'MidC Shocks'!AI52</f>
        <v>0.94016666666666671</v>
      </c>
      <c r="E81" s="29">
        <f>'MidC Shocks'!AJ52</f>
        <v>0.93033333333333346</v>
      </c>
      <c r="F81" s="29">
        <f>'MidC Shocks'!AK52</f>
        <v>0.89258333333333351</v>
      </c>
      <c r="G81" s="29">
        <f>'MidC Shocks'!AL52</f>
        <v>0.96775</v>
      </c>
      <c r="H81" s="29">
        <f>'MidC Shocks'!AM52</f>
        <v>1.0564166666666668</v>
      </c>
      <c r="I81" s="29">
        <f>'MidC Shocks'!AN52</f>
        <v>1.0528333333333333</v>
      </c>
      <c r="J81" s="29">
        <f>'MidC Shocks'!AO52</f>
        <v>0.97483333333333333</v>
      </c>
      <c r="K81" s="29">
        <f>'MidC Shocks'!AP52</f>
        <v>1.0305833333333332</v>
      </c>
      <c r="L81" s="29">
        <f>'MidC Shocks'!AQ52</f>
        <v>1.0579166666666668</v>
      </c>
      <c r="M81" s="29">
        <f>'MidC Shocks'!AR52</f>
        <v>0.94824999999999982</v>
      </c>
      <c r="N81" s="29">
        <f>'MidC Shocks'!AS52</f>
        <v>1.0094999999999998</v>
      </c>
      <c r="O81" s="29">
        <f>'MidC Shocks'!AT52</f>
        <v>0.9195833333333332</v>
      </c>
      <c r="P81" s="29">
        <f>'MidC Shocks'!AU52</f>
        <v>1.0184166666666667</v>
      </c>
      <c r="Q81" s="29">
        <f>'MidC Shocks'!AV52</f>
        <v>0.97799999999999987</v>
      </c>
      <c r="R81" s="29">
        <f>'MidC Shocks'!AW52</f>
        <v>0.99091666666666667</v>
      </c>
      <c r="S81" s="29">
        <f>'MidC Shocks'!AX52</f>
        <v>0.97516666666666663</v>
      </c>
      <c r="T81" s="29">
        <f>'MidC Shocks'!AY52</f>
        <v>0.92849999999999977</v>
      </c>
      <c r="U81" s="29">
        <f>'MidC Shocks'!AZ52</f>
        <v>1.0131666666666665</v>
      </c>
      <c r="V81" s="29">
        <f>'MidC Shocks'!BA52</f>
        <v>1.0574999999999999</v>
      </c>
      <c r="W81" s="20">
        <f>'MidC Shocks'!BB52</f>
        <v>10</v>
      </c>
      <c r="X81" s="38">
        <f>'MidC Shocks'!BC52</f>
        <v>0.9840458333333334</v>
      </c>
      <c r="Y81" s="39">
        <f>'MidC Shocks'!BD52</f>
        <v>48</v>
      </c>
    </row>
    <row r="82" spans="1:25" x14ac:dyDescent="0.2">
      <c r="A82" s="2">
        <f t="shared" si="11"/>
        <v>0.98018333333333341</v>
      </c>
      <c r="B82" s="2">
        <f>'MidC Shocks'!AG53</f>
        <v>17</v>
      </c>
      <c r="C82" s="29">
        <f>'MidC Shocks'!AH53</f>
        <v>1.032</v>
      </c>
      <c r="D82" s="29">
        <f>'MidC Shocks'!AI53</f>
        <v>0.94508333333333328</v>
      </c>
      <c r="E82" s="29">
        <f>'MidC Shocks'!AJ53</f>
        <v>0.98708333333333342</v>
      </c>
      <c r="F82" s="29">
        <f>'MidC Shocks'!AK53</f>
        <v>0.90924999999999978</v>
      </c>
      <c r="G82" s="29">
        <f>'MidC Shocks'!AL53</f>
        <v>1.01725</v>
      </c>
      <c r="H82" s="29">
        <f>'MidC Shocks'!AM53</f>
        <v>0.97108333333333319</v>
      </c>
      <c r="I82" s="29">
        <f>'MidC Shocks'!AN53</f>
        <v>0.97266666666666668</v>
      </c>
      <c r="J82" s="29">
        <f>'MidC Shocks'!AO53</f>
        <v>1.0250000000000001</v>
      </c>
      <c r="K82" s="29">
        <f>'MidC Shocks'!AP53</f>
        <v>0.98208333333333331</v>
      </c>
      <c r="L82" s="29">
        <f>'MidC Shocks'!AQ53</f>
        <v>1.0135833333333333</v>
      </c>
      <c r="M82" s="29">
        <f>'MidC Shocks'!AR53</f>
        <v>0.98375000000000012</v>
      </c>
      <c r="N82" s="29">
        <f>'MidC Shocks'!AS53</f>
        <v>0.93875000000000008</v>
      </c>
      <c r="O82" s="29">
        <f>'MidC Shocks'!AT53</f>
        <v>1.054</v>
      </c>
      <c r="P82" s="29">
        <f>'MidC Shocks'!AU53</f>
        <v>0.9458333333333333</v>
      </c>
      <c r="Q82" s="29">
        <f>'MidC Shocks'!AV53</f>
        <v>0.96574999999999989</v>
      </c>
      <c r="R82" s="29">
        <f>'MidC Shocks'!AW53</f>
        <v>1.0927499999999999</v>
      </c>
      <c r="S82" s="29">
        <f>'MidC Shocks'!AX53</f>
        <v>0.93208333333333337</v>
      </c>
      <c r="T82" s="29">
        <f>'MidC Shocks'!AY53</f>
        <v>0.93183333333333351</v>
      </c>
      <c r="U82" s="29">
        <f>'MidC Shocks'!AZ53</f>
        <v>0.97958333333333336</v>
      </c>
      <c r="V82" s="29">
        <f>'MidC Shocks'!BA53</f>
        <v>0.92425000000000013</v>
      </c>
      <c r="W82" s="20">
        <f>'MidC Shocks'!BB53</f>
        <v>47</v>
      </c>
      <c r="X82" s="38">
        <f>'MidC Shocks'!BC53</f>
        <v>0.98018333333333341</v>
      </c>
      <c r="Y82" s="39">
        <f>'MidC Shocks'!BD53</f>
        <v>49</v>
      </c>
    </row>
    <row r="83" spans="1:25" x14ac:dyDescent="0.2">
      <c r="A83" s="2">
        <f t="shared" si="11"/>
        <v>0.97844166666666688</v>
      </c>
      <c r="B83" s="2">
        <f>'MidC Shocks'!AG54</f>
        <v>5</v>
      </c>
      <c r="C83" s="29">
        <f>'MidC Shocks'!AH54</f>
        <v>0.94874999999999998</v>
      </c>
      <c r="D83" s="29">
        <f>'MidC Shocks'!AI54</f>
        <v>0.94650000000000023</v>
      </c>
      <c r="E83" s="29">
        <f>'MidC Shocks'!AJ54</f>
        <v>0.95266666666666666</v>
      </c>
      <c r="F83" s="29">
        <f>'MidC Shocks'!AK54</f>
        <v>1.0024166666666667</v>
      </c>
      <c r="G83" s="29">
        <f>'MidC Shocks'!AL54</f>
        <v>0.9417500000000002</v>
      </c>
      <c r="H83" s="29">
        <f>'MidC Shocks'!AM54</f>
        <v>0.92191666666666672</v>
      </c>
      <c r="I83" s="29">
        <f>'MidC Shocks'!AN54</f>
        <v>0.98150000000000004</v>
      </c>
      <c r="J83" s="29">
        <f>'MidC Shocks'!AO54</f>
        <v>0.92374999999999996</v>
      </c>
      <c r="K83" s="29">
        <f>'MidC Shocks'!AP54</f>
        <v>0.90091666666666648</v>
      </c>
      <c r="L83" s="29">
        <f>'MidC Shocks'!AQ54</f>
        <v>1.0381666666666667</v>
      </c>
      <c r="M83" s="29">
        <f>'MidC Shocks'!AR54</f>
        <v>0.99958333333333327</v>
      </c>
      <c r="N83" s="29">
        <f>'MidC Shocks'!AS54</f>
        <v>0.98716666666666664</v>
      </c>
      <c r="O83" s="29">
        <f>'MidC Shocks'!AT54</f>
        <v>1.0103333333333333</v>
      </c>
      <c r="P83" s="29">
        <f>'MidC Shocks'!AU54</f>
        <v>0.95366666666666688</v>
      </c>
      <c r="Q83" s="29">
        <f>'MidC Shocks'!AV54</f>
        <v>0.99241666666666684</v>
      </c>
      <c r="R83" s="29">
        <f>'MidC Shocks'!AW54</f>
        <v>0.98433333333333328</v>
      </c>
      <c r="S83" s="29">
        <f>'MidC Shocks'!AX54</f>
        <v>1.0420833333333333</v>
      </c>
      <c r="T83" s="29">
        <f>'MidC Shocks'!AY54</f>
        <v>0.99566666666666681</v>
      </c>
      <c r="U83" s="29">
        <f>'MidC Shocks'!AZ54</f>
        <v>1.0678333333333334</v>
      </c>
      <c r="V83" s="29">
        <f>'MidC Shocks'!BA54</f>
        <v>0.9774166666666666</v>
      </c>
      <c r="W83" s="20">
        <f>'MidC Shocks'!BB54</f>
        <v>33</v>
      </c>
      <c r="X83" s="38">
        <f>'MidC Shocks'!BC54</f>
        <v>0.97844166666666688</v>
      </c>
      <c r="Y83" s="39">
        <f>'MidC Shocks'!BD54</f>
        <v>50</v>
      </c>
    </row>
    <row r="84" spans="1:25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Y84" s="29"/>
    </row>
    <row r="85" spans="1:25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Y85" s="29"/>
    </row>
    <row r="86" spans="1:25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Y86" s="29"/>
    </row>
    <row r="87" spans="1:25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Y87" s="29"/>
    </row>
    <row r="88" spans="1:25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Y88" s="29"/>
    </row>
    <row r="89" spans="1:25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Y89" s="29"/>
    </row>
    <row r="90" spans="1:25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Y90" s="29"/>
    </row>
    <row r="91" spans="1:25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Y91" s="29"/>
    </row>
    <row r="92" spans="1:25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Y92" s="29"/>
    </row>
    <row r="93" spans="1:25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Y93" s="29"/>
    </row>
    <row r="94" spans="1:25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Y94" s="29"/>
    </row>
    <row r="95" spans="1:25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Y95" s="29"/>
    </row>
    <row r="96" spans="1:25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Y96" s="29"/>
    </row>
    <row r="97" spans="3:25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Y97" s="29"/>
    </row>
    <row r="98" spans="3:25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Y98" s="29"/>
    </row>
    <row r="99" spans="3:25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Y99" s="29"/>
    </row>
    <row r="100" spans="3:25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Y100" s="29"/>
    </row>
    <row r="101" spans="3:25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Y101" s="29"/>
    </row>
    <row r="102" spans="3:25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Y102" s="29"/>
    </row>
    <row r="103" spans="3:25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Y103" s="29"/>
    </row>
    <row r="104" spans="3:25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Y104" s="29"/>
    </row>
    <row r="105" spans="3:25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Y105" s="29"/>
    </row>
    <row r="106" spans="3:25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Y106" s="29"/>
    </row>
    <row r="107" spans="3:25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Y107" s="29"/>
    </row>
    <row r="108" spans="3:25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Y108" s="29"/>
    </row>
    <row r="109" spans="3:25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Y109" s="29"/>
    </row>
    <row r="110" spans="3:25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Y110" s="29"/>
    </row>
    <row r="111" spans="3:25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Y111" s="29"/>
    </row>
    <row r="112" spans="3:25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Y112" s="29"/>
    </row>
    <row r="113" spans="3:25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Y113" s="29"/>
    </row>
    <row r="114" spans="3:25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Y114" s="29"/>
    </row>
    <row r="115" spans="3:25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Y115" s="29"/>
    </row>
    <row r="116" spans="3:25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Y116" s="29"/>
    </row>
    <row r="117" spans="3:25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Y117" s="29"/>
    </row>
    <row r="118" spans="3:25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Y118" s="29"/>
    </row>
    <row r="119" spans="3:25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Y119" s="29"/>
    </row>
    <row r="120" spans="3:25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Y120" s="29"/>
    </row>
    <row r="121" spans="3:25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Y121" s="29"/>
    </row>
    <row r="122" spans="3:25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Y122" s="29"/>
    </row>
    <row r="123" spans="3:25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Y123" s="29"/>
    </row>
    <row r="124" spans="3:25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Y124" s="29"/>
    </row>
    <row r="125" spans="3:25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Y125" s="29"/>
    </row>
    <row r="126" spans="3:25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Y126" s="29"/>
    </row>
    <row r="127" spans="3:25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Y127" s="29"/>
    </row>
    <row r="128" spans="3:25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Y128" s="29"/>
    </row>
    <row r="129" spans="3:25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Y129" s="29"/>
    </row>
    <row r="130" spans="3:25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Y130" s="29"/>
    </row>
    <row r="131" spans="3:25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Y131" s="29"/>
    </row>
    <row r="132" spans="3:25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Y132" s="29"/>
    </row>
    <row r="133" spans="3:25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Y133" s="29"/>
    </row>
    <row r="136" spans="3:25" x14ac:dyDescent="0.2">
      <c r="C136" s="24"/>
    </row>
  </sheetData>
  <sortState ref="C138:Z237">
    <sortCondition ref="Y138:Y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A136"/>
  <sheetViews>
    <sheetView zoomScaleNormal="100" workbookViewId="0"/>
  </sheetViews>
  <sheetFormatPr defaultRowHeight="12.75" x14ac:dyDescent="0.2"/>
  <cols>
    <col min="1" max="1" width="9.140625" style="2"/>
    <col min="2" max="2" width="16" style="2" bestFit="1" customWidth="1"/>
    <col min="3" max="3" width="9.7109375" style="2" bestFit="1" customWidth="1"/>
    <col min="4" max="16384" width="9.140625" style="2"/>
  </cols>
  <sheetData>
    <row r="1" spans="2:27" x14ac:dyDescent="0.2">
      <c r="C1" s="2">
        <f>C33</f>
        <v>2019</v>
      </c>
      <c r="D1" s="2">
        <f t="shared" ref="D1:V1" si="0">D33</f>
        <v>2020</v>
      </c>
      <c r="E1" s="2">
        <f t="shared" si="0"/>
        <v>2021</v>
      </c>
      <c r="F1" s="2">
        <f t="shared" si="0"/>
        <v>2022</v>
      </c>
      <c r="G1" s="2">
        <f t="shared" si="0"/>
        <v>2023</v>
      </c>
      <c r="H1" s="2">
        <f t="shared" si="0"/>
        <v>2024</v>
      </c>
      <c r="I1" s="2">
        <f t="shared" si="0"/>
        <v>2025</v>
      </c>
      <c r="J1" s="2">
        <f t="shared" si="0"/>
        <v>2026</v>
      </c>
      <c r="K1" s="2">
        <f t="shared" si="0"/>
        <v>2027</v>
      </c>
      <c r="L1" s="2">
        <f t="shared" si="0"/>
        <v>2028</v>
      </c>
      <c r="M1" s="2">
        <f t="shared" si="0"/>
        <v>2029</v>
      </c>
      <c r="N1" s="2">
        <f t="shared" si="0"/>
        <v>2030</v>
      </c>
      <c r="O1" s="2">
        <f t="shared" si="0"/>
        <v>2031</v>
      </c>
      <c r="P1" s="2">
        <f t="shared" si="0"/>
        <v>2032</v>
      </c>
      <c r="Q1" s="2">
        <f t="shared" si="0"/>
        <v>2033</v>
      </c>
      <c r="R1" s="2">
        <f t="shared" si="0"/>
        <v>2034</v>
      </c>
      <c r="S1" s="2">
        <f t="shared" si="0"/>
        <v>2035</v>
      </c>
      <c r="T1" s="2">
        <f t="shared" si="0"/>
        <v>2036</v>
      </c>
      <c r="U1" s="2">
        <f t="shared" si="0"/>
        <v>2037</v>
      </c>
      <c r="V1" s="2">
        <f t="shared" si="0"/>
        <v>2038</v>
      </c>
      <c r="Z1" s="20" t="s">
        <v>43</v>
      </c>
      <c r="AA1" s="20" t="s">
        <v>42</v>
      </c>
    </row>
    <row r="2" spans="2:27" x14ac:dyDescent="0.2">
      <c r="B2" s="2">
        <v>0.99</v>
      </c>
      <c r="C2" s="26">
        <f t="shared" ref="C2:R8" si="1">PERCENTILE(C$34:C$83,$B2)</f>
        <v>1.0533524999999999</v>
      </c>
      <c r="D2" s="26">
        <f t="shared" si="1"/>
        <v>1.0498983333333332</v>
      </c>
      <c r="E2" s="26">
        <f t="shared" si="1"/>
        <v>1.0570850000000001</v>
      </c>
      <c r="F2" s="26">
        <f t="shared" si="1"/>
        <v>1.0604291666666665</v>
      </c>
      <c r="G2" s="26">
        <f t="shared" si="1"/>
        <v>1.0721933333333333</v>
      </c>
      <c r="H2" s="26">
        <f t="shared" si="1"/>
        <v>1.0801216666666666</v>
      </c>
      <c r="I2" s="26">
        <f t="shared" si="1"/>
        <v>1.0571783333333333</v>
      </c>
      <c r="J2" s="26">
        <f t="shared" si="1"/>
        <v>1.0513399999999999</v>
      </c>
      <c r="K2" s="26">
        <f t="shared" si="1"/>
        <v>1.055455833333333</v>
      </c>
      <c r="L2" s="26">
        <f t="shared" si="1"/>
        <v>1.0790150000000001</v>
      </c>
      <c r="M2" s="26">
        <f t="shared" si="1"/>
        <v>1.0706624999999999</v>
      </c>
      <c r="N2" s="26">
        <f t="shared" si="1"/>
        <v>1.0483875</v>
      </c>
      <c r="O2" s="26">
        <f t="shared" si="1"/>
        <v>1.0490766666666667</v>
      </c>
      <c r="P2" s="26">
        <f t="shared" si="1"/>
        <v>1.0558616666666667</v>
      </c>
      <c r="Q2" s="26">
        <f t="shared" si="1"/>
        <v>1.0527191666666667</v>
      </c>
      <c r="R2" s="26">
        <f t="shared" si="1"/>
        <v>1.0733724999999998</v>
      </c>
      <c r="S2" s="26">
        <f t="shared" ref="M2:V8" si="2">PERCENTILE(S$34:S$83,$B2)</f>
        <v>1.0627941666666665</v>
      </c>
      <c r="T2" s="26">
        <f t="shared" si="2"/>
        <v>1.0743024999999999</v>
      </c>
      <c r="U2" s="26">
        <f t="shared" si="2"/>
        <v>1.0758675</v>
      </c>
      <c r="V2" s="26">
        <f t="shared" si="2"/>
        <v>1.0536949999999998</v>
      </c>
      <c r="Z2" s="20">
        <v>1</v>
      </c>
      <c r="AA2" s="20" t="s">
        <v>48</v>
      </c>
    </row>
    <row r="3" spans="2:27" x14ac:dyDescent="0.2">
      <c r="B3" s="2">
        <v>0.9</v>
      </c>
      <c r="C3" s="26">
        <f t="shared" si="1"/>
        <v>1.0429666666666666</v>
      </c>
      <c r="D3" s="26">
        <f t="shared" si="1"/>
        <v>1.0291999999999999</v>
      </c>
      <c r="E3" s="26">
        <f t="shared" si="1"/>
        <v>1.0301666666666667</v>
      </c>
      <c r="F3" s="26">
        <f t="shared" si="1"/>
        <v>1.0399916666666666</v>
      </c>
      <c r="G3" s="26">
        <f t="shared" si="1"/>
        <v>1.0347583333333332</v>
      </c>
      <c r="H3" s="26">
        <f t="shared" si="1"/>
        <v>1.0295500000000002</v>
      </c>
      <c r="I3" s="26">
        <f t="shared" si="1"/>
        <v>1.0384166666666665</v>
      </c>
      <c r="J3" s="26">
        <f t="shared" si="1"/>
        <v>1.0255749999999999</v>
      </c>
      <c r="K3" s="26">
        <f t="shared" si="1"/>
        <v>1.028775</v>
      </c>
      <c r="L3" s="26">
        <f t="shared" si="1"/>
        <v>1.0421083333333334</v>
      </c>
      <c r="M3" s="26">
        <f t="shared" si="2"/>
        <v>1.0399416666666665</v>
      </c>
      <c r="N3" s="26">
        <f t="shared" si="2"/>
        <v>1.0353250000000003</v>
      </c>
      <c r="O3" s="26">
        <f t="shared" si="2"/>
        <v>1.0357833333333335</v>
      </c>
      <c r="P3" s="26">
        <f t="shared" si="2"/>
        <v>1.0311833333333331</v>
      </c>
      <c r="Q3" s="26">
        <f t="shared" si="2"/>
        <v>1.0356583333333333</v>
      </c>
      <c r="R3" s="26">
        <f t="shared" si="2"/>
        <v>1.0372083333333333</v>
      </c>
      <c r="S3" s="26">
        <f t="shared" si="2"/>
        <v>1.0434833333333333</v>
      </c>
      <c r="T3" s="26">
        <f t="shared" si="2"/>
        <v>1.048325</v>
      </c>
      <c r="U3" s="26">
        <f t="shared" si="2"/>
        <v>1.0274666666666665</v>
      </c>
      <c r="V3" s="26">
        <f t="shared" si="2"/>
        <v>1.026125</v>
      </c>
      <c r="W3" s="26"/>
      <c r="X3" s="26"/>
      <c r="Y3" s="26"/>
      <c r="Z3" s="28">
        <v>5</v>
      </c>
      <c r="AA3" s="20" t="s">
        <v>14</v>
      </c>
    </row>
    <row r="4" spans="2:27" x14ac:dyDescent="0.2">
      <c r="B4" s="2">
        <v>0.75</v>
      </c>
      <c r="C4" s="26">
        <f t="shared" si="1"/>
        <v>1.0143541666666667</v>
      </c>
      <c r="D4" s="26">
        <f t="shared" si="1"/>
        <v>1.0175208333333332</v>
      </c>
      <c r="E4" s="26">
        <f t="shared" si="1"/>
        <v>1.0182916666666664</v>
      </c>
      <c r="F4" s="26">
        <f t="shared" si="1"/>
        <v>1.0170625</v>
      </c>
      <c r="G4" s="26">
        <f t="shared" si="1"/>
        <v>1.0166249999999999</v>
      </c>
      <c r="H4" s="26">
        <f t="shared" si="1"/>
        <v>1.0116041666666666</v>
      </c>
      <c r="I4" s="26">
        <f t="shared" si="1"/>
        <v>1.0264791666666666</v>
      </c>
      <c r="J4" s="26">
        <f t="shared" si="1"/>
        <v>1.0129166666666667</v>
      </c>
      <c r="K4" s="26">
        <f t="shared" si="1"/>
        <v>1.0124583333333335</v>
      </c>
      <c r="L4" s="26">
        <f t="shared" si="1"/>
        <v>1.0194375</v>
      </c>
      <c r="M4" s="26">
        <f t="shared" si="2"/>
        <v>1.0170208333333333</v>
      </c>
      <c r="N4" s="26">
        <f t="shared" si="2"/>
        <v>1.0227916666666665</v>
      </c>
      <c r="O4" s="26">
        <f t="shared" si="2"/>
        <v>1.0172083333333333</v>
      </c>
      <c r="P4" s="26">
        <f t="shared" si="2"/>
        <v>1.0173958333333333</v>
      </c>
      <c r="Q4" s="26">
        <f t="shared" si="2"/>
        <v>1.0241041666666666</v>
      </c>
      <c r="R4" s="26">
        <f t="shared" si="2"/>
        <v>1.0143541666666667</v>
      </c>
      <c r="S4" s="26">
        <f t="shared" si="2"/>
        <v>1.0166875</v>
      </c>
      <c r="T4" s="26">
        <f t="shared" si="2"/>
        <v>1.0123333333333333</v>
      </c>
      <c r="U4" s="26">
        <f t="shared" si="2"/>
        <v>1.0161874999999998</v>
      </c>
      <c r="V4" s="26">
        <f t="shared" si="2"/>
        <v>1.0143333333333335</v>
      </c>
      <c r="W4" s="26"/>
      <c r="X4" s="26"/>
      <c r="Y4" s="26"/>
      <c r="Z4" s="28">
        <v>13</v>
      </c>
      <c r="AA4" s="20" t="s">
        <v>13</v>
      </c>
    </row>
    <row r="5" spans="2:27" x14ac:dyDescent="0.2">
      <c r="B5" s="2">
        <v>0.5</v>
      </c>
      <c r="C5" s="26">
        <f t="shared" si="1"/>
        <v>0.9996666666666667</v>
      </c>
      <c r="D5" s="26">
        <f t="shared" si="1"/>
        <v>0.9982916666666668</v>
      </c>
      <c r="E5" s="26">
        <f t="shared" si="1"/>
        <v>1.0002500000000001</v>
      </c>
      <c r="F5" s="26">
        <f t="shared" si="1"/>
        <v>1.0003333333333333</v>
      </c>
      <c r="G5" s="26">
        <f t="shared" si="1"/>
        <v>0.99870833333333331</v>
      </c>
      <c r="H5" s="26">
        <f t="shared" si="1"/>
        <v>0.99862499999999987</v>
      </c>
      <c r="I5" s="26">
        <f t="shared" si="1"/>
        <v>0.99737500000000001</v>
      </c>
      <c r="J5" s="26">
        <f t="shared" si="1"/>
        <v>1.0005416666666667</v>
      </c>
      <c r="K5" s="26">
        <f t="shared" si="1"/>
        <v>0.99970833333333331</v>
      </c>
      <c r="L5" s="26">
        <f t="shared" si="1"/>
        <v>0.99929166666666669</v>
      </c>
      <c r="M5" s="26">
        <f t="shared" si="2"/>
        <v>1.0022916666666668</v>
      </c>
      <c r="N5" s="26">
        <f t="shared" si="2"/>
        <v>0.99975000000000014</v>
      </c>
      <c r="O5" s="26">
        <f t="shared" si="2"/>
        <v>0.99720833333333336</v>
      </c>
      <c r="P5" s="26">
        <f t="shared" si="2"/>
        <v>1.0002916666666666</v>
      </c>
      <c r="Q5" s="26">
        <f t="shared" si="2"/>
        <v>1.0002083333333331</v>
      </c>
      <c r="R5" s="26">
        <f t="shared" si="2"/>
        <v>1.0007916666666667</v>
      </c>
      <c r="S5" s="26">
        <f t="shared" si="2"/>
        <v>0.99837500000000001</v>
      </c>
      <c r="T5" s="26">
        <f t="shared" si="2"/>
        <v>0.99962499999999999</v>
      </c>
      <c r="U5" s="26">
        <f t="shared" si="2"/>
        <v>1.000375</v>
      </c>
      <c r="V5" s="26">
        <f t="shared" si="2"/>
        <v>0.99920833333333325</v>
      </c>
      <c r="W5" s="26"/>
      <c r="X5" s="26"/>
      <c r="Y5" s="26"/>
      <c r="Z5" s="28">
        <v>25</v>
      </c>
      <c r="AA5" s="20" t="s">
        <v>5</v>
      </c>
    </row>
    <row r="6" spans="2:27" x14ac:dyDescent="0.2">
      <c r="B6" s="2">
        <v>0.25</v>
      </c>
      <c r="C6" s="26">
        <f t="shared" si="1"/>
        <v>0.98137499999999989</v>
      </c>
      <c r="D6" s="26">
        <f t="shared" si="1"/>
        <v>0.98712500000000003</v>
      </c>
      <c r="E6" s="26">
        <f t="shared" si="1"/>
        <v>0.98433333333333339</v>
      </c>
      <c r="F6" s="26">
        <f t="shared" si="1"/>
        <v>0.98199999999999998</v>
      </c>
      <c r="G6" s="26">
        <f t="shared" si="1"/>
        <v>0.98404166666666648</v>
      </c>
      <c r="H6" s="26">
        <f t="shared" si="1"/>
        <v>0.98529166666666668</v>
      </c>
      <c r="I6" s="26">
        <f t="shared" si="1"/>
        <v>0.97445833333333343</v>
      </c>
      <c r="J6" s="26">
        <f t="shared" si="1"/>
        <v>0.98864583333333345</v>
      </c>
      <c r="K6" s="26">
        <f t="shared" si="1"/>
        <v>0.98370833333333318</v>
      </c>
      <c r="L6" s="26">
        <f t="shared" si="1"/>
        <v>0.97579166666666672</v>
      </c>
      <c r="M6" s="26">
        <f t="shared" si="2"/>
        <v>0.98166666666666658</v>
      </c>
      <c r="N6" s="26">
        <f t="shared" si="2"/>
        <v>0.97937500000000011</v>
      </c>
      <c r="O6" s="26">
        <f t="shared" si="2"/>
        <v>0.98506249999999995</v>
      </c>
      <c r="P6" s="26">
        <f t="shared" si="2"/>
        <v>0.97852083333333328</v>
      </c>
      <c r="Q6" s="26">
        <f t="shared" si="2"/>
        <v>0.97681249999999997</v>
      </c>
      <c r="R6" s="26">
        <f t="shared" si="2"/>
        <v>0.98129166666666667</v>
      </c>
      <c r="S6" s="26">
        <f t="shared" si="2"/>
        <v>0.97743750000000007</v>
      </c>
      <c r="T6" s="26">
        <f t="shared" si="2"/>
        <v>0.9847083333333333</v>
      </c>
      <c r="U6" s="26">
        <f t="shared" si="2"/>
        <v>0.98331250000000003</v>
      </c>
      <c r="V6" s="26">
        <f t="shared" si="2"/>
        <v>0.98637500000000011</v>
      </c>
      <c r="W6" s="26"/>
      <c r="X6" s="26"/>
      <c r="Y6" s="26"/>
      <c r="Z6" s="28">
        <v>37</v>
      </c>
      <c r="AA6" s="20" t="s">
        <v>12</v>
      </c>
    </row>
    <row r="7" spans="2:27" x14ac:dyDescent="0.2">
      <c r="B7" s="2">
        <v>0.1</v>
      </c>
      <c r="C7" s="26">
        <f t="shared" si="1"/>
        <v>0.96304999999999996</v>
      </c>
      <c r="D7" s="26">
        <f t="shared" si="1"/>
        <v>0.97006666666666685</v>
      </c>
      <c r="E7" s="26">
        <f t="shared" si="1"/>
        <v>0.97052499999999997</v>
      </c>
      <c r="F7" s="26">
        <f t="shared" si="1"/>
        <v>0.96158333333333323</v>
      </c>
      <c r="G7" s="26">
        <f t="shared" si="1"/>
        <v>0.96647499999999997</v>
      </c>
      <c r="H7" s="26">
        <f t="shared" si="1"/>
        <v>0.97344166666666676</v>
      </c>
      <c r="I7" s="26">
        <f t="shared" si="1"/>
        <v>0.96115000000000006</v>
      </c>
      <c r="J7" s="26">
        <f t="shared" si="1"/>
        <v>0.97257499999999997</v>
      </c>
      <c r="K7" s="26">
        <f t="shared" si="1"/>
        <v>0.97495000000000009</v>
      </c>
      <c r="L7" s="26">
        <f t="shared" si="1"/>
        <v>0.9612666666666666</v>
      </c>
      <c r="M7" s="26">
        <f t="shared" si="2"/>
        <v>0.96388333333333331</v>
      </c>
      <c r="N7" s="26">
        <f t="shared" si="2"/>
        <v>0.96115000000000006</v>
      </c>
      <c r="O7" s="26">
        <f t="shared" si="2"/>
        <v>0.96844166666666665</v>
      </c>
      <c r="P7" s="26">
        <f t="shared" si="2"/>
        <v>0.96990833333333326</v>
      </c>
      <c r="Q7" s="26">
        <f t="shared" si="2"/>
        <v>0.96372499999999983</v>
      </c>
      <c r="R7" s="26">
        <f t="shared" si="2"/>
        <v>0.96292499999999992</v>
      </c>
      <c r="S7" s="26">
        <f t="shared" si="2"/>
        <v>0.96351666666666669</v>
      </c>
      <c r="T7" s="26">
        <f t="shared" si="2"/>
        <v>0.95779166666666671</v>
      </c>
      <c r="U7" s="26">
        <f t="shared" si="2"/>
        <v>0.97392500000000004</v>
      </c>
      <c r="V7" s="26">
        <f t="shared" si="2"/>
        <v>0.97480000000000011</v>
      </c>
      <c r="W7" s="26"/>
      <c r="X7" s="26"/>
      <c r="Y7" s="26"/>
      <c r="Z7" s="28">
        <v>45</v>
      </c>
      <c r="AA7" s="20" t="s">
        <v>11</v>
      </c>
    </row>
    <row r="8" spans="2:27" x14ac:dyDescent="0.2">
      <c r="B8" s="2">
        <v>0.01</v>
      </c>
      <c r="C8" s="26">
        <f t="shared" si="1"/>
        <v>0.94947499999999985</v>
      </c>
      <c r="D8" s="26">
        <f t="shared" si="1"/>
        <v>0.95545250000000004</v>
      </c>
      <c r="E8" s="26">
        <f t="shared" si="1"/>
        <v>0.94804166666666656</v>
      </c>
      <c r="F8" s="26">
        <f t="shared" si="1"/>
        <v>0.94739916666666668</v>
      </c>
      <c r="G8" s="26">
        <f t="shared" si="1"/>
        <v>0.93187333333333322</v>
      </c>
      <c r="H8" s="26">
        <f t="shared" si="1"/>
        <v>0.92303083333333336</v>
      </c>
      <c r="I8" s="26">
        <f t="shared" si="1"/>
        <v>0.94774250000000004</v>
      </c>
      <c r="J8" s="26">
        <f t="shared" si="1"/>
        <v>0.94778583333333322</v>
      </c>
      <c r="K8" s="26">
        <f t="shared" si="1"/>
        <v>0.95585416666666689</v>
      </c>
      <c r="L8" s="26">
        <f t="shared" si="1"/>
        <v>0.93026166666666665</v>
      </c>
      <c r="M8" s="26">
        <f t="shared" si="2"/>
        <v>0.93253000000000008</v>
      </c>
      <c r="N8" s="26">
        <f t="shared" si="2"/>
        <v>0.95047583333333319</v>
      </c>
      <c r="O8" s="26">
        <f t="shared" si="2"/>
        <v>0.94630916666666676</v>
      </c>
      <c r="P8" s="26">
        <f t="shared" si="2"/>
        <v>0.95412833333333336</v>
      </c>
      <c r="Q8" s="26">
        <f t="shared" si="2"/>
        <v>0.9459749999999999</v>
      </c>
      <c r="R8" s="26">
        <f t="shared" si="2"/>
        <v>0.93352166666666681</v>
      </c>
      <c r="S8" s="26">
        <f t="shared" si="2"/>
        <v>0.94380333333333322</v>
      </c>
      <c r="T8" s="26">
        <f t="shared" si="2"/>
        <v>0.93066666666666664</v>
      </c>
      <c r="U8" s="26">
        <f t="shared" si="2"/>
        <v>0.93054916666666654</v>
      </c>
      <c r="V8" s="26">
        <f t="shared" si="2"/>
        <v>0.94488583333333331</v>
      </c>
      <c r="W8" s="27"/>
      <c r="Z8" s="28">
        <v>50</v>
      </c>
      <c r="AA8" s="20" t="s">
        <v>47</v>
      </c>
    </row>
    <row r="10" spans="2:27" x14ac:dyDescent="0.2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" t="s">
        <v>57</v>
      </c>
    </row>
    <row r="11" spans="2:27" x14ac:dyDescent="0.2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2:27" x14ac:dyDescent="0.2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2:27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2:27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6" spans="2:27" x14ac:dyDescent="0.2">
      <c r="B16" s="30" t="str">
        <f>C30</f>
        <v>MP_Shock_PV</v>
      </c>
      <c r="C16" s="3">
        <f>Forecasts!B5</f>
        <v>29.20039818453499</v>
      </c>
      <c r="D16" s="3">
        <f>Forecasts!C5</f>
        <v>27.812206629004194</v>
      </c>
      <c r="E16" s="3">
        <f>Forecasts!D5</f>
        <v>29.963746914421751</v>
      </c>
      <c r="F16" s="3">
        <f>Forecasts!E5</f>
        <v>33.12741220505243</v>
      </c>
      <c r="G16" s="3">
        <f>Forecasts!F5</f>
        <v>36.383840658839212</v>
      </c>
      <c r="H16" s="3">
        <f>Forecasts!G5</f>
        <v>40.246271399786814</v>
      </c>
      <c r="I16" s="3">
        <f>Forecasts!H5</f>
        <v>46.401353970078816</v>
      </c>
      <c r="J16" s="3">
        <f>Forecasts!I5</f>
        <v>49.617234599755953</v>
      </c>
      <c r="K16" s="3">
        <f>Forecasts!J5</f>
        <v>50.563022486015733</v>
      </c>
      <c r="L16" s="3">
        <f>Forecasts!K5</f>
        <v>51.540760559293375</v>
      </c>
      <c r="M16" s="3">
        <f>Forecasts!L5</f>
        <v>55.542454570601308</v>
      </c>
      <c r="N16" s="3">
        <f>Forecasts!M5</f>
        <v>60.745696263581429</v>
      </c>
      <c r="O16" s="3">
        <f>Forecasts!N5</f>
        <v>64.508880692229994</v>
      </c>
      <c r="P16" s="3">
        <f>Forecasts!O5</f>
        <v>68.630521274432411</v>
      </c>
      <c r="Q16" s="3">
        <f>Forecasts!P5</f>
        <v>73.184084377348071</v>
      </c>
      <c r="R16" s="3">
        <f>Forecasts!Q5</f>
        <v>77.069806148764584</v>
      </c>
      <c r="S16" s="3">
        <f>Forecasts!R5</f>
        <v>78.737451963274808</v>
      </c>
      <c r="T16" s="3">
        <f>Forecasts!S5</f>
        <v>82.120540595438911</v>
      </c>
      <c r="U16" s="3">
        <f>Forecasts!T5</f>
        <v>87.327710202343326</v>
      </c>
      <c r="V16" s="3">
        <f>Forecasts!U5</f>
        <v>94.274742834720868</v>
      </c>
      <c r="W16" s="3">
        <f>Forecasts!V5</f>
        <v>0</v>
      </c>
      <c r="X16" s="3">
        <f>Forecasts!W5</f>
        <v>0</v>
      </c>
      <c r="Y16" s="3"/>
    </row>
    <row r="17" spans="2:25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2:25" x14ac:dyDescent="0.2">
      <c r="B18" s="30" t="s">
        <v>49</v>
      </c>
      <c r="C18" s="33">
        <f>MIN(C19:V19)</f>
        <v>2.6267470319151549</v>
      </c>
      <c r="D18" s="42" t="s">
        <v>50</v>
      </c>
      <c r="E18" s="33">
        <f>MAX(C19:V19)</f>
        <v>12.690317300420872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2:25" x14ac:dyDescent="0.2">
      <c r="C19" s="33">
        <f t="shared" ref="C19:V19" si="3">C22-C28</f>
        <v>3.0332643624140339</v>
      </c>
      <c r="D19" s="33">
        <f t="shared" si="3"/>
        <v>2.6267470319151549</v>
      </c>
      <c r="E19" s="33">
        <f t="shared" si="3"/>
        <v>3.267346842704935</v>
      </c>
      <c r="F19" s="33">
        <f t="shared" si="3"/>
        <v>3.7443914015370723</v>
      </c>
      <c r="G19" s="33">
        <f t="shared" si="3"/>
        <v>5.1053805212483212</v>
      </c>
      <c r="H19" s="33">
        <f t="shared" si="3"/>
        <v>6.3223203127520051</v>
      </c>
      <c r="I19" s="33">
        <f t="shared" si="3"/>
        <v>5.0779708395105487</v>
      </c>
      <c r="J19" s="33">
        <f t="shared" si="3"/>
        <v>5.1380713812822307</v>
      </c>
      <c r="K19" s="33">
        <f t="shared" si="3"/>
        <v>5.0361613113112824</v>
      </c>
      <c r="L19" s="33">
        <f t="shared" si="3"/>
        <v>7.6668599357300948</v>
      </c>
      <c r="M19" s="33">
        <f t="shared" si="3"/>
        <v>7.6722181059735703</v>
      </c>
      <c r="N19" s="33">
        <f t="shared" si="3"/>
        <v>5.9477123639943699</v>
      </c>
      <c r="O19" s="33">
        <f t="shared" si="3"/>
        <v>6.6294163965387369</v>
      </c>
      <c r="P19" s="33">
        <f t="shared" si="3"/>
        <v>6.9820116976522542</v>
      </c>
      <c r="Q19" s="33">
        <f t="shared" si="3"/>
        <v>7.8119741001230381</v>
      </c>
      <c r="R19" s="33">
        <f t="shared" si="3"/>
        <v>10.778276614743163</v>
      </c>
      <c r="S19" s="33">
        <f t="shared" si="3"/>
        <v>9.3690350236533675</v>
      </c>
      <c r="T19" s="33">
        <f t="shared" si="3"/>
        <v>11.795452282209695</v>
      </c>
      <c r="U19" s="33">
        <f t="shared" si="3"/>
        <v>12.690317300420872</v>
      </c>
      <c r="V19" s="33">
        <f t="shared" si="3"/>
        <v>10.257956205560276</v>
      </c>
      <c r="W19" s="31"/>
      <c r="X19" s="31"/>
      <c r="Y19" s="31"/>
    </row>
    <row r="20" spans="2:25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2:25" x14ac:dyDescent="0.2">
      <c r="C21" s="41">
        <f>C33</f>
        <v>2019</v>
      </c>
      <c r="D21" s="41">
        <f t="shared" ref="D21:V21" si="4">D33</f>
        <v>2020</v>
      </c>
      <c r="E21" s="41">
        <f t="shared" si="4"/>
        <v>2021</v>
      </c>
      <c r="F21" s="41">
        <f t="shared" si="4"/>
        <v>2022</v>
      </c>
      <c r="G21" s="41">
        <f t="shared" si="4"/>
        <v>2023</v>
      </c>
      <c r="H21" s="41">
        <f t="shared" si="4"/>
        <v>2024</v>
      </c>
      <c r="I21" s="41">
        <f t="shared" si="4"/>
        <v>2025</v>
      </c>
      <c r="J21" s="41">
        <f t="shared" si="4"/>
        <v>2026</v>
      </c>
      <c r="K21" s="41">
        <f t="shared" si="4"/>
        <v>2027</v>
      </c>
      <c r="L21" s="41">
        <f t="shared" si="4"/>
        <v>2028</v>
      </c>
      <c r="M21" s="41">
        <f t="shared" si="4"/>
        <v>2029</v>
      </c>
      <c r="N21" s="41">
        <f t="shared" si="4"/>
        <v>2030</v>
      </c>
      <c r="O21" s="41">
        <f t="shared" si="4"/>
        <v>2031</v>
      </c>
      <c r="P21" s="41">
        <f t="shared" si="4"/>
        <v>2032</v>
      </c>
      <c r="Q21" s="41">
        <f t="shared" si="4"/>
        <v>2033</v>
      </c>
      <c r="R21" s="41">
        <f t="shared" si="4"/>
        <v>2034</v>
      </c>
      <c r="S21" s="41">
        <f t="shared" si="4"/>
        <v>2035</v>
      </c>
      <c r="T21" s="41">
        <f t="shared" si="4"/>
        <v>2036</v>
      </c>
      <c r="U21" s="41">
        <f t="shared" si="4"/>
        <v>2037</v>
      </c>
      <c r="V21" s="41">
        <f t="shared" si="4"/>
        <v>2038</v>
      </c>
      <c r="W21" s="26"/>
      <c r="X21" s="26"/>
      <c r="Y21" s="26"/>
    </row>
    <row r="22" spans="2:25" x14ac:dyDescent="0.2">
      <c r="B22" s="2" t="s">
        <v>47</v>
      </c>
      <c r="C22" s="33">
        <f t="shared" ref="C22:V23" si="5">C2*C$16</f>
        <v>30.758312428675389</v>
      </c>
      <c r="D22" s="33">
        <f t="shared" si="5"/>
        <v>29.199989386113785</v>
      </c>
      <c r="E22" s="33">
        <f t="shared" si="5"/>
        <v>31.67422740703152</v>
      </c>
      <c r="F22" s="33">
        <f t="shared" si="5"/>
        <v>35.129274118426906</v>
      </c>
      <c r="G22" s="33">
        <f t="shared" si="5"/>
        <v>39.010511395469678</v>
      </c>
      <c r="H22" s="33">
        <f t="shared" si="5"/>
        <v>43.470869741456731</v>
      </c>
      <c r="I22" s="33">
        <f t="shared" si="5"/>
        <v>49.054506054497971</v>
      </c>
      <c r="J22" s="33">
        <f t="shared" si="5"/>
        <v>52.16458342410742</v>
      </c>
      <c r="K22" s="33">
        <f t="shared" si="5"/>
        <v>53.367037033829789</v>
      </c>
      <c r="L22" s="33">
        <f t="shared" si="5"/>
        <v>55.613253754885946</v>
      </c>
      <c r="M22" s="33">
        <f t="shared" si="5"/>
        <v>59.467223266696415</v>
      </c>
      <c r="N22" s="33">
        <f t="shared" si="5"/>
        <v>63.685028641535474</v>
      </c>
      <c r="O22" s="33">
        <f t="shared" si="5"/>
        <v>67.674761527002332</v>
      </c>
      <c r="P22" s="33">
        <f t="shared" si="5"/>
        <v>72.464336577024326</v>
      </c>
      <c r="Q22" s="33">
        <f t="shared" si="5"/>
        <v>77.042288318984873</v>
      </c>
      <c r="R22" s="33">
        <f t="shared" si="5"/>
        <v>82.724610500414798</v>
      </c>
      <c r="S22" s="33">
        <f t="shared" si="5"/>
        <v>83.681704644765333</v>
      </c>
      <c r="T22" s="33">
        <f t="shared" si="5"/>
        <v>88.222302063031506</v>
      </c>
      <c r="U22" s="33">
        <f t="shared" si="5"/>
        <v>93.953045256119609</v>
      </c>
      <c r="V22" s="33">
        <f t="shared" si="5"/>
        <v>99.336825151231196</v>
      </c>
      <c r="W22" s="26"/>
      <c r="X22" s="26"/>
      <c r="Y22" s="26"/>
    </row>
    <row r="23" spans="2:25" x14ac:dyDescent="0.2">
      <c r="B23" s="2" t="s">
        <v>11</v>
      </c>
      <c r="C23" s="33">
        <f t="shared" si="5"/>
        <v>30.455041959863841</v>
      </c>
      <c r="D23" s="33">
        <f t="shared" si="5"/>
        <v>28.624323062571115</v>
      </c>
      <c r="E23" s="33">
        <f t="shared" si="5"/>
        <v>30.867653279673473</v>
      </c>
      <c r="F23" s="33">
        <f t="shared" si="5"/>
        <v>34.452232631486154</v>
      </c>
      <c r="G23" s="33">
        <f t="shared" si="5"/>
        <v>37.648482320406025</v>
      </c>
      <c r="H23" s="33">
        <f t="shared" si="5"/>
        <v>41.435548719650519</v>
      </c>
      <c r="I23" s="33">
        <f t="shared" si="5"/>
        <v>48.183939318429339</v>
      </c>
      <c r="J23" s="33">
        <f t="shared" si="5"/>
        <v>50.886195374644707</v>
      </c>
      <c r="K23" s="33">
        <f t="shared" si="5"/>
        <v>52.017973458050832</v>
      </c>
      <c r="L23" s="33">
        <f t="shared" si="5"/>
        <v>53.711056085177624</v>
      </c>
      <c r="M23" s="33">
        <f t="shared" si="5"/>
        <v>57.760912776908732</v>
      </c>
      <c r="N23" s="33">
        <f t="shared" si="5"/>
        <v>62.891537984092459</v>
      </c>
      <c r="O23" s="33">
        <f t="shared" si="5"/>
        <v>66.817223473000297</v>
      </c>
      <c r="P23" s="33">
        <f t="shared" si="5"/>
        <v>70.77064969617345</v>
      </c>
      <c r="Q23" s="33">
        <f t="shared" si="5"/>
        <v>75.793706852770342</v>
      </c>
      <c r="R23" s="33">
        <f t="shared" si="5"/>
        <v>79.937445185883192</v>
      </c>
      <c r="S23" s="33">
        <f t="shared" si="5"/>
        <v>82.161218832811201</v>
      </c>
      <c r="T23" s="33">
        <f t="shared" si="5"/>
        <v>86.089015719713487</v>
      </c>
      <c r="U23" s="33">
        <f t="shared" si="5"/>
        <v>89.726311309234347</v>
      </c>
      <c r="V23" s="33">
        <f t="shared" si="5"/>
        <v>96.737670491277953</v>
      </c>
      <c r="W23" s="31"/>
      <c r="X23" s="31"/>
      <c r="Y23" s="31"/>
    </row>
    <row r="24" spans="2:25" x14ac:dyDescent="0.2">
      <c r="B24" s="2" t="s">
        <v>12</v>
      </c>
      <c r="C24" s="33">
        <f t="shared" ref="C24:V24" si="6">C4*C$16</f>
        <v>29.619545566808835</v>
      </c>
      <c r="D24" s="33">
        <f t="shared" si="6"/>
        <v>28.299499665983202</v>
      </c>
      <c r="E24" s="33">
        <f t="shared" si="6"/>
        <v>30.511833785064706</v>
      </c>
      <c r="F24" s="33">
        <f t="shared" si="6"/>
        <v>33.692648675801138</v>
      </c>
      <c r="G24" s="33">
        <f t="shared" si="6"/>
        <v>36.988722009792411</v>
      </c>
      <c r="H24" s="33">
        <f t="shared" si="6"/>
        <v>40.713295840821836</v>
      </c>
      <c r="I24" s="33">
        <f t="shared" si="6"/>
        <v>47.630023155411529</v>
      </c>
      <c r="J24" s="33">
        <f t="shared" si="6"/>
        <v>50.258123880002799</v>
      </c>
      <c r="K24" s="33">
        <f t="shared" si="6"/>
        <v>51.192953474487354</v>
      </c>
      <c r="L24" s="33">
        <f t="shared" si="6"/>
        <v>52.54258409266464</v>
      </c>
      <c r="M24" s="33">
        <f t="shared" si="6"/>
        <v>56.487833432771744</v>
      </c>
      <c r="N24" s="33">
        <f t="shared" si="6"/>
        <v>62.130191924255548</v>
      </c>
      <c r="O24" s="33">
        <f t="shared" si="6"/>
        <v>65.618971014142119</v>
      </c>
      <c r="P24" s="33">
        <f t="shared" si="6"/>
        <v>69.824406384102218</v>
      </c>
      <c r="Q24" s="33">
        <f t="shared" si="6"/>
        <v>74.948125744527061</v>
      </c>
      <c r="R24" s="33">
        <f t="shared" si="6"/>
        <v>78.176078991191645</v>
      </c>
      <c r="S24" s="33">
        <f t="shared" si="6"/>
        <v>80.051383192911956</v>
      </c>
      <c r="T24" s="33">
        <f t="shared" si="6"/>
        <v>83.133360596115992</v>
      </c>
      <c r="U24" s="33">
        <f t="shared" si="6"/>
        <v>88.741327511243739</v>
      </c>
      <c r="V24" s="33">
        <f t="shared" si="6"/>
        <v>95.626014148685215</v>
      </c>
      <c r="W24" s="31"/>
      <c r="X24" s="31"/>
      <c r="Y24" s="31"/>
    </row>
    <row r="25" spans="2:25" x14ac:dyDescent="0.2">
      <c r="B25" s="2" t="s">
        <v>5</v>
      </c>
      <c r="C25" s="33">
        <f t="shared" ref="C25:V25" si="7">AVERAGE(C$34:C$133)*C$16</f>
        <v>29.200544186525907</v>
      </c>
      <c r="D25" s="33">
        <f t="shared" si="7"/>
        <v>27.812392043715043</v>
      </c>
      <c r="E25" s="33">
        <f t="shared" si="7"/>
        <v>29.963247518639832</v>
      </c>
      <c r="F25" s="33">
        <f t="shared" si="7"/>
        <v>33.128019540942859</v>
      </c>
      <c r="G25" s="33">
        <f t="shared" si="7"/>
        <v>36.383961938308076</v>
      </c>
      <c r="H25" s="33">
        <f t="shared" si="7"/>
        <v>40.246271399786799</v>
      </c>
      <c r="I25" s="33">
        <f t="shared" si="7"/>
        <v>46.401508641258715</v>
      </c>
      <c r="J25" s="33">
        <f t="shared" si="7"/>
        <v>49.617648076710942</v>
      </c>
      <c r="K25" s="33">
        <f t="shared" si="7"/>
        <v>50.562432584086714</v>
      </c>
      <c r="L25" s="33">
        <f t="shared" si="7"/>
        <v>51.541190065631369</v>
      </c>
      <c r="M25" s="33">
        <f t="shared" si="7"/>
        <v>55.543287707419871</v>
      </c>
      <c r="N25" s="33">
        <f t="shared" si="7"/>
        <v>60.745595020754301</v>
      </c>
      <c r="O25" s="33">
        <f t="shared" si="7"/>
        <v>64.508020573820772</v>
      </c>
      <c r="P25" s="33">
        <f t="shared" si="7"/>
        <v>68.629377432411147</v>
      </c>
      <c r="Q25" s="33">
        <f t="shared" si="7"/>
        <v>73.182986616082403</v>
      </c>
      <c r="R25" s="33">
        <f t="shared" si="7"/>
        <v>77.069677699087677</v>
      </c>
      <c r="S25" s="33">
        <f t="shared" si="7"/>
        <v>78.737058276014977</v>
      </c>
      <c r="T25" s="33">
        <f t="shared" si="7"/>
        <v>82.120266860303616</v>
      </c>
      <c r="U25" s="33">
        <f t="shared" si="7"/>
        <v>87.325818101955619</v>
      </c>
      <c r="V25" s="33">
        <f t="shared" si="7"/>
        <v>94.275999831291983</v>
      </c>
      <c r="W25" s="31"/>
      <c r="X25" s="31"/>
      <c r="Y25" s="31"/>
    </row>
    <row r="26" spans="2:25" x14ac:dyDescent="0.2">
      <c r="B26" s="2" t="s">
        <v>13</v>
      </c>
      <c r="C26" s="33">
        <f t="shared" ref="C26:V26" si="8">C6*C$16</f>
        <v>28.656540768348023</v>
      </c>
      <c r="D26" s="33">
        <f t="shared" si="8"/>
        <v>27.454124468655767</v>
      </c>
      <c r="E26" s="33">
        <f t="shared" si="8"/>
        <v>29.494314879429144</v>
      </c>
      <c r="F26" s="33">
        <f t="shared" si="8"/>
        <v>32.531118785361485</v>
      </c>
      <c r="G26" s="33">
        <f t="shared" si="8"/>
        <v>35.80321520165856</v>
      </c>
      <c r="H26" s="33">
        <f t="shared" si="8"/>
        <v>39.654315824614947</v>
      </c>
      <c r="I26" s="33">
        <f t="shared" si="8"/>
        <v>45.216186054093058</v>
      </c>
      <c r="J26" s="33">
        <f t="shared" si="8"/>
        <v>49.053872248571231</v>
      </c>
      <c r="K26" s="33">
        <f t="shared" si="8"/>
        <v>49.739266578014387</v>
      </c>
      <c r="L26" s="33">
        <f t="shared" si="8"/>
        <v>50.293044647420487</v>
      </c>
      <c r="M26" s="33">
        <f t="shared" si="8"/>
        <v>54.524176236806944</v>
      </c>
      <c r="N26" s="33">
        <f t="shared" si="8"/>
        <v>59.492816278145071</v>
      </c>
      <c r="O26" s="33">
        <f t="shared" si="8"/>
        <v>63.545279286889809</v>
      </c>
      <c r="P26" s="33">
        <f t="shared" si="8"/>
        <v>67.156394869558667</v>
      </c>
      <c r="Q26" s="33">
        <f t="shared" si="8"/>
        <v>71.487128420848308</v>
      </c>
      <c r="R26" s="33">
        <f t="shared" si="8"/>
        <v>75.627958525398114</v>
      </c>
      <c r="S26" s="33">
        <f t="shared" si="8"/>
        <v>76.960938203353422</v>
      </c>
      <c r="T26" s="33">
        <f t="shared" si="8"/>
        <v>80.864780662166993</v>
      </c>
      <c r="U26" s="33">
        <f t="shared" si="8"/>
        <v>85.870429038341726</v>
      </c>
      <c r="V26" s="33">
        <f t="shared" si="8"/>
        <v>92.990249463597806</v>
      </c>
      <c r="W26" s="31"/>
      <c r="X26" s="31"/>
      <c r="Y26" s="31"/>
    </row>
    <row r="27" spans="2:25" x14ac:dyDescent="0.2">
      <c r="B27" s="2" t="s">
        <v>14</v>
      </c>
      <c r="C27" s="33">
        <f t="shared" ref="C27:V28" si="9">C7*C$16</f>
        <v>28.12144347161642</v>
      </c>
      <c r="D27" s="33">
        <f t="shared" si="9"/>
        <v>26.979694577242675</v>
      </c>
      <c r="E27" s="33">
        <f t="shared" si="9"/>
        <v>29.080565474119169</v>
      </c>
      <c r="F27" s="33">
        <f t="shared" si="9"/>
        <v>31.854767452841664</v>
      </c>
      <c r="G27" s="33">
        <f t="shared" si="9"/>
        <v>35.164072400751628</v>
      </c>
      <c r="H27" s="33">
        <f t="shared" si="9"/>
        <v>39.177397508527477</v>
      </c>
      <c r="I27" s="33">
        <f t="shared" si="9"/>
        <v>44.598661368341254</v>
      </c>
      <c r="J27" s="33">
        <f t="shared" si="9"/>
        <v>48.256481940857647</v>
      </c>
      <c r="K27" s="33">
        <f t="shared" si="9"/>
        <v>49.296418772741042</v>
      </c>
      <c r="L27" s="33">
        <f t="shared" si="9"/>
        <v>49.544415100296739</v>
      </c>
      <c r="M27" s="33">
        <f t="shared" si="9"/>
        <v>53.536446253026426</v>
      </c>
      <c r="N27" s="33">
        <f t="shared" si="9"/>
        <v>58.385725963741294</v>
      </c>
      <c r="O27" s="33">
        <f t="shared" si="9"/>
        <v>62.473087932384367</v>
      </c>
      <c r="P27" s="33">
        <f t="shared" si="9"/>
        <v>66.565314505082611</v>
      </c>
      <c r="Q27" s="33">
        <f t="shared" si="9"/>
        <v>70.529331716559753</v>
      </c>
      <c r="R27" s="33">
        <f t="shared" si="9"/>
        <v>74.212443085799137</v>
      </c>
      <c r="S27" s="33">
        <f t="shared" si="9"/>
        <v>75.86484725748133</v>
      </c>
      <c r="T27" s="33">
        <f t="shared" si="9"/>
        <v>78.65436944447309</v>
      </c>
      <c r="U27" s="33">
        <f t="shared" si="9"/>
        <v>85.050640158817231</v>
      </c>
      <c r="V27" s="33">
        <f t="shared" si="9"/>
        <v>91.899019315285912</v>
      </c>
      <c r="W27" s="31"/>
      <c r="X27" s="31"/>
      <c r="Y27" s="31"/>
    </row>
    <row r="28" spans="2:25" x14ac:dyDescent="0.2">
      <c r="B28" s="2" t="s">
        <v>48</v>
      </c>
      <c r="C28" s="33">
        <f t="shared" si="9"/>
        <v>27.725048066261355</v>
      </c>
      <c r="D28" s="33">
        <f t="shared" si="9"/>
        <v>26.57324235419863</v>
      </c>
      <c r="E28" s="33">
        <f t="shared" si="9"/>
        <v>28.406880564326585</v>
      </c>
      <c r="F28" s="33">
        <f t="shared" si="9"/>
        <v>31.384882716889834</v>
      </c>
      <c r="G28" s="33">
        <f t="shared" si="9"/>
        <v>33.905130874221356</v>
      </c>
      <c r="H28" s="33">
        <f t="shared" si="9"/>
        <v>37.148549428704726</v>
      </c>
      <c r="I28" s="33">
        <f t="shared" si="9"/>
        <v>43.976535214987422</v>
      </c>
      <c r="J28" s="33">
        <f t="shared" si="9"/>
        <v>47.026512042825189</v>
      </c>
      <c r="K28" s="33">
        <f t="shared" si="9"/>
        <v>48.330875722518506</v>
      </c>
      <c r="L28" s="33">
        <f t="shared" si="9"/>
        <v>47.946393819155851</v>
      </c>
      <c r="M28" s="33">
        <f t="shared" si="9"/>
        <v>51.795005160722845</v>
      </c>
      <c r="N28" s="33">
        <f t="shared" si="9"/>
        <v>57.737316277541105</v>
      </c>
      <c r="O28" s="33">
        <f t="shared" si="9"/>
        <v>61.045345130463595</v>
      </c>
      <c r="P28" s="33">
        <f t="shared" si="9"/>
        <v>65.482324879372072</v>
      </c>
      <c r="Q28" s="33">
        <f t="shared" si="9"/>
        <v>69.230314218861835</v>
      </c>
      <c r="R28" s="33">
        <f t="shared" si="9"/>
        <v>71.946333885671635</v>
      </c>
      <c r="S28" s="33">
        <f t="shared" si="9"/>
        <v>74.312669621111965</v>
      </c>
      <c r="T28" s="33">
        <f t="shared" si="9"/>
        <v>76.426849780821811</v>
      </c>
      <c r="U28" s="33">
        <f t="shared" si="9"/>
        <v>81.262727955698736</v>
      </c>
      <c r="V28" s="33">
        <f t="shared" si="9"/>
        <v>89.078868945670919</v>
      </c>
      <c r="W28" s="31"/>
      <c r="X28" s="31"/>
      <c r="Y28" s="31"/>
    </row>
    <row r="30" spans="2:25" x14ac:dyDescent="0.2">
      <c r="B30" s="2" t="s">
        <v>3</v>
      </c>
      <c r="C30" s="2" t="s">
        <v>7</v>
      </c>
      <c r="F30" s="34"/>
    </row>
    <row r="31" spans="2:25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4"/>
      <c r="X31" s="34"/>
      <c r="Y31" s="34"/>
    </row>
    <row r="32" spans="2:25" x14ac:dyDescent="0.2">
      <c r="B32" s="2" t="s">
        <v>4</v>
      </c>
      <c r="C32" s="2" t="s">
        <v>0</v>
      </c>
    </row>
    <row r="33" spans="2:25" ht="51" x14ac:dyDescent="0.2">
      <c r="B33" s="2" t="s">
        <v>44</v>
      </c>
      <c r="C33" s="2">
        <f>'P - Mid C'!C33</f>
        <v>2019</v>
      </c>
      <c r="D33" s="2">
        <f>C33+1</f>
        <v>2020</v>
      </c>
      <c r="E33" s="2">
        <f t="shared" ref="E33:V33" si="10">D33+1</f>
        <v>2021</v>
      </c>
      <c r="F33" s="2">
        <f t="shared" si="10"/>
        <v>2022</v>
      </c>
      <c r="G33" s="2">
        <f t="shared" si="10"/>
        <v>2023</v>
      </c>
      <c r="H33" s="2">
        <f t="shared" si="10"/>
        <v>2024</v>
      </c>
      <c r="I33" s="2">
        <f t="shared" si="10"/>
        <v>2025</v>
      </c>
      <c r="J33" s="2">
        <f t="shared" si="10"/>
        <v>2026</v>
      </c>
      <c r="K33" s="2">
        <f t="shared" si="10"/>
        <v>2027</v>
      </c>
      <c r="L33" s="2">
        <f t="shared" si="10"/>
        <v>2028</v>
      </c>
      <c r="M33" s="2">
        <f t="shared" si="10"/>
        <v>2029</v>
      </c>
      <c r="N33" s="2">
        <f t="shared" si="10"/>
        <v>2030</v>
      </c>
      <c r="O33" s="2">
        <f t="shared" si="10"/>
        <v>2031</v>
      </c>
      <c r="P33" s="2">
        <f t="shared" si="10"/>
        <v>2032</v>
      </c>
      <c r="Q33" s="2">
        <f t="shared" si="10"/>
        <v>2033</v>
      </c>
      <c r="R33" s="2">
        <f t="shared" si="10"/>
        <v>2034</v>
      </c>
      <c r="S33" s="2">
        <f t="shared" si="10"/>
        <v>2035</v>
      </c>
      <c r="T33" s="2">
        <f t="shared" si="10"/>
        <v>2036</v>
      </c>
      <c r="U33" s="2">
        <f t="shared" si="10"/>
        <v>2037</v>
      </c>
      <c r="V33" s="2">
        <f t="shared" si="10"/>
        <v>2038</v>
      </c>
      <c r="W33" s="36" t="s">
        <v>51</v>
      </c>
      <c r="X33" s="2" t="s">
        <v>5</v>
      </c>
      <c r="Y33" s="36" t="s">
        <v>45</v>
      </c>
    </row>
    <row r="34" spans="2:25" x14ac:dyDescent="0.2">
      <c r="B34" s="2">
        <f>'PV Shocks'!AF5</f>
        <v>36</v>
      </c>
      <c r="C34" s="29">
        <f>'PV Shocks'!AG5</f>
        <v>1.0467500000000001</v>
      </c>
      <c r="D34" s="29">
        <f>'PV Shocks'!AH5</f>
        <v>1.0074166666666666</v>
      </c>
      <c r="E34" s="29">
        <f>'PV Shocks'!AI5</f>
        <v>0.96324999999999994</v>
      </c>
      <c r="F34" s="29">
        <f>'PV Shocks'!AJ5</f>
        <v>0.99649999999999983</v>
      </c>
      <c r="G34" s="29">
        <f>'PV Shocks'!AK5</f>
        <v>1.0857500000000002</v>
      </c>
      <c r="H34" s="29">
        <f>'PV Shocks'!AL5</f>
        <v>1.0293333333333334</v>
      </c>
      <c r="I34" s="29">
        <f>'PV Shocks'!AM5</f>
        <v>1.0618333333333334</v>
      </c>
      <c r="J34" s="29">
        <f>'PV Shocks'!AN5</f>
        <v>0.97274999999999989</v>
      </c>
      <c r="K34" s="29">
        <f>'PV Shocks'!AO5</f>
        <v>1.0338333333333332</v>
      </c>
      <c r="L34" s="29">
        <f>'PV Shocks'!AP5</f>
        <v>0.98533333333333328</v>
      </c>
      <c r="M34" s="29">
        <f>'PV Shocks'!AQ5</f>
        <v>1.0077499999999999</v>
      </c>
      <c r="N34" s="29">
        <f>'PV Shocks'!AR5</f>
        <v>1.0264166666666668</v>
      </c>
      <c r="O34" s="29">
        <f>'PV Shocks'!AS5</f>
        <v>1.0266666666666666</v>
      </c>
      <c r="P34" s="29">
        <f>'PV Shocks'!AT5</f>
        <v>0.98741666666666683</v>
      </c>
      <c r="Q34" s="29">
        <f>'PV Shocks'!AU5</f>
        <v>0.97333333333333327</v>
      </c>
      <c r="R34" s="29">
        <f>'PV Shocks'!AV5</f>
        <v>1.0411666666666666</v>
      </c>
      <c r="S34" s="29">
        <f>'PV Shocks'!AW5</f>
        <v>0.94866666666666655</v>
      </c>
      <c r="T34" s="29">
        <f>'PV Shocks'!AX5</f>
        <v>0.98683333333333323</v>
      </c>
      <c r="U34" s="29">
        <f>'PV Shocks'!AY5</f>
        <v>0.98499999999999988</v>
      </c>
      <c r="V34" s="29">
        <f>'PV Shocks'!AZ5</f>
        <v>1.0163333333333333</v>
      </c>
      <c r="W34" s="41">
        <f>'PV Shocks'!BA5</f>
        <v>12</v>
      </c>
      <c r="X34" s="29">
        <f>'PV Shocks'!BB5</f>
        <v>1.0091166666666667</v>
      </c>
      <c r="Y34" s="41">
        <f>'PV Shocks'!BC5</f>
        <v>1</v>
      </c>
    </row>
    <row r="35" spans="2:25" x14ac:dyDescent="0.2">
      <c r="B35" s="2">
        <f>'PV Shocks'!AF6</f>
        <v>24</v>
      </c>
      <c r="C35" s="29">
        <f>'PV Shocks'!AG6</f>
        <v>0.99050000000000005</v>
      </c>
      <c r="D35" s="29">
        <f>'PV Shocks'!AH6</f>
        <v>1.02075</v>
      </c>
      <c r="E35" s="29">
        <f>'PV Shocks'!AI6</f>
        <v>0.94191666666666662</v>
      </c>
      <c r="F35" s="29">
        <f>'PV Shocks'!AJ6</f>
        <v>1.0203333333333333</v>
      </c>
      <c r="G35" s="29">
        <f>'PV Shocks'!AK6</f>
        <v>1.0366666666666666</v>
      </c>
      <c r="H35" s="29">
        <f>'PV Shocks'!AL6</f>
        <v>0.97699999999999998</v>
      </c>
      <c r="I35" s="29">
        <f>'PV Shocks'!AM6</f>
        <v>0.99166666666666659</v>
      </c>
      <c r="J35" s="29">
        <f>'PV Shocks'!AN6</f>
        <v>0.96966666666666657</v>
      </c>
      <c r="K35" s="29">
        <f>'PV Shocks'!AO6</f>
        <v>1.0197499999999999</v>
      </c>
      <c r="L35" s="29">
        <f>'PV Shocks'!AP6</f>
        <v>0.96583333333333321</v>
      </c>
      <c r="M35" s="29">
        <f>'PV Shocks'!AQ6</f>
        <v>1.0765833333333332</v>
      </c>
      <c r="N35" s="29">
        <f>'PV Shocks'!AR6</f>
        <v>1.0458333333333332</v>
      </c>
      <c r="O35" s="29">
        <f>'PV Shocks'!AS6</f>
        <v>0.9867499999999999</v>
      </c>
      <c r="P35" s="29">
        <f>'PV Shocks'!AT6</f>
        <v>1.0020833333333334</v>
      </c>
      <c r="Q35" s="29">
        <f>'PV Shocks'!AU6</f>
        <v>1.0315833333333333</v>
      </c>
      <c r="R35" s="29">
        <f>'PV Shocks'!AV6</f>
        <v>1.01475</v>
      </c>
      <c r="S35" s="29">
        <f>'PV Shocks'!AW6</f>
        <v>1.0250000000000001</v>
      </c>
      <c r="T35" s="29">
        <f>'PV Shocks'!AX6</f>
        <v>1.0363333333333331</v>
      </c>
      <c r="U35" s="29">
        <f>'PV Shocks'!AY6</f>
        <v>1.0322500000000001</v>
      </c>
      <c r="V35" s="29">
        <f>'PV Shocks'!AZ6</f>
        <v>0.98675000000000013</v>
      </c>
      <c r="W35" s="41">
        <f>'PV Shocks'!BA6</f>
        <v>37</v>
      </c>
      <c r="X35" s="29">
        <f>'PV Shocks'!BB6</f>
        <v>1.0085999999999999</v>
      </c>
      <c r="Y35" s="41">
        <f>'PV Shocks'!BC6</f>
        <v>2</v>
      </c>
    </row>
    <row r="36" spans="2:25" x14ac:dyDescent="0.2">
      <c r="B36" s="2">
        <f>'PV Shocks'!AF7</f>
        <v>48</v>
      </c>
      <c r="C36" s="29">
        <f>'PV Shocks'!AG7</f>
        <v>1.0407499999999998</v>
      </c>
      <c r="D36" s="29">
        <f>'PV Shocks'!AH7</f>
        <v>0.9880000000000001</v>
      </c>
      <c r="E36" s="29">
        <f>'PV Shocks'!AI7</f>
        <v>0.97133333333333327</v>
      </c>
      <c r="F36" s="29">
        <f>'PV Shocks'!AJ7</f>
        <v>0.96383333333333321</v>
      </c>
      <c r="G36" s="29">
        <f>'PV Shocks'!AK7</f>
        <v>1.0122500000000001</v>
      </c>
      <c r="H36" s="29">
        <f>'PV Shocks'!AL7</f>
        <v>1.0035000000000001</v>
      </c>
      <c r="I36" s="29">
        <f>'PV Shocks'!AM7</f>
        <v>0.98383333333333345</v>
      </c>
      <c r="J36" s="29">
        <f>'PV Shocks'!AN7</f>
        <v>1.0485833333333334</v>
      </c>
      <c r="K36" s="29">
        <f>'PV Shocks'!AO7</f>
        <v>0.95075000000000021</v>
      </c>
      <c r="L36" s="29">
        <f>'PV Shocks'!AP7</f>
        <v>1.0740000000000001</v>
      </c>
      <c r="M36" s="29">
        <f>'PV Shocks'!AQ7</f>
        <v>1.0454166666666664</v>
      </c>
      <c r="N36" s="29">
        <f>'PV Shocks'!AR7</f>
        <v>1.0085</v>
      </c>
      <c r="O36" s="29">
        <f>'PV Shocks'!AS7</f>
        <v>1.0305833333333332</v>
      </c>
      <c r="P36" s="29">
        <f>'PV Shocks'!AT7</f>
        <v>1.0121666666666667</v>
      </c>
      <c r="Q36" s="29">
        <f>'PV Shocks'!AU7</f>
        <v>1.0009166666666667</v>
      </c>
      <c r="R36" s="29">
        <f>'PV Shocks'!AV7</f>
        <v>1.0098333333333331</v>
      </c>
      <c r="S36" s="29">
        <f>'PV Shocks'!AW7</f>
        <v>1.0181666666666667</v>
      </c>
      <c r="T36" s="29">
        <f>'PV Shocks'!AX7</f>
        <v>0.94766666666666666</v>
      </c>
      <c r="U36" s="29">
        <f>'PV Shocks'!AY7</f>
        <v>1.0286666666666666</v>
      </c>
      <c r="V36" s="29">
        <f>'PV Shocks'!AZ7</f>
        <v>1.0214166666666666</v>
      </c>
      <c r="W36" s="41">
        <f>'PV Shocks'!BA7</f>
        <v>8</v>
      </c>
      <c r="X36" s="29">
        <f>'PV Shocks'!BB7</f>
        <v>1.0080083333333332</v>
      </c>
      <c r="Y36" s="41">
        <f>'PV Shocks'!BC7</f>
        <v>3</v>
      </c>
    </row>
    <row r="37" spans="2:25" x14ac:dyDescent="0.2">
      <c r="B37" s="2">
        <f>'PV Shocks'!AF8</f>
        <v>10</v>
      </c>
      <c r="C37" s="29">
        <f>'PV Shocks'!AG8</f>
        <v>0.98133333333333317</v>
      </c>
      <c r="D37" s="29">
        <f>'PV Shocks'!AH8</f>
        <v>0.9870000000000001</v>
      </c>
      <c r="E37" s="29">
        <f>'PV Shocks'!AI8</f>
        <v>0.97375</v>
      </c>
      <c r="F37" s="29">
        <f>'PV Shocks'!AJ8</f>
        <v>1.0008333333333332</v>
      </c>
      <c r="G37" s="29">
        <f>'PV Shocks'!AK8</f>
        <v>0.99400000000000011</v>
      </c>
      <c r="H37" s="29">
        <f>'PV Shocks'!AL8</f>
        <v>0.98050000000000004</v>
      </c>
      <c r="I37" s="29">
        <f>'PV Shocks'!AM8</f>
        <v>1.0360833333333332</v>
      </c>
      <c r="J37" s="29">
        <f>'PV Shocks'!AN8</f>
        <v>1.0052499999999998</v>
      </c>
      <c r="K37" s="29">
        <f>'PV Shocks'!AO8</f>
        <v>0.98158333333333336</v>
      </c>
      <c r="L37" s="29">
        <f>'PV Shocks'!AP8</f>
        <v>1.0446666666666666</v>
      </c>
      <c r="M37" s="29">
        <f>'PV Shocks'!AQ8</f>
        <v>1.0057499999999999</v>
      </c>
      <c r="N37" s="29">
        <f>'PV Shocks'!AR8</f>
        <v>1.0328333333333333</v>
      </c>
      <c r="O37" s="29">
        <f>'PV Shocks'!AS8</f>
        <v>1.0129166666666667</v>
      </c>
      <c r="P37" s="29">
        <f>'PV Shocks'!AT8</f>
        <v>1.05725</v>
      </c>
      <c r="Q37" s="29">
        <f>'PV Shocks'!AU8</f>
        <v>1.05325</v>
      </c>
      <c r="R37" s="29">
        <f>'PV Shocks'!AV8</f>
        <v>0.98549999999999993</v>
      </c>
      <c r="S37" s="29">
        <f>'PV Shocks'!AW8</f>
        <v>1.0629166666666665</v>
      </c>
      <c r="T37" s="29">
        <f>'PV Shocks'!AX8</f>
        <v>1.0018333333333331</v>
      </c>
      <c r="U37" s="29">
        <f>'PV Shocks'!AY8</f>
        <v>1.0011666666666665</v>
      </c>
      <c r="V37" s="29">
        <f>'PV Shocks'!AZ8</f>
        <v>0.95283333333333331</v>
      </c>
      <c r="W37" s="41">
        <f>'PV Shocks'!BA8</f>
        <v>49</v>
      </c>
      <c r="X37" s="29">
        <f>'PV Shocks'!BB8</f>
        <v>1.0075624999999999</v>
      </c>
      <c r="Y37" s="41">
        <f>'PV Shocks'!BC8</f>
        <v>4</v>
      </c>
    </row>
    <row r="38" spans="2:25" x14ac:dyDescent="0.2">
      <c r="B38" s="2">
        <f>'PV Shocks'!AF9</f>
        <v>4</v>
      </c>
      <c r="C38" s="29">
        <f>'PV Shocks'!AG9</f>
        <v>0.99541666666666673</v>
      </c>
      <c r="D38" s="29">
        <f>'PV Shocks'!AH9</f>
        <v>1.0334166666666664</v>
      </c>
      <c r="E38" s="29">
        <f>'PV Shocks'!AI9</f>
        <v>1.0020833333333332</v>
      </c>
      <c r="F38" s="29">
        <f>'PV Shocks'!AJ9</f>
        <v>0.99250000000000005</v>
      </c>
      <c r="G38" s="29">
        <f>'PV Shocks'!AK9</f>
        <v>0.98775000000000013</v>
      </c>
      <c r="H38" s="29">
        <f>'PV Shocks'!AL9</f>
        <v>0.97000000000000008</v>
      </c>
      <c r="I38" s="29">
        <f>'PV Shocks'!AM9</f>
        <v>1.0235000000000001</v>
      </c>
      <c r="J38" s="29">
        <f>'PV Shocks'!AN9</f>
        <v>0.99924999999999997</v>
      </c>
      <c r="K38" s="29">
        <f>'PV Shocks'!AO9</f>
        <v>1.0374999999999999</v>
      </c>
      <c r="L38" s="29">
        <f>'PV Shocks'!AP9</f>
        <v>1.0130833333333331</v>
      </c>
      <c r="M38" s="29">
        <f>'PV Shocks'!AQ9</f>
        <v>0.97891666666666666</v>
      </c>
      <c r="N38" s="29">
        <f>'PV Shocks'!AR9</f>
        <v>0.96891666666666676</v>
      </c>
      <c r="O38" s="29">
        <f>'PV Shocks'!AS9</f>
        <v>0.99300000000000022</v>
      </c>
      <c r="P38" s="29">
        <f>'PV Shocks'!AT9</f>
        <v>1.0385833333333332</v>
      </c>
      <c r="Q38" s="29">
        <f>'PV Shocks'!AU9</f>
        <v>1.0289166666666665</v>
      </c>
      <c r="R38" s="29">
        <f>'PV Shocks'!AV9</f>
        <v>1.0650000000000002</v>
      </c>
      <c r="S38" s="29">
        <f>'PV Shocks'!AW9</f>
        <v>1.0399999999999998</v>
      </c>
      <c r="T38" s="29">
        <f>'PV Shocks'!AX9</f>
        <v>0.98399999999999999</v>
      </c>
      <c r="U38" s="29">
        <f>'PV Shocks'!AY9</f>
        <v>0.99899999999999978</v>
      </c>
      <c r="V38" s="29">
        <f>'PV Shocks'!AZ9</f>
        <v>0.99566666666666659</v>
      </c>
      <c r="W38" s="41">
        <f>'PV Shocks'!BA9</f>
        <v>30</v>
      </c>
      <c r="X38" s="29">
        <f>'PV Shocks'!BB9</f>
        <v>1.0073249999999996</v>
      </c>
      <c r="Y38" s="41">
        <f>'PV Shocks'!BC9</f>
        <v>5</v>
      </c>
    </row>
    <row r="39" spans="2:25" x14ac:dyDescent="0.2">
      <c r="B39" s="2">
        <f>'PV Shocks'!AF10</f>
        <v>8</v>
      </c>
      <c r="C39" s="29">
        <f>'PV Shocks'!AG10</f>
        <v>0.97566666666666668</v>
      </c>
      <c r="D39" s="29">
        <f>'PV Shocks'!AH10</f>
        <v>0.9744166666666666</v>
      </c>
      <c r="E39" s="29">
        <f>'PV Shocks'!AI10</f>
        <v>0.98524999999999974</v>
      </c>
      <c r="F39" s="29">
        <f>'PV Shocks'!AJ10</f>
        <v>1.0414166666666667</v>
      </c>
      <c r="G39" s="29">
        <f>'PV Shocks'!AK10</f>
        <v>1.0346666666666666</v>
      </c>
      <c r="H39" s="29">
        <f>'PV Shocks'!AL10</f>
        <v>0.98141666666666671</v>
      </c>
      <c r="I39" s="29">
        <f>'PV Shocks'!AM10</f>
        <v>1.0523333333333333</v>
      </c>
      <c r="J39" s="29">
        <f>'PV Shocks'!AN10</f>
        <v>1.0124166666666665</v>
      </c>
      <c r="K39" s="29">
        <f>'PV Shocks'!AO10</f>
        <v>0.98025000000000018</v>
      </c>
      <c r="L39" s="29">
        <f>'PV Shocks'!AP10</f>
        <v>0.97291666666666676</v>
      </c>
      <c r="M39" s="29">
        <f>'PV Shocks'!AQ10</f>
        <v>0.96399999999999997</v>
      </c>
      <c r="N39" s="29">
        <f>'PV Shocks'!AR10</f>
        <v>1.0201666666666667</v>
      </c>
      <c r="O39" s="29">
        <f>'PV Shocks'!AS10</f>
        <v>0.96533333333333327</v>
      </c>
      <c r="P39" s="29">
        <f>'PV Shocks'!AT10</f>
        <v>1.0245833333333334</v>
      </c>
      <c r="Q39" s="29">
        <f>'PV Shocks'!AU10</f>
        <v>1.014</v>
      </c>
      <c r="R39" s="29">
        <f>'PV Shocks'!AV10</f>
        <v>1.0226666666666666</v>
      </c>
      <c r="S39" s="29">
        <f>'PV Shocks'!AW10</f>
        <v>0.97899999999999998</v>
      </c>
      <c r="T39" s="29">
        <f>'PV Shocks'!AX10</f>
        <v>1.0525</v>
      </c>
      <c r="U39" s="29">
        <f>'PV Shocks'!AY10</f>
        <v>1.06775</v>
      </c>
      <c r="V39" s="29">
        <f>'PV Shocks'!AZ10</f>
        <v>1.0014166666666668</v>
      </c>
      <c r="W39" s="41">
        <f>'PV Shocks'!BA10</f>
        <v>22</v>
      </c>
      <c r="X39" s="29">
        <f>'PV Shocks'!BB10</f>
        <v>1.0061083333333332</v>
      </c>
      <c r="Y39" s="41">
        <f>'PV Shocks'!BC10</f>
        <v>6</v>
      </c>
    </row>
    <row r="40" spans="2:25" x14ac:dyDescent="0.2">
      <c r="B40" s="2">
        <f>'PV Shocks'!AF11</f>
        <v>41</v>
      </c>
      <c r="C40" s="29">
        <f>'PV Shocks'!AG11</f>
        <v>1.0139166666666666</v>
      </c>
      <c r="D40" s="29">
        <f>'PV Shocks'!AH11</f>
        <v>1.0291666666666666</v>
      </c>
      <c r="E40" s="29">
        <f>'PV Shocks'!AI11</f>
        <v>1.0011666666666668</v>
      </c>
      <c r="F40" s="29">
        <f>'PV Shocks'!AJ11</f>
        <v>1.0671666666666666</v>
      </c>
      <c r="G40" s="29">
        <f>'PV Shocks'!AK11</f>
        <v>0.96658333333333335</v>
      </c>
      <c r="H40" s="29">
        <f>'PV Shocks'!AL11</f>
        <v>0.97358333333333336</v>
      </c>
      <c r="I40" s="29">
        <f>'PV Shocks'!AM11</f>
        <v>0.97883333333333333</v>
      </c>
      <c r="J40" s="29">
        <f>'PV Shocks'!AN11</f>
        <v>0.99783333333333335</v>
      </c>
      <c r="K40" s="29">
        <f>'PV Shocks'!AO11</f>
        <v>0.97575000000000001</v>
      </c>
      <c r="L40" s="29">
        <f>'PV Shocks'!AP11</f>
        <v>0.97441666666666682</v>
      </c>
      <c r="M40" s="29">
        <f>'PV Shocks'!AQ11</f>
        <v>1.0051666666666665</v>
      </c>
      <c r="N40" s="29">
        <f>'PV Shocks'!AR11</f>
        <v>1.0229166666666667</v>
      </c>
      <c r="O40" s="29">
        <f>'PV Shocks'!AS11</f>
        <v>1.0528333333333333</v>
      </c>
      <c r="P40" s="29">
        <f>'PV Shocks'!AT11</f>
        <v>1.0219999999999998</v>
      </c>
      <c r="Q40" s="29">
        <f>'PV Shocks'!AU11</f>
        <v>1.0304999999999997</v>
      </c>
      <c r="R40" s="29">
        <f>'PV Shocks'!AV11</f>
        <v>0.99666666666666659</v>
      </c>
      <c r="S40" s="29">
        <f>'PV Shocks'!AW11</f>
        <v>0.98116666666666674</v>
      </c>
      <c r="T40" s="29">
        <f>'PV Shocks'!AX11</f>
        <v>1.0279999999999998</v>
      </c>
      <c r="U40" s="29">
        <f>'PV Shocks'!AY11</f>
        <v>0.99416666666666664</v>
      </c>
      <c r="V40" s="29">
        <f>'PV Shocks'!AZ11</f>
        <v>0.99591666666666667</v>
      </c>
      <c r="W40" s="41">
        <f>'PV Shocks'!BA11</f>
        <v>29</v>
      </c>
      <c r="X40" s="29">
        <f>'PV Shocks'!BB11</f>
        <v>1.0053874999999999</v>
      </c>
      <c r="Y40" s="41">
        <f>'PV Shocks'!BC11</f>
        <v>7</v>
      </c>
    </row>
    <row r="41" spans="2:25" x14ac:dyDescent="0.2">
      <c r="B41" s="2">
        <f>'PV Shocks'!AF12</f>
        <v>25</v>
      </c>
      <c r="C41" s="29">
        <f>'PV Shocks'!AG12</f>
        <v>0.96591666666666665</v>
      </c>
      <c r="D41" s="29">
        <f>'PV Shocks'!AH12</f>
        <v>0.98766666666666669</v>
      </c>
      <c r="E41" s="29">
        <f>'PV Shocks'!AI12</f>
        <v>1.0185833333333332</v>
      </c>
      <c r="F41" s="29">
        <f>'PV Shocks'!AJ12</f>
        <v>1.0534166666666664</v>
      </c>
      <c r="G41" s="29">
        <f>'PV Shocks'!AK12</f>
        <v>1.0580833333333333</v>
      </c>
      <c r="H41" s="29">
        <f>'PV Shocks'!AL12</f>
        <v>1.0001666666666666</v>
      </c>
      <c r="I41" s="29">
        <f>'PV Shocks'!AM12</f>
        <v>0.97024999999999995</v>
      </c>
      <c r="J41" s="29">
        <f>'PV Shocks'!AN12</f>
        <v>0.98858333333333348</v>
      </c>
      <c r="K41" s="29">
        <f>'PV Shocks'!AO12</f>
        <v>1.0125833333333334</v>
      </c>
      <c r="L41" s="29">
        <f>'PV Shocks'!AP12</f>
        <v>0.98958333333333337</v>
      </c>
      <c r="M41" s="29">
        <f>'PV Shocks'!AQ12</f>
        <v>1.0433333333333332</v>
      </c>
      <c r="N41" s="29">
        <f>'PV Shocks'!AR12</f>
        <v>0.96266666666666667</v>
      </c>
      <c r="O41" s="29">
        <f>'PV Shocks'!AS12</f>
        <v>0.95391666666666675</v>
      </c>
      <c r="P41" s="29">
        <f>'PV Shocks'!AT12</f>
        <v>1.0179166666666666</v>
      </c>
      <c r="Q41" s="29">
        <f>'PV Shocks'!AU12</f>
        <v>1.0444166666666665</v>
      </c>
      <c r="R41" s="29">
        <f>'PV Shocks'!AV12</f>
        <v>1.0370833333333334</v>
      </c>
      <c r="S41" s="29">
        <f>'PV Shocks'!AW12</f>
        <v>0.98749999999999982</v>
      </c>
      <c r="T41" s="29">
        <f>'PV Shocks'!AX12</f>
        <v>0.99458333333333337</v>
      </c>
      <c r="U41" s="29">
        <f>'PV Shocks'!AY12</f>
        <v>1.018</v>
      </c>
      <c r="V41" s="29">
        <f>'PV Shocks'!AZ12</f>
        <v>0.99916666666666654</v>
      </c>
      <c r="W41" s="41">
        <f>'PV Shocks'!BA12</f>
        <v>26</v>
      </c>
      <c r="X41" s="29">
        <f>'PV Shocks'!BB12</f>
        <v>1.0051708333333333</v>
      </c>
      <c r="Y41" s="41">
        <f>'PV Shocks'!BC12</f>
        <v>8</v>
      </c>
    </row>
    <row r="42" spans="2:25" x14ac:dyDescent="0.2">
      <c r="B42" s="2">
        <f>'PV Shocks'!AF13</f>
        <v>6</v>
      </c>
      <c r="C42" s="29">
        <f>'PV Shocks'!AG13</f>
        <v>1.0375833333333333</v>
      </c>
      <c r="D42" s="29">
        <f>'PV Shocks'!AH13</f>
        <v>1.0088333333333332</v>
      </c>
      <c r="E42" s="29">
        <f>'PV Shocks'!AI13</f>
        <v>1.0174166666666664</v>
      </c>
      <c r="F42" s="29">
        <f>'PV Shocks'!AJ13</f>
        <v>0.96849999999999981</v>
      </c>
      <c r="G42" s="29">
        <f>'PV Shocks'!AK13</f>
        <v>1.0299166666666666</v>
      </c>
      <c r="H42" s="29">
        <f>'PV Shocks'!AL13</f>
        <v>1.0315000000000001</v>
      </c>
      <c r="I42" s="29">
        <f>'PV Shocks'!AM13</f>
        <v>0.98150000000000004</v>
      </c>
      <c r="J42" s="29">
        <f>'PV Shocks'!AN13</f>
        <v>1.0516666666666665</v>
      </c>
      <c r="K42" s="29">
        <f>'PV Shocks'!AO13</f>
        <v>1.0115000000000001</v>
      </c>
      <c r="L42" s="29">
        <f>'PV Shocks'!AP13</f>
        <v>1.0174999999999998</v>
      </c>
      <c r="M42" s="29">
        <f>'PV Shocks'!AQ13</f>
        <v>0.9957499999999998</v>
      </c>
      <c r="N42" s="29">
        <f>'PV Shocks'!AR13</f>
        <v>0.99675000000000002</v>
      </c>
      <c r="O42" s="29">
        <f>'PV Shocks'!AS13</f>
        <v>0.98308333333333342</v>
      </c>
      <c r="P42" s="29">
        <f>'PV Shocks'!AT13</f>
        <v>1.01275</v>
      </c>
      <c r="Q42" s="29">
        <f>'PV Shocks'!AU13</f>
        <v>1.0056666666666667</v>
      </c>
      <c r="R42" s="29">
        <f>'PV Shocks'!AV13</f>
        <v>0.98591666666666666</v>
      </c>
      <c r="S42" s="29">
        <f>'PV Shocks'!AW13</f>
        <v>0.99783333333333346</v>
      </c>
      <c r="T42" s="29">
        <f>'PV Shocks'!AX13</f>
        <v>1.0016666666666667</v>
      </c>
      <c r="U42" s="29">
        <f>'PV Shocks'!AY13</f>
        <v>0.94025000000000014</v>
      </c>
      <c r="V42" s="29">
        <f>'PV Shocks'!AZ13</f>
        <v>1.0205833333333334</v>
      </c>
      <c r="W42" s="41">
        <f>'PV Shocks'!BA13</f>
        <v>9</v>
      </c>
      <c r="X42" s="29">
        <f>'PV Shocks'!BB13</f>
        <v>1.0048083333333333</v>
      </c>
      <c r="Y42" s="41">
        <f>'PV Shocks'!BC13</f>
        <v>9</v>
      </c>
    </row>
    <row r="43" spans="2:25" x14ac:dyDescent="0.2">
      <c r="B43" s="2">
        <f>'PV Shocks'!AF14</f>
        <v>37</v>
      </c>
      <c r="C43" s="29">
        <f>'PV Shocks'!AG14</f>
        <v>0.98149999999999993</v>
      </c>
      <c r="D43" s="29">
        <f>'PV Shocks'!AH14</f>
        <v>0.94700000000000006</v>
      </c>
      <c r="E43" s="29">
        <f>'PV Shocks'!AI14</f>
        <v>0.99258333333333326</v>
      </c>
      <c r="F43" s="29">
        <f>'PV Shocks'!AJ14</f>
        <v>1.0200833333333335</v>
      </c>
      <c r="G43" s="29">
        <f>'PV Shocks'!AK14</f>
        <v>0.99308333333333332</v>
      </c>
      <c r="H43" s="29">
        <f>'PV Shocks'!AL14</f>
        <v>1.0370833333333331</v>
      </c>
      <c r="I43" s="29">
        <f>'PV Shocks'!AM14</f>
        <v>1.0302499999999999</v>
      </c>
      <c r="J43" s="29">
        <f>'PV Shocks'!AN14</f>
        <v>0.98249999999999993</v>
      </c>
      <c r="K43" s="29">
        <f>'PV Shocks'!AO14</f>
        <v>1.0059166666666666</v>
      </c>
      <c r="L43" s="29">
        <f>'PV Shocks'!AP14</f>
        <v>1.0838333333333334</v>
      </c>
      <c r="M43" s="29">
        <f>'PV Shocks'!AQ14</f>
        <v>0.93950000000000011</v>
      </c>
      <c r="N43" s="29">
        <f>'PV Shocks'!AR14</f>
        <v>1.0224166666666665</v>
      </c>
      <c r="O43" s="29">
        <f>'PV Shocks'!AS14</f>
        <v>1.02075</v>
      </c>
      <c r="P43" s="29">
        <f>'PV Shocks'!AT14</f>
        <v>1.0495833333333333</v>
      </c>
      <c r="Q43" s="29">
        <f>'PV Shocks'!AU14</f>
        <v>0.96891666666666654</v>
      </c>
      <c r="R43" s="29">
        <f>'PV Shocks'!AV14</f>
        <v>1.006</v>
      </c>
      <c r="S43" s="29">
        <f>'PV Shocks'!AW14</f>
        <v>0.9864166666666665</v>
      </c>
      <c r="T43" s="29">
        <f>'PV Shocks'!AX14</f>
        <v>1.0015833333333333</v>
      </c>
      <c r="U43" s="29">
        <f>'PV Shocks'!AY14</f>
        <v>1.0099166666666668</v>
      </c>
      <c r="V43" s="29">
        <f>'PV Shocks'!AZ14</f>
        <v>1.0096666666666667</v>
      </c>
      <c r="W43" s="41">
        <f>'PV Shocks'!BA14</f>
        <v>16</v>
      </c>
      <c r="X43" s="29">
        <f>'PV Shocks'!BB14</f>
        <v>1.0044291666666667</v>
      </c>
      <c r="Y43" s="41">
        <f>'PV Shocks'!BC14</f>
        <v>10</v>
      </c>
    </row>
    <row r="44" spans="2:25" x14ac:dyDescent="0.2">
      <c r="B44" s="2">
        <f>'PV Shocks'!AF15</f>
        <v>17</v>
      </c>
      <c r="C44" s="29">
        <f>'PV Shocks'!AG15</f>
        <v>1.0105833333333334</v>
      </c>
      <c r="D44" s="29">
        <f>'PV Shocks'!AH15</f>
        <v>0.98341666666666672</v>
      </c>
      <c r="E44" s="29">
        <f>'PV Shocks'!AI15</f>
        <v>1.0035833333333335</v>
      </c>
      <c r="F44" s="29">
        <f>'PV Shocks'!AJ15</f>
        <v>0.98850000000000005</v>
      </c>
      <c r="G44" s="29">
        <f>'PV Shocks'!AK15</f>
        <v>0.9956666666666667</v>
      </c>
      <c r="H44" s="29">
        <f>'PV Shocks'!AL15</f>
        <v>1.0026666666666666</v>
      </c>
      <c r="I44" s="29">
        <f>'PV Shocks'!AM15</f>
        <v>0.9614166666666667</v>
      </c>
      <c r="J44" s="29">
        <f>'PV Shocks'!AN15</f>
        <v>1.0510000000000002</v>
      </c>
      <c r="K44" s="29">
        <f>'PV Shocks'!AO15</f>
        <v>0.97708333333333341</v>
      </c>
      <c r="L44" s="29">
        <f>'PV Shocks'!AP15</f>
        <v>1.0361666666666667</v>
      </c>
      <c r="M44" s="29">
        <f>'PV Shocks'!AQ15</f>
        <v>1.0051666666666668</v>
      </c>
      <c r="N44" s="29">
        <f>'PV Shocks'!AR15</f>
        <v>0.98249999999999993</v>
      </c>
      <c r="O44" s="29">
        <f>'PV Shocks'!AS15</f>
        <v>1.0356666666666667</v>
      </c>
      <c r="P44" s="29">
        <f>'PV Shocks'!AT15</f>
        <v>0.9770833333333333</v>
      </c>
      <c r="Q44" s="29">
        <f>'PV Shocks'!AU15</f>
        <v>1.0083333333333333</v>
      </c>
      <c r="R44" s="29">
        <f>'PV Shocks'!AV15</f>
        <v>1.0814166666666665</v>
      </c>
      <c r="S44" s="29">
        <f>'PV Shocks'!AW15</f>
        <v>0.95091666666666652</v>
      </c>
      <c r="T44" s="29">
        <f>'PV Shocks'!AX15</f>
        <v>1.0490000000000002</v>
      </c>
      <c r="U44" s="29">
        <f>'PV Shocks'!AY15</f>
        <v>1.0030833333333331</v>
      </c>
      <c r="V44" s="29">
        <f>'PV Shocks'!AZ15</f>
        <v>0.97491666666666676</v>
      </c>
      <c r="W44" s="41">
        <f>'PV Shocks'!BA15</f>
        <v>45</v>
      </c>
      <c r="X44" s="29">
        <f>'PV Shocks'!BB15</f>
        <v>1.0039083333333332</v>
      </c>
      <c r="Y44" s="41">
        <f>'PV Shocks'!BC15</f>
        <v>11</v>
      </c>
    </row>
    <row r="45" spans="2:25" x14ac:dyDescent="0.2">
      <c r="B45" s="2">
        <f>'PV Shocks'!AF16</f>
        <v>11</v>
      </c>
      <c r="C45" s="29">
        <f>'PV Shocks'!AG16</f>
        <v>0.94824999999999993</v>
      </c>
      <c r="D45" s="29">
        <f>'PV Shocks'!AH16</f>
        <v>1.0165833333333334</v>
      </c>
      <c r="E45" s="29">
        <f>'PV Shocks'!AI16</f>
        <v>0.96150000000000002</v>
      </c>
      <c r="F45" s="29">
        <f>'PV Shocks'!AJ16</f>
        <v>1.0158333333333334</v>
      </c>
      <c r="G45" s="29">
        <f>'PV Shocks'!AK16</f>
        <v>1.0355833333333333</v>
      </c>
      <c r="H45" s="29">
        <f>'PV Shocks'!AL16</f>
        <v>1.0096666666666667</v>
      </c>
      <c r="I45" s="29">
        <f>'PV Shocks'!AM16</f>
        <v>1.0496666666666667</v>
      </c>
      <c r="J45" s="29">
        <f>'PV Shocks'!AN16</f>
        <v>0.98150000000000004</v>
      </c>
      <c r="K45" s="29">
        <f>'PV Shocks'!AO16</f>
        <v>0.98824999999999985</v>
      </c>
      <c r="L45" s="29">
        <f>'PV Shocks'!AP16</f>
        <v>1.0590833333333334</v>
      </c>
      <c r="M45" s="29">
        <f>'PV Shocks'!AQ16</f>
        <v>1.0194166666666666</v>
      </c>
      <c r="N45" s="29">
        <f>'PV Shocks'!AR16</f>
        <v>0.96024999999999994</v>
      </c>
      <c r="O45" s="29">
        <f>'PV Shocks'!AS16</f>
        <v>0.9960833333333331</v>
      </c>
      <c r="P45" s="29">
        <f>'PV Shocks'!AT16</f>
        <v>1.0048333333333332</v>
      </c>
      <c r="Q45" s="29">
        <f>'PV Shocks'!AU16</f>
        <v>1.0370833333333334</v>
      </c>
      <c r="R45" s="29">
        <f>'PV Shocks'!AV16</f>
        <v>1.0322500000000001</v>
      </c>
      <c r="S45" s="29">
        <f>'PV Shocks'!AW16</f>
        <v>0.99175000000000002</v>
      </c>
      <c r="T45" s="29">
        <f>'PV Shocks'!AX16</f>
        <v>1.0000833333333332</v>
      </c>
      <c r="U45" s="29">
        <f>'PV Shocks'!AY16</f>
        <v>1.0273333333333332</v>
      </c>
      <c r="V45" s="29">
        <f>'PV Shocks'!AZ16</f>
        <v>0.93725000000000003</v>
      </c>
      <c r="W45" s="41">
        <f>'PV Shocks'!BA16</f>
        <v>50</v>
      </c>
      <c r="X45" s="29">
        <f>'PV Shocks'!BB16</f>
        <v>1.0036125</v>
      </c>
      <c r="Y45" s="41">
        <f>'PV Shocks'!BC16</f>
        <v>12</v>
      </c>
    </row>
    <row r="46" spans="2:25" x14ac:dyDescent="0.2">
      <c r="B46" s="2">
        <f>'PV Shocks'!AF17</f>
        <v>20</v>
      </c>
      <c r="C46" s="29">
        <f>'PV Shocks'!AG17</f>
        <v>1.0036666666666667</v>
      </c>
      <c r="D46" s="29">
        <f>'PV Shocks'!AH17</f>
        <v>0.98991666666666667</v>
      </c>
      <c r="E46" s="29">
        <f>'PV Shocks'!AI17</f>
        <v>1.0150833333333333</v>
      </c>
      <c r="F46" s="29">
        <f>'PV Shocks'!AJ17</f>
        <v>1.0467499999999998</v>
      </c>
      <c r="G46" s="29">
        <f>'PV Shocks'!AK17</f>
        <v>0.98941666666666661</v>
      </c>
      <c r="H46" s="29">
        <f>'PV Shocks'!AL17</f>
        <v>0.98591666666666666</v>
      </c>
      <c r="I46" s="29">
        <f>'PV Shocks'!AM17</f>
        <v>1.0105833333333332</v>
      </c>
      <c r="J46" s="29">
        <f>'PV Shocks'!AN17</f>
        <v>1.0055833333333333</v>
      </c>
      <c r="K46" s="29">
        <f>'PV Shocks'!AO17</f>
        <v>0.9820833333333332</v>
      </c>
      <c r="L46" s="29">
        <f>'PV Shocks'!AP17</f>
        <v>1.0308333333333335</v>
      </c>
      <c r="M46" s="29">
        <f>'PV Shocks'!AQ17</f>
        <v>1.0174166666666666</v>
      </c>
      <c r="N46" s="29">
        <f>'PV Shocks'!AR17</f>
        <v>0.97716666666666674</v>
      </c>
      <c r="O46" s="29">
        <f>'PV Shocks'!AS17</f>
        <v>1.0148333333333333</v>
      </c>
      <c r="P46" s="29">
        <f>'PV Shocks'!AT17</f>
        <v>1.0271666666666666</v>
      </c>
      <c r="Q46" s="29">
        <f>'PV Shocks'!AU17</f>
        <v>1.0355000000000001</v>
      </c>
      <c r="R46" s="29">
        <f>'PV Shocks'!AV17</f>
        <v>0.9514999999999999</v>
      </c>
      <c r="S46" s="29">
        <f>'PV Shocks'!AW17</f>
        <v>0.99833333333333341</v>
      </c>
      <c r="T46" s="29">
        <f>'PV Shocks'!AX17</f>
        <v>1.0243333333333335</v>
      </c>
      <c r="U46" s="29">
        <f>'PV Shocks'!AY17</f>
        <v>0.99149999999999994</v>
      </c>
      <c r="V46" s="29">
        <f>'PV Shocks'!AZ17</f>
        <v>0.97066666666666679</v>
      </c>
      <c r="W46" s="41">
        <f>'PV Shocks'!BA17</f>
        <v>47</v>
      </c>
      <c r="X46" s="29">
        <f>'PV Shocks'!BB17</f>
        <v>1.0034125</v>
      </c>
      <c r="Y46" s="41">
        <f>'PV Shocks'!BC17</f>
        <v>13</v>
      </c>
    </row>
    <row r="47" spans="2:25" x14ac:dyDescent="0.2">
      <c r="B47" s="2">
        <f>'PV Shocks'!AF18</f>
        <v>28</v>
      </c>
      <c r="C47" s="29">
        <f>'PV Shocks'!AG18</f>
        <v>1.0078333333333334</v>
      </c>
      <c r="D47" s="29">
        <f>'PV Shocks'!AH18</f>
        <v>0.97033333333333349</v>
      </c>
      <c r="E47" s="29">
        <f>'PV Shocks'!AI18</f>
        <v>1.02</v>
      </c>
      <c r="F47" s="29">
        <f>'PV Shocks'!AJ18</f>
        <v>1.0130833333333333</v>
      </c>
      <c r="G47" s="29">
        <f>'PV Shocks'!AK18</f>
        <v>0.9966666666666667</v>
      </c>
      <c r="H47" s="29">
        <f>'PV Shocks'!AL18</f>
        <v>0.99883333333333324</v>
      </c>
      <c r="I47" s="29">
        <f>'PV Shocks'!AM18</f>
        <v>0.96099999999999985</v>
      </c>
      <c r="J47" s="29">
        <f>'PV Shocks'!AN18</f>
        <v>1.0177499999999999</v>
      </c>
      <c r="K47" s="29">
        <f>'PV Shocks'!AO18</f>
        <v>0.99766666666666681</v>
      </c>
      <c r="L47" s="29">
        <f>'PV Shocks'!AP18</f>
        <v>1.0131666666666665</v>
      </c>
      <c r="M47" s="29">
        <f>'PV Shocks'!AQ18</f>
        <v>1.0431666666666666</v>
      </c>
      <c r="N47" s="29">
        <f>'PV Shocks'!AR18</f>
        <v>1.0065</v>
      </c>
      <c r="O47" s="29">
        <f>'PV Shocks'!AS18</f>
        <v>1.0289999999999999</v>
      </c>
      <c r="P47" s="29">
        <f>'PV Shocks'!AT18</f>
        <v>0.95224999999999993</v>
      </c>
      <c r="Q47" s="29">
        <f>'PV Shocks'!AU18</f>
        <v>0.95991666666666664</v>
      </c>
      <c r="R47" s="29">
        <f>'PV Shocks'!AV18</f>
        <v>1.0086666666666668</v>
      </c>
      <c r="S47" s="29">
        <f>'PV Shocks'!AW18</f>
        <v>1.0299166666666666</v>
      </c>
      <c r="T47" s="29">
        <f>'PV Shocks'!AX18</f>
        <v>1.0514166666666667</v>
      </c>
      <c r="U47" s="29">
        <f>'PV Shocks'!AY18</f>
        <v>0.97950000000000015</v>
      </c>
      <c r="V47" s="29">
        <f>'PV Shocks'!AZ18</f>
        <v>0.99958333333333316</v>
      </c>
      <c r="W47" s="41">
        <f>'PV Shocks'!BA18</f>
        <v>24</v>
      </c>
      <c r="X47" s="29">
        <f>'PV Shocks'!BB18</f>
        <v>1.0028125000000001</v>
      </c>
      <c r="Y47" s="41">
        <f>'PV Shocks'!BC18</f>
        <v>14</v>
      </c>
    </row>
    <row r="48" spans="2:25" x14ac:dyDescent="0.2">
      <c r="B48" s="2">
        <f>'PV Shocks'!AF19</f>
        <v>21</v>
      </c>
      <c r="C48" s="29">
        <f>'PV Shocks'!AG19</f>
        <v>1.0563333333333331</v>
      </c>
      <c r="D48" s="29">
        <f>'PV Shocks'!AH19</f>
        <v>0.98875000000000002</v>
      </c>
      <c r="E48" s="29">
        <f>'PV Shocks'!AI19</f>
        <v>0.98741666666666683</v>
      </c>
      <c r="F48" s="29">
        <f>'PV Shocks'!AJ19</f>
        <v>0.98391666666666666</v>
      </c>
      <c r="G48" s="29">
        <f>'PV Shocks'!AK19</f>
        <v>1.0084166666666667</v>
      </c>
      <c r="H48" s="29">
        <f>'PV Shocks'!AL19</f>
        <v>0.97291666666666676</v>
      </c>
      <c r="I48" s="29">
        <f>'PV Shocks'!AM19</f>
        <v>1.0355000000000001</v>
      </c>
      <c r="J48" s="29">
        <f>'PV Shocks'!AN19</f>
        <v>1.0018333333333334</v>
      </c>
      <c r="K48" s="29">
        <f>'PV Shocks'!AO19</f>
        <v>0.97533333333333339</v>
      </c>
      <c r="L48" s="29">
        <f>'PV Shocks'!AP19</f>
        <v>0.95574999999999999</v>
      </c>
      <c r="M48" s="29">
        <f>'PV Shocks'!AQ19</f>
        <v>0.98641666666666683</v>
      </c>
      <c r="N48" s="29">
        <f>'PV Shocks'!AR19</f>
        <v>0.98691666666666655</v>
      </c>
      <c r="O48" s="29">
        <f>'PV Shocks'!AS19</f>
        <v>1.0125833333333334</v>
      </c>
      <c r="P48" s="29">
        <f>'PV Shocks'!AT19</f>
        <v>1.0125</v>
      </c>
      <c r="Q48" s="29">
        <f>'PV Shocks'!AU19</f>
        <v>1.0521666666666667</v>
      </c>
      <c r="R48" s="29">
        <f>'PV Shocks'!AV19</f>
        <v>1.0349166666666669</v>
      </c>
      <c r="S48" s="29">
        <f>'PV Shocks'!AW19</f>
        <v>1.0626666666666664</v>
      </c>
      <c r="T48" s="29">
        <f>'PV Shocks'!AX19</f>
        <v>0.91433333333333333</v>
      </c>
      <c r="U48" s="29">
        <f>'PV Shocks'!AY19</f>
        <v>1.0245833333333334</v>
      </c>
      <c r="V48" s="29">
        <f>'PV Shocks'!AZ19</f>
        <v>1.0026666666666666</v>
      </c>
      <c r="W48" s="41">
        <f>'PV Shocks'!BA19</f>
        <v>21</v>
      </c>
      <c r="X48" s="29">
        <f>'PV Shocks'!BB19</f>
        <v>1.0027958333333331</v>
      </c>
      <c r="Y48" s="41">
        <f>'PV Shocks'!BC19</f>
        <v>15</v>
      </c>
    </row>
    <row r="49" spans="2:25" x14ac:dyDescent="0.2">
      <c r="B49" s="2">
        <f>'PV Shocks'!AF20</f>
        <v>43</v>
      </c>
      <c r="C49" s="29">
        <f>'PV Shocks'!AG20</f>
        <v>1.0145</v>
      </c>
      <c r="D49" s="29">
        <f>'PV Shocks'!AH20</f>
        <v>0.96766666666666656</v>
      </c>
      <c r="E49" s="29">
        <f>'PV Shocks'!AI20</f>
        <v>0.99316666666666664</v>
      </c>
      <c r="F49" s="29">
        <f>'PV Shocks'!AJ20</f>
        <v>0.97466666666666646</v>
      </c>
      <c r="G49" s="29">
        <f>'PV Shocks'!AK20</f>
        <v>1.0120833333333334</v>
      </c>
      <c r="H49" s="29">
        <f>'PV Shocks'!AL20</f>
        <v>1.0109166666666667</v>
      </c>
      <c r="I49" s="29">
        <f>'PV Shocks'!AM20</f>
        <v>0.97433333333333338</v>
      </c>
      <c r="J49" s="29">
        <f>'PV Shocks'!AN20</f>
        <v>1.0170833333333333</v>
      </c>
      <c r="K49" s="29">
        <f>'PV Shocks'!AO20</f>
        <v>1.0041666666666667</v>
      </c>
      <c r="L49" s="29">
        <f>'PV Shocks'!AP20</f>
        <v>1.0445833333333334</v>
      </c>
      <c r="M49" s="29">
        <f>'PV Shocks'!AQ20</f>
        <v>1.0061666666666667</v>
      </c>
      <c r="N49" s="29">
        <f>'PV Shocks'!AR20</f>
        <v>1.0490000000000002</v>
      </c>
      <c r="O49" s="29">
        <f>'PV Shocks'!AS20</f>
        <v>0.95683333333333331</v>
      </c>
      <c r="P49" s="29">
        <f>'PV Shocks'!AT20</f>
        <v>1.0335833333333335</v>
      </c>
      <c r="Q49" s="29">
        <f>'PV Shocks'!AU20</f>
        <v>0.98333333333333328</v>
      </c>
      <c r="R49" s="29">
        <f>'PV Shocks'!AV20</f>
        <v>1.0060833333333332</v>
      </c>
      <c r="S49" s="29">
        <f>'PV Shocks'!AW20</f>
        <v>0.98375000000000012</v>
      </c>
      <c r="T49" s="29">
        <f>'PV Shocks'!AX20</f>
        <v>0.9966666666666667</v>
      </c>
      <c r="U49" s="29">
        <f>'PV Shocks'!AY20</f>
        <v>1.00275</v>
      </c>
      <c r="V49" s="29">
        <f>'PV Shocks'!AZ20</f>
        <v>1.0128333333333333</v>
      </c>
      <c r="W49" s="41">
        <f>'PV Shocks'!BA20</f>
        <v>14</v>
      </c>
      <c r="X49" s="29">
        <f>'PV Shocks'!BB20</f>
        <v>1.0022083333333334</v>
      </c>
      <c r="Y49" s="41">
        <f>'PV Shocks'!BC20</f>
        <v>16</v>
      </c>
    </row>
    <row r="50" spans="2:25" x14ac:dyDescent="0.2">
      <c r="B50" s="2">
        <f>'PV Shocks'!AF21</f>
        <v>31</v>
      </c>
      <c r="C50" s="29">
        <f>'PV Shocks'!AG21</f>
        <v>0.99600000000000011</v>
      </c>
      <c r="D50" s="29">
        <f>'PV Shocks'!AH21</f>
        <v>1.0439166666666666</v>
      </c>
      <c r="E50" s="29">
        <f>'PV Shocks'!AI21</f>
        <v>0.97649999999999981</v>
      </c>
      <c r="F50" s="29">
        <f>'PV Shocks'!AJ21</f>
        <v>1.0049999999999999</v>
      </c>
      <c r="G50" s="29">
        <f>'PV Shocks'!AK21</f>
        <v>0.98491666666666655</v>
      </c>
      <c r="H50" s="29">
        <f>'PV Shocks'!AL21</f>
        <v>1.1024166666666666</v>
      </c>
      <c r="I50" s="29">
        <f>'PV Shocks'!AM21</f>
        <v>1.0383333333333331</v>
      </c>
      <c r="J50" s="29">
        <f>'PV Shocks'!AN21</f>
        <v>0.98883333333333334</v>
      </c>
      <c r="K50" s="29">
        <f>'PV Shocks'!AO21</f>
        <v>0.98383333333333323</v>
      </c>
      <c r="L50" s="29">
        <f>'PV Shocks'!AP21</f>
        <v>0.99833333333333341</v>
      </c>
      <c r="M50" s="29">
        <f>'PV Shocks'!AQ21</f>
        <v>0.99266666666666659</v>
      </c>
      <c r="N50" s="29">
        <f>'PV Shocks'!AR21</f>
        <v>1.0033333333333334</v>
      </c>
      <c r="O50" s="29">
        <f>'PV Shocks'!AS21</f>
        <v>0.96866666666666668</v>
      </c>
      <c r="P50" s="29">
        <f>'PV Shocks'!AT21</f>
        <v>0.96208333333333318</v>
      </c>
      <c r="Q50" s="29">
        <f>'PV Shocks'!AU21</f>
        <v>1.0140000000000002</v>
      </c>
      <c r="R50" s="29">
        <f>'PV Shocks'!AV21</f>
        <v>1.0246666666666666</v>
      </c>
      <c r="S50" s="29">
        <f>'PV Shocks'!AW21</f>
        <v>0.97408333333333352</v>
      </c>
      <c r="T50" s="29">
        <f>'PV Shocks'!AX21</f>
        <v>0.99183333333333323</v>
      </c>
      <c r="U50" s="29">
        <f>'PV Shocks'!AY21</f>
        <v>0.97450000000000003</v>
      </c>
      <c r="V50" s="29">
        <f>'PV Shocks'!AZ21</f>
        <v>1.0148333333333335</v>
      </c>
      <c r="W50" s="41">
        <f>'PV Shocks'!BA21</f>
        <v>13</v>
      </c>
      <c r="X50" s="29">
        <f>'PV Shocks'!BB21</f>
        <v>1.0019374999999999</v>
      </c>
      <c r="Y50" s="41">
        <f>'PV Shocks'!BC21</f>
        <v>17</v>
      </c>
    </row>
    <row r="51" spans="2:25" x14ac:dyDescent="0.2">
      <c r="B51" s="2">
        <f>'PV Shocks'!AF22</f>
        <v>15</v>
      </c>
      <c r="C51" s="29">
        <f>'PV Shocks'!AG22</f>
        <v>0.98608333333333353</v>
      </c>
      <c r="D51" s="29">
        <f>'PV Shocks'!AH22</f>
        <v>0.99908333333333343</v>
      </c>
      <c r="E51" s="29">
        <f>'PV Shocks'!AI22</f>
        <v>0.95441666666666658</v>
      </c>
      <c r="F51" s="29">
        <f>'PV Shocks'!AJ22</f>
        <v>1.0096666666666667</v>
      </c>
      <c r="G51" s="29">
        <f>'PV Shocks'!AK22</f>
        <v>0.96833333333333316</v>
      </c>
      <c r="H51" s="29">
        <f>'PV Shocks'!AL22</f>
        <v>1.0146666666666666</v>
      </c>
      <c r="I51" s="29">
        <f>'PV Shocks'!AM22</f>
        <v>0.99800000000000011</v>
      </c>
      <c r="J51" s="29">
        <f>'PV Shocks'!AN22</f>
        <v>0.99416666666666653</v>
      </c>
      <c r="K51" s="29">
        <f>'PV Shocks'!AO22</f>
        <v>1.0105833333333334</v>
      </c>
      <c r="L51" s="29">
        <f>'PV Shocks'!AP22</f>
        <v>1.0094166666666666</v>
      </c>
      <c r="M51" s="29">
        <f>'PV Shocks'!AQ22</f>
        <v>1.0312500000000002</v>
      </c>
      <c r="N51" s="29">
        <f>'PV Shocks'!AR22</f>
        <v>1.0319166666666666</v>
      </c>
      <c r="O51" s="29">
        <f>'PV Shocks'!AS22</f>
        <v>0.99916666666666654</v>
      </c>
      <c r="P51" s="29">
        <f>'PV Shocks'!AT22</f>
        <v>0.97683333333333333</v>
      </c>
      <c r="Q51" s="29">
        <f>'PV Shocks'!AU22</f>
        <v>1.0251666666666666</v>
      </c>
      <c r="R51" s="29">
        <f>'PV Shocks'!AV22</f>
        <v>1.0036666666666667</v>
      </c>
      <c r="S51" s="29">
        <f>'PV Shocks'!AW22</f>
        <v>1.0455833333333333</v>
      </c>
      <c r="T51" s="29">
        <f>'PV Shocks'!AX22</f>
        <v>0.95191666666666663</v>
      </c>
      <c r="U51" s="29">
        <f>'PV Shocks'!AY22</f>
        <v>1.0023333333333331</v>
      </c>
      <c r="V51" s="29">
        <f>'PV Shocks'!AZ22</f>
        <v>1.0216666666666665</v>
      </c>
      <c r="W51" s="41">
        <f>'PV Shocks'!BA22</f>
        <v>7</v>
      </c>
      <c r="X51" s="29">
        <f>'PV Shocks'!BB22</f>
        <v>1.0016958333333332</v>
      </c>
      <c r="Y51" s="41">
        <f>'PV Shocks'!BC22</f>
        <v>18</v>
      </c>
    </row>
    <row r="52" spans="2:25" x14ac:dyDescent="0.2">
      <c r="B52" s="2">
        <f>'PV Shocks'!AF23</f>
        <v>39</v>
      </c>
      <c r="C52" s="29">
        <f>'PV Shocks'!AG23</f>
        <v>1.0384166666666665</v>
      </c>
      <c r="D52" s="29">
        <f>'PV Shocks'!AH23</f>
        <v>1.0065833333333334</v>
      </c>
      <c r="E52" s="29">
        <f>'PV Shocks'!AI23</f>
        <v>0.98541666666666661</v>
      </c>
      <c r="F52" s="29">
        <f>'PV Shocks'!AJ23</f>
        <v>1.0151666666666668</v>
      </c>
      <c r="G52" s="29">
        <f>'PV Shocks'!AK23</f>
        <v>1.0305833333333332</v>
      </c>
      <c r="H52" s="29">
        <f>'PV Shocks'!AL23</f>
        <v>0.98508333333333342</v>
      </c>
      <c r="I52" s="29">
        <f>'PV Shocks'!AM23</f>
        <v>0.97725000000000006</v>
      </c>
      <c r="J52" s="29">
        <f>'PV Shocks'!AN23</f>
        <v>1.0298333333333334</v>
      </c>
      <c r="K52" s="29">
        <f>'PV Shocks'!AO23</f>
        <v>1.0120833333333332</v>
      </c>
      <c r="L52" s="29">
        <f>'PV Shocks'!AP23</f>
        <v>1.0092500000000002</v>
      </c>
      <c r="M52" s="29">
        <f>'PV Shocks'!AQ23</f>
        <v>1.0329166666666665</v>
      </c>
      <c r="N52" s="29">
        <f>'PV Shocks'!AR23</f>
        <v>0.9680833333333333</v>
      </c>
      <c r="O52" s="29">
        <f>'PV Shocks'!AS23</f>
        <v>1.0062499999999999</v>
      </c>
      <c r="P52" s="29">
        <f>'PV Shocks'!AT23</f>
        <v>1.0138333333333331</v>
      </c>
      <c r="Q52" s="29">
        <f>'PV Shocks'!AU23</f>
        <v>0.99058333333333337</v>
      </c>
      <c r="R52" s="29">
        <f>'PV Shocks'!AV23</f>
        <v>1.0085</v>
      </c>
      <c r="S52" s="29">
        <f>'PV Shocks'!AW23</f>
        <v>0.94983333333333331</v>
      </c>
      <c r="T52" s="29">
        <f>'PV Shocks'!AX23</f>
        <v>0.9979166666666669</v>
      </c>
      <c r="U52" s="29">
        <f>'PV Shocks'!AY23</f>
        <v>0.999</v>
      </c>
      <c r="V52" s="29">
        <f>'PV Shocks'!AZ23</f>
        <v>0.97374999999999989</v>
      </c>
      <c r="W52" s="41">
        <f>'PV Shocks'!BA23</f>
        <v>46</v>
      </c>
      <c r="X52" s="29">
        <f>'PV Shocks'!BB23</f>
        <v>1.0015166666666666</v>
      </c>
      <c r="Y52" s="41">
        <f>'PV Shocks'!BC23</f>
        <v>19</v>
      </c>
    </row>
    <row r="53" spans="2:25" x14ac:dyDescent="0.2">
      <c r="B53" s="2">
        <f>'PV Shocks'!AF24</f>
        <v>14</v>
      </c>
      <c r="C53" s="29">
        <f>'PV Shocks'!AG24</f>
        <v>1.0427499999999998</v>
      </c>
      <c r="D53" s="29">
        <f>'PV Shocks'!AH24</f>
        <v>1.0004999999999999</v>
      </c>
      <c r="E53" s="29">
        <f>'PV Shocks'!AI24</f>
        <v>0.98724999999999996</v>
      </c>
      <c r="F53" s="29">
        <f>'PV Shocks'!AJ24</f>
        <v>0.96083333333333332</v>
      </c>
      <c r="G53" s="29">
        <f>'PV Shocks'!AK24</f>
        <v>1.0168333333333333</v>
      </c>
      <c r="H53" s="29">
        <f>'PV Shocks'!AL24</f>
        <v>0.9966666666666667</v>
      </c>
      <c r="I53" s="29">
        <f>'PV Shocks'!AM24</f>
        <v>1.039166666666667</v>
      </c>
      <c r="J53" s="29">
        <f>'PV Shocks'!AN24</f>
        <v>1.0245833333333334</v>
      </c>
      <c r="K53" s="29">
        <f>'PV Shocks'!AO24</f>
        <v>0.99425000000000008</v>
      </c>
      <c r="L53" s="29">
        <f>'PV Shocks'!AP24</f>
        <v>0.98875000000000002</v>
      </c>
      <c r="M53" s="29">
        <f>'PV Shocks'!AQ24</f>
        <v>0.97066666666666679</v>
      </c>
      <c r="N53" s="29">
        <f>'PV Shocks'!AR24</f>
        <v>1.0188333333333333</v>
      </c>
      <c r="O53" s="29">
        <f>'PV Shocks'!AS24</f>
        <v>0.995</v>
      </c>
      <c r="P53" s="29">
        <f>'PV Shocks'!AT24</f>
        <v>1.0235833333333333</v>
      </c>
      <c r="Q53" s="29">
        <f>'PV Shocks'!AU24</f>
        <v>0.9820000000000001</v>
      </c>
      <c r="R53" s="29">
        <f>'PV Shocks'!AV24</f>
        <v>0.9906666666666667</v>
      </c>
      <c r="S53" s="29">
        <f>'PV Shocks'!AW24</f>
        <v>1.0036666666666665</v>
      </c>
      <c r="T53" s="29">
        <f>'PV Shocks'!AX24</f>
        <v>1.0041666666666667</v>
      </c>
      <c r="U53" s="29">
        <f>'PV Shocks'!AY24</f>
        <v>0.98275000000000012</v>
      </c>
      <c r="V53" s="29">
        <f>'PV Shocks'!AZ24</f>
        <v>1.0070833333333333</v>
      </c>
      <c r="W53" s="41">
        <f>'PV Shocks'!BA24</f>
        <v>17</v>
      </c>
      <c r="X53" s="29">
        <f>'PV Shocks'!BB24</f>
        <v>1.0014999999999998</v>
      </c>
      <c r="Y53" s="41">
        <f>'PV Shocks'!BC24</f>
        <v>20</v>
      </c>
    </row>
    <row r="54" spans="2:25" x14ac:dyDescent="0.2">
      <c r="B54" s="2">
        <f>'PV Shocks'!AF25</f>
        <v>34</v>
      </c>
      <c r="C54" s="29">
        <f>'PV Shocks'!AG25</f>
        <v>1.0003333333333333</v>
      </c>
      <c r="D54" s="29">
        <f>'PV Shocks'!AH25</f>
        <v>0.97558333333333314</v>
      </c>
      <c r="E54" s="29">
        <f>'PV Shocks'!AI25</f>
        <v>1.0117500000000001</v>
      </c>
      <c r="F54" s="29">
        <f>'PV Shocks'!AJ25</f>
        <v>1.00475</v>
      </c>
      <c r="G54" s="29">
        <f>'PV Shocks'!AK25</f>
        <v>1.0325833333333332</v>
      </c>
      <c r="H54" s="29">
        <f>'PV Shocks'!AL25</f>
        <v>1.0216666666666665</v>
      </c>
      <c r="I54" s="29">
        <f>'PV Shocks'!AM25</f>
        <v>1.0134166666666666</v>
      </c>
      <c r="J54" s="29">
        <f>'PV Shocks'!AN25</f>
        <v>0.99350000000000016</v>
      </c>
      <c r="K54" s="29">
        <f>'PV Shocks'!AO25</f>
        <v>0.99949999999999994</v>
      </c>
      <c r="L54" s="29">
        <f>'PV Shocks'!AP25</f>
        <v>0.99850000000000005</v>
      </c>
      <c r="M54" s="29">
        <f>'PV Shocks'!AQ25</f>
        <v>1.0083333333333333</v>
      </c>
      <c r="N54" s="29">
        <f>'PV Shocks'!AR25</f>
        <v>0.9538333333333332</v>
      </c>
      <c r="O54" s="29">
        <f>'PV Shocks'!AS25</f>
        <v>0.99449999999999994</v>
      </c>
      <c r="P54" s="29">
        <f>'PV Shocks'!AT25</f>
        <v>1.0234166666666664</v>
      </c>
      <c r="Q54" s="29">
        <f>'PV Shocks'!AU25</f>
        <v>1.0197499999999999</v>
      </c>
      <c r="R54" s="29">
        <f>'PV Shocks'!AV25</f>
        <v>0.98950000000000005</v>
      </c>
      <c r="S54" s="29">
        <f>'PV Shocks'!AW25</f>
        <v>0.97624999999999984</v>
      </c>
      <c r="T54" s="29">
        <f>'PV Shocks'!AX25</f>
        <v>1.0310833333333334</v>
      </c>
      <c r="U54" s="29">
        <f>'PV Shocks'!AY25</f>
        <v>0.99041666666666661</v>
      </c>
      <c r="V54" s="29">
        <f>'PV Shocks'!AZ25</f>
        <v>0.99024999999999996</v>
      </c>
      <c r="W54" s="41">
        <f>'PV Shocks'!BA25</f>
        <v>33</v>
      </c>
      <c r="X54" s="29">
        <f>'PV Shocks'!BB25</f>
        <v>1.0014458333333336</v>
      </c>
      <c r="Y54" s="41">
        <f>'PV Shocks'!BC25</f>
        <v>21</v>
      </c>
    </row>
    <row r="55" spans="2:25" x14ac:dyDescent="0.2">
      <c r="B55" s="2">
        <f>'PV Shocks'!AF26</f>
        <v>49</v>
      </c>
      <c r="C55" s="29">
        <f>'PV Shocks'!AG26</f>
        <v>1.0026666666666666</v>
      </c>
      <c r="D55" s="29">
        <f>'PV Shocks'!AH26</f>
        <v>1.0282500000000001</v>
      </c>
      <c r="E55" s="29">
        <f>'PV Shocks'!AI26</f>
        <v>1.0030833333333333</v>
      </c>
      <c r="F55" s="29">
        <f>'PV Shocks'!AJ26</f>
        <v>1.0184166666666667</v>
      </c>
      <c r="G55" s="29">
        <f>'PV Shocks'!AK26</f>
        <v>0.98925000000000007</v>
      </c>
      <c r="H55" s="29">
        <f>'PV Shocks'!AL26</f>
        <v>0.9916666666666667</v>
      </c>
      <c r="I55" s="29">
        <f>'PV Shocks'!AM26</f>
        <v>0.99583333333333324</v>
      </c>
      <c r="J55" s="29">
        <f>'PV Shocks'!AN26</f>
        <v>1.0149166666666667</v>
      </c>
      <c r="K55" s="29">
        <f>'PV Shocks'!AO26</f>
        <v>0.99500000000000011</v>
      </c>
      <c r="L55" s="29">
        <f>'PV Shocks'!AP26</f>
        <v>1.0106666666666668</v>
      </c>
      <c r="M55" s="29">
        <f>'PV Shocks'!AQ26</f>
        <v>1.0125</v>
      </c>
      <c r="N55" s="29">
        <f>'PV Shocks'!AR26</f>
        <v>1.0102499999999999</v>
      </c>
      <c r="O55" s="29">
        <f>'PV Shocks'!AS26</f>
        <v>1.0040833333333337</v>
      </c>
      <c r="P55" s="29">
        <f>'PV Shocks'!AT26</f>
        <v>0.99175000000000002</v>
      </c>
      <c r="Q55" s="29">
        <f>'PV Shocks'!AU26</f>
        <v>0.9590833333333334</v>
      </c>
      <c r="R55" s="29">
        <f>'PV Shocks'!AV26</f>
        <v>1.0121666666666667</v>
      </c>
      <c r="S55" s="29">
        <f>'PV Shocks'!AW26</f>
        <v>0.97691666666666677</v>
      </c>
      <c r="T55" s="29">
        <f>'PV Shocks'!AX26</f>
        <v>0.99524999999999997</v>
      </c>
      <c r="U55" s="29">
        <f>'PV Shocks'!AY26</f>
        <v>0.99250000000000005</v>
      </c>
      <c r="V55" s="29">
        <f>'PV Shocks'!AZ26</f>
        <v>1.0185</v>
      </c>
      <c r="W55" s="41">
        <f>'PV Shocks'!BA26</f>
        <v>10</v>
      </c>
      <c r="X55" s="29">
        <f>'PV Shocks'!BB26</f>
        <v>1.0011375</v>
      </c>
      <c r="Y55" s="41">
        <f>'PV Shocks'!BC26</f>
        <v>22</v>
      </c>
    </row>
    <row r="56" spans="2:25" x14ac:dyDescent="0.2">
      <c r="B56" s="2">
        <f>'PV Shocks'!AF27</f>
        <v>2</v>
      </c>
      <c r="C56" s="29">
        <f>'PV Shocks'!AG27</f>
        <v>1.0232500000000002</v>
      </c>
      <c r="D56" s="29">
        <f>'PV Shocks'!AH27</f>
        <v>1.0024999999999999</v>
      </c>
      <c r="E56" s="29">
        <f>'PV Shocks'!AI27</f>
        <v>0.99933333333333341</v>
      </c>
      <c r="F56" s="29">
        <f>'PV Shocks'!AJ27</f>
        <v>0.99983333333333346</v>
      </c>
      <c r="G56" s="29">
        <f>'PV Shocks'!AK27</f>
        <v>0.99074999999999991</v>
      </c>
      <c r="H56" s="29">
        <f>'PV Shocks'!AL27</f>
        <v>0.99258333333333326</v>
      </c>
      <c r="I56" s="29">
        <f>'PV Shocks'!AM27</f>
        <v>0.96583333333333321</v>
      </c>
      <c r="J56" s="29">
        <f>'PV Shocks'!AN27</f>
        <v>1.0130833333333333</v>
      </c>
      <c r="K56" s="29">
        <f>'PV Shocks'!AO27</f>
        <v>1.0004999999999999</v>
      </c>
      <c r="L56" s="29">
        <f>'PV Shocks'!AP27</f>
        <v>0.97050000000000003</v>
      </c>
      <c r="M56" s="29">
        <f>'PV Shocks'!AQ27</f>
        <v>0.97341666666666649</v>
      </c>
      <c r="N56" s="29">
        <f>'PV Shocks'!AR27</f>
        <v>0.98083333333333333</v>
      </c>
      <c r="O56" s="29">
        <f>'PV Shocks'!AS27</f>
        <v>0.99558333333333326</v>
      </c>
      <c r="P56" s="29">
        <f>'PV Shocks'!AT27</f>
        <v>0.98741666666666672</v>
      </c>
      <c r="Q56" s="29">
        <f>'PV Shocks'!AU27</f>
        <v>0.9770000000000002</v>
      </c>
      <c r="R56" s="29">
        <f>'PV Shocks'!AV27</f>
        <v>0.97091666666666665</v>
      </c>
      <c r="S56" s="29">
        <f>'PV Shocks'!AW27</f>
        <v>1.0418333333333336</v>
      </c>
      <c r="T56" s="29">
        <f>'PV Shocks'!AX27</f>
        <v>1.0129166666666667</v>
      </c>
      <c r="U56" s="29">
        <f>'PV Shocks'!AY27</f>
        <v>1.0836666666666668</v>
      </c>
      <c r="V56" s="29">
        <f>'PV Shocks'!AZ27</f>
        <v>1.0373333333333332</v>
      </c>
      <c r="W56" s="41">
        <f>'PV Shocks'!BA27</f>
        <v>4</v>
      </c>
      <c r="X56" s="29">
        <f>'PV Shocks'!BB27</f>
        <v>1.0009541666666666</v>
      </c>
      <c r="Y56" s="41">
        <f>'PV Shocks'!BC27</f>
        <v>23</v>
      </c>
    </row>
    <row r="57" spans="2:25" x14ac:dyDescent="0.2">
      <c r="B57" s="2">
        <f>'PV Shocks'!AF28</f>
        <v>29</v>
      </c>
      <c r="C57" s="29">
        <f>'PV Shocks'!AG28</f>
        <v>1.0449166666666667</v>
      </c>
      <c r="D57" s="29">
        <f>'PV Shocks'!AH28</f>
        <v>0.98791666666666667</v>
      </c>
      <c r="E57" s="29">
        <f>'PV Shocks'!AI28</f>
        <v>1.0169166666666667</v>
      </c>
      <c r="F57" s="29">
        <f>'PV Shocks'!AJ28</f>
        <v>1.0167500000000003</v>
      </c>
      <c r="G57" s="29">
        <f>'PV Shocks'!AK28</f>
        <v>1.0206666666666666</v>
      </c>
      <c r="H57" s="29">
        <f>'PV Shocks'!AL28</f>
        <v>0.93633333333333335</v>
      </c>
      <c r="I57" s="29">
        <f>'PV Shocks'!AM28</f>
        <v>0.99891666666666656</v>
      </c>
      <c r="J57" s="29">
        <f>'PV Shocks'!AN28</f>
        <v>0.97100000000000009</v>
      </c>
      <c r="K57" s="29">
        <f>'PV Shocks'!AO28</f>
        <v>0.96116666666666684</v>
      </c>
      <c r="L57" s="29">
        <f>'PV Shocks'!AP28</f>
        <v>1.0418333333333334</v>
      </c>
      <c r="M57" s="29">
        <f>'PV Shocks'!AQ28</f>
        <v>1.0158333333333334</v>
      </c>
      <c r="N57" s="29">
        <f>'PV Shocks'!AR28</f>
        <v>1.0168333333333333</v>
      </c>
      <c r="O57" s="29">
        <f>'PV Shocks'!AS28</f>
        <v>0.96641666666666659</v>
      </c>
      <c r="P57" s="29">
        <f>'PV Shocks'!AT28</f>
        <v>1.0158333333333331</v>
      </c>
      <c r="Q57" s="29">
        <f>'PV Shocks'!AU28</f>
        <v>1.0216666666666667</v>
      </c>
      <c r="R57" s="29">
        <f>'PV Shocks'!AV28</f>
        <v>1.0062500000000001</v>
      </c>
      <c r="S57" s="29">
        <f>'PV Shocks'!AW28</f>
        <v>0.98824999999999985</v>
      </c>
      <c r="T57" s="29">
        <f>'PV Shocks'!AX28</f>
        <v>0.99808333333333332</v>
      </c>
      <c r="U57" s="29">
        <f>'PV Shocks'!AY28</f>
        <v>0.98499999999999999</v>
      </c>
      <c r="V57" s="29">
        <f>'PV Shocks'!AZ28</f>
        <v>1.0059166666666666</v>
      </c>
      <c r="W57" s="41">
        <f>'PV Shocks'!BA28</f>
        <v>18</v>
      </c>
      <c r="X57" s="29">
        <f>'PV Shocks'!BB28</f>
        <v>1.0008250000000001</v>
      </c>
      <c r="Y57" s="41">
        <f>'PV Shocks'!BC28</f>
        <v>24</v>
      </c>
    </row>
    <row r="58" spans="2:25" x14ac:dyDescent="0.2">
      <c r="B58" s="2">
        <f>'PV Shocks'!AF29</f>
        <v>46</v>
      </c>
      <c r="C58" s="29">
        <f>'PV Shocks'!AG29</f>
        <v>1.0024166666666667</v>
      </c>
      <c r="D58" s="29">
        <f>'PV Shocks'!AH29</f>
        <v>1.0178333333333331</v>
      </c>
      <c r="E58" s="29">
        <f>'PV Shocks'!AI29</f>
        <v>0.95683333333333342</v>
      </c>
      <c r="F58" s="29">
        <f>'PV Shocks'!AJ29</f>
        <v>1.0334166666666669</v>
      </c>
      <c r="G58" s="29">
        <f>'PV Shocks'!AK29</f>
        <v>0.98625000000000007</v>
      </c>
      <c r="H58" s="29">
        <f>'PV Shocks'!AL29</f>
        <v>0.99483333333333324</v>
      </c>
      <c r="I58" s="29">
        <f>'PV Shocks'!AM29</f>
        <v>1.0239166666666668</v>
      </c>
      <c r="J58" s="29">
        <f>'PV Shocks'!AN29</f>
        <v>1.0090000000000001</v>
      </c>
      <c r="K58" s="29">
        <f>'PV Shocks'!AO29</f>
        <v>0.99916666666666654</v>
      </c>
      <c r="L58" s="29">
        <f>'PV Shocks'!AP29</f>
        <v>0.99108333333333343</v>
      </c>
      <c r="M58" s="29">
        <f>'PV Shocks'!AQ29</f>
        <v>1.014833333333333</v>
      </c>
      <c r="N58" s="29">
        <f>'PV Shocks'!AR29</f>
        <v>0.96008333333333351</v>
      </c>
      <c r="O58" s="29">
        <f>'PV Shocks'!AS29</f>
        <v>0.99683333333333335</v>
      </c>
      <c r="P58" s="29">
        <f>'PV Shocks'!AT29</f>
        <v>0.9917499999999998</v>
      </c>
      <c r="Q58" s="29">
        <f>'PV Shocks'!AU29</f>
        <v>1.0095833333333335</v>
      </c>
      <c r="R58" s="29">
        <f>'PV Shocks'!AV29</f>
        <v>0.96324999999999994</v>
      </c>
      <c r="S58" s="29">
        <f>'PV Shocks'!AW29</f>
        <v>0.99491666666666656</v>
      </c>
      <c r="T58" s="29">
        <f>'PV Shocks'!AX29</f>
        <v>1.0511666666666668</v>
      </c>
      <c r="U58" s="29">
        <f>'PV Shocks'!AY29</f>
        <v>1.0238333333333334</v>
      </c>
      <c r="V58" s="29">
        <f>'PV Shocks'!AZ29</f>
        <v>0.9847499999999999</v>
      </c>
      <c r="W58" s="41">
        <f>'PV Shocks'!BA29</f>
        <v>40</v>
      </c>
      <c r="X58" s="29">
        <f>'PV Shocks'!BB29</f>
        <v>1.0002875</v>
      </c>
      <c r="Y58" s="41">
        <f>'PV Shocks'!BC29</f>
        <v>25</v>
      </c>
    </row>
    <row r="59" spans="2:25" x14ac:dyDescent="0.2">
      <c r="B59" s="2">
        <f>'PV Shocks'!AF30</f>
        <v>33</v>
      </c>
      <c r="C59" s="29">
        <f>'PV Shocks'!AG30</f>
        <v>0.99716666666666665</v>
      </c>
      <c r="D59" s="29">
        <f>'PV Shocks'!AH30</f>
        <v>1.0262499999999999</v>
      </c>
      <c r="E59" s="29">
        <f>'PV Shocks'!AI30</f>
        <v>0.99216666666666675</v>
      </c>
      <c r="F59" s="29">
        <f>'PV Shocks'!AJ30</f>
        <v>0.99908333333333343</v>
      </c>
      <c r="G59" s="29">
        <f>'PV Shocks'!AK30</f>
        <v>0.95941666666666681</v>
      </c>
      <c r="H59" s="29">
        <f>'PV Shocks'!AL30</f>
        <v>0.97633333333333328</v>
      </c>
      <c r="I59" s="29">
        <f>'PV Shocks'!AM30</f>
        <v>0.98858333333333326</v>
      </c>
      <c r="J59" s="29">
        <f>'PV Shocks'!AN30</f>
        <v>1.0065000000000002</v>
      </c>
      <c r="K59" s="29">
        <f>'PV Shocks'!AO30</f>
        <v>1.0008333333333335</v>
      </c>
      <c r="L59" s="29">
        <f>'PV Shocks'!AP30</f>
        <v>1.0000833333333332</v>
      </c>
      <c r="M59" s="29">
        <f>'PV Shocks'!AQ30</f>
        <v>1.0065833333333334</v>
      </c>
      <c r="N59" s="29">
        <f>'PV Shocks'!AR30</f>
        <v>1.04775</v>
      </c>
      <c r="O59" s="29">
        <f>'PV Shocks'!AS30</f>
        <v>1.0079999999999998</v>
      </c>
      <c r="P59" s="29">
        <f>'PV Shocks'!AT30</f>
        <v>0.97908333333333319</v>
      </c>
      <c r="Q59" s="29">
        <f>'PV Shocks'!AU30</f>
        <v>0.98849999999999982</v>
      </c>
      <c r="R59" s="29">
        <f>'PV Shocks'!AV30</f>
        <v>1.0131666666666665</v>
      </c>
      <c r="S59" s="29">
        <f>'PV Shocks'!AW30</f>
        <v>1.0171666666666668</v>
      </c>
      <c r="T59" s="29">
        <f>'PV Shocks'!AX30</f>
        <v>0.96241666666666681</v>
      </c>
      <c r="U59" s="29">
        <f>'PV Shocks'!AY30</f>
        <v>1.0142499999999997</v>
      </c>
      <c r="V59" s="29">
        <f>'PV Shocks'!AZ30</f>
        <v>1.0122500000000001</v>
      </c>
      <c r="W59" s="41">
        <f>'PV Shocks'!BA30</f>
        <v>15</v>
      </c>
      <c r="X59" s="29">
        <f>'PV Shocks'!BB30</f>
        <v>0.99977916666666677</v>
      </c>
      <c r="Y59" s="41">
        <f>'PV Shocks'!BC30</f>
        <v>26</v>
      </c>
    </row>
    <row r="60" spans="2:25" x14ac:dyDescent="0.2">
      <c r="B60" s="2">
        <f>'PV Shocks'!AF31</f>
        <v>30</v>
      </c>
      <c r="C60" s="29">
        <f>'PV Shocks'!AG31</f>
        <v>0.96333333333333326</v>
      </c>
      <c r="D60" s="29">
        <f>'PV Shocks'!AH31</f>
        <v>1.0054166666666666</v>
      </c>
      <c r="E60" s="29">
        <f>'PV Shocks'!AI31</f>
        <v>0.97975000000000001</v>
      </c>
      <c r="F60" s="29">
        <f>'PV Shocks'!AJ31</f>
        <v>0.98183333333333334</v>
      </c>
      <c r="G60" s="29">
        <f>'PV Shocks'!AK31</f>
        <v>0.97724999999999984</v>
      </c>
      <c r="H60" s="29">
        <f>'PV Shocks'!AL31</f>
        <v>1.0569166666666667</v>
      </c>
      <c r="I60" s="29">
        <f>'PV Shocks'!AM31</f>
        <v>1.0007499999999998</v>
      </c>
      <c r="J60" s="29">
        <f>'PV Shocks'!AN31</f>
        <v>1.0285</v>
      </c>
      <c r="K60" s="29">
        <f>'PV Shocks'!AO31</f>
        <v>1.0675833333333331</v>
      </c>
      <c r="L60" s="29">
        <f>'PV Shocks'!AP31</f>
        <v>0.96541666666666659</v>
      </c>
      <c r="M60" s="29">
        <f>'PV Shocks'!AQ31</f>
        <v>0.98933333333333329</v>
      </c>
      <c r="N60" s="29">
        <f>'PV Shocks'!AR31</f>
        <v>0.98424999999999985</v>
      </c>
      <c r="O60" s="29">
        <f>'PV Shocks'!AS31</f>
        <v>1.0238333333333334</v>
      </c>
      <c r="P60" s="29">
        <f>'PV Shocks'!AT31</f>
        <v>0.97825000000000006</v>
      </c>
      <c r="Q60" s="29">
        <f>'PV Shocks'!AU31</f>
        <v>0.97658333333333325</v>
      </c>
      <c r="R60" s="29">
        <f>'PV Shocks'!AV31</f>
        <v>1.0011666666666665</v>
      </c>
      <c r="S60" s="29">
        <f>'PV Shocks'!AW31</f>
        <v>1.0099166666666666</v>
      </c>
      <c r="T60" s="29">
        <f>'PV Shocks'!AX31</f>
        <v>0.99999999999999989</v>
      </c>
      <c r="U60" s="29">
        <f>'PV Shocks'!AY31</f>
        <v>1.0168333333333333</v>
      </c>
      <c r="V60" s="29">
        <f>'PV Shocks'!AZ31</f>
        <v>0.98858333333333326</v>
      </c>
      <c r="W60" s="41">
        <f>'PV Shocks'!BA31</f>
        <v>34</v>
      </c>
      <c r="X60" s="29">
        <f>'PV Shocks'!BB31</f>
        <v>0.99977499999999997</v>
      </c>
      <c r="Y60" s="41">
        <f>'PV Shocks'!BC31</f>
        <v>27</v>
      </c>
    </row>
    <row r="61" spans="2:25" x14ac:dyDescent="0.2">
      <c r="B61" s="2">
        <f>'PV Shocks'!AF32</f>
        <v>13</v>
      </c>
      <c r="C61" s="29">
        <f>'PV Shocks'!AG32</f>
        <v>0.95741666666666669</v>
      </c>
      <c r="D61" s="29">
        <f>'PV Shocks'!AH32</f>
        <v>0.99383333333333324</v>
      </c>
      <c r="E61" s="29">
        <f>'PV Shocks'!AI32</f>
        <v>1.0083333333333333</v>
      </c>
      <c r="F61" s="29">
        <f>'PV Shocks'!AJ32</f>
        <v>1.0448333333333333</v>
      </c>
      <c r="G61" s="29">
        <f>'PV Shocks'!AK32</f>
        <v>0.98116666666666663</v>
      </c>
      <c r="H61" s="29">
        <f>'PV Shocks'!AL32</f>
        <v>1.0111666666666665</v>
      </c>
      <c r="I61" s="29">
        <f>'PV Shocks'!AM32</f>
        <v>0.95450000000000024</v>
      </c>
      <c r="J61" s="29">
        <f>'PV Shocks'!AN32</f>
        <v>0.98916666666666675</v>
      </c>
      <c r="K61" s="29">
        <f>'PV Shocks'!AO32</f>
        <v>1.0168333333333335</v>
      </c>
      <c r="L61" s="29">
        <f>'PV Shocks'!AP32</f>
        <v>1.0049166666666667</v>
      </c>
      <c r="M61" s="29">
        <f>'PV Shocks'!AQ32</f>
        <v>1.0265833333333332</v>
      </c>
      <c r="N61" s="29">
        <f>'PV Shocks'!AR32</f>
        <v>0.97975000000000001</v>
      </c>
      <c r="O61" s="29">
        <f>'PV Shocks'!AS32</f>
        <v>0.99891666666666667</v>
      </c>
      <c r="P61" s="29">
        <f>'PV Shocks'!AT32</f>
        <v>0.97766666666666679</v>
      </c>
      <c r="Q61" s="29">
        <f>'PV Shocks'!AU32</f>
        <v>1.0151666666666668</v>
      </c>
      <c r="R61" s="29">
        <f>'PV Shocks'!AV32</f>
        <v>1.0174166666666666</v>
      </c>
      <c r="S61" s="29">
        <f>'PV Shocks'!AW32</f>
        <v>1.00325</v>
      </c>
      <c r="T61" s="29">
        <f>'PV Shocks'!AX32</f>
        <v>0.99333333333333329</v>
      </c>
      <c r="U61" s="29">
        <f>'PV Shocks'!AY32</f>
        <v>1.01725</v>
      </c>
      <c r="V61" s="29">
        <f>'PV Shocks'!AZ32</f>
        <v>0.98791666666666667</v>
      </c>
      <c r="W61" s="41">
        <f>'PV Shocks'!BA32</f>
        <v>35</v>
      </c>
      <c r="X61" s="29">
        <f>'PV Shocks'!BB32</f>
        <v>0.99897083333333347</v>
      </c>
      <c r="Y61" s="41">
        <f>'PV Shocks'!BC32</f>
        <v>28</v>
      </c>
    </row>
    <row r="62" spans="2:25" x14ac:dyDescent="0.2">
      <c r="B62" s="2">
        <f>'PV Shocks'!AF33</f>
        <v>16</v>
      </c>
      <c r="C62" s="29">
        <f>'PV Shocks'!AG33</f>
        <v>1.01075</v>
      </c>
      <c r="D62" s="29">
        <f>'PV Shocks'!AH33</f>
        <v>0.99233333333333329</v>
      </c>
      <c r="E62" s="29">
        <f>'PV Shocks'!AI33</f>
        <v>1.0455833333333333</v>
      </c>
      <c r="F62" s="29">
        <f>'PV Shocks'!AJ33</f>
        <v>0.98291666666666666</v>
      </c>
      <c r="G62" s="29">
        <f>'PV Shocks'!AK33</f>
        <v>1.0336666666666665</v>
      </c>
      <c r="H62" s="29">
        <f>'PV Shocks'!AL33</f>
        <v>0.98775000000000002</v>
      </c>
      <c r="I62" s="29">
        <f>'PV Shocks'!AM33</f>
        <v>0.99674999999999991</v>
      </c>
      <c r="J62" s="29">
        <f>'PV Shocks'!AN33</f>
        <v>1.0060833333333334</v>
      </c>
      <c r="K62" s="29">
        <f>'PV Shocks'!AO33</f>
        <v>0.995</v>
      </c>
      <c r="L62" s="29">
        <f>'PV Shocks'!AP33</f>
        <v>0.99399999999999988</v>
      </c>
      <c r="M62" s="29">
        <f>'PV Shocks'!AQ33</f>
        <v>0.9644999999999998</v>
      </c>
      <c r="N62" s="29">
        <f>'PV Shocks'!AR33</f>
        <v>0.96125000000000005</v>
      </c>
      <c r="O62" s="29">
        <f>'PV Shocks'!AS33</f>
        <v>0.99758333333333338</v>
      </c>
      <c r="P62" s="29">
        <f>'PV Shocks'!AT33</f>
        <v>1.0182499999999999</v>
      </c>
      <c r="Q62" s="29">
        <f>'PV Shocks'!AU33</f>
        <v>0.98758333333333337</v>
      </c>
      <c r="R62" s="29">
        <f>'PV Shocks'!AV33</f>
        <v>0.99841666666666662</v>
      </c>
      <c r="S62" s="29">
        <f>'PV Shocks'!AW33</f>
        <v>0.97491666666666665</v>
      </c>
      <c r="T62" s="29">
        <f>'PV Shocks'!AX33</f>
        <v>1.0480833333333333</v>
      </c>
      <c r="U62" s="29">
        <f>'PV Shocks'!AY33</f>
        <v>0.99750000000000005</v>
      </c>
      <c r="V62" s="29">
        <f>'PV Shocks'!AZ33</f>
        <v>0.98625000000000007</v>
      </c>
      <c r="W62" s="41">
        <f>'PV Shocks'!BA33</f>
        <v>38</v>
      </c>
      <c r="X62" s="29">
        <f>'PV Shocks'!BB33</f>
        <v>0.99895833333333317</v>
      </c>
      <c r="Y62" s="41">
        <f>'PV Shocks'!BC33</f>
        <v>29</v>
      </c>
    </row>
    <row r="63" spans="2:25" x14ac:dyDescent="0.2">
      <c r="B63" s="2">
        <f>'PV Shocks'!AF34</f>
        <v>22</v>
      </c>
      <c r="C63" s="29">
        <f>'PV Shocks'!AG34</f>
        <v>0.95074999999999987</v>
      </c>
      <c r="D63" s="29">
        <f>'PV Shocks'!AH34</f>
        <v>1.0148333333333335</v>
      </c>
      <c r="E63" s="29">
        <f>'PV Shocks'!AI34</f>
        <v>1.0239166666666666</v>
      </c>
      <c r="F63" s="29">
        <f>'PV Shocks'!AJ34</f>
        <v>1.0127499999999998</v>
      </c>
      <c r="G63" s="29">
        <f>'PV Shocks'!AK34</f>
        <v>0.99391666666666667</v>
      </c>
      <c r="H63" s="29">
        <f>'PV Shocks'!AL34</f>
        <v>1.0260833333333332</v>
      </c>
      <c r="I63" s="29">
        <f>'PV Shocks'!AM34</f>
        <v>0.9644166666666667</v>
      </c>
      <c r="J63" s="29">
        <f>'PV Shocks'!AN34</f>
        <v>0.99341666666666661</v>
      </c>
      <c r="K63" s="29">
        <f>'PV Shocks'!AO34</f>
        <v>1.0319999999999998</v>
      </c>
      <c r="L63" s="29">
        <f>'PV Shocks'!AP34</f>
        <v>1.0306666666666666</v>
      </c>
      <c r="M63" s="29">
        <f>'PV Shocks'!AQ34</f>
        <v>1.0158333333333334</v>
      </c>
      <c r="N63" s="29">
        <f>'PV Shocks'!AR34</f>
        <v>1.0286666666666666</v>
      </c>
      <c r="O63" s="29">
        <f>'PV Shocks'!AS34</f>
        <v>0.98833333333333329</v>
      </c>
      <c r="P63" s="29">
        <f>'PV Shocks'!AT34</f>
        <v>0.98991666666666667</v>
      </c>
      <c r="Q63" s="29">
        <f>'PV Shocks'!AU34</f>
        <v>0.94066666666666654</v>
      </c>
      <c r="R63" s="29">
        <f>'PV Shocks'!AV34</f>
        <v>0.96</v>
      </c>
      <c r="S63" s="29">
        <f>'PV Shocks'!AW34</f>
        <v>0.94233333333333313</v>
      </c>
      <c r="T63" s="29">
        <f>'PV Shocks'!AX34</f>
        <v>1.0952499999999998</v>
      </c>
      <c r="U63" s="29">
        <f>'PV Shocks'!AY34</f>
        <v>0.97858333333333325</v>
      </c>
      <c r="V63" s="29">
        <f>'PV Shocks'!AZ34</f>
        <v>0.99633333333333329</v>
      </c>
      <c r="W63" s="41">
        <f>'PV Shocks'!BA34</f>
        <v>28</v>
      </c>
      <c r="X63" s="29">
        <f>'PV Shocks'!BB34</f>
        <v>0.99893333333333323</v>
      </c>
      <c r="Y63" s="41">
        <f>'PV Shocks'!BC34</f>
        <v>30</v>
      </c>
    </row>
    <row r="64" spans="2:25" x14ac:dyDescent="0.2">
      <c r="B64" s="2">
        <f>'PV Shocks'!AF35</f>
        <v>1</v>
      </c>
      <c r="C64" s="29">
        <f>'PV Shocks'!AG35</f>
        <v>0.9740000000000002</v>
      </c>
      <c r="D64" s="29">
        <f>'PV Shocks'!AH35</f>
        <v>0.99750000000000005</v>
      </c>
      <c r="E64" s="29">
        <f>'PV Shocks'!AI35</f>
        <v>1.0035833333333333</v>
      </c>
      <c r="F64" s="29">
        <f>'PV Shocks'!AJ35</f>
        <v>1.0024999999999999</v>
      </c>
      <c r="G64" s="29">
        <f>'PV Shocks'!AK35</f>
        <v>1.0035833333333333</v>
      </c>
      <c r="H64" s="29">
        <f>'PV Shocks'!AL35</f>
        <v>1</v>
      </c>
      <c r="I64" s="29">
        <f>'PV Shocks'!AM35</f>
        <v>1.0357499999999999</v>
      </c>
      <c r="J64" s="29">
        <f>'PV Shocks'!AN35</f>
        <v>0.98358333333333314</v>
      </c>
      <c r="K64" s="29">
        <f>'PV Shocks'!AO35</f>
        <v>1.0004999999999999</v>
      </c>
      <c r="L64" s="29">
        <f>'PV Shocks'!AP35</f>
        <v>1.0200833333333332</v>
      </c>
      <c r="M64" s="29">
        <f>'PV Shocks'!AQ35</f>
        <v>1.0203333333333331</v>
      </c>
      <c r="N64" s="29">
        <f>'PV Shocks'!AR35</f>
        <v>1.0180833333333332</v>
      </c>
      <c r="O64" s="29">
        <f>'PV Shocks'!AS35</f>
        <v>0.99841666666666651</v>
      </c>
      <c r="P64" s="29">
        <f>'PV Shocks'!AT35</f>
        <v>1.0105833333333332</v>
      </c>
      <c r="Q64" s="29">
        <f>'PV Shocks'!AU35</f>
        <v>1.0249166666666667</v>
      </c>
      <c r="R64" s="29">
        <f>'PV Shocks'!AV35</f>
        <v>1.02725</v>
      </c>
      <c r="S64" s="29">
        <f>'PV Shocks'!AW35</f>
        <v>0.96925000000000006</v>
      </c>
      <c r="T64" s="29">
        <f>'PV Shocks'!AX35</f>
        <v>0.98191666666666666</v>
      </c>
      <c r="U64" s="29">
        <f>'PV Shocks'!AY35</f>
        <v>0.92683333333333329</v>
      </c>
      <c r="V64" s="29">
        <f>'PV Shocks'!AZ35</f>
        <v>0.96591666666666676</v>
      </c>
      <c r="W64" s="41">
        <f>'PV Shocks'!BA35</f>
        <v>48</v>
      </c>
      <c r="X64" s="29">
        <f>'PV Shocks'!BB35</f>
        <v>0.9982291666666665</v>
      </c>
      <c r="Y64" s="41">
        <f>'PV Shocks'!BC35</f>
        <v>31</v>
      </c>
    </row>
    <row r="65" spans="2:25" x14ac:dyDescent="0.2">
      <c r="B65" s="2">
        <f>'PV Shocks'!AF36</f>
        <v>32</v>
      </c>
      <c r="C65" s="29">
        <f>'PV Shocks'!AG36</f>
        <v>1.0019166666666668</v>
      </c>
      <c r="D65" s="29">
        <f>'PV Shocks'!AH36</f>
        <v>0.96583333333333343</v>
      </c>
      <c r="E65" s="29">
        <f>'PV Shocks'!AI36</f>
        <v>1.0247499999999998</v>
      </c>
      <c r="F65" s="29">
        <f>'PV Shocks'!AJ36</f>
        <v>0.9926666666666667</v>
      </c>
      <c r="G65" s="29">
        <f>'PV Shocks'!AK36</f>
        <v>1.0126666666666668</v>
      </c>
      <c r="H65" s="29">
        <f>'PV Shocks'!AL36</f>
        <v>0.91025000000000011</v>
      </c>
      <c r="I65" s="29">
        <f>'PV Shocks'!AM36</f>
        <v>0.96116666666666672</v>
      </c>
      <c r="J65" s="29">
        <f>'PV Shocks'!AN36</f>
        <v>1.0073333333333332</v>
      </c>
      <c r="K65" s="29">
        <f>'PV Shocks'!AO36</f>
        <v>1.0051666666666665</v>
      </c>
      <c r="L65" s="29">
        <f>'PV Shocks'!AP36</f>
        <v>0.99725000000000019</v>
      </c>
      <c r="M65" s="29">
        <f>'PV Shocks'!AQ36</f>
        <v>0.99791666666666645</v>
      </c>
      <c r="N65" s="29">
        <f>'PV Shocks'!AR36</f>
        <v>0.99541666666666673</v>
      </c>
      <c r="O65" s="29">
        <f>'PV Shocks'!AS36</f>
        <v>1.0396666666666667</v>
      </c>
      <c r="P65" s="29">
        <f>'PV Shocks'!AT36</f>
        <v>1.0309166666666665</v>
      </c>
      <c r="Q65" s="29">
        <f>'PV Shocks'!AU36</f>
        <v>0.98675000000000013</v>
      </c>
      <c r="R65" s="29">
        <f>'PV Shocks'!AV36</f>
        <v>0.97716666666666663</v>
      </c>
      <c r="S65" s="29">
        <f>'PV Shocks'!AW36</f>
        <v>1.0246666666666666</v>
      </c>
      <c r="T65" s="29">
        <f>'PV Shocks'!AX36</f>
        <v>1.0033333333333334</v>
      </c>
      <c r="U65" s="29">
        <f>'PV Shocks'!AY36</f>
        <v>1.0209166666666667</v>
      </c>
      <c r="V65" s="29">
        <f>'PV Shocks'!AZ36</f>
        <v>0.99741666666666651</v>
      </c>
      <c r="W65" s="41">
        <f>'PV Shocks'!BA36</f>
        <v>27</v>
      </c>
      <c r="X65" s="29">
        <f>'PV Shocks'!BB36</f>
        <v>0.99765833333333354</v>
      </c>
      <c r="Y65" s="41">
        <f>'PV Shocks'!BC36</f>
        <v>32</v>
      </c>
    </row>
    <row r="66" spans="2:25" x14ac:dyDescent="0.2">
      <c r="B66" s="2">
        <f>'PV Shocks'!AF37</f>
        <v>40</v>
      </c>
      <c r="C66" s="29">
        <f>'PV Shocks'!AG37</f>
        <v>0.96699999999999997</v>
      </c>
      <c r="D66" s="29">
        <f>'PV Shocks'!AH37</f>
        <v>0.99341666666666661</v>
      </c>
      <c r="E66" s="29">
        <f>'PV Shocks'!AI37</f>
        <v>1.0191666666666668</v>
      </c>
      <c r="F66" s="29">
        <f>'PV Shocks'!AJ37</f>
        <v>0.98349999999999993</v>
      </c>
      <c r="G66" s="29">
        <f>'PV Shocks'!AK37</f>
        <v>0.96858333333333346</v>
      </c>
      <c r="H66" s="29">
        <f>'PV Shocks'!AL37</f>
        <v>1.0062500000000001</v>
      </c>
      <c r="I66" s="29">
        <f>'PV Shocks'!AM37</f>
        <v>1.0183333333333333</v>
      </c>
      <c r="J66" s="29">
        <f>'PV Shocks'!AN37</f>
        <v>0.97616666666666652</v>
      </c>
      <c r="K66" s="29">
        <f>'PV Shocks'!AO37</f>
        <v>0.98366666666666658</v>
      </c>
      <c r="L66" s="29">
        <f>'PV Shocks'!AP37</f>
        <v>0.98816666666666675</v>
      </c>
      <c r="M66" s="29">
        <f>'PV Shocks'!AQ37</f>
        <v>0.97691666666666654</v>
      </c>
      <c r="N66" s="29">
        <f>'PV Shocks'!AR37</f>
        <v>1.0301666666666665</v>
      </c>
      <c r="O66" s="29">
        <f>'PV Shocks'!AS37</f>
        <v>0.98741666666666672</v>
      </c>
      <c r="P66" s="29">
        <f>'PV Shocks'!AT37</f>
        <v>0.97833333333333339</v>
      </c>
      <c r="Q66" s="29">
        <f>'PV Shocks'!AU37</f>
        <v>1.0162499999999999</v>
      </c>
      <c r="R66" s="29">
        <f>'PV Shocks'!AV37</f>
        <v>0.98108333333333342</v>
      </c>
      <c r="S66" s="29">
        <f>'PV Shocks'!AW37</f>
        <v>1.0555000000000001</v>
      </c>
      <c r="T66" s="29">
        <f>'PV Shocks'!AX37</f>
        <v>1.0010833333333333</v>
      </c>
      <c r="U66" s="29">
        <f>'PV Shocks'!AY37</f>
        <v>0.99408333333333321</v>
      </c>
      <c r="V66" s="29">
        <f>'PV Shocks'!AZ37</f>
        <v>1.0257499999999999</v>
      </c>
      <c r="W66" s="41">
        <f>'PV Shocks'!BA37</f>
        <v>6</v>
      </c>
      <c r="X66" s="29">
        <f>'PV Shocks'!BB37</f>
        <v>0.99754166666666644</v>
      </c>
      <c r="Y66" s="41">
        <f>'PV Shocks'!BC37</f>
        <v>33</v>
      </c>
    </row>
    <row r="67" spans="2:25" x14ac:dyDescent="0.2">
      <c r="B67" s="2">
        <f>'PV Shocks'!AF38</f>
        <v>45</v>
      </c>
      <c r="C67" s="29">
        <f>'PV Shocks'!AG38</f>
        <v>1.0000000000000002</v>
      </c>
      <c r="D67" s="29">
        <f>'PV Shocks'!AH38</f>
        <v>0.9787499999999999</v>
      </c>
      <c r="E67" s="29">
        <f>'PV Shocks'!AI38</f>
        <v>1.0399166666666666</v>
      </c>
      <c r="F67" s="29">
        <f>'PV Shocks'!AJ38</f>
        <v>0.96166666666666656</v>
      </c>
      <c r="G67" s="29">
        <f>'PV Shocks'!AK38</f>
        <v>1.0134999999999998</v>
      </c>
      <c r="H67" s="29">
        <f>'PV Shocks'!AL38</f>
        <v>0.99841666666666662</v>
      </c>
      <c r="I67" s="29">
        <f>'PV Shocks'!AM38</f>
        <v>0.97483333333333333</v>
      </c>
      <c r="J67" s="29">
        <f>'PV Shocks'!AN38</f>
        <v>0.99916666666666687</v>
      </c>
      <c r="K67" s="29">
        <f>'PV Shocks'!AO38</f>
        <v>0.99749999999999994</v>
      </c>
      <c r="L67" s="29">
        <f>'PV Shocks'!AP38</f>
        <v>1.0105000000000002</v>
      </c>
      <c r="M67" s="29">
        <f>'PV Shocks'!AQ38</f>
        <v>0.98866666666666669</v>
      </c>
      <c r="N67" s="29">
        <f>'PV Shocks'!AR38</f>
        <v>1.0397500000000002</v>
      </c>
      <c r="O67" s="29">
        <f>'PV Shocks'!AS38</f>
        <v>0.99424999999999997</v>
      </c>
      <c r="P67" s="29">
        <f>'PV Shocks'!AT38</f>
        <v>0.99991666666666656</v>
      </c>
      <c r="Q67" s="29">
        <f>'PV Shocks'!AU38</f>
        <v>0.98</v>
      </c>
      <c r="R67" s="29">
        <f>'PV Shocks'!AV38</f>
        <v>1.0383333333333333</v>
      </c>
      <c r="S67" s="29">
        <f>'PV Shocks'!AW38</f>
        <v>0.99841666666666651</v>
      </c>
      <c r="T67" s="29">
        <f>'PV Shocks'!AX38</f>
        <v>0.94966666666666655</v>
      </c>
      <c r="U67" s="29">
        <f>'PV Shocks'!AY38</f>
        <v>0.96875</v>
      </c>
      <c r="V67" s="29">
        <f>'PV Shocks'!AZ38</f>
        <v>1.0170833333333333</v>
      </c>
      <c r="W67" s="41">
        <f>'PV Shocks'!BA38</f>
        <v>11</v>
      </c>
      <c r="X67" s="29">
        <f>'PV Shocks'!BB38</f>
        <v>0.99745416666666653</v>
      </c>
      <c r="Y67" s="41">
        <f>'PV Shocks'!BC38</f>
        <v>34</v>
      </c>
    </row>
    <row r="68" spans="2:25" x14ac:dyDescent="0.2">
      <c r="B68" s="2">
        <f>'PV Shocks'!AF39</f>
        <v>44</v>
      </c>
      <c r="C68" s="29">
        <f>'PV Shocks'!AG39</f>
        <v>0.98341666666666649</v>
      </c>
      <c r="D68" s="29">
        <f>'PV Shocks'!AH39</f>
        <v>1.0465833333333332</v>
      </c>
      <c r="E68" s="29">
        <f>'PV Shocks'!AI39</f>
        <v>0.9957499999999998</v>
      </c>
      <c r="F68" s="29">
        <f>'PV Shocks'!AJ39</f>
        <v>1.0171666666666666</v>
      </c>
      <c r="G68" s="29">
        <f>'PV Shocks'!AK39</f>
        <v>0.98374999999999979</v>
      </c>
      <c r="H68" s="29">
        <f>'PV Shocks'!AL39</f>
        <v>0.99608333333333332</v>
      </c>
      <c r="I68" s="29">
        <f>'PV Shocks'!AM39</f>
        <v>1.0355833333333333</v>
      </c>
      <c r="J68" s="29">
        <f>'PV Shocks'!AN39</f>
        <v>0.97916666666666663</v>
      </c>
      <c r="K68" s="29">
        <f>'PV Shocks'!AO39</f>
        <v>0.99716666666666676</v>
      </c>
      <c r="L68" s="29">
        <f>'PV Shocks'!AP39</f>
        <v>0.96174999999999999</v>
      </c>
      <c r="M68" s="29">
        <f>'PV Shocks'!AQ39</f>
        <v>0.98633333333333317</v>
      </c>
      <c r="N68" s="29">
        <f>'PV Shocks'!AR39</f>
        <v>0.94724999999999993</v>
      </c>
      <c r="O68" s="29">
        <f>'PV Shocks'!AS39</f>
        <v>1.0423333333333333</v>
      </c>
      <c r="P68" s="29">
        <f>'PV Shocks'!AT39</f>
        <v>0.97041666666666659</v>
      </c>
      <c r="Q68" s="29">
        <f>'PV Shocks'!AU39</f>
        <v>1.0149999999999999</v>
      </c>
      <c r="R68" s="29">
        <f>'PV Shocks'!AV39</f>
        <v>0.99183333333333346</v>
      </c>
      <c r="S68" s="29">
        <f>'PV Shocks'!AW39</f>
        <v>1.0099999999999998</v>
      </c>
      <c r="T68" s="29">
        <f>'PV Shocks'!AX39</f>
        <v>1.0009166666666667</v>
      </c>
      <c r="U68" s="29">
        <f>'PV Shocks'!AY39</f>
        <v>0.99958333333333327</v>
      </c>
      <c r="V68" s="29">
        <f>'PV Shocks'!AZ39</f>
        <v>0.9860000000000001</v>
      </c>
      <c r="W68" s="41">
        <f>'PV Shocks'!BA39</f>
        <v>39</v>
      </c>
      <c r="X68" s="29">
        <f>'PV Shocks'!BB39</f>
        <v>0.99730416666666666</v>
      </c>
      <c r="Y68" s="41">
        <f>'PV Shocks'!BC39</f>
        <v>35</v>
      </c>
    </row>
    <row r="69" spans="2:25" x14ac:dyDescent="0.2">
      <c r="B69" s="2">
        <f>'PV Shocks'!AF40</f>
        <v>18</v>
      </c>
      <c r="C69" s="29">
        <f>'PV Shocks'!AG40</f>
        <v>0.98616666666666664</v>
      </c>
      <c r="D69" s="29">
        <f>'PV Shocks'!AH40</f>
        <v>1.0181666666666667</v>
      </c>
      <c r="E69" s="29">
        <f>'PV Shocks'!AI40</f>
        <v>0.99483333333333335</v>
      </c>
      <c r="F69" s="29">
        <f>'PV Shocks'!AJ40</f>
        <v>1.0196666666666667</v>
      </c>
      <c r="G69" s="29">
        <f>'PV Shocks'!AK40</f>
        <v>1.00075</v>
      </c>
      <c r="H69" s="29">
        <f>'PV Shocks'!AL40</f>
        <v>0.98858333333333326</v>
      </c>
      <c r="I69" s="29">
        <f>'PV Shocks'!AM40</f>
        <v>1.0378333333333336</v>
      </c>
      <c r="J69" s="29">
        <f>'PV Shocks'!AN40</f>
        <v>0.95866666666666678</v>
      </c>
      <c r="K69" s="29">
        <f>'PV Shocks'!AO40</f>
        <v>1.0284166666666668</v>
      </c>
      <c r="L69" s="29">
        <f>'PV Shocks'!AP40</f>
        <v>0.96208333333333351</v>
      </c>
      <c r="M69" s="29">
        <f>'PV Shocks'!AQ40</f>
        <v>0.9910000000000001</v>
      </c>
      <c r="N69" s="29">
        <f>'PV Shocks'!AR40</f>
        <v>1.0189166666666667</v>
      </c>
      <c r="O69" s="29">
        <f>'PV Shocks'!AS40</f>
        <v>0.97066666666666668</v>
      </c>
      <c r="P69" s="29">
        <f>'PV Shocks'!AT40</f>
        <v>1.0151666666666666</v>
      </c>
      <c r="Q69" s="29">
        <f>'PV Shocks'!AU40</f>
        <v>0.98449999999999982</v>
      </c>
      <c r="R69" s="29">
        <f>'PV Shocks'!AV40</f>
        <v>0.93049999999999999</v>
      </c>
      <c r="S69" s="29">
        <f>'PV Shocks'!AW40</f>
        <v>1.04325</v>
      </c>
      <c r="T69" s="29">
        <f>'PV Shocks'!AX40</f>
        <v>0.95800000000000007</v>
      </c>
      <c r="U69" s="29">
        <f>'PV Shocks'!AY40</f>
        <v>1.0023333333333333</v>
      </c>
      <c r="V69" s="29">
        <f>'PV Shocks'!AZ40</f>
        <v>1.0295000000000001</v>
      </c>
      <c r="W69" s="41">
        <f>'PV Shocks'!BA40</f>
        <v>5</v>
      </c>
      <c r="X69" s="29">
        <f>'PV Shocks'!BB40</f>
        <v>0.99694999999999978</v>
      </c>
      <c r="Y69" s="41">
        <f>'PV Shocks'!BC40</f>
        <v>36</v>
      </c>
    </row>
    <row r="70" spans="2:25" x14ac:dyDescent="0.2">
      <c r="B70" s="2">
        <f>'PV Shocks'!AF41</f>
        <v>27</v>
      </c>
      <c r="C70" s="29">
        <f>'PV Shocks'!AG41</f>
        <v>0.99016666666666664</v>
      </c>
      <c r="D70" s="29">
        <f>'PV Shocks'!AH41</f>
        <v>1.0294999999999999</v>
      </c>
      <c r="E70" s="29">
        <f>'PV Shocks'!AI41</f>
        <v>0.98416666666666675</v>
      </c>
      <c r="F70" s="29">
        <f>'PV Shocks'!AJ41</f>
        <v>0.9804166666666666</v>
      </c>
      <c r="G70" s="29">
        <f>'PV Shocks'!AK41</f>
        <v>1.0085000000000002</v>
      </c>
      <c r="H70" s="29">
        <f>'PV Shocks'!AL41</f>
        <v>0.99758333333333316</v>
      </c>
      <c r="I70" s="29">
        <f>'PV Shocks'!AM41</f>
        <v>1.042</v>
      </c>
      <c r="J70" s="29">
        <f>'PV Shocks'!AN41</f>
        <v>0.97849999999999993</v>
      </c>
      <c r="K70" s="29">
        <f>'PV Shocks'!AO41</f>
        <v>1.01475</v>
      </c>
      <c r="L70" s="29">
        <f>'PV Shocks'!AP41</f>
        <v>0.97991666666666655</v>
      </c>
      <c r="M70" s="29">
        <f>'PV Shocks'!AQ41</f>
        <v>0.95691666666666675</v>
      </c>
      <c r="N70" s="29">
        <f>'PV Shocks'!AR41</f>
        <v>0.99725000000000008</v>
      </c>
      <c r="O70" s="29">
        <f>'PV Shocks'!AS41</f>
        <v>0.97049999999999981</v>
      </c>
      <c r="P70" s="29">
        <f>'PV Shocks'!AT41</f>
        <v>1.0544166666666668</v>
      </c>
      <c r="Q70" s="29">
        <f>'PV Shocks'!AU41</f>
        <v>1.0308333333333333</v>
      </c>
      <c r="R70" s="29">
        <f>'PV Shocks'!AV41</f>
        <v>0.98850000000000016</v>
      </c>
      <c r="S70" s="29">
        <f>'PV Shocks'!AW41</f>
        <v>0.96491666666666676</v>
      </c>
      <c r="T70" s="29">
        <f>'PV Shocks'!AX41</f>
        <v>0.95825000000000005</v>
      </c>
      <c r="U70" s="29">
        <f>'PV Shocks'!AY41</f>
        <v>1.0104999999999997</v>
      </c>
      <c r="V70" s="29">
        <f>'PV Shocks'!AZ41</f>
        <v>0.99925000000000008</v>
      </c>
      <c r="W70" s="41">
        <f>'PV Shocks'!BA41</f>
        <v>25</v>
      </c>
      <c r="X70" s="29">
        <f>'PV Shocks'!BB41</f>
        <v>0.99684166666666663</v>
      </c>
      <c r="Y70" s="41">
        <f>'PV Shocks'!BC41</f>
        <v>37</v>
      </c>
    </row>
    <row r="71" spans="2:25" x14ac:dyDescent="0.2">
      <c r="B71" s="2">
        <f>'PV Shocks'!AF42</f>
        <v>12</v>
      </c>
      <c r="C71" s="29">
        <f>'PV Shocks'!AG42</f>
        <v>1.0502499999999999</v>
      </c>
      <c r="D71" s="29">
        <f>'PV Shocks'!AH42</f>
        <v>0.98083333333333333</v>
      </c>
      <c r="E71" s="29">
        <f>'PV Shocks'!AI42</f>
        <v>1.0431666666666666</v>
      </c>
      <c r="F71" s="29">
        <f>'PV Shocks'!AJ42</f>
        <v>0.98816666666666675</v>
      </c>
      <c r="G71" s="29">
        <f>'PV Shocks'!AK42</f>
        <v>0.95699999999999996</v>
      </c>
      <c r="H71" s="29">
        <f>'PV Shocks'!AL42</f>
        <v>0.99708333333333332</v>
      </c>
      <c r="I71" s="29">
        <f>'PV Shocks'!AM42</f>
        <v>0.95533333333333337</v>
      </c>
      <c r="J71" s="29">
        <f>'PV Shocks'!AN42</f>
        <v>1.0137499999999999</v>
      </c>
      <c r="K71" s="29">
        <f>'PV Shocks'!AO42</f>
        <v>1.01125</v>
      </c>
      <c r="L71" s="29">
        <f>'PV Shocks'!AP42</f>
        <v>0.94074999999999998</v>
      </c>
      <c r="M71" s="29">
        <f>'PV Shocks'!AQ42</f>
        <v>0.97108333333333341</v>
      </c>
      <c r="N71" s="29">
        <f>'PV Shocks'!AR42</f>
        <v>1.0449166666666667</v>
      </c>
      <c r="O71" s="29">
        <f>'PV Shocks'!AS42</f>
        <v>1.0090000000000001</v>
      </c>
      <c r="P71" s="29">
        <f>'PV Shocks'!AT42</f>
        <v>0.98974999999999991</v>
      </c>
      <c r="Q71" s="29">
        <f>'PV Shocks'!AU42</f>
        <v>0.97424999999999973</v>
      </c>
      <c r="R71" s="29">
        <f>'PV Shocks'!AV42</f>
        <v>0.96674999999999989</v>
      </c>
      <c r="S71" s="29">
        <f>'PV Shocks'!AW42</f>
        <v>1.0070833333333333</v>
      </c>
      <c r="T71" s="29">
        <f>'PV Shocks'!AX42</f>
        <v>1.006</v>
      </c>
      <c r="U71" s="29">
        <f>'PV Shocks'!AY42</f>
        <v>0.96666666666666667</v>
      </c>
      <c r="V71" s="29">
        <f>'PV Shocks'!AZ42</f>
        <v>1.0591666666666666</v>
      </c>
      <c r="W71" s="41">
        <f>'PV Shocks'!BA42</f>
        <v>1</v>
      </c>
      <c r="X71" s="29">
        <f>'PV Shocks'!BB42</f>
        <v>0.99661249999999979</v>
      </c>
      <c r="Y71" s="41">
        <f>'PV Shocks'!BC42</f>
        <v>38</v>
      </c>
    </row>
    <row r="72" spans="2:25" x14ac:dyDescent="0.2">
      <c r="B72" s="2">
        <f>'PV Shocks'!AF43</f>
        <v>26</v>
      </c>
      <c r="C72" s="29">
        <f>'PV Shocks'!AG43</f>
        <v>1.0319166666666666</v>
      </c>
      <c r="D72" s="29">
        <f>'PV Shocks'!AH43</f>
        <v>1.0069999999999999</v>
      </c>
      <c r="E72" s="29">
        <f>'PV Shocks'!AI43</f>
        <v>0.97549999999999981</v>
      </c>
      <c r="F72" s="29">
        <f>'PV Shocks'!AJ43</f>
        <v>0.96050000000000002</v>
      </c>
      <c r="G72" s="29">
        <f>'PV Shocks'!AK43</f>
        <v>0.93833333333333335</v>
      </c>
      <c r="H72" s="29">
        <f>'PV Shocks'!AL43</f>
        <v>1.00525</v>
      </c>
      <c r="I72" s="29">
        <f>'PV Shocks'!AM43</f>
        <v>1.0273333333333332</v>
      </c>
      <c r="J72" s="29">
        <f>'PV Shocks'!AN43</f>
        <v>1.004</v>
      </c>
      <c r="K72" s="29">
        <f>'PV Shocks'!AO43</f>
        <v>0.9847499999999999</v>
      </c>
      <c r="L72" s="29">
        <f>'PV Shocks'!AP43</f>
        <v>1.0142500000000001</v>
      </c>
      <c r="M72" s="29">
        <f>'PV Shocks'!AQ43</f>
        <v>0.95416666666666661</v>
      </c>
      <c r="N72" s="29">
        <f>'PV Shocks'!AR43</f>
        <v>1.0348333333333335</v>
      </c>
      <c r="O72" s="29">
        <f>'PV Shocks'!AS43</f>
        <v>1.0451666666666666</v>
      </c>
      <c r="P72" s="29">
        <f>'PV Shocks'!AT43</f>
        <v>0.98499999999999999</v>
      </c>
      <c r="Q72" s="29">
        <f>'PV Shocks'!AU43</f>
        <v>0.97916666666666696</v>
      </c>
      <c r="R72" s="29">
        <f>'PV Shocks'!AV43</f>
        <v>0.97633333333333339</v>
      </c>
      <c r="S72" s="29">
        <f>'PV Shocks'!AW43</f>
        <v>1.01325</v>
      </c>
      <c r="T72" s="29">
        <f>'PV Shocks'!AX43</f>
        <v>1.0085833333333334</v>
      </c>
      <c r="U72" s="29">
        <f>'PV Shocks'!AY43</f>
        <v>0.98008333333333331</v>
      </c>
      <c r="V72" s="29">
        <f>'PV Shocks'!AZ43</f>
        <v>0.99433333333333318</v>
      </c>
      <c r="W72" s="41">
        <f>'PV Shocks'!BA43</f>
        <v>31</v>
      </c>
      <c r="X72" s="29">
        <f>'PV Shocks'!BB43</f>
        <v>0.9959874999999998</v>
      </c>
      <c r="Y72" s="41">
        <f>'PV Shocks'!BC43</f>
        <v>39</v>
      </c>
    </row>
    <row r="73" spans="2:25" x14ac:dyDescent="0.2">
      <c r="B73" s="2">
        <f>'PV Shocks'!AF44</f>
        <v>38</v>
      </c>
      <c r="C73" s="29">
        <f>'PV Shocks'!AG44</f>
        <v>1.0109166666666667</v>
      </c>
      <c r="D73" s="29">
        <f>'PV Shocks'!AH44</f>
        <v>1.0530833333333331</v>
      </c>
      <c r="E73" s="29">
        <f>'PV Shocks'!AI44</f>
        <v>1.0034999999999998</v>
      </c>
      <c r="F73" s="29">
        <f>'PV Shocks'!AJ44</f>
        <v>0.98050000000000004</v>
      </c>
      <c r="G73" s="29">
        <f>'PV Shocks'!AK44</f>
        <v>1.0088333333333332</v>
      </c>
      <c r="H73" s="29">
        <f>'PV Shocks'!AL44</f>
        <v>0.97350000000000003</v>
      </c>
      <c r="I73" s="29">
        <f>'PV Shocks'!AM44</f>
        <v>0.97816666666666674</v>
      </c>
      <c r="J73" s="29">
        <f>'PV Shocks'!AN44</f>
        <v>1.006</v>
      </c>
      <c r="K73" s="29">
        <f>'PV Shocks'!AO44</f>
        <v>0.98799999999999999</v>
      </c>
      <c r="L73" s="29">
        <f>'PV Shocks'!AP44</f>
        <v>0.92674999999999985</v>
      </c>
      <c r="M73" s="29">
        <f>'PV Shocks'!AQ44</f>
        <v>1.0645</v>
      </c>
      <c r="N73" s="29">
        <f>'PV Shocks'!AR44</f>
        <v>0.97925000000000006</v>
      </c>
      <c r="O73" s="29">
        <f>'PV Shocks'!AS44</f>
        <v>0.98175000000000001</v>
      </c>
      <c r="P73" s="29">
        <f>'PV Shocks'!AT44</f>
        <v>0.95800000000000007</v>
      </c>
      <c r="Q73" s="29">
        <f>'PV Shocks'!AU44</f>
        <v>1.0309999999999999</v>
      </c>
      <c r="R73" s="29">
        <f>'PV Shocks'!AV44</f>
        <v>0.9920833333333331</v>
      </c>
      <c r="S73" s="29">
        <f>'PV Shocks'!AW44</f>
        <v>1.0128333333333333</v>
      </c>
      <c r="T73" s="29">
        <f>'PV Shocks'!AX44</f>
        <v>0.99500000000000022</v>
      </c>
      <c r="U73" s="29">
        <f>'PV Shocks'!AY44</f>
        <v>0.98208333333333353</v>
      </c>
      <c r="V73" s="29">
        <f>'PV Shocks'!AZ44</f>
        <v>0.98783333333333345</v>
      </c>
      <c r="W73" s="41">
        <f>'PV Shocks'!BA44</f>
        <v>36</v>
      </c>
      <c r="X73" s="29">
        <f>'PV Shocks'!BB44</f>
        <v>0.99567916666666678</v>
      </c>
      <c r="Y73" s="41">
        <f>'PV Shocks'!BC44</f>
        <v>40</v>
      </c>
    </row>
    <row r="74" spans="2:25" x14ac:dyDescent="0.2">
      <c r="B74" s="2">
        <f>'PV Shocks'!AF45</f>
        <v>50</v>
      </c>
      <c r="C74" s="29">
        <f>'PV Shocks'!AG45</f>
        <v>0.9993333333333333</v>
      </c>
      <c r="D74" s="29">
        <f>'PV Shocks'!AH45</f>
        <v>0.96424999999999994</v>
      </c>
      <c r="E74" s="29">
        <f>'PV Shocks'!AI45</f>
        <v>0.98483333333333334</v>
      </c>
      <c r="F74" s="29">
        <f>'PV Shocks'!AJ45</f>
        <v>0.98250000000000004</v>
      </c>
      <c r="G74" s="29">
        <f>'PV Shocks'!AK45</f>
        <v>1.0141666666666669</v>
      </c>
      <c r="H74" s="29">
        <f>'PV Shocks'!AL45</f>
        <v>1.0077499999999999</v>
      </c>
      <c r="I74" s="29">
        <f>'PV Shocks'!AM45</f>
        <v>0.99408333333333332</v>
      </c>
      <c r="J74" s="29">
        <f>'PV Shocks'!AN45</f>
        <v>1.0029166666666667</v>
      </c>
      <c r="K74" s="29">
        <f>'PV Shocks'!AO45</f>
        <v>0.99991666666666668</v>
      </c>
      <c r="L74" s="29">
        <f>'PV Shocks'!AP45</f>
        <v>0.98424999999999985</v>
      </c>
      <c r="M74" s="29">
        <f>'PV Shocks'!AQ45</f>
        <v>0.98291666666666666</v>
      </c>
      <c r="N74" s="29">
        <f>'PV Shocks'!AR45</f>
        <v>0.98058333333333347</v>
      </c>
      <c r="O74" s="29">
        <f>'PV Shocks'!AS45</f>
        <v>0.99308333333333332</v>
      </c>
      <c r="P74" s="29">
        <f>'PV Shocks'!AT45</f>
        <v>1.0014166666666666</v>
      </c>
      <c r="Q74" s="29">
        <f>'PV Shocks'!AU45</f>
        <v>1.0387500000000001</v>
      </c>
      <c r="R74" s="29">
        <f>'PV Shocks'!AV45</f>
        <v>0.97924999999999984</v>
      </c>
      <c r="S74" s="29">
        <f>'PV Shocks'!AW45</f>
        <v>1.0152499999999998</v>
      </c>
      <c r="T74" s="29">
        <f>'PV Shocks'!AX45</f>
        <v>0.99924999999999997</v>
      </c>
      <c r="U74" s="29">
        <f>'PV Shocks'!AY45</f>
        <v>1.0031666666666668</v>
      </c>
      <c r="V74" s="29">
        <f>'PV Shocks'!AZ45</f>
        <v>0.98208333333333353</v>
      </c>
      <c r="W74" s="41">
        <f>'PV Shocks'!BA45</f>
        <v>41</v>
      </c>
      <c r="X74" s="29">
        <f>'PV Shocks'!BB45</f>
        <v>0.99548749999999975</v>
      </c>
      <c r="Y74" s="41">
        <f>'PV Shocks'!BC45</f>
        <v>41</v>
      </c>
    </row>
    <row r="75" spans="2:25" x14ac:dyDescent="0.2">
      <c r="B75" s="2">
        <f>'PV Shocks'!AF46</f>
        <v>7</v>
      </c>
      <c r="C75" s="29">
        <f>'PV Shocks'!AG46</f>
        <v>1.0457500000000002</v>
      </c>
      <c r="D75" s="29">
        <f>'PV Shocks'!AH46</f>
        <v>1.0189999999999999</v>
      </c>
      <c r="E75" s="29">
        <f>'PV Shocks'!AI46</f>
        <v>1.0198333333333334</v>
      </c>
      <c r="F75" s="29">
        <f>'PV Shocks'!AJ46</f>
        <v>0.95891666666666675</v>
      </c>
      <c r="G75" s="29">
        <f>'PV Shocks'!AK46</f>
        <v>0.96858333333333324</v>
      </c>
      <c r="H75" s="29">
        <f>'PV Shocks'!AL46</f>
        <v>1.0173333333333334</v>
      </c>
      <c r="I75" s="29">
        <f>'PV Shocks'!AM46</f>
        <v>0.95649999999999979</v>
      </c>
      <c r="J75" s="29">
        <f>'PV Shocks'!AN46</f>
        <v>0.9966666666666667</v>
      </c>
      <c r="K75" s="29">
        <f>'PV Shocks'!AO46</f>
        <v>1.0170833333333333</v>
      </c>
      <c r="L75" s="29">
        <f>'PV Shocks'!AP46</f>
        <v>1.0251666666666666</v>
      </c>
      <c r="M75" s="29">
        <f>'PV Shocks'!AQ46</f>
        <v>1.0395833333333331</v>
      </c>
      <c r="N75" s="29">
        <f>'PV Shocks'!AR46</f>
        <v>0.98024999999999995</v>
      </c>
      <c r="O75" s="29">
        <f>'PV Shocks'!AS46</f>
        <v>1.0368333333333335</v>
      </c>
      <c r="P75" s="29">
        <f>'PV Shocks'!AT46</f>
        <v>0.97058333333333335</v>
      </c>
      <c r="Q75" s="29">
        <f>'PV Shocks'!AU46</f>
        <v>0.97141666666666671</v>
      </c>
      <c r="R75" s="29">
        <f>'PV Shocks'!AV46</f>
        <v>0.99083333333333334</v>
      </c>
      <c r="S75" s="29">
        <f>'PV Shocks'!AW46</f>
        <v>1.0096666666666667</v>
      </c>
      <c r="T75" s="29">
        <f>'PV Shocks'!AX46</f>
        <v>0.95591666666666664</v>
      </c>
      <c r="U75" s="29">
        <f>'PV Shocks'!AY46</f>
        <v>0.93441666666666656</v>
      </c>
      <c r="V75" s="29">
        <f>'PV Shocks'!AZ46</f>
        <v>0.9920833333333331</v>
      </c>
      <c r="W75" s="41">
        <f>'PV Shocks'!BA46</f>
        <v>32</v>
      </c>
      <c r="X75" s="29">
        <f>'PV Shocks'!BB46</f>
        <v>0.99532083333333365</v>
      </c>
      <c r="Y75" s="41">
        <f>'PV Shocks'!BC46</f>
        <v>42</v>
      </c>
    </row>
    <row r="76" spans="2:25" x14ac:dyDescent="0.2">
      <c r="B76" s="2">
        <f>'PV Shocks'!AF47</f>
        <v>5</v>
      </c>
      <c r="C76" s="29">
        <f>'PV Shocks'!AG47</f>
        <v>0.96316666666666662</v>
      </c>
      <c r="D76" s="29">
        <f>'PV Shocks'!AH47</f>
        <v>0.98974999999999991</v>
      </c>
      <c r="E76" s="29">
        <f>'PV Shocks'!AI47</f>
        <v>0.97958333333333314</v>
      </c>
      <c r="F76" s="29">
        <f>'PV Shocks'!AJ47</f>
        <v>1.0262499999999999</v>
      </c>
      <c r="G76" s="29">
        <f>'PV Shocks'!AK47</f>
        <v>0.96550000000000002</v>
      </c>
      <c r="H76" s="29">
        <f>'PV Shocks'!AL47</f>
        <v>0.9724166666666666</v>
      </c>
      <c r="I76" s="29">
        <f>'PV Shocks'!AM47</f>
        <v>1.0165833333333332</v>
      </c>
      <c r="J76" s="29">
        <f>'PV Shocks'!AN47</f>
        <v>0.94808333333333328</v>
      </c>
      <c r="K76" s="29">
        <f>'PV Shocks'!AO47</f>
        <v>0.9787499999999999</v>
      </c>
      <c r="L76" s="29">
        <f>'PV Shocks'!AP47</f>
        <v>1.0090833333333333</v>
      </c>
      <c r="M76" s="29">
        <f>'PV Shocks'!AQ47</f>
        <v>1.0065833333333334</v>
      </c>
      <c r="N76" s="29">
        <f>'PV Shocks'!AR47</f>
        <v>1.0022500000000001</v>
      </c>
      <c r="O76" s="29">
        <f>'PV Shocks'!AS47</f>
        <v>1.02125</v>
      </c>
      <c r="P76" s="29">
        <f>'PV Shocks'!AT47</f>
        <v>0.99158333333333359</v>
      </c>
      <c r="Q76" s="29">
        <f>'PV Shocks'!AU47</f>
        <v>0.98716666666666664</v>
      </c>
      <c r="R76" s="29">
        <f>'PV Shocks'!AV47</f>
        <v>1.0121666666666667</v>
      </c>
      <c r="S76" s="29">
        <f>'PV Shocks'!AW47</f>
        <v>0.9923333333333334</v>
      </c>
      <c r="T76" s="29">
        <f>'PV Shocks'!AX47</f>
        <v>0.99483333333333335</v>
      </c>
      <c r="U76" s="29">
        <f>'PV Shocks'!AY47</f>
        <v>1.0586666666666666</v>
      </c>
      <c r="V76" s="29">
        <f>'PV Shocks'!AZ47</f>
        <v>0.97849999999999993</v>
      </c>
      <c r="W76" s="41">
        <f>'PV Shocks'!BA47</f>
        <v>43</v>
      </c>
      <c r="X76" s="29">
        <f>'PV Shocks'!BB47</f>
        <v>0.99472500000000008</v>
      </c>
      <c r="Y76" s="41">
        <f>'PV Shocks'!BC47</f>
        <v>43</v>
      </c>
    </row>
    <row r="77" spans="2:25" x14ac:dyDescent="0.2">
      <c r="B77" s="2">
        <f>'PV Shocks'!AF48</f>
        <v>19</v>
      </c>
      <c r="C77" s="29">
        <f>'PV Shocks'!AG48</f>
        <v>0.98516666666666663</v>
      </c>
      <c r="D77" s="29">
        <f>'PV Shocks'!AH48</f>
        <v>1.0064999999999997</v>
      </c>
      <c r="E77" s="29">
        <f>'PV Shocks'!AI48</f>
        <v>0.97883333333333333</v>
      </c>
      <c r="F77" s="29">
        <f>'PV Shocks'!AJ48</f>
        <v>0.95983333333333343</v>
      </c>
      <c r="G77" s="29">
        <f>'PV Shocks'!AK48</f>
        <v>1.0178333333333334</v>
      </c>
      <c r="H77" s="29">
        <f>'PV Shocks'!AL48</f>
        <v>1.0117499999999999</v>
      </c>
      <c r="I77" s="29">
        <f>'PV Shocks'!AM48</f>
        <v>0.98483333333333345</v>
      </c>
      <c r="J77" s="29">
        <f>'PV Shocks'!AN48</f>
        <v>0.99116666666666686</v>
      </c>
      <c r="K77" s="29">
        <f>'PV Shocks'!AO48</f>
        <v>1.0097500000000001</v>
      </c>
      <c r="L77" s="29">
        <f>'PV Shocks'!AP48</f>
        <v>0.96133333333333326</v>
      </c>
      <c r="M77" s="29">
        <f>'PV Shocks'!AQ48</f>
        <v>0.98124999999999984</v>
      </c>
      <c r="N77" s="29">
        <f>'PV Shocks'!AR48</f>
        <v>1.0172499999999998</v>
      </c>
      <c r="O77" s="29">
        <f>'PV Shocks'!AS48</f>
        <v>0.98450000000000004</v>
      </c>
      <c r="P77" s="29">
        <f>'PV Shocks'!AT48</f>
        <v>0.97525000000000006</v>
      </c>
      <c r="Q77" s="29">
        <f>'PV Shocks'!AU48</f>
        <v>0.96383333333333321</v>
      </c>
      <c r="R77" s="29">
        <f>'PV Shocks'!AV48</f>
        <v>1.0432500000000002</v>
      </c>
      <c r="S77" s="29">
        <f>'PV Shocks'!AW48</f>
        <v>1.0024999999999997</v>
      </c>
      <c r="T77" s="29">
        <f>'PV Shocks'!AX48</f>
        <v>0.96650000000000003</v>
      </c>
      <c r="U77" s="29">
        <f>'PV Shocks'!AY48</f>
        <v>1.00475</v>
      </c>
      <c r="V77" s="29">
        <f>'PV Shocks'!AZ48</f>
        <v>1.0479999999999998</v>
      </c>
      <c r="W77" s="41">
        <f>'PV Shocks'!BA48</f>
        <v>2</v>
      </c>
      <c r="X77" s="29">
        <f>'PV Shocks'!BB48</f>
        <v>0.99470416666666672</v>
      </c>
      <c r="Y77" s="41">
        <f>'PV Shocks'!BC48</f>
        <v>44</v>
      </c>
    </row>
    <row r="78" spans="2:25" x14ac:dyDescent="0.2">
      <c r="B78" s="2">
        <f>'PV Shocks'!AF49</f>
        <v>9</v>
      </c>
      <c r="C78" s="29">
        <f>'PV Shocks'!AG49</f>
        <v>1.0194166666666666</v>
      </c>
      <c r="D78" s="29">
        <f>'PV Shocks'!AH49</f>
        <v>1.0199166666666668</v>
      </c>
      <c r="E78" s="29">
        <f>'PV Shocks'!AI49</f>
        <v>1.0249999999999997</v>
      </c>
      <c r="F78" s="29">
        <f>'PV Shocks'!AJ49</f>
        <v>0.997</v>
      </c>
      <c r="G78" s="29">
        <f>'PV Shocks'!AK49</f>
        <v>1.0065</v>
      </c>
      <c r="H78" s="29">
        <f>'PV Shocks'!AL49</f>
        <v>1.0235000000000001</v>
      </c>
      <c r="I78" s="29">
        <f>'PV Shocks'!AM49</f>
        <v>0.96549999999999969</v>
      </c>
      <c r="J78" s="29">
        <f>'PV Shocks'!AN49</f>
        <v>0.99024999999999996</v>
      </c>
      <c r="K78" s="29">
        <f>'PV Shocks'!AO49</f>
        <v>1.0169166666666665</v>
      </c>
      <c r="L78" s="29">
        <f>'PV Shocks'!AP49</f>
        <v>0.96066666666666656</v>
      </c>
      <c r="M78" s="29">
        <f>'PV Shocks'!AQ49</f>
        <v>0.99941666666666684</v>
      </c>
      <c r="N78" s="29">
        <f>'PV Shocks'!AR49</f>
        <v>0.96616666666666662</v>
      </c>
      <c r="O78" s="29">
        <f>'PV Shocks'!AS49</f>
        <v>0.98791666666666667</v>
      </c>
      <c r="P78" s="29">
        <f>'PV Shocks'!AT49</f>
        <v>0.96533333333333327</v>
      </c>
      <c r="Q78" s="29">
        <f>'PV Shocks'!AU49</f>
        <v>0.9514999999999999</v>
      </c>
      <c r="R78" s="29">
        <f>'PV Shocks'!AV49</f>
        <v>1.0081666666666664</v>
      </c>
      <c r="S78" s="29">
        <f>'PV Shocks'!AW49</f>
        <v>0.94533333333333325</v>
      </c>
      <c r="T78" s="29">
        <f>'PV Shocks'!AX49</f>
        <v>0.99533333333333329</v>
      </c>
      <c r="U78" s="29">
        <f>'PV Shocks'!AY49</f>
        <v>0.99658333333333349</v>
      </c>
      <c r="V78" s="29">
        <f>'PV Shocks'!AZ49</f>
        <v>1.0454166666666667</v>
      </c>
      <c r="W78" s="41">
        <f>'PV Shocks'!BA49</f>
        <v>3</v>
      </c>
      <c r="X78" s="29">
        <f>'PV Shocks'!BB49</f>
        <v>0.99429166666666668</v>
      </c>
      <c r="Y78" s="41">
        <f>'PV Shocks'!BC49</f>
        <v>45</v>
      </c>
    </row>
    <row r="79" spans="2:25" x14ac:dyDescent="0.2">
      <c r="B79" s="2">
        <f>'PV Shocks'!AF50</f>
        <v>47</v>
      </c>
      <c r="C79" s="29">
        <f>'PV Shocks'!AG50</f>
        <v>0.96199999999999986</v>
      </c>
      <c r="D79" s="29">
        <f>'PV Shocks'!AH50</f>
        <v>1.0110833333333333</v>
      </c>
      <c r="E79" s="29">
        <f>'PV Shocks'!AI50</f>
        <v>1.0485</v>
      </c>
      <c r="F79" s="29">
        <f>'PV Shocks'!AJ50</f>
        <v>1.0398333333333334</v>
      </c>
      <c r="G79" s="29">
        <f>'PV Shocks'!AK50</f>
        <v>0.9860000000000001</v>
      </c>
      <c r="H79" s="29">
        <f>'PV Shocks'!AL50</f>
        <v>0.9906666666666667</v>
      </c>
      <c r="I79" s="29">
        <f>'PV Shocks'!AM50</f>
        <v>1.0164166666666667</v>
      </c>
      <c r="J79" s="29">
        <f>'PV Shocks'!AN50</f>
        <v>0.9474999999999999</v>
      </c>
      <c r="K79" s="29">
        <f>'PV Shocks'!AO50</f>
        <v>1.0428333333333333</v>
      </c>
      <c r="L79" s="29">
        <f>'PV Shocks'!AP50</f>
        <v>0.93391666666666673</v>
      </c>
      <c r="M79" s="29">
        <f>'PV Shocks'!AQ50</f>
        <v>0.96283333333333321</v>
      </c>
      <c r="N79" s="29">
        <f>'PV Shocks'!AR50</f>
        <v>0.98950000000000016</v>
      </c>
      <c r="O79" s="29">
        <f>'PV Shocks'!AS50</f>
        <v>0.97941666666666649</v>
      </c>
      <c r="P79" s="29">
        <f>'PV Shocks'!AT50</f>
        <v>0.99108333333333343</v>
      </c>
      <c r="Q79" s="29">
        <f>'PV Shocks'!AU50</f>
        <v>0.99949999999999983</v>
      </c>
      <c r="R79" s="29">
        <f>'PV Shocks'!AV50</f>
        <v>0.98191666666666666</v>
      </c>
      <c r="S79" s="29">
        <f>'PV Shocks'!AW50</f>
        <v>0.98450000000000004</v>
      </c>
      <c r="T79" s="29">
        <f>'PV Shocks'!AX50</f>
        <v>1.0482499999999999</v>
      </c>
      <c r="U79" s="29">
        <f>'PV Shocks'!AY50</f>
        <v>0.97758333333333314</v>
      </c>
      <c r="V79" s="29">
        <f>'PV Shocks'!AZ50</f>
        <v>0.98100000000000021</v>
      </c>
      <c r="W79" s="41">
        <f>'PV Shocks'!BA50</f>
        <v>42</v>
      </c>
      <c r="X79" s="29">
        <f>'PV Shocks'!BB50</f>
        <v>0.99371666666666658</v>
      </c>
      <c r="Y79" s="41">
        <f>'PV Shocks'!BC50</f>
        <v>46</v>
      </c>
    </row>
    <row r="80" spans="2:25" x14ac:dyDescent="0.2">
      <c r="B80" s="2">
        <f>'PV Shocks'!AF51</f>
        <v>3</v>
      </c>
      <c r="C80" s="29">
        <f>'PV Shocks'!AG51</f>
        <v>0.99624999999999997</v>
      </c>
      <c r="D80" s="29">
        <f>'PV Shocks'!AH51</f>
        <v>0.96699999999999997</v>
      </c>
      <c r="E80" s="29">
        <f>'PV Shocks'!AI51</f>
        <v>1.0049166666666667</v>
      </c>
      <c r="F80" s="29">
        <f>'PV Shocks'!AJ51</f>
        <v>1.0014166666666666</v>
      </c>
      <c r="G80" s="29">
        <f>'PV Shocks'!AK51</f>
        <v>1.0159999999999998</v>
      </c>
      <c r="H80" s="29">
        <f>'PV Shocks'!AL51</f>
        <v>1.034833333333333</v>
      </c>
      <c r="I80" s="29">
        <f>'PV Shocks'!AM51</f>
        <v>0.97416666666666663</v>
      </c>
      <c r="J80" s="29">
        <f>'PV Shocks'!AN51</f>
        <v>1.0069166666666667</v>
      </c>
      <c r="K80" s="29">
        <f>'PV Shocks'!AO51</f>
        <v>0.96666666666666645</v>
      </c>
      <c r="L80" s="29">
        <f>'PV Shocks'!AP51</f>
        <v>0.98475000000000013</v>
      </c>
      <c r="M80" s="29">
        <f>'PV Shocks'!AQ51</f>
        <v>1.0236666666666667</v>
      </c>
      <c r="N80" s="29">
        <f>'PV Shocks'!AR51</f>
        <v>1.0281666666666667</v>
      </c>
      <c r="O80" s="29">
        <f>'PV Shocks'!AS51</f>
        <v>1.018</v>
      </c>
      <c r="P80" s="29">
        <f>'PV Shocks'!AT51</f>
        <v>0.9560833333333334</v>
      </c>
      <c r="Q80" s="29">
        <f>'PV Shocks'!AU51</f>
        <v>0.9680833333333333</v>
      </c>
      <c r="R80" s="29">
        <f>'PV Shocks'!AV51</f>
        <v>0.93666666666666687</v>
      </c>
      <c r="S80" s="29">
        <f>'PV Shocks'!AW51</f>
        <v>0.96641666666666659</v>
      </c>
      <c r="T80" s="29">
        <f>'PV Shocks'!AX51</f>
        <v>1.0105833333333334</v>
      </c>
      <c r="U80" s="29">
        <f>'PV Shocks'!AY51</f>
        <v>1.0036666666666667</v>
      </c>
      <c r="V80" s="29">
        <f>'PV Shocks'!AZ51</f>
        <v>1.0048333333333332</v>
      </c>
      <c r="W80" s="41">
        <f>'PV Shocks'!BA51</f>
        <v>19</v>
      </c>
      <c r="X80" s="29">
        <f>'PV Shocks'!BB51</f>
        <v>0.99345416666666675</v>
      </c>
      <c r="Y80" s="41">
        <f>'PV Shocks'!BC51</f>
        <v>47</v>
      </c>
    </row>
    <row r="81" spans="2:25" x14ac:dyDescent="0.2">
      <c r="B81" s="2">
        <f>'PV Shocks'!AF52</f>
        <v>35</v>
      </c>
      <c r="C81" s="29">
        <f>'PV Shocks'!AG52</f>
        <v>0.95591666666666664</v>
      </c>
      <c r="D81" s="29">
        <f>'PV Shocks'!AH52</f>
        <v>0.99733333333333329</v>
      </c>
      <c r="E81" s="29">
        <f>'PV Shocks'!AI52</f>
        <v>1.0290833333333333</v>
      </c>
      <c r="F81" s="29">
        <f>'PV Shocks'!AJ52</f>
        <v>1.00325</v>
      </c>
      <c r="G81" s="29">
        <f>'PV Shocks'!AK52</f>
        <v>0.92566666666666653</v>
      </c>
      <c r="H81" s="29">
        <f>'PV Shocks'!AL52</f>
        <v>0.97833333333333317</v>
      </c>
      <c r="I81" s="29">
        <f>'PV Shocks'!AM52</f>
        <v>0.94124999999999981</v>
      </c>
      <c r="J81" s="29">
        <f>'PV Shocks'!AN52</f>
        <v>1.0252499999999998</v>
      </c>
      <c r="K81" s="29">
        <f>'PV Shocks'!AO52</f>
        <v>0.96775</v>
      </c>
      <c r="L81" s="29">
        <f>'PV Shocks'!AP52</f>
        <v>1.0004999999999999</v>
      </c>
      <c r="M81" s="29">
        <f>'PV Shocks'!AQ52</f>
        <v>0.98983333333333323</v>
      </c>
      <c r="N81" s="29">
        <f>'PV Shocks'!AR52</f>
        <v>0.9744166666666666</v>
      </c>
      <c r="O81" s="29">
        <f>'PV Shocks'!AS52</f>
        <v>0.97799999999999987</v>
      </c>
      <c r="P81" s="29">
        <f>'PV Shocks'!AT52</f>
        <v>1.0121666666666667</v>
      </c>
      <c r="Q81" s="29">
        <f>'PV Shocks'!AU52</f>
        <v>1.0216666666666667</v>
      </c>
      <c r="R81" s="29">
        <f>'PV Shocks'!AV52</f>
        <v>0.95958333333333323</v>
      </c>
      <c r="S81" s="29">
        <f>'PV Shocks'!AW52</f>
        <v>1.0620000000000001</v>
      </c>
      <c r="T81" s="29">
        <f>'PV Shocks'!AX52</f>
        <v>1.0190833333333333</v>
      </c>
      <c r="U81" s="29">
        <f>'PV Shocks'!AY52</f>
        <v>1.0210833333333333</v>
      </c>
      <c r="V81" s="29">
        <f>'PV Shocks'!AZ52</f>
        <v>0.97833333333333339</v>
      </c>
      <c r="W81" s="41">
        <f>'PV Shocks'!BA52</f>
        <v>44</v>
      </c>
      <c r="X81" s="29">
        <f>'PV Shocks'!BB52</f>
        <v>0.99202499999999993</v>
      </c>
      <c r="Y81" s="41">
        <f>'PV Shocks'!BC52</f>
        <v>48</v>
      </c>
    </row>
    <row r="82" spans="2:25" x14ac:dyDescent="0.2">
      <c r="B82" s="2">
        <f>'PV Shocks'!AF53</f>
        <v>42</v>
      </c>
      <c r="C82" s="29">
        <f>'PV Shocks'!AG53</f>
        <v>0.9780833333333333</v>
      </c>
      <c r="D82" s="29">
        <f>'PV Shocks'!AH53</f>
        <v>0.97216666666666673</v>
      </c>
      <c r="E82" s="29">
        <f>'PV Shocks'!AI53</f>
        <v>0.98958333333333337</v>
      </c>
      <c r="F82" s="29">
        <f>'PV Shocks'!AJ53</f>
        <v>0.93633333333333324</v>
      </c>
      <c r="G82" s="29">
        <f>'PV Shocks'!AK53</f>
        <v>1.0356666666666667</v>
      </c>
      <c r="H82" s="29">
        <f>'PV Shocks'!AL53</f>
        <v>1.0200833333333332</v>
      </c>
      <c r="I82" s="29">
        <f>'PV Shocks'!AM53</f>
        <v>1.0162500000000001</v>
      </c>
      <c r="J82" s="29">
        <f>'PV Shocks'!AN53</f>
        <v>0.99516666666666653</v>
      </c>
      <c r="K82" s="29">
        <f>'PV Shocks'!AO53</f>
        <v>1.01475</v>
      </c>
      <c r="L82" s="29">
        <f>'PV Shocks'!AP53</f>
        <v>1.0250000000000001</v>
      </c>
      <c r="M82" s="29">
        <f>'PV Shocks'!AQ53</f>
        <v>0.98583333333333334</v>
      </c>
      <c r="N82" s="29">
        <f>'PV Shocks'!AR53</f>
        <v>0.9826666666666668</v>
      </c>
      <c r="O82" s="29">
        <f>'PV Shocks'!AS53</f>
        <v>0.93900000000000006</v>
      </c>
      <c r="P82" s="29">
        <f>'PV Shocks'!AT53</f>
        <v>0.98108333333333342</v>
      </c>
      <c r="Q82" s="29">
        <f>'PV Shocks'!AU53</f>
        <v>0.96274999999999988</v>
      </c>
      <c r="R82" s="29">
        <f>'PV Shocks'!AV53</f>
        <v>1.000416666666667</v>
      </c>
      <c r="S82" s="29">
        <f>'PV Shocks'!AW53</f>
        <v>1.0129166666666665</v>
      </c>
      <c r="T82" s="29">
        <f>'PV Shocks'!AX53</f>
        <v>0.97749999999999992</v>
      </c>
      <c r="U82" s="29">
        <f>'PV Shocks'!AY53</f>
        <v>1.0084166666666665</v>
      </c>
      <c r="V82" s="29">
        <f>'PV Shocks'!AZ53</f>
        <v>1.0014166666666664</v>
      </c>
      <c r="W82" s="41">
        <f>'PV Shocks'!BA53</f>
        <v>23</v>
      </c>
      <c r="X82" s="29">
        <f>'PV Shocks'!BB53</f>
        <v>0.99175416666666671</v>
      </c>
      <c r="Y82" s="41">
        <f>'PV Shocks'!BC53</f>
        <v>49</v>
      </c>
    </row>
    <row r="83" spans="2:25" x14ac:dyDescent="0.2">
      <c r="B83" s="2">
        <f>'PV Shocks'!AF54</f>
        <v>23</v>
      </c>
      <c r="C83" s="29">
        <f>'PV Shocks'!AG54</f>
        <v>1.0126666666666666</v>
      </c>
      <c r="D83" s="29">
        <f>'PV Shocks'!AH54</f>
        <v>0.98749999999999993</v>
      </c>
      <c r="E83" s="29">
        <f>'PV Shocks'!AI54</f>
        <v>1.0653333333333335</v>
      </c>
      <c r="F83" s="29">
        <f>'PV Shocks'!AJ54</f>
        <v>0.97624999999999995</v>
      </c>
      <c r="G83" s="29">
        <f>'PV Shocks'!AK54</f>
        <v>0.96658333333333335</v>
      </c>
      <c r="H83" s="29">
        <f>'PV Shocks'!AL54</f>
        <v>1.0111666666666668</v>
      </c>
      <c r="I83" s="29">
        <f>'PV Shocks'!AM54</f>
        <v>1.01</v>
      </c>
      <c r="J83" s="29">
        <f>'PV Shocks'!AN54</f>
        <v>1.0243333333333333</v>
      </c>
      <c r="K83" s="29">
        <f>'PV Shocks'!AO54</f>
        <v>0.97150000000000014</v>
      </c>
      <c r="L83" s="29">
        <f>'PV Shocks'!AP54</f>
        <v>1.0400833333333332</v>
      </c>
      <c r="M83" s="29">
        <f>'PV Shocks'!AQ54</f>
        <v>0.9258333333333334</v>
      </c>
      <c r="N83" s="29">
        <f>'PV Shocks'!AR54</f>
        <v>0.95741666666666658</v>
      </c>
      <c r="O83" s="29">
        <f>'PV Shocks'!AS54</f>
        <v>1.0081666666666667</v>
      </c>
      <c r="P83" s="29">
        <f>'PV Shocks'!AT54</f>
        <v>1.0006666666666668</v>
      </c>
      <c r="Q83" s="29">
        <f>'PV Shocks'!AU54</f>
        <v>0.9767499999999999</v>
      </c>
      <c r="R83" s="29">
        <f>'PV Shocks'!AV54</f>
        <v>0.97866666666666646</v>
      </c>
      <c r="S83" s="29">
        <f>'PV Shocks'!AW54</f>
        <v>0.96674999999999989</v>
      </c>
      <c r="T83" s="29">
        <f>'PV Shocks'!AX54</f>
        <v>0.96558333333333335</v>
      </c>
      <c r="U83" s="29">
        <f>'PV Shocks'!AY54</f>
        <v>0.97541666666666682</v>
      </c>
      <c r="V83" s="29">
        <f>'PV Shocks'!AZ54</f>
        <v>1.0036666666666669</v>
      </c>
      <c r="W83" s="41">
        <f>'PV Shocks'!BA54</f>
        <v>20</v>
      </c>
      <c r="X83" s="29">
        <f>'PV Shocks'!BB54</f>
        <v>0.99121666666666697</v>
      </c>
      <c r="Y83" s="41">
        <f>'PV Shocks'!BC54</f>
        <v>50</v>
      </c>
    </row>
    <row r="84" spans="2:25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Y84" s="29"/>
    </row>
    <row r="85" spans="2:25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Y85" s="29"/>
    </row>
    <row r="86" spans="2:25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Y86" s="29"/>
    </row>
    <row r="87" spans="2:25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Y87" s="29"/>
    </row>
    <row r="88" spans="2:25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Y88" s="29"/>
    </row>
    <row r="89" spans="2:25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Y89" s="29"/>
    </row>
    <row r="90" spans="2:25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Y90" s="29"/>
    </row>
    <row r="91" spans="2:25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Y91" s="29"/>
    </row>
    <row r="92" spans="2:25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Y92" s="29"/>
    </row>
    <row r="93" spans="2:25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Y93" s="29"/>
    </row>
    <row r="94" spans="2:25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Y94" s="29"/>
    </row>
    <row r="95" spans="2:25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Y95" s="29"/>
    </row>
    <row r="96" spans="2:25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Y96" s="29"/>
    </row>
    <row r="97" spans="3:25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Y97" s="29"/>
    </row>
    <row r="98" spans="3:25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Y98" s="29"/>
    </row>
    <row r="99" spans="3:25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Y99" s="29"/>
    </row>
    <row r="100" spans="3:25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Y100" s="29"/>
    </row>
    <row r="101" spans="3:25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Y101" s="29"/>
    </row>
    <row r="102" spans="3:25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Y102" s="29"/>
    </row>
    <row r="103" spans="3:25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Y103" s="29"/>
    </row>
    <row r="104" spans="3:25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Y104" s="29"/>
    </row>
    <row r="105" spans="3:25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Y105" s="29"/>
    </row>
    <row r="106" spans="3:25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Y106" s="29"/>
    </row>
    <row r="107" spans="3:25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Y107" s="29"/>
    </row>
    <row r="108" spans="3:25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Y108" s="29"/>
    </row>
    <row r="109" spans="3:25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Y109" s="29"/>
    </row>
    <row r="110" spans="3:25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Y110" s="29"/>
    </row>
    <row r="111" spans="3:25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Y111" s="29"/>
    </row>
    <row r="112" spans="3:25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Y112" s="29"/>
    </row>
    <row r="113" spans="3:25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Y113" s="29"/>
    </row>
    <row r="114" spans="3:25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Y114" s="29"/>
    </row>
    <row r="115" spans="3:25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Y115" s="29"/>
    </row>
    <row r="116" spans="3:25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Y116" s="29"/>
    </row>
    <row r="117" spans="3:25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Y117" s="29"/>
    </row>
    <row r="118" spans="3:25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Y118" s="29"/>
    </row>
    <row r="119" spans="3:25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Y119" s="29"/>
    </row>
    <row r="120" spans="3:25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Y120" s="29"/>
    </row>
    <row r="121" spans="3:25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Y121" s="29"/>
    </row>
    <row r="122" spans="3:25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Y122" s="29"/>
    </row>
    <row r="123" spans="3:25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Y123" s="29"/>
    </row>
    <row r="124" spans="3:25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Y124" s="29"/>
    </row>
    <row r="125" spans="3:25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Y125" s="29"/>
    </row>
    <row r="126" spans="3:25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Y126" s="29"/>
    </row>
    <row r="127" spans="3:25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Y127" s="29"/>
    </row>
    <row r="128" spans="3:25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Y128" s="29"/>
    </row>
    <row r="129" spans="3:25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Y129" s="29"/>
    </row>
    <row r="130" spans="3:25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Y130" s="29"/>
    </row>
    <row r="131" spans="3:25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Y131" s="29"/>
    </row>
    <row r="132" spans="3:25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Y132" s="29"/>
    </row>
    <row r="133" spans="3:25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Y133" s="29"/>
    </row>
    <row r="136" spans="3:25" x14ac:dyDescent="0.2">
      <c r="C136" s="24"/>
    </row>
  </sheetData>
  <sortState ref="B138:AE237">
    <sortCondition ref="AA138:AA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J136"/>
  <sheetViews>
    <sheetView zoomScaleNormal="100" workbookViewId="0"/>
  </sheetViews>
  <sheetFormatPr defaultRowHeight="12.75" x14ac:dyDescent="0.2"/>
  <cols>
    <col min="1" max="1" width="9.140625" style="2"/>
    <col min="2" max="2" width="16.28515625" style="2" bestFit="1" customWidth="1"/>
    <col min="3" max="3" width="9.7109375" style="2" bestFit="1" customWidth="1"/>
    <col min="4" max="22" width="9.140625" style="2"/>
    <col min="23" max="23" width="8.85546875" style="2" customWidth="1"/>
    <col min="24" max="24" width="11.5703125" style="2" customWidth="1"/>
    <col min="25" max="16384" width="9.140625" style="2"/>
  </cols>
  <sheetData>
    <row r="1" spans="2:36" x14ac:dyDescent="0.2">
      <c r="C1" s="2">
        <f>C33</f>
        <v>2019</v>
      </c>
      <c r="D1" s="2">
        <f t="shared" ref="D1:V1" si="0">D33</f>
        <v>2020</v>
      </c>
      <c r="E1" s="2">
        <f t="shared" si="0"/>
        <v>2021</v>
      </c>
      <c r="F1" s="2">
        <f t="shared" si="0"/>
        <v>2022</v>
      </c>
      <c r="G1" s="2">
        <f t="shared" si="0"/>
        <v>2023</v>
      </c>
      <c r="H1" s="2">
        <f t="shared" si="0"/>
        <v>2024</v>
      </c>
      <c r="I1" s="2">
        <f t="shared" si="0"/>
        <v>2025</v>
      </c>
      <c r="J1" s="2">
        <f t="shared" si="0"/>
        <v>2026</v>
      </c>
      <c r="K1" s="2">
        <f t="shared" si="0"/>
        <v>2027</v>
      </c>
      <c r="L1" s="2">
        <f t="shared" si="0"/>
        <v>2028</v>
      </c>
      <c r="M1" s="2">
        <f t="shared" si="0"/>
        <v>2029</v>
      </c>
      <c r="N1" s="2">
        <f t="shared" si="0"/>
        <v>2030</v>
      </c>
      <c r="O1" s="2">
        <f t="shared" si="0"/>
        <v>2031</v>
      </c>
      <c r="P1" s="2">
        <f t="shared" si="0"/>
        <v>2032</v>
      </c>
      <c r="Q1" s="2">
        <f t="shared" si="0"/>
        <v>2033</v>
      </c>
      <c r="R1" s="2">
        <f t="shared" si="0"/>
        <v>2034</v>
      </c>
      <c r="S1" s="2">
        <f t="shared" si="0"/>
        <v>2035</v>
      </c>
      <c r="T1" s="2">
        <f t="shared" si="0"/>
        <v>2036</v>
      </c>
      <c r="U1" s="2">
        <f t="shared" si="0"/>
        <v>2037</v>
      </c>
      <c r="V1" s="2">
        <f t="shared" si="0"/>
        <v>2038</v>
      </c>
      <c r="X1" s="20" t="s">
        <v>43</v>
      </c>
      <c r="Y1" s="20" t="s">
        <v>42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2:36" x14ac:dyDescent="0.2">
      <c r="B2" s="2">
        <v>0.99</v>
      </c>
      <c r="C2" s="26">
        <f t="shared" ref="C2:R8" si="1">PERCENTILE(C$34:C$83,$B2)</f>
        <v>1.0712933333333334</v>
      </c>
      <c r="D2" s="26">
        <f t="shared" si="1"/>
        <v>1.0681441666666667</v>
      </c>
      <c r="E2" s="26">
        <f t="shared" si="1"/>
        <v>1.0489416666666667</v>
      </c>
      <c r="F2" s="26">
        <f t="shared" si="1"/>
        <v>1.0654275</v>
      </c>
      <c r="G2" s="26">
        <f t="shared" si="1"/>
        <v>1.074155</v>
      </c>
      <c r="H2" s="26">
        <f t="shared" si="1"/>
        <v>1.0688508333333333</v>
      </c>
      <c r="I2" s="26">
        <f t="shared" si="1"/>
        <v>1.0590424999999999</v>
      </c>
      <c r="J2" s="26">
        <f t="shared" si="1"/>
        <v>1.0716699999999999</v>
      </c>
      <c r="K2" s="26">
        <f t="shared" si="1"/>
        <v>1.0886275000000001</v>
      </c>
      <c r="L2" s="26">
        <f t="shared" si="1"/>
        <v>1.0747516666666665</v>
      </c>
      <c r="M2" s="26">
        <f t="shared" si="1"/>
        <v>1.0988324999999999</v>
      </c>
      <c r="N2" s="26">
        <f t="shared" si="1"/>
        <v>1.0629049999999998</v>
      </c>
      <c r="O2" s="26">
        <f t="shared" si="1"/>
        <v>1.0969066666666667</v>
      </c>
      <c r="P2" s="26">
        <f t="shared" si="1"/>
        <v>1.0819558333333334</v>
      </c>
      <c r="Q2" s="26">
        <f t="shared" si="1"/>
        <v>1.0804383333333332</v>
      </c>
      <c r="R2" s="26">
        <f t="shared" si="1"/>
        <v>1.0561799999999999</v>
      </c>
      <c r="S2" s="26">
        <f t="shared" ref="M2:V8" si="2">PERCENTILE(S$34:S$83,$B2)</f>
        <v>1.06301</v>
      </c>
      <c r="T2" s="26">
        <f t="shared" si="2"/>
        <v>1.0940691666666666</v>
      </c>
      <c r="U2" s="26">
        <f t="shared" si="2"/>
        <v>1.0841733333333332</v>
      </c>
      <c r="V2" s="26">
        <f t="shared" si="2"/>
        <v>1.0543941666666665</v>
      </c>
      <c r="X2" s="20">
        <v>1</v>
      </c>
      <c r="Y2" s="20" t="s">
        <v>48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2:36" x14ac:dyDescent="0.2">
      <c r="B3" s="2">
        <v>0.9</v>
      </c>
      <c r="C3" s="26">
        <f t="shared" si="1"/>
        <v>1.0415333333333334</v>
      </c>
      <c r="D3" s="26">
        <f t="shared" si="1"/>
        <v>1.0323500000000001</v>
      </c>
      <c r="E3" s="26">
        <f t="shared" si="1"/>
        <v>1.0382</v>
      </c>
      <c r="F3" s="26">
        <f t="shared" si="1"/>
        <v>1.0308999999999999</v>
      </c>
      <c r="G3" s="26">
        <f t="shared" si="1"/>
        <v>1.0612583333333334</v>
      </c>
      <c r="H3" s="26">
        <f t="shared" si="1"/>
        <v>1.0447666666666666</v>
      </c>
      <c r="I3" s="26">
        <f t="shared" si="1"/>
        <v>1.0413583333333334</v>
      </c>
      <c r="J3" s="26">
        <f t="shared" si="1"/>
        <v>1.0463166666666668</v>
      </c>
      <c r="K3" s="26">
        <f t="shared" si="1"/>
        <v>1.0584249999999999</v>
      </c>
      <c r="L3" s="26">
        <f t="shared" si="1"/>
        <v>1.0498083333333335</v>
      </c>
      <c r="M3" s="26">
        <f t="shared" si="2"/>
        <v>1.037075</v>
      </c>
      <c r="N3" s="26">
        <f t="shared" si="2"/>
        <v>1.0295500000000002</v>
      </c>
      <c r="O3" s="26">
        <f t="shared" si="2"/>
        <v>1.0499583333333333</v>
      </c>
      <c r="P3" s="26">
        <f t="shared" si="2"/>
        <v>1.0337250000000002</v>
      </c>
      <c r="Q3" s="26">
        <f t="shared" si="2"/>
        <v>1.0557833333333333</v>
      </c>
      <c r="R3" s="26">
        <f t="shared" si="2"/>
        <v>1.0439166666666666</v>
      </c>
      <c r="S3" s="26">
        <f t="shared" si="2"/>
        <v>1.0421250000000002</v>
      </c>
      <c r="T3" s="26">
        <f t="shared" si="2"/>
        <v>1.0420249999999998</v>
      </c>
      <c r="U3" s="26">
        <f t="shared" si="2"/>
        <v>1.0481083333333334</v>
      </c>
      <c r="V3" s="26">
        <f t="shared" si="2"/>
        <v>1.0347416666666669</v>
      </c>
      <c r="W3" s="27"/>
      <c r="X3" s="28">
        <v>5</v>
      </c>
      <c r="Y3" s="20" t="s">
        <v>14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2:36" x14ac:dyDescent="0.2">
      <c r="B4" s="2">
        <v>0.75</v>
      </c>
      <c r="C4" s="26">
        <f t="shared" si="1"/>
        <v>1.0231874999999997</v>
      </c>
      <c r="D4" s="26">
        <f t="shared" si="1"/>
        <v>1.0156666666666667</v>
      </c>
      <c r="E4" s="26">
        <f t="shared" si="1"/>
        <v>1.0145624999999998</v>
      </c>
      <c r="F4" s="26">
        <f t="shared" si="1"/>
        <v>1.0218541666666667</v>
      </c>
      <c r="G4" s="26">
        <f t="shared" si="1"/>
        <v>1.0345416666666667</v>
      </c>
      <c r="H4" s="26">
        <f t="shared" si="1"/>
        <v>1.0192083333333333</v>
      </c>
      <c r="I4" s="26">
        <f t="shared" si="1"/>
        <v>1.0184791666666668</v>
      </c>
      <c r="J4" s="26">
        <f t="shared" si="1"/>
        <v>1.0247916666666668</v>
      </c>
      <c r="K4" s="26">
        <f t="shared" si="1"/>
        <v>1.0252708333333331</v>
      </c>
      <c r="L4" s="26">
        <f t="shared" si="1"/>
        <v>1.0234791666666667</v>
      </c>
      <c r="M4" s="26">
        <f t="shared" si="2"/>
        <v>1.0206458333333333</v>
      </c>
      <c r="N4" s="26">
        <f t="shared" si="2"/>
        <v>1.0168333333333335</v>
      </c>
      <c r="O4" s="26">
        <f t="shared" si="2"/>
        <v>1.0247916666666665</v>
      </c>
      <c r="P4" s="26">
        <f t="shared" si="2"/>
        <v>1.0169166666666665</v>
      </c>
      <c r="Q4" s="26">
        <f t="shared" si="2"/>
        <v>1.0239374999999999</v>
      </c>
      <c r="R4" s="26">
        <f t="shared" si="2"/>
        <v>1.0205833333333334</v>
      </c>
      <c r="S4" s="26">
        <f t="shared" si="2"/>
        <v>1.0238125</v>
      </c>
      <c r="T4" s="26">
        <f t="shared" si="2"/>
        <v>1.0222708333333332</v>
      </c>
      <c r="U4" s="26">
        <f t="shared" si="2"/>
        <v>1.0140624999999999</v>
      </c>
      <c r="V4" s="26">
        <f t="shared" si="2"/>
        <v>1.0194583333333331</v>
      </c>
      <c r="W4" s="27"/>
      <c r="X4" s="28">
        <v>13</v>
      </c>
      <c r="Y4" s="20" t="s">
        <v>13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x14ac:dyDescent="0.2">
      <c r="B5" s="2">
        <v>0.5</v>
      </c>
      <c r="C5" s="26">
        <f t="shared" si="1"/>
        <v>0.99912500000000004</v>
      </c>
      <c r="D5" s="26">
        <f t="shared" si="1"/>
        <v>0.9973333333333334</v>
      </c>
      <c r="E5" s="26">
        <f t="shared" si="1"/>
        <v>0.99837500000000001</v>
      </c>
      <c r="F5" s="26">
        <f t="shared" si="1"/>
        <v>0.99716666666666676</v>
      </c>
      <c r="G5" s="26">
        <f t="shared" si="1"/>
        <v>0.99991666666666668</v>
      </c>
      <c r="H5" s="26">
        <f t="shared" si="1"/>
        <v>0.9970416666666666</v>
      </c>
      <c r="I5" s="26">
        <f t="shared" si="1"/>
        <v>0.99949999999999983</v>
      </c>
      <c r="J5" s="26">
        <f t="shared" si="1"/>
        <v>0.99845833333333345</v>
      </c>
      <c r="K5" s="26">
        <f t="shared" si="1"/>
        <v>0.99716666666666676</v>
      </c>
      <c r="L5" s="26">
        <f t="shared" si="1"/>
        <v>1.0016666666666667</v>
      </c>
      <c r="M5" s="26">
        <f t="shared" si="2"/>
        <v>0.99762499999999998</v>
      </c>
      <c r="N5" s="26">
        <f t="shared" si="2"/>
        <v>0.99695833333333317</v>
      </c>
      <c r="O5" s="26">
        <f t="shared" si="2"/>
        <v>1.0005833333333334</v>
      </c>
      <c r="P5" s="26">
        <f t="shared" si="2"/>
        <v>0.99995833333333328</v>
      </c>
      <c r="Q5" s="26">
        <f t="shared" si="2"/>
        <v>1.0020416666666667</v>
      </c>
      <c r="R5" s="26">
        <f t="shared" si="2"/>
        <v>0.99999999999999989</v>
      </c>
      <c r="S5" s="26">
        <f t="shared" si="2"/>
        <v>0.99700000000000011</v>
      </c>
      <c r="T5" s="26">
        <f t="shared" si="2"/>
        <v>0.99645833333333333</v>
      </c>
      <c r="U5" s="26">
        <f t="shared" si="2"/>
        <v>0.99941666666666662</v>
      </c>
      <c r="V5" s="26">
        <f t="shared" si="2"/>
        <v>0.99870833333333331</v>
      </c>
      <c r="W5" s="27"/>
      <c r="X5" s="28">
        <v>25</v>
      </c>
      <c r="Y5" s="20" t="s">
        <v>5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36" x14ac:dyDescent="0.2">
      <c r="B6" s="2">
        <v>0.25</v>
      </c>
      <c r="C6" s="26">
        <f t="shared" si="1"/>
        <v>0.97787499999999994</v>
      </c>
      <c r="D6" s="26">
        <f t="shared" si="1"/>
        <v>0.98220833333333335</v>
      </c>
      <c r="E6" s="26">
        <f t="shared" si="1"/>
        <v>0.9848958333333333</v>
      </c>
      <c r="F6" s="26">
        <f t="shared" si="1"/>
        <v>0.98070833333333329</v>
      </c>
      <c r="G6" s="26">
        <f t="shared" si="1"/>
        <v>0.95958333333333334</v>
      </c>
      <c r="H6" s="26">
        <f t="shared" si="1"/>
        <v>0.98047916666666657</v>
      </c>
      <c r="I6" s="26">
        <f t="shared" si="1"/>
        <v>0.98212499999999991</v>
      </c>
      <c r="J6" s="26">
        <f t="shared" si="1"/>
        <v>0.97268749999999993</v>
      </c>
      <c r="K6" s="26">
        <f t="shared" si="1"/>
        <v>0.97562499999999996</v>
      </c>
      <c r="L6" s="26">
        <f t="shared" si="1"/>
        <v>0.97285416666666669</v>
      </c>
      <c r="M6" s="26">
        <f t="shared" si="2"/>
        <v>0.97975000000000001</v>
      </c>
      <c r="N6" s="26">
        <f t="shared" si="2"/>
        <v>0.98370833333333341</v>
      </c>
      <c r="O6" s="26">
        <f t="shared" si="2"/>
        <v>0.97041666666666659</v>
      </c>
      <c r="P6" s="26">
        <f t="shared" si="2"/>
        <v>0.97712500000000013</v>
      </c>
      <c r="Q6" s="26">
        <f t="shared" si="2"/>
        <v>0.97091666666666687</v>
      </c>
      <c r="R6" s="26">
        <f t="shared" si="2"/>
        <v>0.97681249999999986</v>
      </c>
      <c r="S6" s="26">
        <f t="shared" si="2"/>
        <v>0.9748541666666668</v>
      </c>
      <c r="T6" s="26">
        <f t="shared" si="2"/>
        <v>0.97891666666666666</v>
      </c>
      <c r="U6" s="26">
        <f t="shared" si="2"/>
        <v>0.98062500000000008</v>
      </c>
      <c r="V6" s="26">
        <f t="shared" si="2"/>
        <v>0.98393750000000002</v>
      </c>
      <c r="W6" s="27"/>
      <c r="X6" s="28">
        <v>37</v>
      </c>
      <c r="Y6" s="20" t="s">
        <v>12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2:36" x14ac:dyDescent="0.2">
      <c r="B7" s="2">
        <v>0.1</v>
      </c>
      <c r="C7" s="26">
        <f t="shared" si="1"/>
        <v>0.95630000000000004</v>
      </c>
      <c r="D7" s="26">
        <f t="shared" si="1"/>
        <v>0.96877500000000005</v>
      </c>
      <c r="E7" s="26">
        <f t="shared" si="1"/>
        <v>0.96090000000000009</v>
      </c>
      <c r="F7" s="26">
        <f t="shared" si="1"/>
        <v>0.96954166666666652</v>
      </c>
      <c r="G7" s="26">
        <f t="shared" si="1"/>
        <v>0.943075</v>
      </c>
      <c r="H7" s="26">
        <f t="shared" si="1"/>
        <v>0.95615833333333333</v>
      </c>
      <c r="I7" s="26">
        <f t="shared" si="1"/>
        <v>0.9561666666666665</v>
      </c>
      <c r="J7" s="26">
        <f t="shared" si="1"/>
        <v>0.95984166666666659</v>
      </c>
      <c r="K7" s="26">
        <f t="shared" si="1"/>
        <v>0.94728333333333337</v>
      </c>
      <c r="L7" s="26">
        <f t="shared" si="1"/>
        <v>0.95796666666666674</v>
      </c>
      <c r="M7" s="26">
        <f t="shared" si="2"/>
        <v>0.96422500000000011</v>
      </c>
      <c r="N7" s="26">
        <f t="shared" si="2"/>
        <v>0.96858333333333335</v>
      </c>
      <c r="O7" s="26">
        <f t="shared" si="2"/>
        <v>0.95181666666666664</v>
      </c>
      <c r="P7" s="26">
        <f t="shared" si="2"/>
        <v>0.96660000000000001</v>
      </c>
      <c r="Q7" s="26">
        <f t="shared" si="2"/>
        <v>0.94724166666666676</v>
      </c>
      <c r="R7" s="26">
        <f t="shared" si="2"/>
        <v>0.95937499999999998</v>
      </c>
      <c r="S7" s="26">
        <f t="shared" si="2"/>
        <v>0.96145000000000014</v>
      </c>
      <c r="T7" s="26">
        <f t="shared" si="2"/>
        <v>0.95697500000000002</v>
      </c>
      <c r="U7" s="26">
        <f t="shared" si="2"/>
        <v>0.96111666666666673</v>
      </c>
      <c r="V7" s="26">
        <f t="shared" si="2"/>
        <v>0.96877499999999983</v>
      </c>
      <c r="W7" s="27"/>
      <c r="X7" s="28">
        <v>45</v>
      </c>
      <c r="Y7" s="20" t="s">
        <v>11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36" x14ac:dyDescent="0.2">
      <c r="B8" s="2">
        <v>0.01</v>
      </c>
      <c r="C8" s="26">
        <f t="shared" si="1"/>
        <v>0.93796500000000005</v>
      </c>
      <c r="D8" s="26">
        <f t="shared" si="1"/>
        <v>0.93420083333333337</v>
      </c>
      <c r="E8" s="26">
        <f t="shared" si="1"/>
        <v>0.95278750000000001</v>
      </c>
      <c r="F8" s="26">
        <f t="shared" si="1"/>
        <v>0.94103083333333337</v>
      </c>
      <c r="G8" s="26">
        <f t="shared" si="1"/>
        <v>0.9298725000000001</v>
      </c>
      <c r="H8" s="26">
        <f t="shared" si="1"/>
        <v>0.93964333333333327</v>
      </c>
      <c r="I8" s="26">
        <f t="shared" si="1"/>
        <v>0.94667916666666674</v>
      </c>
      <c r="J8" s="26">
        <f t="shared" si="1"/>
        <v>0.93327916666666655</v>
      </c>
      <c r="K8" s="26">
        <f t="shared" si="1"/>
        <v>0.92494833333333326</v>
      </c>
      <c r="L8" s="26">
        <f t="shared" si="1"/>
        <v>0.92954749999999986</v>
      </c>
      <c r="M8" s="26">
        <f t="shared" si="2"/>
        <v>0.91632333333333327</v>
      </c>
      <c r="N8" s="26">
        <f t="shared" si="2"/>
        <v>0.93803499999999995</v>
      </c>
      <c r="O8" s="26">
        <f t="shared" si="2"/>
        <v>0.91677500000000001</v>
      </c>
      <c r="P8" s="26">
        <f t="shared" si="2"/>
        <v>0.92729916666666667</v>
      </c>
      <c r="Q8" s="26">
        <f t="shared" si="2"/>
        <v>0.92653916666666647</v>
      </c>
      <c r="R8" s="26">
        <f t="shared" si="2"/>
        <v>0.94307416666666655</v>
      </c>
      <c r="S8" s="26">
        <f t="shared" si="2"/>
        <v>0.94336083333333332</v>
      </c>
      <c r="T8" s="26">
        <f t="shared" si="2"/>
        <v>0.91516083333333331</v>
      </c>
      <c r="U8" s="26">
        <f t="shared" si="2"/>
        <v>0.92401</v>
      </c>
      <c r="V8" s="26">
        <f t="shared" si="2"/>
        <v>0.94565583333333314</v>
      </c>
      <c r="W8" s="27"/>
      <c r="X8" s="28">
        <v>50</v>
      </c>
      <c r="Y8" s="20" t="s">
        <v>47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10" spans="2:36" x14ac:dyDescent="0.2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Y10" s="1" t="s">
        <v>58</v>
      </c>
    </row>
    <row r="11" spans="2:36" x14ac:dyDescent="0.2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36" x14ac:dyDescent="0.2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36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36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6" spans="2:36" x14ac:dyDescent="0.2">
      <c r="B16" s="30" t="str">
        <f>C30</f>
        <v>NG_Shock_West</v>
      </c>
      <c r="C16" s="3">
        <f>Forecasts!B9</f>
        <v>2.067962002729161</v>
      </c>
      <c r="D16" s="3">
        <f>Forecasts!C9</f>
        <v>1.9759009934363088</v>
      </c>
      <c r="E16" s="3">
        <f>Forecasts!D9</f>
        <v>2.0436404328730391</v>
      </c>
      <c r="F16" s="3">
        <f>Forecasts!E9</f>
        <v>2.5393062917659233</v>
      </c>
      <c r="G16" s="3">
        <f>Forecasts!F9</f>
        <v>3.0610469361511998</v>
      </c>
      <c r="H16" s="3">
        <f>Forecasts!G9</f>
        <v>3.6080115407936204</v>
      </c>
      <c r="I16" s="3">
        <f>Forecasts!H9</f>
        <v>3.976805606399934</v>
      </c>
      <c r="J16" s="3">
        <f>Forecasts!I9</f>
        <v>4.1926144193529593</v>
      </c>
      <c r="K16" s="3">
        <f>Forecasts!J9</f>
        <v>4.1494071075325882</v>
      </c>
      <c r="L16" s="3">
        <f>Forecasts!K9</f>
        <v>4.0875289086053543</v>
      </c>
      <c r="M16" s="3">
        <f>Forecasts!L9</f>
        <v>4.4165275575265914</v>
      </c>
      <c r="N16" s="3">
        <f>Forecasts!M9</f>
        <v>4.992480379527561</v>
      </c>
      <c r="O16" s="3">
        <f>Forecasts!N9</f>
        <v>5.3132543845080544</v>
      </c>
      <c r="P16" s="3">
        <f>Forecasts!O9</f>
        <v>5.6248197103009732</v>
      </c>
      <c r="Q16" s="3">
        <f>Forecasts!P9</f>
        <v>5.9518760713114389</v>
      </c>
      <c r="R16" s="3">
        <f>Forecasts!Q9</f>
        <v>6.2700804121975926</v>
      </c>
      <c r="S16" s="3">
        <f>Forecasts!R9</f>
        <v>5.9412063790936394</v>
      </c>
      <c r="T16" s="3">
        <f>Forecasts!S9</f>
        <v>5.9906358875839159</v>
      </c>
      <c r="U16" s="3">
        <f>Forecasts!T9</f>
        <v>6.3417001303587197</v>
      </c>
      <c r="V16" s="3">
        <f>Forecasts!U9</f>
        <v>6.8507385555753224</v>
      </c>
    </row>
    <row r="17" spans="2:23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2:23" x14ac:dyDescent="0.2">
      <c r="B18" s="30" t="s">
        <v>49</v>
      </c>
      <c r="C18" s="33">
        <f>MIN(C19:V19)</f>
        <v>0.19650454278921292</v>
      </c>
      <c r="D18" s="42" t="s">
        <v>50</v>
      </c>
      <c r="E18" s="33">
        <f>MAX(C19:V19)</f>
        <v>1.0717746822544925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2:23" x14ac:dyDescent="0.2">
      <c r="C19" s="33">
        <f t="shared" ref="C19:V19" si="3">C22-C28</f>
        <v>0.27571792722054145</v>
      </c>
      <c r="D19" s="33">
        <f t="shared" si="3"/>
        <v>0.26465876539750366</v>
      </c>
      <c r="E19" s="33">
        <f t="shared" si="3"/>
        <v>0.19650454278921292</v>
      </c>
      <c r="F19" s="33">
        <f t="shared" si="3"/>
        <v>0.31588123834137516</v>
      </c>
      <c r="G19" s="33">
        <f t="shared" si="3"/>
        <v>0.44165550456523528</v>
      </c>
      <c r="H19" s="33">
        <f t="shared" si="3"/>
        <v>0.46618215115709205</v>
      </c>
      <c r="I19" s="33">
        <f t="shared" si="3"/>
        <v>0.44684713395378362</v>
      </c>
      <c r="J19" s="33">
        <f t="shared" si="3"/>
        <v>0.58021940333960531</v>
      </c>
      <c r="K19" s="33">
        <f t="shared" si="3"/>
        <v>0.67917149752167871</v>
      </c>
      <c r="L19" s="33">
        <f t="shared" si="3"/>
        <v>0.59352622889995033</v>
      </c>
      <c r="M19" s="33">
        <f t="shared" si="3"/>
        <v>0.80605676408454663</v>
      </c>
      <c r="N19" s="33">
        <f t="shared" si="3"/>
        <v>0.62341102499160517</v>
      </c>
      <c r="O19" s="33">
        <f t="shared" si="3"/>
        <v>0.95708536770540942</v>
      </c>
      <c r="P19" s="33">
        <f t="shared" si="3"/>
        <v>0.86991586699611467</v>
      </c>
      <c r="Q19" s="33">
        <f t="shared" si="3"/>
        <v>0.91598876747810465</v>
      </c>
      <c r="R19" s="33">
        <f t="shared" si="3"/>
        <v>0.70918267008861857</v>
      </c>
      <c r="S19" s="33">
        <f t="shared" si="3"/>
        <v>0.71086039225323905</v>
      </c>
      <c r="T19" s="33">
        <f t="shared" si="3"/>
        <v>1.0717746822544925</v>
      </c>
      <c r="U19" s="33">
        <f t="shared" si="3"/>
        <v>1.0157078318786859</v>
      </c>
      <c r="V19" s="33">
        <f t="shared" si="3"/>
        <v>0.74493789263566867</v>
      </c>
    </row>
    <row r="20" spans="2:23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3" x14ac:dyDescent="0.2">
      <c r="C21" s="41">
        <f>C33</f>
        <v>2019</v>
      </c>
      <c r="D21" s="41">
        <f t="shared" ref="D21:V21" si="4">D33</f>
        <v>2020</v>
      </c>
      <c r="E21" s="41">
        <f t="shared" si="4"/>
        <v>2021</v>
      </c>
      <c r="F21" s="41">
        <f t="shared" si="4"/>
        <v>2022</v>
      </c>
      <c r="G21" s="41">
        <f t="shared" si="4"/>
        <v>2023</v>
      </c>
      <c r="H21" s="41">
        <f t="shared" si="4"/>
        <v>2024</v>
      </c>
      <c r="I21" s="41">
        <f t="shared" si="4"/>
        <v>2025</v>
      </c>
      <c r="J21" s="41">
        <f t="shared" si="4"/>
        <v>2026</v>
      </c>
      <c r="K21" s="41">
        <f t="shared" si="4"/>
        <v>2027</v>
      </c>
      <c r="L21" s="41">
        <f t="shared" si="4"/>
        <v>2028</v>
      </c>
      <c r="M21" s="41">
        <f t="shared" si="4"/>
        <v>2029</v>
      </c>
      <c r="N21" s="41">
        <f t="shared" si="4"/>
        <v>2030</v>
      </c>
      <c r="O21" s="41">
        <f t="shared" si="4"/>
        <v>2031</v>
      </c>
      <c r="P21" s="41">
        <f t="shared" si="4"/>
        <v>2032</v>
      </c>
      <c r="Q21" s="41">
        <f t="shared" si="4"/>
        <v>2033</v>
      </c>
      <c r="R21" s="41">
        <f t="shared" si="4"/>
        <v>2034</v>
      </c>
      <c r="S21" s="41">
        <f t="shared" si="4"/>
        <v>2035</v>
      </c>
      <c r="T21" s="41">
        <f t="shared" si="4"/>
        <v>2036</v>
      </c>
      <c r="U21" s="41">
        <f t="shared" si="4"/>
        <v>2037</v>
      </c>
      <c r="V21" s="41">
        <f t="shared" si="4"/>
        <v>2038</v>
      </c>
    </row>
    <row r="22" spans="2:23" x14ac:dyDescent="0.2">
      <c r="B22" s="2" t="s">
        <v>47</v>
      </c>
      <c r="C22" s="33">
        <f>C2*C$16</f>
        <v>2.215393907110399</v>
      </c>
      <c r="D22" s="33">
        <f t="shared" ref="D22:V23" si="5">D2*D$16</f>
        <v>2.1105471200498647</v>
      </c>
      <c r="E22" s="33">
        <f t="shared" si="5"/>
        <v>2.1436596017252336</v>
      </c>
      <c r="F22" s="33">
        <f t="shared" si="5"/>
        <v>2.7054467541704383</v>
      </c>
      <c r="G22" s="33">
        <f t="shared" si="5"/>
        <v>3.2880388717014921</v>
      </c>
      <c r="H22" s="33">
        <f t="shared" si="5"/>
        <v>3.8564261420535453</v>
      </c>
      <c r="I22" s="33">
        <f t="shared" si="5"/>
        <v>4.2116061514158014</v>
      </c>
      <c r="J22" s="33">
        <f t="shared" si="5"/>
        <v>4.4930990947879854</v>
      </c>
      <c r="K22" s="33">
        <f t="shared" si="5"/>
        <v>4.5171586859554331</v>
      </c>
      <c r="L22" s="33">
        <f t="shared" si="5"/>
        <v>4.3930785070717855</v>
      </c>
      <c r="M22" s="33">
        <f t="shared" si="5"/>
        <v>4.8530240173558381</v>
      </c>
      <c r="N22" s="33">
        <f t="shared" si="5"/>
        <v>5.3065323578017409</v>
      </c>
      <c r="O22" s="33">
        <f t="shared" si="5"/>
        <v>5.8281441560627814</v>
      </c>
      <c r="P22" s="33">
        <f t="shared" si="5"/>
        <v>6.0858064970084484</v>
      </c>
      <c r="Q22" s="33">
        <f t="shared" si="5"/>
        <v>6.4306350626942779</v>
      </c>
      <c r="R22" s="33">
        <f t="shared" si="5"/>
        <v>6.6223335297548527</v>
      </c>
      <c r="S22" s="33">
        <f t="shared" si="5"/>
        <v>6.3155617930403301</v>
      </c>
      <c r="T22" s="33">
        <f t="shared" si="5"/>
        <v>6.5541700133323619</v>
      </c>
      <c r="U22" s="33">
        <f t="shared" si="5"/>
        <v>6.8755021693314466</v>
      </c>
      <c r="V22" s="33">
        <f t="shared" si="5"/>
        <v>7.2233787703570451</v>
      </c>
    </row>
    <row r="23" spans="2:23" x14ac:dyDescent="0.2">
      <c r="B23" s="2" t="s">
        <v>11</v>
      </c>
      <c r="C23" s="33">
        <f>C3*C$16</f>
        <v>2.1538513579091791</v>
      </c>
      <c r="D23" s="33">
        <f t="shared" si="5"/>
        <v>2.0398213905739735</v>
      </c>
      <c r="E23" s="33">
        <f t="shared" si="5"/>
        <v>2.1217074974087891</v>
      </c>
      <c r="F23" s="33">
        <f t="shared" si="5"/>
        <v>2.6177708561814903</v>
      </c>
      <c r="G23" s="33">
        <f t="shared" si="5"/>
        <v>3.248561569714929</v>
      </c>
      <c r="H23" s="33">
        <f t="shared" si="5"/>
        <v>3.7695301907698147</v>
      </c>
      <c r="I23" s="33">
        <f t="shared" si="5"/>
        <v>4.1412796582712916</v>
      </c>
      <c r="J23" s="33">
        <f t="shared" si="5"/>
        <v>4.3868023438759911</v>
      </c>
      <c r="K23" s="33">
        <f t="shared" si="5"/>
        <v>4.3918362177901793</v>
      </c>
      <c r="L23" s="33">
        <f t="shared" si="5"/>
        <v>4.2911219109948062</v>
      </c>
      <c r="M23" s="33">
        <f t="shared" si="5"/>
        <v>4.5802703167218901</v>
      </c>
      <c r="N23" s="33">
        <f t="shared" si="5"/>
        <v>5.1400081747426016</v>
      </c>
      <c r="O23" s="33">
        <f t="shared" si="5"/>
        <v>5.578695718134103</v>
      </c>
      <c r="P23" s="33">
        <f t="shared" si="5"/>
        <v>5.8145167550308745</v>
      </c>
      <c r="Q23" s="33">
        <f t="shared" si="5"/>
        <v>6.2838915581560952</v>
      </c>
      <c r="R23" s="33">
        <f t="shared" si="5"/>
        <v>6.54544144363327</v>
      </c>
      <c r="S23" s="33">
        <f t="shared" si="5"/>
        <v>6.1914796978129605</v>
      </c>
      <c r="T23" s="33">
        <f t="shared" si="5"/>
        <v>6.2423923607596281</v>
      </c>
      <c r="U23" s="33">
        <f t="shared" si="5"/>
        <v>6.6467887541300614</v>
      </c>
      <c r="V23" s="33">
        <f t="shared" si="5"/>
        <v>7.0887446308936033</v>
      </c>
    </row>
    <row r="24" spans="2:23" x14ac:dyDescent="0.2">
      <c r="B24" s="2" t="s">
        <v>12</v>
      </c>
      <c r="C24" s="33">
        <f>C4*C$16</f>
        <v>2.1159128716674429</v>
      </c>
      <c r="D24" s="33">
        <f t="shared" ref="D24:V24" si="6">D4*D$16</f>
        <v>2.0068567756668112</v>
      </c>
      <c r="E24" s="33">
        <f t="shared" si="6"/>
        <v>2.0734009466767525</v>
      </c>
      <c r="F24" s="33">
        <f t="shared" si="6"/>
        <v>2.5948007146838914</v>
      </c>
      <c r="G24" s="33">
        <f t="shared" si="6"/>
        <v>3.1667805990707558</v>
      </c>
      <c r="H24" s="33">
        <f t="shared" si="6"/>
        <v>3.6773154291396977</v>
      </c>
      <c r="I24" s="33">
        <f t="shared" si="6"/>
        <v>4.0502936600015333</v>
      </c>
      <c r="J24" s="33">
        <f t="shared" si="6"/>
        <v>4.2965563184994187</v>
      </c>
      <c r="K24" s="33">
        <f t="shared" si="6"/>
        <v>4.2542660829791918</v>
      </c>
      <c r="L24" s="33">
        <f t="shared" si="6"/>
        <v>4.1835006811053175</v>
      </c>
      <c r="M24" s="33">
        <f t="shared" si="6"/>
        <v>4.5077104493913591</v>
      </c>
      <c r="N24" s="33">
        <f t="shared" si="6"/>
        <v>5.0765204659162757</v>
      </c>
      <c r="O24" s="33">
        <f t="shared" si="6"/>
        <v>5.4449788161239825</v>
      </c>
      <c r="P24" s="33">
        <f t="shared" si="6"/>
        <v>5.7199729104002301</v>
      </c>
      <c r="Q24" s="33">
        <f t="shared" si="6"/>
        <v>6.0943491047684564</v>
      </c>
      <c r="R24" s="33">
        <f t="shared" si="6"/>
        <v>6.3991395673486604</v>
      </c>
      <c r="S24" s="33">
        <f t="shared" si="6"/>
        <v>6.0826813559958071</v>
      </c>
      <c r="T24" s="33">
        <f t="shared" si="6"/>
        <v>6.1240523409969825</v>
      </c>
      <c r="U24" s="33">
        <f t="shared" si="6"/>
        <v>6.4308802884418883</v>
      </c>
      <c r="V24" s="33">
        <f t="shared" si="6"/>
        <v>6.9840425099692238</v>
      </c>
    </row>
    <row r="25" spans="2:23" x14ac:dyDescent="0.2">
      <c r="B25" s="2" t="s">
        <v>5</v>
      </c>
      <c r="C25" s="33">
        <f t="shared" ref="C25:V25" si="7">AVERAGE(C$34:C$133)*C$16</f>
        <v>2.0679103036790929</v>
      </c>
      <c r="D25" s="33">
        <f t="shared" si="7"/>
        <v>1.9758779412580512</v>
      </c>
      <c r="E25" s="33">
        <f t="shared" si="7"/>
        <v>2.0436847117490853</v>
      </c>
      <c r="F25" s="33">
        <f t="shared" si="7"/>
        <v>2.5392808987030056</v>
      </c>
      <c r="G25" s="33">
        <f t="shared" si="7"/>
        <v>3.0609908169573705</v>
      </c>
      <c r="H25" s="33">
        <f t="shared" si="7"/>
        <v>3.6080055274410512</v>
      </c>
      <c r="I25" s="33">
        <f t="shared" si="7"/>
        <v>3.9768254904279652</v>
      </c>
      <c r="J25" s="33">
        <f t="shared" si="7"/>
        <v>4.1925655055180675</v>
      </c>
      <c r="K25" s="33">
        <f t="shared" si="7"/>
        <v>4.1494486016036625</v>
      </c>
      <c r="L25" s="33">
        <f t="shared" si="7"/>
        <v>4.0875425337017166</v>
      </c>
      <c r="M25" s="33">
        <f t="shared" si="7"/>
        <v>4.4165496401643773</v>
      </c>
      <c r="N25" s="33">
        <f t="shared" si="7"/>
        <v>4.9923472467174399</v>
      </c>
      <c r="O25" s="33">
        <f t="shared" si="7"/>
        <v>5.313263239932029</v>
      </c>
      <c r="P25" s="33">
        <f t="shared" si="7"/>
        <v>5.6248009609019389</v>
      </c>
      <c r="Q25" s="33">
        <f t="shared" si="7"/>
        <v>5.9519256702786985</v>
      </c>
      <c r="R25" s="33">
        <f t="shared" si="7"/>
        <v>6.2700908623316129</v>
      </c>
      <c r="S25" s="33">
        <f t="shared" si="7"/>
        <v>5.9410677509447938</v>
      </c>
      <c r="T25" s="33">
        <f t="shared" si="7"/>
        <v>5.9906858095496434</v>
      </c>
      <c r="U25" s="33">
        <f t="shared" si="7"/>
        <v>6.3415204488550261</v>
      </c>
      <c r="V25" s="33">
        <f t="shared" si="7"/>
        <v>6.8506928839849497</v>
      </c>
    </row>
    <row r="26" spans="2:23" x14ac:dyDescent="0.2">
      <c r="B26" s="2" t="s">
        <v>13</v>
      </c>
      <c r="C26" s="33">
        <f t="shared" ref="C26:V26" si="8">C6*C$16</f>
        <v>2.0222083434187783</v>
      </c>
      <c r="D26" s="33">
        <f t="shared" si="8"/>
        <v>1.9407464215947545</v>
      </c>
      <c r="E26" s="33">
        <f t="shared" si="8"/>
        <v>2.0127729471681857</v>
      </c>
      <c r="F26" s="33">
        <f t="shared" si="8"/>
        <v>2.4903188412206054</v>
      </c>
      <c r="G26" s="33">
        <f t="shared" si="8"/>
        <v>2.9373296224817556</v>
      </c>
      <c r="H26" s="33">
        <f t="shared" si="8"/>
        <v>3.5375801488410445</v>
      </c>
      <c r="I26" s="33">
        <f t="shared" si="8"/>
        <v>3.9057202061855349</v>
      </c>
      <c r="J26" s="33">
        <f t="shared" si="8"/>
        <v>4.0781036380243814</v>
      </c>
      <c r="K26" s="33">
        <f t="shared" si="8"/>
        <v>4.0482653092864815</v>
      </c>
      <c r="L26" s="33">
        <f t="shared" si="8"/>
        <v>3.9765695301071715</v>
      </c>
      <c r="M26" s="33">
        <f t="shared" si="8"/>
        <v>4.3270928744866781</v>
      </c>
      <c r="N26" s="33">
        <f t="shared" si="8"/>
        <v>4.9111445533444247</v>
      </c>
      <c r="O26" s="33">
        <f t="shared" si="8"/>
        <v>5.156070608966357</v>
      </c>
      <c r="P26" s="33">
        <f t="shared" si="8"/>
        <v>5.4961519594278387</v>
      </c>
      <c r="Q26" s="33">
        <f t="shared" si="8"/>
        <v>5.7787756755707989</v>
      </c>
      <c r="R26" s="33">
        <f t="shared" si="8"/>
        <v>6.1246929226397597</v>
      </c>
      <c r="S26" s="33">
        <f t="shared" si="8"/>
        <v>5.7918097936860145</v>
      </c>
      <c r="T26" s="33">
        <f t="shared" si="8"/>
        <v>5.8643333142873546</v>
      </c>
      <c r="U26" s="33">
        <f t="shared" si="8"/>
        <v>6.2188296903330205</v>
      </c>
      <c r="V26" s="33">
        <f t="shared" si="8"/>
        <v>6.740698567526394</v>
      </c>
    </row>
    <row r="27" spans="2:23" x14ac:dyDescent="0.2">
      <c r="B27" s="2" t="s">
        <v>14</v>
      </c>
      <c r="C27" s="33">
        <f t="shared" ref="C27:V28" si="9">C7*C$16</f>
        <v>1.9775920632098967</v>
      </c>
      <c r="D27" s="33">
        <f t="shared" si="9"/>
        <v>1.9142034849162601</v>
      </c>
      <c r="E27" s="33">
        <f t="shared" si="9"/>
        <v>1.9637340919477035</v>
      </c>
      <c r="F27" s="33">
        <f t="shared" si="9"/>
        <v>2.461963254295886</v>
      </c>
      <c r="G27" s="33">
        <f t="shared" si="9"/>
        <v>2.8867968393107928</v>
      </c>
      <c r="H27" s="33">
        <f t="shared" si="9"/>
        <v>3.4498303014926601</v>
      </c>
      <c r="I27" s="33">
        <f t="shared" si="9"/>
        <v>3.8024889606527363</v>
      </c>
      <c r="J27" s="33">
        <f t="shared" si="9"/>
        <v>4.0242460119624432</v>
      </c>
      <c r="K27" s="33">
        <f t="shared" si="9"/>
        <v>3.9306641961804956</v>
      </c>
      <c r="L27" s="33">
        <f t="shared" si="9"/>
        <v>3.9157164434803096</v>
      </c>
      <c r="M27" s="33">
        <f t="shared" si="9"/>
        <v>4.258526284156078</v>
      </c>
      <c r="N27" s="33">
        <f t="shared" si="9"/>
        <v>4.83563328760407</v>
      </c>
      <c r="O27" s="33">
        <f t="shared" si="9"/>
        <v>5.0572440774145075</v>
      </c>
      <c r="P27" s="33">
        <f t="shared" si="9"/>
        <v>5.4369507319769204</v>
      </c>
      <c r="Q27" s="33">
        <f t="shared" si="9"/>
        <v>5.6378650095824998</v>
      </c>
      <c r="R27" s="33">
        <f t="shared" si="9"/>
        <v>6.0153583954520649</v>
      </c>
      <c r="S27" s="33">
        <f t="shared" si="9"/>
        <v>5.71217287317958</v>
      </c>
      <c r="T27" s="33">
        <f t="shared" si="9"/>
        <v>5.7328887785206177</v>
      </c>
      <c r="U27" s="33">
        <f t="shared" si="9"/>
        <v>6.0951136902899385</v>
      </c>
      <c r="V27" s="33">
        <f t="shared" si="9"/>
        <v>6.6368242441774816</v>
      </c>
    </row>
    <row r="28" spans="2:23" x14ac:dyDescent="0.2">
      <c r="B28" s="2" t="s">
        <v>48</v>
      </c>
      <c r="C28" s="33">
        <f t="shared" si="9"/>
        <v>1.9396759798898575</v>
      </c>
      <c r="D28" s="33">
        <f t="shared" si="9"/>
        <v>1.845888354652361</v>
      </c>
      <c r="E28" s="33">
        <f t="shared" si="9"/>
        <v>1.9471550589360207</v>
      </c>
      <c r="F28" s="33">
        <f t="shared" si="9"/>
        <v>2.3895655158290632</v>
      </c>
      <c r="G28" s="33">
        <f t="shared" si="9"/>
        <v>2.8463833671362568</v>
      </c>
      <c r="H28" s="33">
        <f t="shared" si="9"/>
        <v>3.3902439908964532</v>
      </c>
      <c r="I28" s="33">
        <f t="shared" si="9"/>
        <v>3.7647590174620178</v>
      </c>
      <c r="J28" s="33">
        <f t="shared" si="9"/>
        <v>3.9128796914483801</v>
      </c>
      <c r="K28" s="33">
        <f t="shared" si="9"/>
        <v>3.8379871884337544</v>
      </c>
      <c r="L28" s="33">
        <f t="shared" si="9"/>
        <v>3.7995522781718352</v>
      </c>
      <c r="M28" s="33">
        <f t="shared" si="9"/>
        <v>4.0469672532712915</v>
      </c>
      <c r="N28" s="33">
        <f t="shared" si="9"/>
        <v>4.6831213328101358</v>
      </c>
      <c r="O28" s="33">
        <f t="shared" si="9"/>
        <v>4.8710587883573719</v>
      </c>
      <c r="P28" s="33">
        <f t="shared" si="9"/>
        <v>5.2158906300123338</v>
      </c>
      <c r="Q28" s="33">
        <f t="shared" si="9"/>
        <v>5.5146462952161732</v>
      </c>
      <c r="R28" s="33">
        <f t="shared" si="9"/>
        <v>5.9131508596662341</v>
      </c>
      <c r="S28" s="33">
        <f t="shared" si="9"/>
        <v>5.604701400787091</v>
      </c>
      <c r="T28" s="33">
        <f t="shared" si="9"/>
        <v>5.4823953310778695</v>
      </c>
      <c r="U28" s="33">
        <f t="shared" si="9"/>
        <v>5.8597943374527608</v>
      </c>
      <c r="V28" s="33">
        <f t="shared" si="9"/>
        <v>6.4784408777213764</v>
      </c>
    </row>
    <row r="30" spans="2:23" x14ac:dyDescent="0.2">
      <c r="B30" s="2" t="s">
        <v>3</v>
      </c>
      <c r="C30" s="2" t="s">
        <v>9</v>
      </c>
      <c r="F30" s="34"/>
    </row>
    <row r="31" spans="2:23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"/>
    </row>
    <row r="32" spans="2:23" x14ac:dyDescent="0.2">
      <c r="B32" s="2" t="s">
        <v>4</v>
      </c>
      <c r="C32" s="2" t="s">
        <v>0</v>
      </c>
    </row>
    <row r="33" spans="2:36" ht="51" x14ac:dyDescent="0.2">
      <c r="B33" s="2" t="s">
        <v>44</v>
      </c>
      <c r="C33" s="2">
        <f>'P - Mid C'!C33</f>
        <v>2019</v>
      </c>
      <c r="D33" s="2">
        <f>'P - Mid C'!D33</f>
        <v>2020</v>
      </c>
      <c r="E33" s="2">
        <f>'P - Mid C'!E33</f>
        <v>2021</v>
      </c>
      <c r="F33" s="2">
        <f>'P - Mid C'!F33</f>
        <v>2022</v>
      </c>
      <c r="G33" s="2">
        <f>'P - Mid C'!G33</f>
        <v>2023</v>
      </c>
      <c r="H33" s="2">
        <f>'P - Mid C'!H33</f>
        <v>2024</v>
      </c>
      <c r="I33" s="2">
        <f>'P - Mid C'!I33</f>
        <v>2025</v>
      </c>
      <c r="J33" s="2">
        <f>'P - Mid C'!J33</f>
        <v>2026</v>
      </c>
      <c r="K33" s="2">
        <f>'P - Mid C'!K33</f>
        <v>2027</v>
      </c>
      <c r="L33" s="2">
        <f>'P - Mid C'!L33</f>
        <v>2028</v>
      </c>
      <c r="M33" s="2">
        <f>'P - Mid C'!M33</f>
        <v>2029</v>
      </c>
      <c r="N33" s="2">
        <f>'P - Mid C'!N33</f>
        <v>2030</v>
      </c>
      <c r="O33" s="2">
        <f>'P - Mid C'!O33</f>
        <v>2031</v>
      </c>
      <c r="P33" s="2">
        <f>'P - Mid C'!P33</f>
        <v>2032</v>
      </c>
      <c r="Q33" s="2">
        <f>'P - Mid C'!Q33</f>
        <v>2033</v>
      </c>
      <c r="R33" s="2">
        <f>'P - Mid C'!R33</f>
        <v>2034</v>
      </c>
      <c r="S33" s="2">
        <f>'P - Mid C'!S33</f>
        <v>2035</v>
      </c>
      <c r="T33" s="2">
        <f>'P - Mid C'!T33</f>
        <v>2036</v>
      </c>
      <c r="U33" s="2">
        <f>'P - Mid C'!U33</f>
        <v>2037</v>
      </c>
      <c r="V33" s="2">
        <f>'P - Mid C'!V33</f>
        <v>2038</v>
      </c>
      <c r="W33" s="43" t="s">
        <v>51</v>
      </c>
      <c r="X33" s="44" t="s">
        <v>5</v>
      </c>
      <c r="Y33" s="43" t="s">
        <v>45</v>
      </c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2:36" x14ac:dyDescent="0.2">
      <c r="B34" s="2">
        <f>'NG West Shocks'!AH5</f>
        <v>25</v>
      </c>
      <c r="C34" s="29">
        <f>'NG West Shocks'!AI5</f>
        <v>1.0094999999999998</v>
      </c>
      <c r="D34" s="29">
        <f>'NG West Shocks'!AJ5</f>
        <v>1.0006666666666668</v>
      </c>
      <c r="E34" s="29">
        <f>'NG West Shocks'!AK5</f>
        <v>0.96091666666666675</v>
      </c>
      <c r="F34" s="29">
        <f>'NG West Shocks'!AL5</f>
        <v>1.0298333333333334</v>
      </c>
      <c r="G34" s="29">
        <f>'NG West Shocks'!AM5</f>
        <v>1.0335833333333333</v>
      </c>
      <c r="H34" s="29">
        <f>'NG West Shocks'!AN5</f>
        <v>0.96775000000000011</v>
      </c>
      <c r="I34" s="29">
        <f>'NG West Shocks'!AO5</f>
        <v>0.98724999999999996</v>
      </c>
      <c r="J34" s="29">
        <f>'NG West Shocks'!AP5</f>
        <v>0.97216666666666673</v>
      </c>
      <c r="K34" s="29">
        <f>'NG West Shocks'!AQ5</f>
        <v>1.0387500000000001</v>
      </c>
      <c r="L34" s="29">
        <f>'NG West Shocks'!AR5</f>
        <v>0.96750000000000025</v>
      </c>
      <c r="M34" s="29">
        <f>'NG West Shocks'!AS5</f>
        <v>1.1171666666666666</v>
      </c>
      <c r="N34" s="29">
        <f>'NG West Shocks'!AT5</f>
        <v>0.99766666666666659</v>
      </c>
      <c r="O34" s="29">
        <f>'NG West Shocks'!AU5</f>
        <v>1.0004999999999999</v>
      </c>
      <c r="P34" s="29">
        <f>'NG West Shocks'!AV5</f>
        <v>1.0735833333333333</v>
      </c>
      <c r="Q34" s="29">
        <f>'NG West Shocks'!AW5</f>
        <v>0.9860000000000001</v>
      </c>
      <c r="R34" s="29">
        <f>'NG West Shocks'!AX5</f>
        <v>0.96366666666666667</v>
      </c>
      <c r="S34" s="29">
        <f>'NG West Shocks'!AY5</f>
        <v>1.0183333333333331</v>
      </c>
      <c r="T34" s="29">
        <f>'NG West Shocks'!AZ5</f>
        <v>1.0580833333333333</v>
      </c>
      <c r="U34" s="29">
        <f>'NG West Shocks'!BA5</f>
        <v>1.0559166666666666</v>
      </c>
      <c r="V34" s="29">
        <f>'NG West Shocks'!BB5</f>
        <v>0.98408333333333331</v>
      </c>
      <c r="W34" s="2">
        <f>'NG West Shocks'!BC5</f>
        <v>36</v>
      </c>
      <c r="X34" s="2">
        <f>'NG West Shocks'!BD5</f>
        <v>1.0111458333333336</v>
      </c>
      <c r="Y34" s="41">
        <f>'NG West Shocks'!BE5</f>
        <v>1</v>
      </c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2:36" x14ac:dyDescent="0.2">
      <c r="B35" s="2">
        <f>'NG West Shocks'!AH6</f>
        <v>30</v>
      </c>
      <c r="C35" s="29">
        <f>'NG West Shocks'!AI6</f>
        <v>0.98066666666666669</v>
      </c>
      <c r="D35" s="29">
        <f>'NG West Shocks'!AJ6</f>
        <v>1.0098333333333334</v>
      </c>
      <c r="E35" s="29">
        <f>'NG West Shocks'!AK6</f>
        <v>0.99799999999999989</v>
      </c>
      <c r="F35" s="29">
        <f>'NG West Shocks'!AL6</f>
        <v>1.00325</v>
      </c>
      <c r="G35" s="29">
        <f>'NG West Shocks'!AM6</f>
        <v>1.038</v>
      </c>
      <c r="H35" s="29">
        <f>'NG West Shocks'!AN6</f>
        <v>1.0048333333333335</v>
      </c>
      <c r="I35" s="29">
        <f>'NG West Shocks'!AO6</f>
        <v>1.0091666666666665</v>
      </c>
      <c r="J35" s="29">
        <f>'NG West Shocks'!AP6</f>
        <v>1.0014166666666666</v>
      </c>
      <c r="K35" s="29">
        <f>'NG West Shocks'!AQ6</f>
        <v>1.0969166666666668</v>
      </c>
      <c r="L35" s="29">
        <f>'NG West Shocks'!AR6</f>
        <v>0.96583333333333321</v>
      </c>
      <c r="M35" s="29">
        <f>'NG West Shocks'!AS6</f>
        <v>0.99941666666666673</v>
      </c>
      <c r="N35" s="29">
        <f>'NG West Shocks'!AT6</f>
        <v>1.0290000000000001</v>
      </c>
      <c r="O35" s="29">
        <f>'NG West Shocks'!AU6</f>
        <v>0.99375000000000002</v>
      </c>
      <c r="P35" s="29">
        <f>'NG West Shocks'!AV6</f>
        <v>0.98816666666666653</v>
      </c>
      <c r="Q35" s="29">
        <f>'NG West Shocks'!AW6</f>
        <v>0.96116666666666661</v>
      </c>
      <c r="R35" s="29">
        <f>'NG West Shocks'!AX6</f>
        <v>1.0568333333333333</v>
      </c>
      <c r="S35" s="29">
        <f>'NG West Shocks'!AY6</f>
        <v>1.0314166666666666</v>
      </c>
      <c r="T35" s="29">
        <f>'NG West Shocks'!AZ6</f>
        <v>1.0213333333333334</v>
      </c>
      <c r="U35" s="29">
        <f>'NG West Shocks'!BA6</f>
        <v>1.01075</v>
      </c>
      <c r="V35" s="29">
        <f>'NG West Shocks'!BB6</f>
        <v>1.0138333333333334</v>
      </c>
      <c r="W35" s="2">
        <f>'NG West Shocks'!BC6</f>
        <v>16</v>
      </c>
      <c r="X35" s="2">
        <f>'NG West Shocks'!BD6</f>
        <v>1.0106791666666668</v>
      </c>
      <c r="Y35" s="41">
        <f>'NG West Shocks'!BE6</f>
        <v>2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2:36" x14ac:dyDescent="0.2">
      <c r="B36" s="2">
        <f>'NG West Shocks'!AH7</f>
        <v>49</v>
      </c>
      <c r="C36" s="29">
        <f>'NG West Shocks'!AI7</f>
        <v>1.0197499999999999</v>
      </c>
      <c r="D36" s="29">
        <f>'NG West Shocks'!AJ7</f>
        <v>1.0094999999999998</v>
      </c>
      <c r="E36" s="29">
        <f>'NG West Shocks'!AK7</f>
        <v>1.0013333333333334</v>
      </c>
      <c r="F36" s="29">
        <f>'NG West Shocks'!AL7</f>
        <v>1.0047499999999998</v>
      </c>
      <c r="G36" s="29">
        <f>'NG West Shocks'!AM7</f>
        <v>0.96183333333333332</v>
      </c>
      <c r="H36" s="29">
        <f>'NG West Shocks'!AN7</f>
        <v>0.99358333333333337</v>
      </c>
      <c r="I36" s="29">
        <f>'NG West Shocks'!AO7</f>
        <v>1.00675</v>
      </c>
      <c r="J36" s="29">
        <f>'NG West Shocks'!AP7</f>
        <v>1.0718333333333332</v>
      </c>
      <c r="K36" s="29">
        <f>'NG West Shocks'!AQ7</f>
        <v>0.99758333333333338</v>
      </c>
      <c r="L36" s="29">
        <f>'NG West Shocks'!AR7</f>
        <v>1.083</v>
      </c>
      <c r="M36" s="29">
        <f>'NG West Shocks'!AS7</f>
        <v>0.98991666666666644</v>
      </c>
      <c r="N36" s="29">
        <f>'NG West Shocks'!AT7</f>
        <v>1.0199999999999998</v>
      </c>
      <c r="O36" s="29">
        <f>'NG West Shocks'!AU7</f>
        <v>0.96899999999999997</v>
      </c>
      <c r="P36" s="29">
        <f>'NG West Shocks'!AV7</f>
        <v>0.99083333333333323</v>
      </c>
      <c r="Q36" s="29">
        <f>'NG West Shocks'!AW7</f>
        <v>1.0114999999999998</v>
      </c>
      <c r="R36" s="29">
        <f>'NG West Shocks'!AX7</f>
        <v>1.0554999999999999</v>
      </c>
      <c r="S36" s="29">
        <f>'NG West Shocks'!AY7</f>
        <v>0.98933333333333329</v>
      </c>
      <c r="T36" s="29">
        <f>'NG West Shocks'!AZ7</f>
        <v>0.99441666666666662</v>
      </c>
      <c r="U36" s="29">
        <f>'NG West Shocks'!BA7</f>
        <v>1.0145833333333332</v>
      </c>
      <c r="V36" s="29">
        <f>'NG West Shocks'!BB7</f>
        <v>1.0170833333333331</v>
      </c>
      <c r="W36" s="2">
        <f>'NG West Shocks'!BC7</f>
        <v>15</v>
      </c>
      <c r="X36" s="2">
        <f>'NG West Shocks'!BD7</f>
        <v>1.0101041666666666</v>
      </c>
      <c r="Y36" s="41">
        <f>'NG West Shocks'!BE7</f>
        <v>3</v>
      </c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2:36" x14ac:dyDescent="0.2">
      <c r="B37" s="2">
        <f>'NG West Shocks'!AH8</f>
        <v>39</v>
      </c>
      <c r="C37" s="29">
        <f>'NG West Shocks'!AI8</f>
        <v>1.0594166666666667</v>
      </c>
      <c r="D37" s="29">
        <f>'NG West Shocks'!AJ8</f>
        <v>1.0690833333333334</v>
      </c>
      <c r="E37" s="29">
        <f>'NG West Shocks'!AK8</f>
        <v>1.0454166666666667</v>
      </c>
      <c r="F37" s="29">
        <f>'NG West Shocks'!AL8</f>
        <v>1.0679999999999998</v>
      </c>
      <c r="G37" s="29">
        <f>'NG West Shocks'!AM8</f>
        <v>1.0658333333333334</v>
      </c>
      <c r="H37" s="29">
        <f>'NG West Shocks'!AN8</f>
        <v>1.0209166666666667</v>
      </c>
      <c r="I37" s="29">
        <f>'NG West Shocks'!AO8</f>
        <v>0.96925000000000006</v>
      </c>
      <c r="J37" s="29">
        <f>'NG West Shocks'!AP8</f>
        <v>0.98591666666666666</v>
      </c>
      <c r="K37" s="29">
        <f>'NG West Shocks'!AQ8</f>
        <v>1.0473333333333332</v>
      </c>
      <c r="L37" s="29">
        <f>'NG West Shocks'!AR8</f>
        <v>0.98358333333333314</v>
      </c>
      <c r="M37" s="29">
        <f>'NG West Shocks'!AS8</f>
        <v>1.0225833333333334</v>
      </c>
      <c r="N37" s="29">
        <f>'NG West Shocks'!AT8</f>
        <v>1.0168333333333335</v>
      </c>
      <c r="O37" s="29">
        <f>'NG West Shocks'!AU8</f>
        <v>0.91975000000000007</v>
      </c>
      <c r="P37" s="29">
        <f>'NG West Shocks'!AV8</f>
        <v>0.97291666666666643</v>
      </c>
      <c r="Q37" s="29">
        <f>'NG West Shocks'!AW8</f>
        <v>0.94725000000000004</v>
      </c>
      <c r="R37" s="29">
        <f>'NG West Shocks'!AX8</f>
        <v>0.96391666666666664</v>
      </c>
      <c r="S37" s="29">
        <f>'NG West Shocks'!AY8</f>
        <v>0.99900000000000011</v>
      </c>
      <c r="T37" s="29">
        <f>'NG West Shocks'!AZ8</f>
        <v>1.0445</v>
      </c>
      <c r="U37" s="29">
        <f>'NG West Shocks'!BA8</f>
        <v>1.0090000000000001</v>
      </c>
      <c r="V37" s="29">
        <f>'NG West Shocks'!BB8</f>
        <v>0.97658333333333325</v>
      </c>
      <c r="W37" s="2">
        <f>'NG West Shocks'!BC8</f>
        <v>40</v>
      </c>
      <c r="X37" s="2">
        <f>'NG West Shocks'!BD8</f>
        <v>1.0093541666666668</v>
      </c>
      <c r="Y37" s="41">
        <f>'NG West Shocks'!BE8</f>
        <v>4</v>
      </c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2:36" x14ac:dyDescent="0.2">
      <c r="B38" s="2">
        <f>'NG West Shocks'!AH9</f>
        <v>14</v>
      </c>
      <c r="C38" s="29">
        <f>'NG West Shocks'!AI9</f>
        <v>1.0133333333333334</v>
      </c>
      <c r="D38" s="29">
        <f>'NG West Shocks'!AJ9</f>
        <v>0.99758333333333338</v>
      </c>
      <c r="E38" s="29">
        <f>'NG West Shocks'!AK9</f>
        <v>1.0103333333333333</v>
      </c>
      <c r="F38" s="29">
        <f>'NG West Shocks'!AL9</f>
        <v>0.98591666666666677</v>
      </c>
      <c r="G38" s="29">
        <f>'NG West Shocks'!AM9</f>
        <v>1.0395833333333335</v>
      </c>
      <c r="H38" s="29">
        <f>'NG West Shocks'!AN9</f>
        <v>1.0029999999999999</v>
      </c>
      <c r="I38" s="29">
        <f>'NG West Shocks'!AO9</f>
        <v>1.0589999999999999</v>
      </c>
      <c r="J38" s="29">
        <f>'NG West Shocks'!AP9</f>
        <v>1.0272500000000002</v>
      </c>
      <c r="K38" s="29">
        <f>'NG West Shocks'!AQ9</f>
        <v>1.0029999999999999</v>
      </c>
      <c r="L38" s="29">
        <f>'NG West Shocks'!AR9</f>
        <v>1.0210833333333333</v>
      </c>
      <c r="M38" s="29">
        <f>'NG West Shocks'!AS9</f>
        <v>0.9431666666666666</v>
      </c>
      <c r="N38" s="29">
        <f>'NG West Shocks'!AT9</f>
        <v>1.0095000000000001</v>
      </c>
      <c r="O38" s="29">
        <f>'NG West Shocks'!AU9</f>
        <v>1.0251666666666666</v>
      </c>
      <c r="P38" s="29">
        <f>'NG West Shocks'!AV9</f>
        <v>1.0300833333333332</v>
      </c>
      <c r="Q38" s="29">
        <f>'NG West Shocks'!AW9</f>
        <v>0.92666666666666642</v>
      </c>
      <c r="R38" s="29">
        <f>'NG West Shocks'!AX9</f>
        <v>1.0003333333333331</v>
      </c>
      <c r="S38" s="29">
        <f>'NG West Shocks'!AY9</f>
        <v>1.0239166666666668</v>
      </c>
      <c r="T38" s="29">
        <f>'NG West Shocks'!AZ9</f>
        <v>1.0289166666666667</v>
      </c>
      <c r="U38" s="29">
        <f>'NG West Shocks'!BA9</f>
        <v>1.0125</v>
      </c>
      <c r="V38" s="29">
        <f>'NG West Shocks'!BB9</f>
        <v>1.0233333333333332</v>
      </c>
      <c r="W38" s="2">
        <f>'NG West Shocks'!BC9</f>
        <v>11</v>
      </c>
      <c r="X38" s="2">
        <f>'NG West Shocks'!BD9</f>
        <v>1.0091833333333335</v>
      </c>
      <c r="Y38" s="41">
        <f>'NG West Shocks'!BE9</f>
        <v>5</v>
      </c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2:36" x14ac:dyDescent="0.2">
      <c r="B39" s="2">
        <f>'NG West Shocks'!AH10</f>
        <v>22</v>
      </c>
      <c r="C39" s="29">
        <f>'NG West Shocks'!AI10</f>
        <v>0.93975000000000009</v>
      </c>
      <c r="D39" s="29">
        <f>'NG West Shocks'!AJ10</f>
        <v>1.0260833333333332</v>
      </c>
      <c r="E39" s="29">
        <f>'NG West Shocks'!AK10</f>
        <v>1.0476666666666665</v>
      </c>
      <c r="F39" s="29">
        <f>'NG West Shocks'!AL10</f>
        <v>1.0192500000000002</v>
      </c>
      <c r="G39" s="29">
        <f>'NG West Shocks'!AM10</f>
        <v>0.96991666666666665</v>
      </c>
      <c r="H39" s="29">
        <f>'NG West Shocks'!AN10</f>
        <v>0.98866666666666658</v>
      </c>
      <c r="I39" s="29">
        <f>'NG West Shocks'!AO10</f>
        <v>0.94816666666666671</v>
      </c>
      <c r="J39" s="29">
        <f>'NG West Shocks'!AP10</f>
        <v>0.98941666666666661</v>
      </c>
      <c r="K39" s="29">
        <f>'NG West Shocks'!AQ10</f>
        <v>1.046083333333333</v>
      </c>
      <c r="L39" s="29">
        <f>'NG West Shocks'!AR10</f>
        <v>0.98933333333333329</v>
      </c>
      <c r="M39" s="29">
        <f>'NG West Shocks'!AS10</f>
        <v>1.01</v>
      </c>
      <c r="N39" s="29">
        <f>'NG West Shocks'!AT10</f>
        <v>1.0507499999999999</v>
      </c>
      <c r="O39" s="29">
        <f>'NG West Shocks'!AU10</f>
        <v>1.0563333333333331</v>
      </c>
      <c r="P39" s="29">
        <f>'NG West Shocks'!AV10</f>
        <v>1.0232500000000002</v>
      </c>
      <c r="Q39" s="29">
        <f>'NG West Shocks'!AW10</f>
        <v>1.0039166666666666</v>
      </c>
      <c r="R39" s="29">
        <f>'NG West Shocks'!AX10</f>
        <v>1.0195833333333333</v>
      </c>
      <c r="S39" s="29">
        <f>'NG West Shocks'!AY10</f>
        <v>0.95650000000000002</v>
      </c>
      <c r="T39" s="29">
        <f>'NG West Shocks'!AZ10</f>
        <v>1.1035833333333334</v>
      </c>
      <c r="U39" s="29">
        <f>'NG West Shocks'!BA10</f>
        <v>1.01075</v>
      </c>
      <c r="V39" s="29">
        <f>'NG West Shocks'!BB10</f>
        <v>0.98391666666666666</v>
      </c>
      <c r="W39" s="2">
        <f>'NG West Shocks'!BC10</f>
        <v>38</v>
      </c>
      <c r="X39" s="2">
        <f>'NG West Shocks'!BD10</f>
        <v>1.0091458333333332</v>
      </c>
      <c r="Y39" s="41">
        <f>'NG West Shocks'!BE10</f>
        <v>6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2:36" x14ac:dyDescent="0.2">
      <c r="B40" s="2">
        <f>'NG West Shocks'!AH11</f>
        <v>43</v>
      </c>
      <c r="C40" s="29">
        <f>'NG West Shocks'!AI11</f>
        <v>0.9740000000000002</v>
      </c>
      <c r="D40" s="29">
        <f>'NG West Shocks'!AJ11</f>
        <v>0.93458333333333343</v>
      </c>
      <c r="E40" s="29">
        <f>'NG West Shocks'!AK11</f>
        <v>0.98725000000000007</v>
      </c>
      <c r="F40" s="29">
        <f>'NG West Shocks'!AL11</f>
        <v>1.0125833333333329</v>
      </c>
      <c r="G40" s="29">
        <f>'NG West Shocks'!AM11</f>
        <v>1.0055000000000001</v>
      </c>
      <c r="H40" s="29">
        <f>'NG West Shocks'!AN11</f>
        <v>1.0449166666666667</v>
      </c>
      <c r="I40" s="29">
        <f>'NG West Shocks'!AO11</f>
        <v>1.0185000000000002</v>
      </c>
      <c r="J40" s="29">
        <f>'NG West Shocks'!AP11</f>
        <v>1.0165</v>
      </c>
      <c r="K40" s="29">
        <f>'NG West Shocks'!AQ11</f>
        <v>0.9817499999999999</v>
      </c>
      <c r="L40" s="29">
        <f>'NG West Shocks'!AR11</f>
        <v>1.04575</v>
      </c>
      <c r="M40" s="29">
        <f>'NG West Shocks'!AS11</f>
        <v>1.014</v>
      </c>
      <c r="N40" s="29">
        <f>'NG West Shocks'!AT11</f>
        <v>1.0345</v>
      </c>
      <c r="O40" s="29">
        <f>'NG West Shocks'!AU11</f>
        <v>1.0110833333333333</v>
      </c>
      <c r="P40" s="29">
        <f>'NG West Shocks'!AV11</f>
        <v>1.0699166666666668</v>
      </c>
      <c r="Q40" s="29">
        <f>'NG West Shocks'!AW11</f>
        <v>0.95774999999999988</v>
      </c>
      <c r="R40" s="29">
        <f>'NG West Shocks'!AX11</f>
        <v>1.0011666666666665</v>
      </c>
      <c r="S40" s="29">
        <f>'NG West Shocks'!AY11</f>
        <v>1.0383333333333333</v>
      </c>
      <c r="T40" s="29">
        <f>'NG West Shocks'!AZ11</f>
        <v>1.0199166666666668</v>
      </c>
      <c r="U40" s="29">
        <f>'NG West Shocks'!BA11</f>
        <v>0.9787499999999999</v>
      </c>
      <c r="V40" s="29">
        <f>'NG West Shocks'!BB11</f>
        <v>1.0239166666666668</v>
      </c>
      <c r="W40" s="2">
        <f>'NG West Shocks'!BC11</f>
        <v>10</v>
      </c>
      <c r="X40" s="2">
        <f>'NG West Shocks'!BD11</f>
        <v>1.0085333333333335</v>
      </c>
      <c r="Y40" s="41">
        <f>'NG West Shocks'!BE11</f>
        <v>7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2:36" x14ac:dyDescent="0.2">
      <c r="B41" s="2">
        <f>'NG West Shocks'!AH12</f>
        <v>10</v>
      </c>
      <c r="C41" s="29">
        <f>'NG West Shocks'!AI12</f>
        <v>0.99099999999999999</v>
      </c>
      <c r="D41" s="29">
        <f>'NG West Shocks'!AJ12</f>
        <v>1.0204166666666665</v>
      </c>
      <c r="E41" s="29">
        <f>'NG West Shocks'!AK12</f>
        <v>0.98125000000000007</v>
      </c>
      <c r="F41" s="29">
        <f>'NG West Shocks'!AL12</f>
        <v>0.97333333333333316</v>
      </c>
      <c r="G41" s="29">
        <f>'NG West Shocks'!AM12</f>
        <v>1.0705</v>
      </c>
      <c r="H41" s="29">
        <f>'NG West Shocks'!AN12</f>
        <v>0.96125000000000005</v>
      </c>
      <c r="I41" s="29">
        <f>'NG West Shocks'!AO12</f>
        <v>1.0356666666666665</v>
      </c>
      <c r="J41" s="29">
        <f>'NG West Shocks'!AP12</f>
        <v>1.0396666666666665</v>
      </c>
      <c r="K41" s="29">
        <f>'NG West Shocks'!AQ12</f>
        <v>0.95808333333333329</v>
      </c>
      <c r="L41" s="29">
        <f>'NG West Shocks'!AR12</f>
        <v>0.97558333333333314</v>
      </c>
      <c r="M41" s="29">
        <f>'NG West Shocks'!AS12</f>
        <v>0.98024999999999984</v>
      </c>
      <c r="N41" s="29">
        <f>'NG West Shocks'!AT12</f>
        <v>1.0745833333333332</v>
      </c>
      <c r="O41" s="29">
        <f>'NG West Shocks'!AU12</f>
        <v>0.95899999999999996</v>
      </c>
      <c r="P41" s="29">
        <f>'NG West Shocks'!AV12</f>
        <v>1.0900000000000001</v>
      </c>
      <c r="Q41" s="29">
        <f>'NG West Shocks'!AW12</f>
        <v>0.98983333333333345</v>
      </c>
      <c r="R41" s="29">
        <f>'NG West Shocks'!AX12</f>
        <v>1.0341666666666665</v>
      </c>
      <c r="S41" s="29">
        <f>'NG West Shocks'!AY12</f>
        <v>1.0464999999999998</v>
      </c>
      <c r="T41" s="29">
        <f>'NG West Shocks'!AZ12</f>
        <v>0.95725000000000005</v>
      </c>
      <c r="U41" s="29">
        <f>'NG West Shocks'!BA12</f>
        <v>1.0013333333333332</v>
      </c>
      <c r="V41" s="29">
        <f>'NG West Shocks'!BB12</f>
        <v>1.0175833333333333</v>
      </c>
      <c r="W41" s="2">
        <f>'NG West Shocks'!BC12</f>
        <v>14</v>
      </c>
      <c r="X41" s="2">
        <f>'NG West Shocks'!BD12</f>
        <v>1.0078624999999999</v>
      </c>
      <c r="Y41" s="41">
        <f>'NG West Shocks'!BE12</f>
        <v>8</v>
      </c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2:36" x14ac:dyDescent="0.2">
      <c r="B42" s="2">
        <f>'NG West Shocks'!AH13</f>
        <v>28</v>
      </c>
      <c r="C42" s="29">
        <f>'NG West Shocks'!AI13</f>
        <v>1.0389166666666667</v>
      </c>
      <c r="D42" s="29">
        <f>'NG West Shocks'!AJ13</f>
        <v>0.98458333333333348</v>
      </c>
      <c r="E42" s="29">
        <f>'NG West Shocks'!AK13</f>
        <v>0.9554999999999999</v>
      </c>
      <c r="F42" s="29">
        <f>'NG West Shocks'!AL13</f>
        <v>1.0627500000000001</v>
      </c>
      <c r="G42" s="29">
        <f>'NG West Shocks'!AM13</f>
        <v>1.0323333333333333</v>
      </c>
      <c r="H42" s="29">
        <f>'NG West Shocks'!AN13</f>
        <v>0.99266666666666659</v>
      </c>
      <c r="I42" s="29">
        <f>'NG West Shocks'!AO13</f>
        <v>0.98966666666666681</v>
      </c>
      <c r="J42" s="29">
        <f>'NG West Shocks'!AP13</f>
        <v>1.0121666666666669</v>
      </c>
      <c r="K42" s="29">
        <f>'NG West Shocks'!AQ13</f>
        <v>0.98366666666666669</v>
      </c>
      <c r="L42" s="29">
        <f>'NG West Shocks'!AR13</f>
        <v>1.0510833333333334</v>
      </c>
      <c r="M42" s="29">
        <f>'NG West Shocks'!AS13</f>
        <v>1.0152500000000002</v>
      </c>
      <c r="N42" s="29">
        <f>'NG West Shocks'!AT13</f>
        <v>1.0157499999999999</v>
      </c>
      <c r="O42" s="29">
        <f>'NG West Shocks'!AU13</f>
        <v>1.0729999999999997</v>
      </c>
      <c r="P42" s="29">
        <f>'NG West Shocks'!AV13</f>
        <v>0.97949999999999982</v>
      </c>
      <c r="Q42" s="29">
        <f>'NG West Shocks'!AW13</f>
        <v>0.94566666666666677</v>
      </c>
      <c r="R42" s="29">
        <f>'NG West Shocks'!AX13</f>
        <v>0.99716666666666642</v>
      </c>
      <c r="S42" s="29">
        <f>'NG West Shocks'!AY13</f>
        <v>1.0105000000000002</v>
      </c>
      <c r="T42" s="29">
        <f>'NG West Shocks'!AZ13</f>
        <v>0.98033333333333339</v>
      </c>
      <c r="U42" s="29">
        <f>'NG West Shocks'!BA13</f>
        <v>0.98125000000000007</v>
      </c>
      <c r="V42" s="29">
        <f>'NG West Shocks'!BB13</f>
        <v>1.0345000000000002</v>
      </c>
      <c r="W42" s="2">
        <f>'NG West Shocks'!BC13</f>
        <v>6</v>
      </c>
      <c r="X42" s="2">
        <f>'NG West Shocks'!BD13</f>
        <v>1.0068125000000001</v>
      </c>
      <c r="Y42" s="41">
        <f>'NG West Shocks'!BE13</f>
        <v>9</v>
      </c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2:36" x14ac:dyDescent="0.2">
      <c r="B43" s="2">
        <f>'NG West Shocks'!AH14</f>
        <v>48</v>
      </c>
      <c r="C43" s="29">
        <f>'NG West Shocks'!AI14</f>
        <v>0.99391666666666667</v>
      </c>
      <c r="D43" s="29">
        <f>'NG West Shocks'!AJ14</f>
        <v>0.98141666666666671</v>
      </c>
      <c r="E43" s="29">
        <f>'NG West Shocks'!AK14</f>
        <v>0.98466666666666669</v>
      </c>
      <c r="F43" s="29">
        <f>'NG West Shocks'!AL14</f>
        <v>1.0209166666666667</v>
      </c>
      <c r="G43" s="29">
        <f>'NG West Shocks'!AM14</f>
        <v>1.0435000000000001</v>
      </c>
      <c r="H43" s="29">
        <f>'NG West Shocks'!AN14</f>
        <v>1.044</v>
      </c>
      <c r="I43" s="29">
        <f>'NG West Shocks'!AO14</f>
        <v>0.95691666666666686</v>
      </c>
      <c r="J43" s="29">
        <f>'NG West Shocks'!AP14</f>
        <v>1.0396666666666667</v>
      </c>
      <c r="K43" s="29">
        <f>'NG West Shocks'!AQ14</f>
        <v>1.0115000000000001</v>
      </c>
      <c r="L43" s="29">
        <f>'NG West Shocks'!AR14</f>
        <v>1.0119166666666668</v>
      </c>
      <c r="M43" s="29">
        <f>'NG West Shocks'!AS14</f>
        <v>1.0349166666666667</v>
      </c>
      <c r="N43" s="29">
        <f>'NG West Shocks'!AT14</f>
        <v>0.9827499999999999</v>
      </c>
      <c r="O43" s="29">
        <f>'NG West Shocks'!AU14</f>
        <v>1.0038333333333334</v>
      </c>
      <c r="P43" s="29">
        <f>'NG West Shocks'!AV14</f>
        <v>0.99483333333333324</v>
      </c>
      <c r="Q43" s="29">
        <f>'NG West Shocks'!AW14</f>
        <v>0.96424999999999983</v>
      </c>
      <c r="R43" s="29">
        <f>'NG West Shocks'!AX14</f>
        <v>0.9996666666666667</v>
      </c>
      <c r="S43" s="29">
        <f>'NG West Shocks'!AY14</f>
        <v>1.0235000000000001</v>
      </c>
      <c r="T43" s="29">
        <f>'NG West Shocks'!AZ14</f>
        <v>0.96749999999999992</v>
      </c>
      <c r="U43" s="29">
        <f>'NG West Shocks'!BA14</f>
        <v>1.0028333333333335</v>
      </c>
      <c r="V43" s="29">
        <f>'NG West Shocks'!BB14</f>
        <v>1.0675833333333333</v>
      </c>
      <c r="W43" s="2">
        <f>'NG West Shocks'!BC14</f>
        <v>1</v>
      </c>
      <c r="X43" s="2">
        <f>'NG West Shocks'!BD14</f>
        <v>1.0065041666666665</v>
      </c>
      <c r="Y43" s="41">
        <f>'NG West Shocks'!BE14</f>
        <v>10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2:36" x14ac:dyDescent="0.2">
      <c r="B44" s="2">
        <f>'NG West Shocks'!AH15</f>
        <v>7</v>
      </c>
      <c r="C44" s="29">
        <f>'NG West Shocks'!AI15</f>
        <v>1.0310000000000001</v>
      </c>
      <c r="D44" s="29">
        <f>'NG West Shocks'!AJ15</f>
        <v>0.99291666666666678</v>
      </c>
      <c r="E44" s="29">
        <f>'NG West Shocks'!AK15</f>
        <v>1.0005833333333334</v>
      </c>
      <c r="F44" s="29">
        <f>'NG West Shocks'!AL15</f>
        <v>1.0490833333333334</v>
      </c>
      <c r="G44" s="29">
        <f>'NG West Shocks'!AM15</f>
        <v>0.98008333333333331</v>
      </c>
      <c r="H44" s="29">
        <f>'NG West Shocks'!AN15</f>
        <v>0.94691666666666663</v>
      </c>
      <c r="I44" s="29">
        <f>'NG West Shocks'!AO15</f>
        <v>1.0405</v>
      </c>
      <c r="J44" s="29">
        <f>'NG West Shocks'!AP15</f>
        <v>0.96816666666666673</v>
      </c>
      <c r="K44" s="29">
        <f>'NG West Shocks'!AQ15</f>
        <v>1.08</v>
      </c>
      <c r="L44" s="29">
        <f>'NG West Shocks'!AR15</f>
        <v>1.0305</v>
      </c>
      <c r="M44" s="29">
        <f>'NG West Shocks'!AS15</f>
        <v>0.99824999999999997</v>
      </c>
      <c r="N44" s="29">
        <f>'NG West Shocks'!AT15</f>
        <v>1.0469166666666667</v>
      </c>
      <c r="O44" s="29">
        <f>'NG West Shocks'!AU15</f>
        <v>1.0646666666666667</v>
      </c>
      <c r="P44" s="29">
        <f>'NG West Shocks'!AV15</f>
        <v>0.96375000000000011</v>
      </c>
      <c r="Q44" s="29">
        <f>'NG West Shocks'!AW15</f>
        <v>0.92641666666666656</v>
      </c>
      <c r="R44" s="29">
        <f>'NG West Shocks'!AX15</f>
        <v>1.0018333333333331</v>
      </c>
      <c r="S44" s="29">
        <f>'NG West Shocks'!AY15</f>
        <v>1.0454999999999999</v>
      </c>
      <c r="T44" s="29">
        <f>'NG West Shocks'!AZ15</f>
        <v>0.96491666666666676</v>
      </c>
      <c r="U44" s="29">
        <f>'NG West Shocks'!BA15</f>
        <v>0.94341666666666668</v>
      </c>
      <c r="V44" s="29">
        <f>'NG West Shocks'!BB15</f>
        <v>1.0225833333333332</v>
      </c>
      <c r="W44" s="2">
        <f>'NG West Shocks'!BC15</f>
        <v>12</v>
      </c>
      <c r="X44" s="2">
        <f>'NG West Shocks'!BD15</f>
        <v>1.0049000000000001</v>
      </c>
      <c r="Y44" s="41">
        <f>'NG West Shocks'!BE15</f>
        <v>11</v>
      </c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2:36" x14ac:dyDescent="0.2">
      <c r="B45" s="2">
        <f>'NG West Shocks'!AH16</f>
        <v>34</v>
      </c>
      <c r="C45" s="29">
        <f>'NG West Shocks'!AI16</f>
        <v>1.0069999999999999</v>
      </c>
      <c r="D45" s="29">
        <f>'NG West Shocks'!AJ16</f>
        <v>0.98133333333333317</v>
      </c>
      <c r="E45" s="29">
        <f>'NG West Shocks'!AK16</f>
        <v>0.97741666666666671</v>
      </c>
      <c r="F45" s="29">
        <f>'NG West Shocks'!AL16</f>
        <v>0.97016666666666662</v>
      </c>
      <c r="G45" s="29">
        <f>'NG West Shocks'!AM16</f>
        <v>1.0605</v>
      </c>
      <c r="H45" s="29">
        <f>'NG West Shocks'!AN16</f>
        <v>1.0018333333333334</v>
      </c>
      <c r="I45" s="29">
        <f>'NG West Shocks'!AO16</f>
        <v>1.0393333333333332</v>
      </c>
      <c r="J45" s="29">
        <f>'NG West Shocks'!AP16</f>
        <v>1.0000000000000002</v>
      </c>
      <c r="K45" s="29">
        <f>'NG West Shocks'!AQ16</f>
        <v>1.05925</v>
      </c>
      <c r="L45" s="29">
        <f>'NG West Shocks'!AR16</f>
        <v>1.0661666666666667</v>
      </c>
      <c r="M45" s="29">
        <f>'NG West Shocks'!AS16</f>
        <v>1.0210833333333331</v>
      </c>
      <c r="N45" s="29">
        <f>'NG West Shocks'!AT16</f>
        <v>0.97458333333333336</v>
      </c>
      <c r="O45" s="29">
        <f>'NG West Shocks'!AU16</f>
        <v>0.95516666666666661</v>
      </c>
      <c r="P45" s="29">
        <f>'NG West Shocks'!AV16</f>
        <v>0.99099999999999977</v>
      </c>
      <c r="Q45" s="29">
        <f>'NG West Shocks'!AW16</f>
        <v>1.0019166666666666</v>
      </c>
      <c r="R45" s="29">
        <f>'NG West Shocks'!AX16</f>
        <v>1.0469166666666667</v>
      </c>
      <c r="S45" s="29">
        <f>'NG West Shocks'!AY16</f>
        <v>0.98233333333333317</v>
      </c>
      <c r="T45" s="29">
        <f>'NG West Shocks'!AZ16</f>
        <v>0.97983333333333322</v>
      </c>
      <c r="U45" s="29">
        <f>'NG West Shocks'!BA16</f>
        <v>0.97516666666666685</v>
      </c>
      <c r="V45" s="29">
        <f>'NG West Shocks'!BB16</f>
        <v>1.0035000000000001</v>
      </c>
      <c r="W45" s="2">
        <f>'NG West Shocks'!BC16</f>
        <v>23</v>
      </c>
      <c r="X45" s="2">
        <f>'NG West Shocks'!BD16</f>
        <v>1.0047249999999999</v>
      </c>
      <c r="Y45" s="41">
        <f>'NG West Shocks'!BE16</f>
        <v>12</v>
      </c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2:36" x14ac:dyDescent="0.2">
      <c r="B46" s="2">
        <f>'NG West Shocks'!AH17</f>
        <v>42</v>
      </c>
      <c r="C46" s="29">
        <f>'NG West Shocks'!AI17</f>
        <v>0.97291666666666654</v>
      </c>
      <c r="D46" s="29">
        <f>'NG West Shocks'!AJ17</f>
        <v>0.98024999999999995</v>
      </c>
      <c r="E46" s="29">
        <f>'NG West Shocks'!AK17</f>
        <v>0.98024999999999995</v>
      </c>
      <c r="F46" s="29">
        <f>'NG West Shocks'!AL17</f>
        <v>1.0303333333333335</v>
      </c>
      <c r="G46" s="29">
        <f>'NG West Shocks'!AM17</f>
        <v>0.97091666666666654</v>
      </c>
      <c r="H46" s="29">
        <f>'NG West Shocks'!AN17</f>
        <v>0.99308333333333343</v>
      </c>
      <c r="I46" s="29">
        <f>'NG West Shocks'!AO17</f>
        <v>1.0115833333333331</v>
      </c>
      <c r="J46" s="29">
        <f>'NG West Shocks'!AP17</f>
        <v>0.97924999999999995</v>
      </c>
      <c r="K46" s="29">
        <f>'NG West Shocks'!AQ17</f>
        <v>1.0719166666666666</v>
      </c>
      <c r="L46" s="29">
        <f>'NG West Shocks'!AR17</f>
        <v>1.0038333333333334</v>
      </c>
      <c r="M46" s="29">
        <f>'NG West Shocks'!AS17</f>
        <v>0.99299999999999999</v>
      </c>
      <c r="N46" s="29">
        <f>'NG West Shocks'!AT17</f>
        <v>0.96999999999999986</v>
      </c>
      <c r="O46" s="29">
        <f>'NG West Shocks'!AU17</f>
        <v>0.96608333333333318</v>
      </c>
      <c r="P46" s="29">
        <f>'NG West Shocks'!AV17</f>
        <v>1.0372500000000002</v>
      </c>
      <c r="Q46" s="29">
        <f>'NG West Shocks'!AW17</f>
        <v>1.0123333333333333</v>
      </c>
      <c r="R46" s="29">
        <f>'NG West Shocks'!AX17</f>
        <v>1.0185</v>
      </c>
      <c r="S46" s="29">
        <f>'NG West Shocks'!AY17</f>
        <v>1.0284166666666665</v>
      </c>
      <c r="T46" s="29">
        <f>'NG West Shocks'!AZ17</f>
        <v>1.0199166666666668</v>
      </c>
      <c r="U46" s="29">
        <f>'NG West Shocks'!BA17</f>
        <v>1.0475833333333333</v>
      </c>
      <c r="V46" s="29">
        <f>'NG West Shocks'!BB17</f>
        <v>0.99858333333333338</v>
      </c>
      <c r="W46" s="2">
        <f>'NG West Shocks'!BC17</f>
        <v>26</v>
      </c>
      <c r="X46" s="2">
        <f>'NG West Shocks'!BD17</f>
        <v>1.0043</v>
      </c>
      <c r="Y46" s="41">
        <f>'NG West Shocks'!BE17</f>
        <v>13</v>
      </c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2:36" x14ac:dyDescent="0.2">
      <c r="B47" s="2">
        <f>'NG West Shocks'!AH18</f>
        <v>20</v>
      </c>
      <c r="C47" s="29">
        <f>'NG West Shocks'!AI18</f>
        <v>1.0508333333333333</v>
      </c>
      <c r="D47" s="29">
        <f>'NG West Shocks'!AJ18</f>
        <v>1.0225833333333332</v>
      </c>
      <c r="E47" s="29">
        <f>'NG West Shocks'!AK18</f>
        <v>1.0470833333333334</v>
      </c>
      <c r="F47" s="29">
        <f>'NG West Shocks'!AL18</f>
        <v>1.0255833333333333</v>
      </c>
      <c r="G47" s="29">
        <f>'NG West Shocks'!AM18</f>
        <v>0.92566666666666675</v>
      </c>
      <c r="H47" s="29">
        <f>'NG West Shocks'!AN18</f>
        <v>0.99116666666666653</v>
      </c>
      <c r="I47" s="29">
        <f>'NG West Shocks'!AO18</f>
        <v>1.0075000000000001</v>
      </c>
      <c r="J47" s="29">
        <f>'NG West Shocks'!AP18</f>
        <v>0.98749999999999993</v>
      </c>
      <c r="K47" s="29">
        <f>'NG West Shocks'!AQ18</f>
        <v>0.99199999999999988</v>
      </c>
      <c r="L47" s="29">
        <f>'NG West Shocks'!AR18</f>
        <v>1.0082499999999999</v>
      </c>
      <c r="M47" s="29">
        <f>'NG West Shocks'!AS18</f>
        <v>1.0422500000000001</v>
      </c>
      <c r="N47" s="29">
        <f>'NG West Shocks'!AT18</f>
        <v>0.98758333333333326</v>
      </c>
      <c r="O47" s="29">
        <f>'NG West Shocks'!AU18</f>
        <v>0.99199999999999999</v>
      </c>
      <c r="P47" s="29">
        <f>'NG West Shocks'!AV18</f>
        <v>1.0129166666666667</v>
      </c>
      <c r="Q47" s="29">
        <f>'NG West Shocks'!AW18</f>
        <v>1.0224166666666665</v>
      </c>
      <c r="R47" s="29">
        <f>'NG West Shocks'!AX18</f>
        <v>0.96791666666666654</v>
      </c>
      <c r="S47" s="29">
        <f>'NG West Shocks'!AY18</f>
        <v>1.05375</v>
      </c>
      <c r="T47" s="29">
        <f>'NG West Shocks'!AZ18</f>
        <v>0.98875000000000002</v>
      </c>
      <c r="U47" s="29">
        <f>'NG West Shocks'!BA18</f>
        <v>0.92041666666666666</v>
      </c>
      <c r="V47" s="29">
        <f>'NG West Shocks'!BB18</f>
        <v>1.0385</v>
      </c>
      <c r="W47" s="2">
        <f>'NG West Shocks'!BC18</f>
        <v>3</v>
      </c>
      <c r="X47" s="2">
        <f>'NG West Shocks'!BD18</f>
        <v>1.0042333333333335</v>
      </c>
      <c r="Y47" s="41">
        <f>'NG West Shocks'!BE18</f>
        <v>14</v>
      </c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2:36" x14ac:dyDescent="0.2">
      <c r="B48" s="2">
        <f>'NG West Shocks'!AH19</f>
        <v>4</v>
      </c>
      <c r="C48" s="29">
        <f>'NG West Shocks'!AI19</f>
        <v>1.0377499999999997</v>
      </c>
      <c r="D48" s="29">
        <f>'NG West Shocks'!AJ19</f>
        <v>0.99358333333333337</v>
      </c>
      <c r="E48" s="29">
        <f>'NG West Shocks'!AK19</f>
        <v>0.99333333333333329</v>
      </c>
      <c r="F48" s="29">
        <f>'NG West Shocks'!AL19</f>
        <v>0.96999999999999986</v>
      </c>
      <c r="G48" s="29">
        <f>'NG West Shocks'!AM19</f>
        <v>0.99508333333333343</v>
      </c>
      <c r="H48" s="29">
        <f>'NG West Shocks'!AN19</f>
        <v>1.0285833333333332</v>
      </c>
      <c r="I48" s="29">
        <f>'NG West Shocks'!AO19</f>
        <v>0.99483333333333313</v>
      </c>
      <c r="J48" s="29">
        <f>'NG West Shocks'!AP19</f>
        <v>1.0078333333333336</v>
      </c>
      <c r="K48" s="29">
        <f>'NG West Shocks'!AQ19</f>
        <v>1.0019166666666666</v>
      </c>
      <c r="L48" s="29">
        <f>'NG West Shocks'!AR19</f>
        <v>1.0270833333333333</v>
      </c>
      <c r="M48" s="29">
        <f>'NG West Shocks'!AS19</f>
        <v>1.0125833333333334</v>
      </c>
      <c r="N48" s="29">
        <f>'NG West Shocks'!AT19</f>
        <v>0.99258333333333326</v>
      </c>
      <c r="O48" s="29">
        <f>'NG West Shocks'!AU19</f>
        <v>0.98024999999999995</v>
      </c>
      <c r="P48" s="29">
        <f>'NG West Shocks'!AV19</f>
        <v>1.0133333333333334</v>
      </c>
      <c r="Q48" s="29">
        <f>'NG West Shocks'!AW19</f>
        <v>0.99424999999999975</v>
      </c>
      <c r="R48" s="29">
        <f>'NG West Shocks'!AX19</f>
        <v>1.0121666666666667</v>
      </c>
      <c r="S48" s="29">
        <f>'NG West Shocks'!AY19</f>
        <v>1.0225</v>
      </c>
      <c r="T48" s="29">
        <f>'NG West Shocks'!AZ19</f>
        <v>0.97866666666666668</v>
      </c>
      <c r="U48" s="29">
        <f>'NG West Shocks'!BA19</f>
        <v>0.99133333333333329</v>
      </c>
      <c r="V48" s="29">
        <f>'NG West Shocks'!BB19</f>
        <v>1.0369166666666667</v>
      </c>
      <c r="W48" s="2">
        <f>'NG West Shocks'!BC19</f>
        <v>5</v>
      </c>
      <c r="X48" s="2">
        <f>'NG West Shocks'!BD19</f>
        <v>1.0042291666666665</v>
      </c>
      <c r="Y48" s="41">
        <f>'NG West Shocks'!BE19</f>
        <v>15</v>
      </c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2:36" x14ac:dyDescent="0.2">
      <c r="B49" s="2">
        <f>'NG West Shocks'!AH20</f>
        <v>1</v>
      </c>
      <c r="C49" s="29">
        <f>'NG West Shocks'!AI20</f>
        <v>1.0245833333333332</v>
      </c>
      <c r="D49" s="29">
        <f>'NG West Shocks'!AJ20</f>
        <v>1.0481666666666667</v>
      </c>
      <c r="E49" s="29">
        <f>'NG West Shocks'!AK20</f>
        <v>1.0020833333333334</v>
      </c>
      <c r="F49" s="29">
        <f>'NG West Shocks'!AL20</f>
        <v>0.96483333333333332</v>
      </c>
      <c r="G49" s="29">
        <f>'NG West Shocks'!AM20</f>
        <v>0.95699999999999985</v>
      </c>
      <c r="H49" s="29">
        <f>'NG West Shocks'!AN20</f>
        <v>1.0509999999999999</v>
      </c>
      <c r="I49" s="29">
        <f>'NG West Shocks'!AO20</f>
        <v>1.0590833333333334</v>
      </c>
      <c r="J49" s="29">
        <f>'NG West Shocks'!AP20</f>
        <v>1.0216666666666667</v>
      </c>
      <c r="K49" s="29">
        <f>'NG West Shocks'!AQ20</f>
        <v>0.93708333333333327</v>
      </c>
      <c r="L49" s="29">
        <f>'NG West Shocks'!AR20</f>
        <v>1.0029999999999999</v>
      </c>
      <c r="M49" s="29">
        <f>'NG West Shocks'!AS20</f>
        <v>0.96933333333333316</v>
      </c>
      <c r="N49" s="29">
        <f>'NG West Shocks'!AT20</f>
        <v>0.99624999999999986</v>
      </c>
      <c r="O49" s="29">
        <f>'NG West Shocks'!AU20</f>
        <v>1.0374166666666664</v>
      </c>
      <c r="P49" s="29">
        <f>'NG West Shocks'!AV20</f>
        <v>1.0164166666666665</v>
      </c>
      <c r="Q49" s="29">
        <f>'NG West Shocks'!AW20</f>
        <v>1.0145833333333334</v>
      </c>
      <c r="R49" s="29">
        <f>'NG West Shocks'!AX20</f>
        <v>1.0485</v>
      </c>
      <c r="S49" s="29">
        <f>'NG West Shocks'!AY20</f>
        <v>0.97033333333333338</v>
      </c>
      <c r="T49" s="29">
        <f>'NG West Shocks'!AZ20</f>
        <v>0.94366666666666676</v>
      </c>
      <c r="U49" s="29">
        <f>'NG West Shocks'!BA20</f>
        <v>0.97883333333333322</v>
      </c>
      <c r="V49" s="29">
        <f>'NG West Shocks'!BB20</f>
        <v>1.0406666666666664</v>
      </c>
      <c r="W49" s="2">
        <f>'NG West Shocks'!BC20</f>
        <v>2</v>
      </c>
      <c r="X49" s="2">
        <f>'NG West Shocks'!BD20</f>
        <v>1.0042249999999999</v>
      </c>
      <c r="Y49" s="41">
        <f>'NG West Shocks'!BE20</f>
        <v>16</v>
      </c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2:36" x14ac:dyDescent="0.2">
      <c r="B50" s="2">
        <f>'NG West Shocks'!AH21</f>
        <v>24</v>
      </c>
      <c r="C50" s="29">
        <f>'NG West Shocks'!AI21</f>
        <v>0.94108333333333327</v>
      </c>
      <c r="D50" s="29">
        <f>'NG West Shocks'!AJ21</f>
        <v>1.0202499999999999</v>
      </c>
      <c r="E50" s="29">
        <f>'NG West Shocks'!AK21</f>
        <v>0.9920000000000001</v>
      </c>
      <c r="F50" s="29">
        <f>'NG West Shocks'!AL21</f>
        <v>1.0306666666666666</v>
      </c>
      <c r="G50" s="29">
        <f>'NG West Shocks'!AM21</f>
        <v>0.997</v>
      </c>
      <c r="H50" s="29">
        <f>'NG West Shocks'!AN21</f>
        <v>1.07175</v>
      </c>
      <c r="I50" s="29">
        <f>'NG West Shocks'!AO21</f>
        <v>1.0184166666666665</v>
      </c>
      <c r="J50" s="29">
        <f>'NG West Shocks'!AP21</f>
        <v>0.93816666666666659</v>
      </c>
      <c r="K50" s="29">
        <f>'NG West Shocks'!AQ21</f>
        <v>1.0003333333333333</v>
      </c>
      <c r="L50" s="29">
        <f>'NG West Shocks'!AR21</f>
        <v>1.0496666666666667</v>
      </c>
      <c r="M50" s="29">
        <f>'NG West Shocks'!AS21</f>
        <v>1.0430833333333334</v>
      </c>
      <c r="N50" s="29">
        <f>'NG West Shocks'!AT21</f>
        <v>0.97975000000000001</v>
      </c>
      <c r="O50" s="29">
        <f>'NG West Shocks'!AU21</f>
        <v>1.0360833333333332</v>
      </c>
      <c r="P50" s="29">
        <f>'NG West Shocks'!AV21</f>
        <v>0.96691666666666665</v>
      </c>
      <c r="Q50" s="29">
        <f>'NG West Shocks'!AW21</f>
        <v>1.0304166666666665</v>
      </c>
      <c r="R50" s="29">
        <f>'NG West Shocks'!AX21</f>
        <v>0.97699999999999987</v>
      </c>
      <c r="S50" s="29">
        <f>'NG West Shocks'!AY21</f>
        <v>1.0302500000000001</v>
      </c>
      <c r="T50" s="29">
        <f>'NG West Shocks'!AZ21</f>
        <v>0.96575000000000022</v>
      </c>
      <c r="U50" s="29">
        <f>'NG West Shocks'!BA21</f>
        <v>1.00925</v>
      </c>
      <c r="V50" s="29">
        <f>'NG West Shocks'!BB21</f>
        <v>0.98541666666666661</v>
      </c>
      <c r="W50" s="2">
        <f>'NG West Shocks'!BC21</f>
        <v>34</v>
      </c>
      <c r="X50" s="2">
        <f>'NG West Shocks'!BD21</f>
        <v>1.0041625000000001</v>
      </c>
      <c r="Y50" s="41">
        <f>'NG West Shocks'!BE21</f>
        <v>17</v>
      </c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2:36" x14ac:dyDescent="0.2">
      <c r="B51" s="2">
        <f>'NG West Shocks'!AH22</f>
        <v>37</v>
      </c>
      <c r="C51" s="29">
        <f>'NG West Shocks'!AI22</f>
        <v>1.0645833333333332</v>
      </c>
      <c r="D51" s="29">
        <f>'NG West Shocks'!AJ22</f>
        <v>0.99708333333333332</v>
      </c>
      <c r="E51" s="29">
        <f>'NG West Shocks'!AK22</f>
        <v>1.0422499999999999</v>
      </c>
      <c r="F51" s="29">
        <f>'NG West Shocks'!AL22</f>
        <v>1.0224166666666665</v>
      </c>
      <c r="G51" s="29">
        <f>'NG West Shocks'!AM22</f>
        <v>1.0444166666666665</v>
      </c>
      <c r="H51" s="29">
        <f>'NG West Shocks'!AN22</f>
        <v>0.97908333333333319</v>
      </c>
      <c r="I51" s="29">
        <f>'NG West Shocks'!AO22</f>
        <v>1.0076666666666667</v>
      </c>
      <c r="J51" s="29">
        <f>'NG West Shocks'!AP22</f>
        <v>0.96400000000000008</v>
      </c>
      <c r="K51" s="29">
        <f>'NG West Shocks'!AQ22</f>
        <v>0.94874999999999987</v>
      </c>
      <c r="L51" s="29">
        <f>'NG West Shocks'!AR22</f>
        <v>0.99283333333333312</v>
      </c>
      <c r="M51" s="29">
        <f>'NG West Shocks'!AS22</f>
        <v>0.99625000000000019</v>
      </c>
      <c r="N51" s="29">
        <f>'NG West Shocks'!AT22</f>
        <v>0.98566666666666658</v>
      </c>
      <c r="O51" s="29">
        <f>'NG West Shocks'!AU22</f>
        <v>1.0219166666666666</v>
      </c>
      <c r="P51" s="29">
        <f>'NG West Shocks'!AV22</f>
        <v>1.0009166666666667</v>
      </c>
      <c r="Q51" s="29">
        <f>'NG West Shocks'!AW22</f>
        <v>0.97116666666666662</v>
      </c>
      <c r="R51" s="29">
        <f>'NG West Shocks'!AX22</f>
        <v>1.0335833333333333</v>
      </c>
      <c r="S51" s="29">
        <f>'NG West Shocks'!AY22</f>
        <v>1.0120833333333332</v>
      </c>
      <c r="T51" s="29">
        <f>'NG West Shocks'!AZ22</f>
        <v>0.99850000000000005</v>
      </c>
      <c r="U51" s="29">
        <f>'NG West Shocks'!BA22</f>
        <v>0.99366666666666681</v>
      </c>
      <c r="V51" s="29">
        <f>'NG West Shocks'!BB22</f>
        <v>0.99450000000000005</v>
      </c>
      <c r="W51" s="2">
        <f>'NG West Shocks'!BC22</f>
        <v>30</v>
      </c>
      <c r="X51" s="2">
        <f>'NG West Shocks'!BD22</f>
        <v>1.0035666666666665</v>
      </c>
      <c r="Y51" s="41">
        <f>'NG West Shocks'!BE22</f>
        <v>18</v>
      </c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2:36" x14ac:dyDescent="0.2">
      <c r="B52" s="2">
        <f>'NG West Shocks'!AH23</f>
        <v>6</v>
      </c>
      <c r="C52" s="29">
        <f>'NG West Shocks'!AI23</f>
        <v>0.98175000000000001</v>
      </c>
      <c r="D52" s="29">
        <f>'NG West Shocks'!AJ23</f>
        <v>0.97958333333333325</v>
      </c>
      <c r="E52" s="29">
        <f>'NG West Shocks'!AK23</f>
        <v>0.99383333333333335</v>
      </c>
      <c r="F52" s="29">
        <f>'NG West Shocks'!AL23</f>
        <v>0.98991666666666678</v>
      </c>
      <c r="G52" s="29">
        <f>'NG West Shocks'!AM23</f>
        <v>0.99241666666666661</v>
      </c>
      <c r="H52" s="29">
        <f>'NG West Shocks'!AN23</f>
        <v>1.0331666666666666</v>
      </c>
      <c r="I52" s="29">
        <f>'NG West Shocks'!AO23</f>
        <v>0.99141666666666672</v>
      </c>
      <c r="J52" s="29">
        <f>'NG West Shocks'!AP23</f>
        <v>1.0609166666666667</v>
      </c>
      <c r="K52" s="29">
        <f>'NG West Shocks'!AQ23</f>
        <v>1.0010000000000001</v>
      </c>
      <c r="L52" s="29">
        <f>'NG West Shocks'!AR23</f>
        <v>0.93774999999999997</v>
      </c>
      <c r="M52" s="29">
        <f>'NG West Shocks'!AS23</f>
        <v>0.96733333333333338</v>
      </c>
      <c r="N52" s="29">
        <f>'NG West Shocks'!AT23</f>
        <v>1.014833333333333</v>
      </c>
      <c r="O52" s="29">
        <f>'NG West Shocks'!AU23</f>
        <v>1.0034166666666666</v>
      </c>
      <c r="P52" s="29">
        <f>'NG West Shocks'!AV23</f>
        <v>1.046</v>
      </c>
      <c r="Q52" s="29">
        <f>'NG West Shocks'!AW23</f>
        <v>1.0660833333333333</v>
      </c>
      <c r="R52" s="29">
        <f>'NG West Shocks'!AX23</f>
        <v>1.0150833333333333</v>
      </c>
      <c r="S52" s="29">
        <f>'NG West Shocks'!AY23</f>
        <v>0.99291666666666678</v>
      </c>
      <c r="T52" s="29">
        <f>'NG West Shocks'!AZ23</f>
        <v>0.97966666666666657</v>
      </c>
      <c r="U52" s="29">
        <f>'NG West Shocks'!BA23</f>
        <v>1.0096666666666667</v>
      </c>
      <c r="V52" s="29">
        <f>'NG West Shocks'!BB23</f>
        <v>1.00875</v>
      </c>
      <c r="W52" s="2">
        <f>'NG West Shocks'!BC23</f>
        <v>18</v>
      </c>
      <c r="X52" s="2">
        <f>'NG West Shocks'!BD23</f>
        <v>1.0032749999999999</v>
      </c>
      <c r="Y52" s="41">
        <f>'NG West Shocks'!BE23</f>
        <v>19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2:36" x14ac:dyDescent="0.2">
      <c r="B53" s="2">
        <f>'NG West Shocks'!AH24</f>
        <v>12</v>
      </c>
      <c r="C53" s="29">
        <f>'NG West Shocks'!AI24</f>
        <v>0.96458333333333324</v>
      </c>
      <c r="D53" s="29">
        <f>'NG West Shocks'!AJ24</f>
        <v>1.0296666666666667</v>
      </c>
      <c r="E53" s="29">
        <f>'NG West Shocks'!AK24</f>
        <v>0.97716666666666674</v>
      </c>
      <c r="F53" s="29">
        <f>'NG West Shocks'!AL24</f>
        <v>0.97449999999999992</v>
      </c>
      <c r="G53" s="29">
        <f>'NG West Shocks'!AM24</f>
        <v>1.0696666666666665</v>
      </c>
      <c r="H53" s="29">
        <f>'NG West Shocks'!AN24</f>
        <v>1.0447499999999998</v>
      </c>
      <c r="I53" s="29">
        <f>'NG West Shocks'!AO24</f>
        <v>0.99649999999999983</v>
      </c>
      <c r="J53" s="29">
        <f>'NG West Shocks'!AP24</f>
        <v>0.96691666666666665</v>
      </c>
      <c r="K53" s="29">
        <f>'NG West Shocks'!AQ24</f>
        <v>1.0120000000000002</v>
      </c>
      <c r="L53" s="29">
        <f>'NG West Shocks'!AR24</f>
        <v>0.95833333333333337</v>
      </c>
      <c r="M53" s="29">
        <f>'NG West Shocks'!AS24</f>
        <v>0.96791666666666687</v>
      </c>
      <c r="N53" s="29">
        <f>'NG West Shocks'!AT24</f>
        <v>1.02275</v>
      </c>
      <c r="O53" s="29">
        <f>'NG West Shocks'!AU24</f>
        <v>1.00525</v>
      </c>
      <c r="P53" s="29">
        <f>'NG West Shocks'!AV24</f>
        <v>1.0136666666666667</v>
      </c>
      <c r="Q53" s="29">
        <f>'NG West Shocks'!AW24</f>
        <v>1.0269166666666665</v>
      </c>
      <c r="R53" s="29">
        <f>'NG West Shocks'!AX24</f>
        <v>1.0141666666666664</v>
      </c>
      <c r="S53" s="29">
        <f>'NG West Shocks'!AY24</f>
        <v>1.0028333333333332</v>
      </c>
      <c r="T53" s="29">
        <f>'NG West Shocks'!AZ24</f>
        <v>0.98783333333333323</v>
      </c>
      <c r="U53" s="29">
        <f>'NG West Shocks'!BA24</f>
        <v>0.98041666666666683</v>
      </c>
      <c r="V53" s="29">
        <f>'NG West Shocks'!BB24</f>
        <v>1.0267500000000001</v>
      </c>
      <c r="W53" s="2">
        <f>'NG West Shocks'!BC24</f>
        <v>8</v>
      </c>
      <c r="X53" s="2">
        <f>'NG West Shocks'!BD24</f>
        <v>1.0021291666666667</v>
      </c>
      <c r="Y53" s="41">
        <f>'NG West Shocks'!BE24</f>
        <v>20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2:36" x14ac:dyDescent="0.2">
      <c r="B54" s="2">
        <f>'NG West Shocks'!AH25</f>
        <v>35</v>
      </c>
      <c r="C54" s="29">
        <f>'NG West Shocks'!AI25</f>
        <v>0.95691666666666675</v>
      </c>
      <c r="D54" s="29">
        <f>'NG West Shocks'!AJ25</f>
        <v>1.0418333333333334</v>
      </c>
      <c r="E54" s="29">
        <f>'NG West Shocks'!AK25</f>
        <v>0.99583333333333313</v>
      </c>
      <c r="F54" s="29">
        <f>'NG West Shocks'!AL25</f>
        <v>0.97516666666666685</v>
      </c>
      <c r="G54" s="29">
        <f>'NG West Shocks'!AM25</f>
        <v>0.99849999999999994</v>
      </c>
      <c r="H54" s="29">
        <f>'NG West Shocks'!AN25</f>
        <v>0.99641666666666673</v>
      </c>
      <c r="I54" s="29">
        <f>'NG West Shocks'!AO25</f>
        <v>0.95624999999999982</v>
      </c>
      <c r="J54" s="29">
        <f>'NG West Shocks'!AP25</f>
        <v>1.0673333333333332</v>
      </c>
      <c r="K54" s="29">
        <f>'NG West Shocks'!AQ25</f>
        <v>0.97391666666666665</v>
      </c>
      <c r="L54" s="29">
        <f>'NG West Shocks'!AR25</f>
        <v>0.99199999999999988</v>
      </c>
      <c r="M54" s="29">
        <f>'NG West Shocks'!AS25</f>
        <v>1.0189166666666665</v>
      </c>
      <c r="N54" s="29">
        <f>'NG West Shocks'!AT25</f>
        <v>1.0065</v>
      </c>
      <c r="O54" s="29">
        <f>'NG West Shocks'!AU25</f>
        <v>0.97116666666666662</v>
      </c>
      <c r="P54" s="29">
        <f>'NG West Shocks'!AV25</f>
        <v>1.0170833333333331</v>
      </c>
      <c r="Q54" s="29">
        <f>'NG West Shocks'!AW25</f>
        <v>1.0720000000000001</v>
      </c>
      <c r="R54" s="29">
        <f>'NG West Shocks'!AX25</f>
        <v>0.95674999999999999</v>
      </c>
      <c r="S54" s="29">
        <f>'NG West Shocks'!AY25</f>
        <v>0.99391666666666678</v>
      </c>
      <c r="T54" s="29">
        <f>'NG West Shocks'!AZ25</f>
        <v>0.98183333333333334</v>
      </c>
      <c r="U54" s="29">
        <f>'NG West Shocks'!BA25</f>
        <v>1.0795833333333331</v>
      </c>
      <c r="V54" s="29">
        <f>'NG West Shocks'!BB25</f>
        <v>0.98791666666666655</v>
      </c>
      <c r="W54" s="2">
        <f>'NG West Shocks'!BC25</f>
        <v>32</v>
      </c>
      <c r="X54" s="2">
        <f>'NG West Shocks'!BD25</f>
        <v>1.0019916666666666</v>
      </c>
      <c r="Y54" s="41">
        <f>'NG West Shocks'!BE25</f>
        <v>21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2:36" x14ac:dyDescent="0.2">
      <c r="B55" s="2">
        <f>'NG West Shocks'!AH26</f>
        <v>31</v>
      </c>
      <c r="C55" s="29">
        <f>'NG West Shocks'!AI26</f>
        <v>1.0011666666666665</v>
      </c>
      <c r="D55" s="29">
        <f>'NG West Shocks'!AJ26</f>
        <v>1.0229999999999999</v>
      </c>
      <c r="E55" s="29">
        <f>'NG West Shocks'!AK26</f>
        <v>0.99266666666666692</v>
      </c>
      <c r="F55" s="29">
        <f>'NG West Shocks'!AL26</f>
        <v>0.98658333333333326</v>
      </c>
      <c r="G55" s="29">
        <f>'NG West Shocks'!AM26</f>
        <v>0.99449999999999994</v>
      </c>
      <c r="H55" s="29">
        <f>'NG West Shocks'!AN26</f>
        <v>1.0608333333333335</v>
      </c>
      <c r="I55" s="29">
        <f>'NG West Shocks'!AO26</f>
        <v>1.0109166666666667</v>
      </c>
      <c r="J55" s="29">
        <f>'NG West Shocks'!AP26</f>
        <v>1.0284166666666665</v>
      </c>
      <c r="K55" s="29">
        <f>'NG West Shocks'!AQ26</f>
        <v>0.98075000000000001</v>
      </c>
      <c r="L55" s="29">
        <f>'NG West Shocks'!AR26</f>
        <v>0.96050000000000002</v>
      </c>
      <c r="M55" s="29">
        <f>'NG West Shocks'!AS26</f>
        <v>0.97141666666666671</v>
      </c>
      <c r="N55" s="29">
        <f>'NG West Shocks'!AT26</f>
        <v>1.0101666666666667</v>
      </c>
      <c r="O55" s="29">
        <f>'NG West Shocks'!AU26</f>
        <v>1.0009166666666667</v>
      </c>
      <c r="P55" s="29">
        <f>'NG West Shocks'!AV26</f>
        <v>0.97166666666666657</v>
      </c>
      <c r="Q55" s="29">
        <f>'NG West Shocks'!AW26</f>
        <v>0.97208333333333341</v>
      </c>
      <c r="R55" s="29">
        <f>'NG West Shocks'!AX26</f>
        <v>1.0065833333333332</v>
      </c>
      <c r="S55" s="29">
        <f>'NG West Shocks'!AY26</f>
        <v>0.99458333333333337</v>
      </c>
      <c r="T55" s="29">
        <f>'NG West Shocks'!AZ26</f>
        <v>0.98599999999999988</v>
      </c>
      <c r="U55" s="29">
        <f>'NG West Shocks'!BA26</f>
        <v>1.0438333333333334</v>
      </c>
      <c r="V55" s="29">
        <f>'NG West Shocks'!BB26</f>
        <v>1.0313333333333334</v>
      </c>
      <c r="W55" s="2">
        <f>'NG West Shocks'!BC26</f>
        <v>7</v>
      </c>
      <c r="X55" s="2">
        <f>'NG West Shocks'!BD26</f>
        <v>1.0013958333333333</v>
      </c>
      <c r="Y55" s="41">
        <f>'NG West Shocks'!BE26</f>
        <v>22</v>
      </c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2:36" x14ac:dyDescent="0.2">
      <c r="B56" s="2">
        <f>'NG West Shocks'!AH27</f>
        <v>18</v>
      </c>
      <c r="C56" s="29">
        <f>'NG West Shocks'!AI27</f>
        <v>1.0080833333333334</v>
      </c>
      <c r="D56" s="29">
        <f>'NG West Shocks'!AJ27</f>
        <v>0.96166666666666656</v>
      </c>
      <c r="E56" s="29">
        <f>'NG West Shocks'!AK27</f>
        <v>0.97499999999999998</v>
      </c>
      <c r="F56" s="29">
        <f>'NG West Shocks'!AL27</f>
        <v>1.0042500000000001</v>
      </c>
      <c r="G56" s="29">
        <f>'NG West Shocks'!AM27</f>
        <v>1.0607500000000001</v>
      </c>
      <c r="H56" s="29">
        <f>'NG West Shocks'!AN27</f>
        <v>0.99091666666666678</v>
      </c>
      <c r="I56" s="29">
        <f>'NG West Shocks'!AO27</f>
        <v>0.9817499999999999</v>
      </c>
      <c r="J56" s="29">
        <f>'NG West Shocks'!AP27</f>
        <v>0.99691666666666678</v>
      </c>
      <c r="K56" s="29">
        <f>'NG West Shocks'!AQ27</f>
        <v>1.0486666666666666</v>
      </c>
      <c r="L56" s="29">
        <f>'NG West Shocks'!AR27</f>
        <v>0.98841666666666661</v>
      </c>
      <c r="M56" s="29">
        <f>'NG West Shocks'!AS27</f>
        <v>1.0065833333333334</v>
      </c>
      <c r="N56" s="29">
        <f>'NG West Shocks'!AT27</f>
        <v>1.0063333333333333</v>
      </c>
      <c r="O56" s="29">
        <f>'NG West Shocks'!AU27</f>
        <v>0.91391666666666671</v>
      </c>
      <c r="P56" s="29">
        <f>'NG West Shocks'!AV27</f>
        <v>1.0065833333333332</v>
      </c>
      <c r="Q56" s="29">
        <f>'NG West Shocks'!AW27</f>
        <v>0.97083333333333355</v>
      </c>
      <c r="R56" s="29">
        <f>'NG West Shocks'!AX27</f>
        <v>0.97441666666666649</v>
      </c>
      <c r="S56" s="29">
        <f>'NG West Shocks'!AY27</f>
        <v>1.0625</v>
      </c>
      <c r="T56" s="29">
        <f>'NG West Shocks'!AZ27</f>
        <v>1.0376666666666667</v>
      </c>
      <c r="U56" s="29">
        <f>'NG West Shocks'!BA27</f>
        <v>1.0175000000000001</v>
      </c>
      <c r="V56" s="29">
        <f>'NG West Shocks'!BB27</f>
        <v>1.006</v>
      </c>
      <c r="W56" s="2">
        <f>'NG West Shocks'!BC27</f>
        <v>21</v>
      </c>
      <c r="X56" s="2">
        <f>'NG West Shocks'!BD27</f>
        <v>1.0009374999999998</v>
      </c>
      <c r="Y56" s="41">
        <f>'NG West Shocks'!BE27</f>
        <v>23</v>
      </c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2:36" x14ac:dyDescent="0.2">
      <c r="B57" s="2">
        <f>'NG West Shocks'!AH28</f>
        <v>8</v>
      </c>
      <c r="C57" s="29">
        <f>'NG West Shocks'!AI28</f>
        <v>1.0014999999999998</v>
      </c>
      <c r="D57" s="29">
        <f>'NG West Shocks'!AJ28</f>
        <v>1.0116666666666665</v>
      </c>
      <c r="E57" s="29">
        <f>'NG West Shocks'!AK28</f>
        <v>1.0091666666666665</v>
      </c>
      <c r="F57" s="29">
        <f>'NG West Shocks'!AL28</f>
        <v>0.94850000000000001</v>
      </c>
      <c r="G57" s="29">
        <f>'NG West Shocks'!AM28</f>
        <v>1.0065</v>
      </c>
      <c r="H57" s="29">
        <f>'NG West Shocks'!AN28</f>
        <v>1.0658333333333332</v>
      </c>
      <c r="I57" s="29">
        <f>'NG West Shocks'!AO28</f>
        <v>0.98833333333333329</v>
      </c>
      <c r="J57" s="29">
        <f>'NG West Shocks'!AP28</f>
        <v>1.0581666666666669</v>
      </c>
      <c r="K57" s="29">
        <f>'NG West Shocks'!AQ28</f>
        <v>0.9335</v>
      </c>
      <c r="L57" s="29">
        <f>'NG West Shocks'!AR28</f>
        <v>0.96816666666666651</v>
      </c>
      <c r="M57" s="29">
        <f>'NG West Shocks'!AS28</f>
        <v>0.98991666666666667</v>
      </c>
      <c r="N57" s="29">
        <f>'NG West Shocks'!AT28</f>
        <v>0.95250000000000012</v>
      </c>
      <c r="O57" s="29">
        <f>'NG West Shocks'!AU28</f>
        <v>0.94416666666666671</v>
      </c>
      <c r="P57" s="29">
        <f>'NG West Shocks'!AV28</f>
        <v>1.0333333333333334</v>
      </c>
      <c r="Q57" s="29">
        <f>'NG West Shocks'!AW28</f>
        <v>1.0793333333333333</v>
      </c>
      <c r="R57" s="29">
        <f>'NG West Shocks'!AX28</f>
        <v>1.0060833333333334</v>
      </c>
      <c r="S57" s="29">
        <f>'NG West Shocks'!AY28</f>
        <v>0.95441666666666658</v>
      </c>
      <c r="T57" s="29">
        <f>'NG West Shocks'!AZ28</f>
        <v>1.0361666666666667</v>
      </c>
      <c r="U57" s="29">
        <f>'NG West Shocks'!BA28</f>
        <v>1.0528333333333333</v>
      </c>
      <c r="V57" s="29">
        <f>'NG West Shocks'!BB28</f>
        <v>0.96899999999999986</v>
      </c>
      <c r="W57" s="2">
        <f>'NG West Shocks'!BC28</f>
        <v>45</v>
      </c>
      <c r="X57" s="2">
        <f>'NG West Shocks'!BD28</f>
        <v>1.0004541666666664</v>
      </c>
      <c r="Y57" s="41">
        <f>'NG West Shocks'!BE28</f>
        <v>24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2:36" x14ac:dyDescent="0.2">
      <c r="B58" s="2">
        <f>'NG West Shocks'!AH29</f>
        <v>45</v>
      </c>
      <c r="C58" s="29">
        <f>'NG West Shocks'!AI29</f>
        <v>0.98291666666666677</v>
      </c>
      <c r="D58" s="29">
        <f>'NG West Shocks'!AJ29</f>
        <v>0.97108333333333341</v>
      </c>
      <c r="E58" s="29">
        <f>'NG West Shocks'!AK29</f>
        <v>1.0319166666666666</v>
      </c>
      <c r="F58" s="29">
        <f>'NG West Shocks'!AL29</f>
        <v>1.0221666666666667</v>
      </c>
      <c r="G58" s="29">
        <f>'NG West Shocks'!AM29</f>
        <v>1.0776666666666668</v>
      </c>
      <c r="H58" s="29">
        <f>'NG West Shocks'!AN29</f>
        <v>0.99283333333333312</v>
      </c>
      <c r="I58" s="29">
        <f>'NG West Shocks'!AO29</f>
        <v>0.98583333333333323</v>
      </c>
      <c r="J58" s="29">
        <f>'NG West Shocks'!AP29</f>
        <v>1.012416666666667</v>
      </c>
      <c r="K58" s="29">
        <f>'NG West Shocks'!AQ29</f>
        <v>0.95350000000000001</v>
      </c>
      <c r="L58" s="29">
        <f>'NG West Shocks'!AR29</f>
        <v>1.0219166666666666</v>
      </c>
      <c r="M58" s="29">
        <f>'NG West Shocks'!AS29</f>
        <v>1.07975</v>
      </c>
      <c r="N58" s="29">
        <f>'NG West Shocks'!AT29</f>
        <v>1.0443333333333331</v>
      </c>
      <c r="O58" s="29">
        <f>'NG West Shocks'!AU29</f>
        <v>0.98408333333333342</v>
      </c>
      <c r="P58" s="29">
        <f>'NG West Shocks'!AV29</f>
        <v>0.99591666666666656</v>
      </c>
      <c r="Q58" s="29">
        <f>'NG West Shocks'!AW29</f>
        <v>1.022833333333333</v>
      </c>
      <c r="R58" s="29">
        <f>'NG West Shocks'!AX29</f>
        <v>0.99633333333333329</v>
      </c>
      <c r="S58" s="29">
        <f>'NG West Shocks'!AY29</f>
        <v>0.95725000000000005</v>
      </c>
      <c r="T58" s="29">
        <f>'NG West Shocks'!AZ29</f>
        <v>0.92183333333333328</v>
      </c>
      <c r="U58" s="29">
        <f>'NG West Shocks'!BA29</f>
        <v>0.96374999999999977</v>
      </c>
      <c r="V58" s="29">
        <f>'NG West Shocks'!BB29</f>
        <v>0.98399999999999999</v>
      </c>
      <c r="W58" s="2">
        <f>'NG West Shocks'!BC29</f>
        <v>37</v>
      </c>
      <c r="X58" s="2">
        <f>'NG West Shocks'!BD29</f>
        <v>1.0001166666666665</v>
      </c>
      <c r="Y58" s="41">
        <f>'NG West Shocks'!BE29</f>
        <v>25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2:36" x14ac:dyDescent="0.2">
      <c r="B59" s="2">
        <f>'NG West Shocks'!AH30</f>
        <v>15</v>
      </c>
      <c r="C59" s="29">
        <f>'NG West Shocks'!AI30</f>
        <v>1.0174999999999998</v>
      </c>
      <c r="D59" s="29">
        <f>'NG West Shocks'!AJ30</f>
        <v>0.99108333333333321</v>
      </c>
      <c r="E59" s="29">
        <f>'NG West Shocks'!AK30</f>
        <v>1.0001666666666666</v>
      </c>
      <c r="F59" s="29">
        <f>'NG West Shocks'!AL30</f>
        <v>0.98416666666666675</v>
      </c>
      <c r="G59" s="29">
        <f>'NG West Shocks'!AM30</f>
        <v>0.95883333333333332</v>
      </c>
      <c r="H59" s="29">
        <f>'NG West Shocks'!AN30</f>
        <v>0.99941666666666673</v>
      </c>
      <c r="I59" s="29">
        <f>'NG West Shocks'!AO30</f>
        <v>0.95408333333333328</v>
      </c>
      <c r="J59" s="29">
        <f>'NG West Shocks'!AP30</f>
        <v>0.96533333333333327</v>
      </c>
      <c r="K59" s="29">
        <f>'NG West Shocks'!AQ30</f>
        <v>1.0177500000000002</v>
      </c>
      <c r="L59" s="29">
        <f>'NG West Shocks'!AR30</f>
        <v>1.024</v>
      </c>
      <c r="M59" s="29">
        <f>'NG West Shocks'!AS30</f>
        <v>1.0344166666666663</v>
      </c>
      <c r="N59" s="29">
        <f>'NG West Shocks'!AT30</f>
        <v>0.97441666666666649</v>
      </c>
      <c r="O59" s="29">
        <f>'NG West Shocks'!AU30</f>
        <v>0.95233333333333325</v>
      </c>
      <c r="P59" s="29">
        <f>'NG West Shocks'!AV30</f>
        <v>0.999</v>
      </c>
      <c r="Q59" s="29">
        <f>'NG West Shocks'!AW30</f>
        <v>1.0128333333333333</v>
      </c>
      <c r="R59" s="29">
        <f>'NG West Shocks'!AX30</f>
        <v>1.0542499999999999</v>
      </c>
      <c r="S59" s="29">
        <f>'NG West Shocks'!AY30</f>
        <v>1.0417500000000002</v>
      </c>
      <c r="T59" s="29">
        <f>'NG West Shocks'!AZ30</f>
        <v>0.98583333333333334</v>
      </c>
      <c r="U59" s="29">
        <f>'NG West Shocks'!BA30</f>
        <v>0.99774999999999991</v>
      </c>
      <c r="V59" s="29">
        <f>'NG West Shocks'!BB30</f>
        <v>1.0370833333333334</v>
      </c>
      <c r="W59" s="2">
        <f>'NG West Shocks'!BC30</f>
        <v>4</v>
      </c>
      <c r="X59" s="2">
        <f>'NG West Shocks'!BD30</f>
        <v>1.0000999999999998</v>
      </c>
      <c r="Y59" s="41">
        <f>'NG West Shocks'!BE30</f>
        <v>26</v>
      </c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2:36" x14ac:dyDescent="0.2">
      <c r="B60" s="2">
        <f>'NG West Shocks'!AH31</f>
        <v>17</v>
      </c>
      <c r="C60" s="29">
        <f>'NG West Shocks'!AI31</f>
        <v>0.98933333333333351</v>
      </c>
      <c r="D60" s="29">
        <f>'NG West Shocks'!AJ31</f>
        <v>1.0407500000000001</v>
      </c>
      <c r="E60" s="29">
        <f>'NG West Shocks'!AK31</f>
        <v>1.028</v>
      </c>
      <c r="F60" s="29">
        <f>'NG West Shocks'!AL31</f>
        <v>0.99108333333333343</v>
      </c>
      <c r="G60" s="29">
        <f>'NG West Shocks'!AM31</f>
        <v>0.93800000000000006</v>
      </c>
      <c r="H60" s="29">
        <f>'NG West Shocks'!AN31</f>
        <v>1.0091666666666665</v>
      </c>
      <c r="I60" s="29">
        <f>'NG West Shocks'!AO31</f>
        <v>1.01875</v>
      </c>
      <c r="J60" s="29">
        <f>'NG West Shocks'!AP31</f>
        <v>1.0109166666666665</v>
      </c>
      <c r="K60" s="29">
        <f>'NG West Shocks'!AQ31</f>
        <v>0.95225000000000015</v>
      </c>
      <c r="L60" s="29">
        <f>'NG West Shocks'!AR31</f>
        <v>1.0062500000000001</v>
      </c>
      <c r="M60" s="29">
        <f>'NG West Shocks'!AS31</f>
        <v>0.99641666666666673</v>
      </c>
      <c r="N60" s="29">
        <f>'NG West Shocks'!AT31</f>
        <v>1.0166666666666666</v>
      </c>
      <c r="O60" s="29">
        <f>'NG West Shocks'!AU31</f>
        <v>1.1045833333333335</v>
      </c>
      <c r="P60" s="29">
        <f>'NG West Shocks'!AV31</f>
        <v>0.98591666666666677</v>
      </c>
      <c r="Q60" s="29">
        <f>'NG West Shocks'!AW31</f>
        <v>1.0237499999999999</v>
      </c>
      <c r="R60" s="29">
        <f>'NG West Shocks'!AX31</f>
        <v>1.0223333333333333</v>
      </c>
      <c r="S60" s="29">
        <f>'NG West Shocks'!AY31</f>
        <v>0.9345</v>
      </c>
      <c r="T60" s="29">
        <f>'NG West Shocks'!AZ31</f>
        <v>0.9544999999999999</v>
      </c>
      <c r="U60" s="29">
        <f>'NG West Shocks'!BA31</f>
        <v>0.97925000000000006</v>
      </c>
      <c r="V60" s="29">
        <f>'NG West Shocks'!BB31</f>
        <v>0.98875000000000002</v>
      </c>
      <c r="W60" s="2">
        <f>'NG West Shocks'!BC31</f>
        <v>31</v>
      </c>
      <c r="X60" s="2">
        <f>'NG West Shocks'!BD31</f>
        <v>0.99955833333333322</v>
      </c>
      <c r="Y60" s="41">
        <f>'NG West Shocks'!BE31</f>
        <v>27</v>
      </c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2:36" x14ac:dyDescent="0.2">
      <c r="B61" s="2">
        <f>'NG West Shocks'!AH32</f>
        <v>36</v>
      </c>
      <c r="C61" s="29">
        <f>'NG West Shocks'!AI32</f>
        <v>1.0374166666666667</v>
      </c>
      <c r="D61" s="29">
        <f>'NG West Shocks'!AJ32</f>
        <v>0.96225000000000005</v>
      </c>
      <c r="E61" s="29">
        <f>'NG West Shocks'!AK32</f>
        <v>1.0352500000000002</v>
      </c>
      <c r="F61" s="29">
        <f>'NG West Shocks'!AL32</f>
        <v>1.0165</v>
      </c>
      <c r="G61" s="29">
        <f>'NG West Shocks'!AM32</f>
        <v>0.9906666666666667</v>
      </c>
      <c r="H61" s="29">
        <f>'NG West Shocks'!AN32</f>
        <v>1.002</v>
      </c>
      <c r="I61" s="29">
        <f>'NG West Shocks'!AO32</f>
        <v>1.0510833333333334</v>
      </c>
      <c r="J61" s="29">
        <f>'NG West Shocks'!AP32</f>
        <v>0.94024999999999981</v>
      </c>
      <c r="K61" s="29">
        <f>'NG West Shocks'!AQ32</f>
        <v>1.026833333333333</v>
      </c>
      <c r="L61" s="29">
        <f>'NG West Shocks'!AR32</f>
        <v>1.0013333333333334</v>
      </c>
      <c r="M61" s="29">
        <f>'NG West Shocks'!AS32</f>
        <v>0.98208333333333331</v>
      </c>
      <c r="N61" s="29">
        <f>'NG West Shocks'!AT32</f>
        <v>0.98899999999999999</v>
      </c>
      <c r="O61" s="29">
        <f>'NG West Shocks'!AU32</f>
        <v>1.0303333333333333</v>
      </c>
      <c r="P61" s="29">
        <f>'NG West Shocks'!AV32</f>
        <v>0.98024999999999984</v>
      </c>
      <c r="Q61" s="29">
        <f>'NG West Shocks'!AW32</f>
        <v>0.93616666666666681</v>
      </c>
      <c r="R61" s="29">
        <f>'NG West Shocks'!AX32</f>
        <v>1.0392500000000002</v>
      </c>
      <c r="S61" s="29">
        <f>'NG West Shocks'!AY32</f>
        <v>1.004</v>
      </c>
      <c r="T61" s="29">
        <f>'NG West Shocks'!AZ32</f>
        <v>1.0261666666666664</v>
      </c>
      <c r="U61" s="29">
        <f>'NG West Shocks'!BA32</f>
        <v>0.92774999999999996</v>
      </c>
      <c r="V61" s="29">
        <f>'NG West Shocks'!BB32</f>
        <v>1.0076666666666669</v>
      </c>
      <c r="W61" s="2">
        <f>'NG West Shocks'!BC32</f>
        <v>19</v>
      </c>
      <c r="X61" s="2">
        <f>'NG West Shocks'!BD32</f>
        <v>0.99931249999999994</v>
      </c>
      <c r="Y61" s="41">
        <f>'NG West Shocks'!BE32</f>
        <v>28</v>
      </c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2:36" x14ac:dyDescent="0.2">
      <c r="B62" s="2">
        <f>'NG West Shocks'!AH33</f>
        <v>11</v>
      </c>
      <c r="C62" s="29">
        <f>'NG West Shocks'!AI33</f>
        <v>1.0405</v>
      </c>
      <c r="D62" s="29">
        <f>'NG West Shocks'!AJ33</f>
        <v>0.96950000000000003</v>
      </c>
      <c r="E62" s="29">
        <f>'NG West Shocks'!AK33</f>
        <v>1.0057499999999999</v>
      </c>
      <c r="F62" s="29">
        <f>'NG West Shocks'!AL33</f>
        <v>1.0331666666666668</v>
      </c>
      <c r="G62" s="29">
        <f>'NG West Shocks'!AM33</f>
        <v>0.94299999999999995</v>
      </c>
      <c r="H62" s="29">
        <f>'NG West Shocks'!AN33</f>
        <v>0.95683333333333331</v>
      </c>
      <c r="I62" s="29">
        <f>'NG West Shocks'!AO33</f>
        <v>1.0015000000000001</v>
      </c>
      <c r="J62" s="29">
        <f>'NG West Shocks'!AP33</f>
        <v>1.0450000000000002</v>
      </c>
      <c r="K62" s="29">
        <f>'NG West Shocks'!AQ33</f>
        <v>0.99675000000000002</v>
      </c>
      <c r="L62" s="29">
        <f>'NG West Shocks'!AR33</f>
        <v>1.0603333333333333</v>
      </c>
      <c r="M62" s="29">
        <f>'NG West Shocks'!AS33</f>
        <v>1.02475</v>
      </c>
      <c r="N62" s="29">
        <f>'NG West Shocks'!AT33</f>
        <v>0.9690833333333333</v>
      </c>
      <c r="O62" s="29">
        <f>'NG West Shocks'!AU33</f>
        <v>1.0006666666666668</v>
      </c>
      <c r="P62" s="29">
        <f>'NG West Shocks'!AV33</f>
        <v>0.98349999999999993</v>
      </c>
      <c r="Q62" s="29">
        <f>'NG West Shocks'!AW33</f>
        <v>0.97866666666666668</v>
      </c>
      <c r="R62" s="29">
        <f>'NG West Shocks'!AX33</f>
        <v>0.98166666666666658</v>
      </c>
      <c r="S62" s="29">
        <f>'NG West Shocks'!AY33</f>
        <v>0.995</v>
      </c>
      <c r="T62" s="29">
        <f>'NG West Shocks'!AZ33</f>
        <v>1.0225833333333332</v>
      </c>
      <c r="U62" s="29">
        <f>'NG West Shocks'!BA33</f>
        <v>1.0079999999999998</v>
      </c>
      <c r="V62" s="29">
        <f>'NG West Shocks'!BB33</f>
        <v>0.96624999999999994</v>
      </c>
      <c r="W62" s="2">
        <f>'NG West Shocks'!BC33</f>
        <v>47</v>
      </c>
      <c r="X62" s="2">
        <f>'NG West Shocks'!BD33</f>
        <v>0.99912500000000004</v>
      </c>
      <c r="Y62" s="41">
        <f>'NG West Shocks'!BE33</f>
        <v>29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2:36" x14ac:dyDescent="0.2">
      <c r="B63" s="2">
        <f>'NG West Shocks'!AH34</f>
        <v>46</v>
      </c>
      <c r="C63" s="29">
        <f>'NG West Shocks'!AI34</f>
        <v>1.0243333333333331</v>
      </c>
      <c r="D63" s="29">
        <f>'NG West Shocks'!AJ34</f>
        <v>1.0314166666666666</v>
      </c>
      <c r="E63" s="29">
        <f>'NG West Shocks'!AK34</f>
        <v>0.95300000000000018</v>
      </c>
      <c r="F63" s="29">
        <f>'NG West Shocks'!AL34</f>
        <v>0.97575000000000001</v>
      </c>
      <c r="G63" s="29">
        <f>'NG West Shocks'!AM34</f>
        <v>0.94133333333333324</v>
      </c>
      <c r="H63" s="29">
        <f>'NG West Shocks'!AN34</f>
        <v>0.99624999999999997</v>
      </c>
      <c r="I63" s="29">
        <f>'NG West Shocks'!AO34</f>
        <v>1.0277499999999999</v>
      </c>
      <c r="J63" s="29">
        <f>'NG West Shocks'!AP34</f>
        <v>0.98299999999999998</v>
      </c>
      <c r="K63" s="29">
        <f>'NG West Shocks'!AQ34</f>
        <v>1.0583333333333333</v>
      </c>
      <c r="L63" s="29">
        <f>'NG West Shocks'!AR34</f>
        <v>0.97416666666666674</v>
      </c>
      <c r="M63" s="29">
        <f>'NG West Shocks'!AS34</f>
        <v>0.92533333333333323</v>
      </c>
      <c r="N63" s="29">
        <f>'NG West Shocks'!AT34</f>
        <v>0.94899999999999995</v>
      </c>
      <c r="O63" s="29">
        <f>'NG West Shocks'!AU34</f>
        <v>1.0130833333333333</v>
      </c>
      <c r="P63" s="29">
        <f>'NG West Shocks'!AV34</f>
        <v>1.0010833333333331</v>
      </c>
      <c r="Q63" s="29">
        <f>'NG West Shocks'!AW34</f>
        <v>0.96849999999999981</v>
      </c>
      <c r="R63" s="29">
        <f>'NG West Shocks'!AX34</f>
        <v>0.99258333333333348</v>
      </c>
      <c r="S63" s="29">
        <f>'NG West Shocks'!AY34</f>
        <v>1.0309166666666669</v>
      </c>
      <c r="T63" s="29">
        <f>'NG West Shocks'!AZ34</f>
        <v>1.0841666666666667</v>
      </c>
      <c r="U63" s="29">
        <f>'NG West Shocks'!BA34</f>
        <v>1.0274166666666666</v>
      </c>
      <c r="V63" s="29">
        <f>'NG West Shocks'!BB34</f>
        <v>1.0131666666666668</v>
      </c>
      <c r="W63" s="2">
        <f>'NG West Shocks'!BC34</f>
        <v>17</v>
      </c>
      <c r="X63" s="2">
        <f>'NG West Shocks'!BD34</f>
        <v>0.99852916666666691</v>
      </c>
      <c r="Y63" s="41">
        <f>'NG West Shocks'!BE34</f>
        <v>30</v>
      </c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2:36" x14ac:dyDescent="0.2">
      <c r="B64" s="2">
        <f>'NG West Shocks'!AH35</f>
        <v>16</v>
      </c>
      <c r="C64" s="29">
        <f>'NG West Shocks'!AI35</f>
        <v>0.97958333333333336</v>
      </c>
      <c r="D64" s="29">
        <f>'NG West Shocks'!AJ35</f>
        <v>1.0073333333333332</v>
      </c>
      <c r="E64" s="29">
        <f>'NG West Shocks'!AK35</f>
        <v>0.99083333333333334</v>
      </c>
      <c r="F64" s="29">
        <f>'NG West Shocks'!AL35</f>
        <v>1.02075</v>
      </c>
      <c r="G64" s="29">
        <f>'NG West Shocks'!AM35</f>
        <v>1.0355833333333331</v>
      </c>
      <c r="H64" s="29">
        <f>'NG West Shocks'!AN35</f>
        <v>0.99066666666666681</v>
      </c>
      <c r="I64" s="29">
        <f>'NG West Shocks'!AO35</f>
        <v>1.0490833333333331</v>
      </c>
      <c r="J64" s="29">
        <f>'NG West Shocks'!AP35</f>
        <v>1.0258333333333334</v>
      </c>
      <c r="K64" s="29">
        <f>'NG West Shocks'!AQ35</f>
        <v>0.98416666666666686</v>
      </c>
      <c r="L64" s="29">
        <f>'NG West Shocks'!AR35</f>
        <v>0.98533333333333317</v>
      </c>
      <c r="M64" s="29">
        <f>'NG West Shocks'!AS35</f>
        <v>0.96099999999999985</v>
      </c>
      <c r="N64" s="29">
        <f>'NG West Shocks'!AT35</f>
        <v>1.0250833333333331</v>
      </c>
      <c r="O64" s="29">
        <f>'NG West Shocks'!AU35</f>
        <v>1.0403333333333333</v>
      </c>
      <c r="P64" s="29">
        <f>'NG West Shocks'!AV35</f>
        <v>1.0025833333333334</v>
      </c>
      <c r="Q64" s="29">
        <f>'NG West Shocks'!AW35</f>
        <v>0.98299999999999998</v>
      </c>
      <c r="R64" s="29">
        <f>'NG West Shocks'!AX35</f>
        <v>0.94566666666666654</v>
      </c>
      <c r="S64" s="29">
        <f>'NG West Shocks'!AY35</f>
        <v>0.9654166666666667</v>
      </c>
      <c r="T64" s="29">
        <f>'NG West Shocks'!AZ35</f>
        <v>1.0006666666666668</v>
      </c>
      <c r="U64" s="29">
        <f>'NG West Shocks'!BA35</f>
        <v>0.99391666666666678</v>
      </c>
      <c r="V64" s="29">
        <f>'NG West Shocks'!BB35</f>
        <v>0.97583333333333344</v>
      </c>
      <c r="W64" s="2">
        <f>'NG West Shocks'!BC35</f>
        <v>41</v>
      </c>
      <c r="X64" s="2">
        <f>'NG West Shocks'!BD35</f>
        <v>0.99813333333333332</v>
      </c>
      <c r="Y64" s="41">
        <f>'NG West Shocks'!BE35</f>
        <v>31</v>
      </c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2:36" x14ac:dyDescent="0.2">
      <c r="B65" s="2">
        <f>'NG West Shocks'!AH36</f>
        <v>5</v>
      </c>
      <c r="C65" s="29">
        <f>'NG West Shocks'!AI36</f>
        <v>1.0258333333333334</v>
      </c>
      <c r="D65" s="29">
        <f>'NG West Shocks'!AJ36</f>
        <v>1.01275</v>
      </c>
      <c r="E65" s="29">
        <f>'NG West Shocks'!AK36</f>
        <v>1.0028333333333335</v>
      </c>
      <c r="F65" s="29">
        <f>'NG West Shocks'!AL36</f>
        <v>1.0144166666666665</v>
      </c>
      <c r="G65" s="29">
        <f>'NG West Shocks'!AM36</f>
        <v>1.0026666666666666</v>
      </c>
      <c r="H65" s="29">
        <f>'NG West Shocks'!AN36</f>
        <v>0.96475000000000011</v>
      </c>
      <c r="I65" s="29">
        <f>'NG West Shocks'!AO36</f>
        <v>1.0027499999999998</v>
      </c>
      <c r="J65" s="29">
        <f>'NG West Shocks'!AP36</f>
        <v>0.93841666666666645</v>
      </c>
      <c r="K65" s="29">
        <f>'NG West Shocks'!AQ36</f>
        <v>0.99283333333333335</v>
      </c>
      <c r="L65" s="29">
        <f>'NG West Shocks'!AR36</f>
        <v>1.0599166666666666</v>
      </c>
      <c r="M65" s="29">
        <f>'NG West Shocks'!AS36</f>
        <v>1.0365</v>
      </c>
      <c r="N65" s="29">
        <f>'NG West Shocks'!AT36</f>
        <v>0.98533333333333317</v>
      </c>
      <c r="O65" s="29">
        <f>'NG West Shocks'!AU36</f>
        <v>1.0054166666666666</v>
      </c>
      <c r="P65" s="29">
        <f>'NG West Shocks'!AV36</f>
        <v>0.96158333333333357</v>
      </c>
      <c r="Q65" s="29">
        <f>'NG West Shocks'!AW36</f>
        <v>0.94716666666666682</v>
      </c>
      <c r="R65" s="29">
        <f>'NG West Shocks'!AX36</f>
        <v>0.9883333333333334</v>
      </c>
      <c r="S65" s="29">
        <f>'NG West Shocks'!AY36</f>
        <v>1.0021666666666669</v>
      </c>
      <c r="T65" s="29">
        <f>'NG West Shocks'!AZ36</f>
        <v>1.0149166666666667</v>
      </c>
      <c r="U65" s="29">
        <f>'NG West Shocks'!BA36</f>
        <v>1.0041666666666667</v>
      </c>
      <c r="V65" s="29">
        <f>'NG West Shocks'!BB36</f>
        <v>0.9867499999999999</v>
      </c>
      <c r="W65" s="2">
        <f>'NG West Shocks'!BC36</f>
        <v>33</v>
      </c>
      <c r="X65" s="2">
        <f>'NG West Shocks'!BD36</f>
        <v>0.997475</v>
      </c>
      <c r="Y65" s="41">
        <f>'NG West Shocks'!BE36</f>
        <v>32</v>
      </c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2:36" x14ac:dyDescent="0.2">
      <c r="B66" s="2">
        <f>'NG West Shocks'!AH37</f>
        <v>19</v>
      </c>
      <c r="C66" s="29">
        <f>'NG West Shocks'!AI37</f>
        <v>0.9494999999999999</v>
      </c>
      <c r="D66" s="29">
        <f>'NG West Shocks'!AJ37</f>
        <v>0.98658333333333337</v>
      </c>
      <c r="E66" s="29">
        <f>'NG West Shocks'!AK37</f>
        <v>0.9607500000000001</v>
      </c>
      <c r="F66" s="29">
        <f>'NG West Shocks'!AL37</f>
        <v>0.97458333333333336</v>
      </c>
      <c r="G66" s="29">
        <f>'NG West Shocks'!AM37</f>
        <v>1.0683333333333331</v>
      </c>
      <c r="H66" s="29">
        <f>'NG West Shocks'!AN37</f>
        <v>1.0116666666666665</v>
      </c>
      <c r="I66" s="29">
        <f>'NG West Shocks'!AO37</f>
        <v>0.99100000000000021</v>
      </c>
      <c r="J66" s="29">
        <f>'NG West Shocks'!AP37</f>
        <v>1.0085833333333334</v>
      </c>
      <c r="K66" s="29">
        <f>'NG West Shocks'!AQ37</f>
        <v>0.99983333333333346</v>
      </c>
      <c r="L66" s="29">
        <f>'NG West Shocks'!AR37</f>
        <v>0.98575000000000002</v>
      </c>
      <c r="M66" s="29">
        <f>'NG West Shocks'!AS37</f>
        <v>0.95958333333333357</v>
      </c>
      <c r="N66" s="29">
        <f>'NG West Shocks'!AT37</f>
        <v>1.0144166666666667</v>
      </c>
      <c r="O66" s="29">
        <f>'NG West Shocks'!AU37</f>
        <v>0.99758333333333338</v>
      </c>
      <c r="P66" s="29">
        <f>'NG West Shocks'!AV37</f>
        <v>0.99333333333333351</v>
      </c>
      <c r="Q66" s="29">
        <f>'NG West Shocks'!AW37</f>
        <v>0.96666666666666667</v>
      </c>
      <c r="R66" s="29">
        <f>'NG West Shocks'!AX37</f>
        <v>1.0305833333333332</v>
      </c>
      <c r="S66" s="29">
        <f>'NG West Shocks'!AY37</f>
        <v>0.95258333333333323</v>
      </c>
      <c r="T66" s="29">
        <f>'NG West Shocks'!AZ37</f>
        <v>1.0043333333333333</v>
      </c>
      <c r="U66" s="29">
        <f>'NG West Shocks'!BA37</f>
        <v>1.0885833333333335</v>
      </c>
      <c r="V66" s="29">
        <f>'NG West Shocks'!BB37</f>
        <v>0.99691666666666678</v>
      </c>
      <c r="W66" s="2">
        <f>'NG West Shocks'!BC37</f>
        <v>28</v>
      </c>
      <c r="X66" s="2">
        <f>'NG West Shocks'!BD37</f>
        <v>0.99705833333333316</v>
      </c>
      <c r="Y66" s="41">
        <f>'NG West Shocks'!BE37</f>
        <v>33</v>
      </c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2:36" x14ac:dyDescent="0.2">
      <c r="B67" s="2">
        <f>'NG West Shocks'!AH38</f>
        <v>32</v>
      </c>
      <c r="C67" s="29">
        <f>'NG West Shocks'!AI38</f>
        <v>1.0002500000000001</v>
      </c>
      <c r="D67" s="29">
        <f>'NG West Shocks'!AJ38</f>
        <v>0.99208333333333332</v>
      </c>
      <c r="E67" s="29">
        <f>'NG West Shocks'!AK38</f>
        <v>0.99875000000000025</v>
      </c>
      <c r="F67" s="29">
        <f>'NG West Shocks'!AL38</f>
        <v>1.0071666666666668</v>
      </c>
      <c r="G67" s="29">
        <f>'NG West Shocks'!AM38</f>
        <v>1.0015000000000001</v>
      </c>
      <c r="H67" s="29">
        <f>'NG West Shocks'!AN38</f>
        <v>0.94533333333333325</v>
      </c>
      <c r="I67" s="29">
        <f>'NG West Shocks'!AO38</f>
        <v>0.98666666666666669</v>
      </c>
      <c r="J67" s="29">
        <f>'NG West Shocks'!AP38</f>
        <v>0.96675000000000011</v>
      </c>
      <c r="K67" s="29">
        <f>'NG West Shocks'!AQ38</f>
        <v>1.0136666666666667</v>
      </c>
      <c r="L67" s="29">
        <f>'NG West Shocks'!AR38</f>
        <v>1.0349166666666665</v>
      </c>
      <c r="M67" s="29">
        <f>'NG West Shocks'!AS38</f>
        <v>1.0193333333333334</v>
      </c>
      <c r="N67" s="29">
        <f>'NG West Shocks'!AT38</f>
        <v>0.99016666666666664</v>
      </c>
      <c r="O67" s="29">
        <f>'NG West Shocks'!AU38</f>
        <v>0.99033333333333307</v>
      </c>
      <c r="P67" s="29">
        <f>'NG West Shocks'!AV38</f>
        <v>1.0203333333333331</v>
      </c>
      <c r="Q67" s="29">
        <f>'NG West Shocks'!AW38</f>
        <v>1.0286666666666668</v>
      </c>
      <c r="R67" s="29">
        <f>'NG West Shocks'!AX38</f>
        <v>0.9964166666666664</v>
      </c>
      <c r="S67" s="29">
        <f>'NG West Shocks'!AY38</f>
        <v>1.0000833333333332</v>
      </c>
      <c r="T67" s="29">
        <f>'NG West Shocks'!AZ38</f>
        <v>1.0089166666666667</v>
      </c>
      <c r="U67" s="29">
        <f>'NG West Shocks'!BA38</f>
        <v>0.9501666666666666</v>
      </c>
      <c r="V67" s="29">
        <f>'NG West Shocks'!BB38</f>
        <v>0.97133333333333338</v>
      </c>
      <c r="W67" s="2">
        <f>'NG West Shocks'!BC38</f>
        <v>44</v>
      </c>
      <c r="X67" s="2">
        <f>'NG West Shocks'!BD38</f>
        <v>0.99614166666666681</v>
      </c>
      <c r="Y67" s="41">
        <f>'NG West Shocks'!BE38</f>
        <v>34</v>
      </c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2:36" x14ac:dyDescent="0.2">
      <c r="B68" s="2">
        <f>'NG West Shocks'!AH39</f>
        <v>2</v>
      </c>
      <c r="C68" s="29">
        <f>'NG West Shocks'!AI39</f>
        <v>0.97941666666666671</v>
      </c>
      <c r="D68" s="29">
        <f>'NG West Shocks'!AJ39</f>
        <v>0.94625000000000004</v>
      </c>
      <c r="E68" s="29">
        <f>'NG West Shocks'!AK39</f>
        <v>0.99708333333333332</v>
      </c>
      <c r="F68" s="29">
        <f>'NG West Shocks'!AL39</f>
        <v>1.0248333333333333</v>
      </c>
      <c r="G68" s="29">
        <f>'NG West Shocks'!AM39</f>
        <v>1.0309166666666667</v>
      </c>
      <c r="H68" s="29">
        <f>'NG West Shocks'!AN39</f>
        <v>0.94508333333333339</v>
      </c>
      <c r="I68" s="29">
        <f>'NG West Shocks'!AO39</f>
        <v>0.95075000000000021</v>
      </c>
      <c r="J68" s="29">
        <f>'NG West Shocks'!AP39</f>
        <v>0.97266666666666668</v>
      </c>
      <c r="K68" s="29">
        <f>'NG West Shocks'!AQ39</f>
        <v>1.0621666666666667</v>
      </c>
      <c r="L68" s="29">
        <f>'NG West Shocks'!AR39</f>
        <v>0.99000000000000021</v>
      </c>
      <c r="M68" s="29">
        <f>'NG West Shocks'!AS39</f>
        <v>1.0254999999999999</v>
      </c>
      <c r="N68" s="29">
        <f>'NG West Shocks'!AT39</f>
        <v>0.99441666666666662</v>
      </c>
      <c r="O68" s="29">
        <f>'NG West Shocks'!AU39</f>
        <v>0.96766666666666679</v>
      </c>
      <c r="P68" s="29">
        <f>'NG West Shocks'!AV39</f>
        <v>0.97625000000000017</v>
      </c>
      <c r="Q68" s="29">
        <f>'NG West Shocks'!AW39</f>
        <v>0.9966666666666667</v>
      </c>
      <c r="R68" s="29">
        <f>'NG West Shocks'!AX39</f>
        <v>0.9594166666666667</v>
      </c>
      <c r="S68" s="29">
        <f>'NG West Shocks'!AY39</f>
        <v>1.0253333333333332</v>
      </c>
      <c r="T68" s="29">
        <f>'NG West Shocks'!AZ39</f>
        <v>1.0782499999999999</v>
      </c>
      <c r="U68" s="29">
        <f>'NG West Shocks'!BA39</f>
        <v>1.0382499999999999</v>
      </c>
      <c r="V68" s="29">
        <f>'NG West Shocks'!BB39</f>
        <v>0.95683333333333309</v>
      </c>
      <c r="W68" s="2">
        <f>'NG West Shocks'!BC39</f>
        <v>49</v>
      </c>
      <c r="X68" s="2">
        <f>'NG West Shocks'!BD39</f>
        <v>0.99588749999999993</v>
      </c>
      <c r="Y68" s="41">
        <f>'NG West Shocks'!BE39</f>
        <v>35</v>
      </c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2:36" x14ac:dyDescent="0.2">
      <c r="B69" s="2">
        <f>'NG West Shocks'!AH40</f>
        <v>23</v>
      </c>
      <c r="C69" s="29">
        <f>'NG West Shocks'!AI40</f>
        <v>1.0690833333333334</v>
      </c>
      <c r="D69" s="29">
        <f>'NG West Shocks'!AJ40</f>
        <v>0.97966666666666669</v>
      </c>
      <c r="E69" s="29">
        <f>'NG West Shocks'!AK40</f>
        <v>0.99991666666666668</v>
      </c>
      <c r="F69" s="29">
        <f>'NG West Shocks'!AL40</f>
        <v>0.96541666666666659</v>
      </c>
      <c r="G69" s="29">
        <f>'NG West Shocks'!AM40</f>
        <v>1.0018333333333334</v>
      </c>
      <c r="H69" s="29">
        <f>'NG West Shocks'!AN40</f>
        <v>0.93441666666666656</v>
      </c>
      <c r="I69" s="29">
        <f>'NG West Shocks'!AO40</f>
        <v>0.97608333333333352</v>
      </c>
      <c r="J69" s="29">
        <f>'NG West Shocks'!AP40</f>
        <v>1.0715000000000001</v>
      </c>
      <c r="K69" s="29">
        <f>'NG West Shocks'!AQ40</f>
        <v>0.99516666666666664</v>
      </c>
      <c r="L69" s="29">
        <f>'NG West Shocks'!AR40</f>
        <v>0.96074999999999988</v>
      </c>
      <c r="M69" s="29">
        <f>'NG West Shocks'!AS40</f>
        <v>0.96483333333333332</v>
      </c>
      <c r="N69" s="29">
        <f>'NG West Shocks'!AT40</f>
        <v>1.0168333333333333</v>
      </c>
      <c r="O69" s="29">
        <f>'NG West Shocks'!AU40</f>
        <v>0.96608333333333329</v>
      </c>
      <c r="P69" s="29">
        <f>'NG West Shocks'!AV40</f>
        <v>1.0273333333333332</v>
      </c>
      <c r="Q69" s="29">
        <f>'NG West Shocks'!AW40</f>
        <v>0.96866666666666668</v>
      </c>
      <c r="R69" s="29">
        <f>'NG West Shocks'!AX40</f>
        <v>1.0209166666666667</v>
      </c>
      <c r="S69" s="29">
        <f>'NG West Shocks'!AY40</f>
        <v>0.97349999999999992</v>
      </c>
      <c r="T69" s="29">
        <f>'NG West Shocks'!AZ40</f>
        <v>1.0228333333333335</v>
      </c>
      <c r="U69" s="29">
        <f>'NG West Shocks'!BA40</f>
        <v>0.9814166666666666</v>
      </c>
      <c r="V69" s="29">
        <f>'NG West Shocks'!BB40</f>
        <v>1.0073333333333334</v>
      </c>
      <c r="W69" s="2">
        <f>'NG West Shocks'!BC40</f>
        <v>20</v>
      </c>
      <c r="X69" s="2">
        <f>'NG West Shocks'!BD40</f>
        <v>0.99517916666666684</v>
      </c>
      <c r="Y69" s="41">
        <f>'NG West Shocks'!BE40</f>
        <v>36</v>
      </c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2:36" x14ac:dyDescent="0.2">
      <c r="B70" s="2">
        <f>'NG West Shocks'!AH41</f>
        <v>21</v>
      </c>
      <c r="C70" s="29">
        <f>'NG West Shocks'!AI41</f>
        <v>1.0734166666666667</v>
      </c>
      <c r="D70" s="29">
        <f>'NG West Shocks'!AJ41</f>
        <v>0.99691666666666656</v>
      </c>
      <c r="E70" s="29">
        <f>'NG West Shocks'!AK41</f>
        <v>0.95258333333333323</v>
      </c>
      <c r="F70" s="29">
        <f>'NG West Shocks'!AL41</f>
        <v>0.98624999999999996</v>
      </c>
      <c r="G70" s="29">
        <f>'NG West Shocks'!AM41</f>
        <v>1.0341666666666667</v>
      </c>
      <c r="H70" s="29">
        <f>'NG West Shocks'!AN41</f>
        <v>1.0129999999999999</v>
      </c>
      <c r="I70" s="29">
        <f>'NG West Shocks'!AO41</f>
        <v>1.0503333333333333</v>
      </c>
      <c r="J70" s="29">
        <f>'NG West Shocks'!AP41</f>
        <v>1.0015833333333333</v>
      </c>
      <c r="K70" s="29">
        <f>'NG West Shocks'!AQ41</f>
        <v>0.95183333333333309</v>
      </c>
      <c r="L70" s="29">
        <f>'NG West Shocks'!AR41</f>
        <v>1.0054999999999998</v>
      </c>
      <c r="M70" s="29">
        <f>'NG West Shocks'!AS41</f>
        <v>0.98983333333333345</v>
      </c>
      <c r="N70" s="29">
        <f>'NG West Shocks'!AT41</f>
        <v>0.95350000000000001</v>
      </c>
      <c r="O70" s="29">
        <f>'NG West Shocks'!AU41</f>
        <v>0.9471666666666666</v>
      </c>
      <c r="P70" s="29">
        <f>'NG West Shocks'!AV41</f>
        <v>0.97633333333333361</v>
      </c>
      <c r="Q70" s="29">
        <f>'NG West Shocks'!AW41</f>
        <v>1.0106666666666666</v>
      </c>
      <c r="R70" s="29">
        <f>'NG West Shocks'!AX41</f>
        <v>0.98366666666666669</v>
      </c>
      <c r="S70" s="29">
        <f>'NG West Shocks'!AY41</f>
        <v>1.0634999999999999</v>
      </c>
      <c r="T70" s="29">
        <f>'NG West Shocks'!AZ41</f>
        <v>0.90874999999999995</v>
      </c>
      <c r="U70" s="29">
        <f>'NG West Shocks'!BA41</f>
        <v>0.99491666666666678</v>
      </c>
      <c r="V70" s="29">
        <f>'NG West Shocks'!BB41</f>
        <v>1.0046666666666666</v>
      </c>
      <c r="W70" s="2">
        <f>'NG West Shocks'!BC41</f>
        <v>22</v>
      </c>
      <c r="X70" s="2">
        <f>'NG West Shocks'!BD41</f>
        <v>0.99492916666666675</v>
      </c>
      <c r="Y70" s="41">
        <f>'NG West Shocks'!BE41</f>
        <v>37</v>
      </c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2:36" x14ac:dyDescent="0.2">
      <c r="B71" s="2">
        <f>'NG West Shocks'!AH42</f>
        <v>33</v>
      </c>
      <c r="C71" s="29">
        <f>'NG West Shocks'!AI42</f>
        <v>0.98249999999999993</v>
      </c>
      <c r="D71" s="29">
        <f>'NG West Shocks'!AJ42</f>
        <v>1.0048333333333335</v>
      </c>
      <c r="E71" s="29">
        <f>'NG West Shocks'!AK42</f>
        <v>1.0265</v>
      </c>
      <c r="F71" s="29">
        <f>'NG West Shocks'!AL42</f>
        <v>1.0193333333333332</v>
      </c>
      <c r="G71" s="29">
        <f>'NG West Shocks'!AM42</f>
        <v>0.94399999999999995</v>
      </c>
      <c r="H71" s="29">
        <f>'NG West Shocks'!AN42</f>
        <v>0.9880000000000001</v>
      </c>
      <c r="I71" s="29">
        <f>'NG West Shocks'!AO42</f>
        <v>0.95924999999999994</v>
      </c>
      <c r="J71" s="29">
        <f>'NG West Shocks'!AP42</f>
        <v>0.99375000000000024</v>
      </c>
      <c r="K71" s="29">
        <f>'NG West Shocks'!AQ42</f>
        <v>0.93541666666666667</v>
      </c>
      <c r="L71" s="29">
        <f>'NG West Shocks'!AR42</f>
        <v>0.9500833333333335</v>
      </c>
      <c r="M71" s="29">
        <f>'NG West Shocks'!AS42</f>
        <v>0.97958333333333336</v>
      </c>
      <c r="N71" s="29">
        <f>'NG West Shocks'!AT42</f>
        <v>1.0235000000000001</v>
      </c>
      <c r="O71" s="29">
        <f>'NG West Shocks'!AU42</f>
        <v>1.04925</v>
      </c>
      <c r="P71" s="29">
        <f>'NG West Shocks'!AV42</f>
        <v>1.0044166666666665</v>
      </c>
      <c r="Q71" s="29">
        <f>'NG West Shocks'!AW42</f>
        <v>1.0021666666666669</v>
      </c>
      <c r="R71" s="29">
        <f>'NG West Shocks'!AX42</f>
        <v>0.94733333333333325</v>
      </c>
      <c r="S71" s="29">
        <f>'NG West Shocks'!AY42</f>
        <v>1.0194999999999999</v>
      </c>
      <c r="T71" s="29">
        <f>'NG West Shocks'!AZ42</f>
        <v>1.0136666666666667</v>
      </c>
      <c r="U71" s="29">
        <f>'NG West Shocks'!BA42</f>
        <v>1.0561666666666663</v>
      </c>
      <c r="V71" s="29">
        <f>'NG West Shocks'!BB42</f>
        <v>0.99724999999999986</v>
      </c>
      <c r="W71" s="2">
        <f>'NG West Shocks'!BC42</f>
        <v>27</v>
      </c>
      <c r="X71" s="2">
        <f>'NG West Shocks'!BD42</f>
        <v>0.99482499999999996</v>
      </c>
      <c r="Y71" s="41">
        <f>'NG West Shocks'!BE42</f>
        <v>38</v>
      </c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2:36" x14ac:dyDescent="0.2">
      <c r="B72" s="2">
        <f>'NG West Shocks'!AH43</f>
        <v>27</v>
      </c>
      <c r="C72" s="29">
        <f>'NG West Shocks'!AI43</f>
        <v>0.95783333333333343</v>
      </c>
      <c r="D72" s="29">
        <f>'NG West Shocks'!AJ43</f>
        <v>1.0089166666666667</v>
      </c>
      <c r="E72" s="29">
        <f>'NG West Shocks'!AK43</f>
        <v>1.0501666666666667</v>
      </c>
      <c r="F72" s="29">
        <f>'NG West Shocks'!AL43</f>
        <v>0.94158333333333333</v>
      </c>
      <c r="G72" s="29">
        <f>'NG West Shocks'!AM43</f>
        <v>0.97808333333333319</v>
      </c>
      <c r="H72" s="29">
        <f>'NG West Shocks'!AN43</f>
        <v>1.0085</v>
      </c>
      <c r="I72" s="29">
        <f>'NG West Shocks'!AO43</f>
        <v>1.0153333333333332</v>
      </c>
      <c r="J72" s="29">
        <f>'NG West Shocks'!AP43</f>
        <v>0.98249999999999993</v>
      </c>
      <c r="K72" s="29">
        <f>'NG West Shocks'!AQ43</f>
        <v>1.0205833333333334</v>
      </c>
      <c r="L72" s="29">
        <f>'NG West Shocks'!AR43</f>
        <v>0.94383333333333341</v>
      </c>
      <c r="M72" s="29">
        <f>'NG West Shocks'!AS43</f>
        <v>0.98799999999999988</v>
      </c>
      <c r="N72" s="29">
        <f>'NG West Shocks'!AT43</f>
        <v>0.98458333333333325</v>
      </c>
      <c r="O72" s="29">
        <f>'NG West Shocks'!AU43</f>
        <v>0.93383333333333329</v>
      </c>
      <c r="P72" s="29">
        <f>'NG West Shocks'!AV43</f>
        <v>1.0170833333333331</v>
      </c>
      <c r="Q72" s="29">
        <f>'NG West Shocks'!AW43</f>
        <v>1.05525</v>
      </c>
      <c r="R72" s="29">
        <f>'NG West Shocks'!AX43</f>
        <v>1.0120833333333334</v>
      </c>
      <c r="S72" s="29">
        <f>'NG West Shocks'!AY43</f>
        <v>0.99249999999999983</v>
      </c>
      <c r="T72" s="29">
        <f>'NG West Shocks'!AZ43</f>
        <v>1.0170833333333333</v>
      </c>
      <c r="U72" s="29">
        <f>'NG West Shocks'!BA43</f>
        <v>1.0208333333333335</v>
      </c>
      <c r="V72" s="29">
        <f>'NG West Shocks'!BB43</f>
        <v>0.96116666666666661</v>
      </c>
      <c r="W72" s="2">
        <f>'NG West Shocks'!BC43</f>
        <v>48</v>
      </c>
      <c r="X72" s="2">
        <f>'NG West Shocks'!BD43</f>
        <v>0.99448749999999975</v>
      </c>
      <c r="Y72" s="41">
        <f>'NG West Shocks'!BE43</f>
        <v>39</v>
      </c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2:36" x14ac:dyDescent="0.2">
      <c r="B73" s="2">
        <f>'NG West Shocks'!AH44</f>
        <v>3</v>
      </c>
      <c r="C73" s="29">
        <f>'NG West Shocks'!AI44</f>
        <v>0.95750000000000002</v>
      </c>
      <c r="D73" s="29">
        <f>'NG West Shocks'!AJ44</f>
        <v>1.0111666666666668</v>
      </c>
      <c r="E73" s="29">
        <f>'NG West Shocks'!AK44</f>
        <v>1.0112499999999998</v>
      </c>
      <c r="F73" s="29">
        <f>'NG West Shocks'!AL44</f>
        <v>1.0330000000000001</v>
      </c>
      <c r="G73" s="29">
        <f>'NG West Shocks'!AM44</f>
        <v>1.0013333333333334</v>
      </c>
      <c r="H73" s="29">
        <f>'NG West Shocks'!AN44</f>
        <v>0.97150000000000014</v>
      </c>
      <c r="I73" s="29">
        <f>'NG West Shocks'!AO44</f>
        <v>0.99966666666666659</v>
      </c>
      <c r="J73" s="29">
        <f>'NG West Shocks'!AP44</f>
        <v>0.99183333333333312</v>
      </c>
      <c r="K73" s="29">
        <f>'NG West Shocks'!AQ44</f>
        <v>0.99350000000000005</v>
      </c>
      <c r="L73" s="29">
        <f>'NG West Shocks'!AR44</f>
        <v>0.96983333333333333</v>
      </c>
      <c r="M73" s="29">
        <f>'NG West Shocks'!AS44</f>
        <v>1.0054166666666666</v>
      </c>
      <c r="N73" s="29">
        <f>'NG West Shocks'!AT44</f>
        <v>1.0044166666666667</v>
      </c>
      <c r="O73" s="29">
        <f>'NG West Shocks'!AU44</f>
        <v>1.0150833333333336</v>
      </c>
      <c r="P73" s="29">
        <f>'NG West Shocks'!AV44</f>
        <v>0.97433333333333316</v>
      </c>
      <c r="Q73" s="29">
        <f>'NG West Shocks'!AW44</f>
        <v>1.0013333333333334</v>
      </c>
      <c r="R73" s="29">
        <f>'NG West Shocks'!AX44</f>
        <v>0.9767499999999999</v>
      </c>
      <c r="S73" s="29">
        <f>'NG West Shocks'!AY44</f>
        <v>0.97616666666666652</v>
      </c>
      <c r="T73" s="29">
        <f>'NG West Shocks'!AZ44</f>
        <v>1.0134166666666666</v>
      </c>
      <c r="U73" s="29">
        <f>'NG West Shocks'!BA44</f>
        <v>1.0112500000000002</v>
      </c>
      <c r="V73" s="29">
        <f>'NG West Shocks'!BB44</f>
        <v>0.96674999999999989</v>
      </c>
      <c r="W73" s="2">
        <f>'NG West Shocks'!BC44</f>
        <v>46</v>
      </c>
      <c r="X73" s="2">
        <f>'NG West Shocks'!BD44</f>
        <v>0.99427500000000002</v>
      </c>
      <c r="Y73" s="41">
        <f>'NG West Shocks'!BE44</f>
        <v>40</v>
      </c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2:36" x14ac:dyDescent="0.2">
      <c r="B74" s="2">
        <f>'NG West Shocks'!AH45</f>
        <v>47</v>
      </c>
      <c r="C74" s="29">
        <f>'NG West Shocks'!AI45</f>
        <v>0.99650000000000005</v>
      </c>
      <c r="D74" s="29">
        <f>'NG West Shocks'!AJ45</f>
        <v>1.0163333333333333</v>
      </c>
      <c r="E74" s="29">
        <f>'NG West Shocks'!AK45</f>
        <v>1.03775</v>
      </c>
      <c r="F74" s="29">
        <f>'NG West Shocks'!AL45</f>
        <v>0.98624999999999996</v>
      </c>
      <c r="G74" s="29">
        <f>'NG West Shocks'!AM45</f>
        <v>0.95291666666666652</v>
      </c>
      <c r="H74" s="29">
        <f>'NG West Shocks'!AN45</f>
        <v>0.95008333333333328</v>
      </c>
      <c r="I74" s="29">
        <f>'NG West Shocks'!AO45</f>
        <v>1.0382500000000001</v>
      </c>
      <c r="J74" s="29">
        <f>'NG West Shocks'!AP45</f>
        <v>0.95991666666666653</v>
      </c>
      <c r="K74" s="29">
        <f>'NG West Shocks'!AQ45</f>
        <v>0.99241666666666661</v>
      </c>
      <c r="L74" s="29">
        <f>'NG West Shocks'!AR45</f>
        <v>1.002</v>
      </c>
      <c r="M74" s="29">
        <f>'NG West Shocks'!AS45</f>
        <v>0.96458333333333346</v>
      </c>
      <c r="N74" s="29">
        <f>'NG West Shocks'!AT45</f>
        <v>1.0270833333333333</v>
      </c>
      <c r="O74" s="29">
        <f>'NG West Shocks'!AU45</f>
        <v>0.99491666666666667</v>
      </c>
      <c r="P74" s="29">
        <f>'NG West Shocks'!AV45</f>
        <v>1.0056666666666665</v>
      </c>
      <c r="Q74" s="29">
        <f>'NG West Shocks'!AW45</f>
        <v>1.024</v>
      </c>
      <c r="R74" s="29">
        <f>'NG West Shocks'!AX45</f>
        <v>0.99674999999999991</v>
      </c>
      <c r="S74" s="29">
        <f>'NG West Shocks'!AY45</f>
        <v>0.98108333333333331</v>
      </c>
      <c r="T74" s="29">
        <f>'NG West Shocks'!AZ45</f>
        <v>1.026</v>
      </c>
      <c r="U74" s="29">
        <f>'NG West Shocks'!BA45</f>
        <v>0.98424999999999996</v>
      </c>
      <c r="V74" s="29">
        <f>'NG West Shocks'!BB45</f>
        <v>0.93491666666666662</v>
      </c>
      <c r="W74" s="2">
        <f>'NG West Shocks'!BC45</f>
        <v>50</v>
      </c>
      <c r="X74" s="2">
        <f>'NG West Shocks'!BD45</f>
        <v>0.99358333333333326</v>
      </c>
      <c r="Y74" s="41">
        <f>'NG West Shocks'!BE45</f>
        <v>41</v>
      </c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2:36" x14ac:dyDescent="0.2">
      <c r="B75" s="2">
        <f>'NG West Shocks'!AH46</f>
        <v>41</v>
      </c>
      <c r="C75" s="29">
        <f>'NG West Shocks'!AI46</f>
        <v>1.0162500000000001</v>
      </c>
      <c r="D75" s="29">
        <f>'NG West Shocks'!AJ46</f>
        <v>1.0136666666666667</v>
      </c>
      <c r="E75" s="29">
        <f>'NG West Shocks'!AK46</f>
        <v>1.0162499999999999</v>
      </c>
      <c r="F75" s="29">
        <f>'NG West Shocks'!AL46</f>
        <v>0.98608333333333331</v>
      </c>
      <c r="G75" s="29">
        <f>'NG West Shocks'!AM46</f>
        <v>1.0156666666666665</v>
      </c>
      <c r="H75" s="29">
        <f>'NG West Shocks'!AN46</f>
        <v>1.0059166666666666</v>
      </c>
      <c r="I75" s="29">
        <f>'NG West Shocks'!AO46</f>
        <v>0.9787499999999999</v>
      </c>
      <c r="J75" s="29">
        <f>'NG West Shocks'!AP46</f>
        <v>1.0153333333333334</v>
      </c>
      <c r="K75" s="29">
        <f>'NG West Shocks'!AQ46</f>
        <v>0.9275833333333332</v>
      </c>
      <c r="L75" s="29">
        <f>'NG West Shocks'!AR46</f>
        <v>0.98900000000000021</v>
      </c>
      <c r="M75" s="29">
        <f>'NG West Shocks'!AS46</f>
        <v>1.0019166666666666</v>
      </c>
      <c r="N75" s="29">
        <f>'NG West Shocks'!AT46</f>
        <v>1.0260833333333332</v>
      </c>
      <c r="O75" s="29">
        <f>'NG West Shocks'!AU46</f>
        <v>1.0418333333333334</v>
      </c>
      <c r="P75" s="29">
        <f>'NG West Shocks'!AV46</f>
        <v>0.97383333333333333</v>
      </c>
      <c r="Q75" s="29">
        <f>'NG West Shocks'!AW46</f>
        <v>0.98150000000000004</v>
      </c>
      <c r="R75" s="29">
        <f>'NG West Shocks'!AX46</f>
        <v>0.97758333333333347</v>
      </c>
      <c r="S75" s="29">
        <f>'NG West Shocks'!AY46</f>
        <v>0.96416666666666651</v>
      </c>
      <c r="T75" s="29">
        <f>'NG West Shocks'!AZ46</f>
        <v>0.97666666666666657</v>
      </c>
      <c r="U75" s="29">
        <f>'NG West Shocks'!BA46</f>
        <v>0.96233333333333337</v>
      </c>
      <c r="V75" s="29">
        <f>'NG West Shocks'!BB46</f>
        <v>0.99883333333333335</v>
      </c>
      <c r="W75" s="2">
        <f>'NG West Shocks'!BC46</f>
        <v>25</v>
      </c>
      <c r="X75" s="2">
        <f>'NG West Shocks'!BD46</f>
        <v>0.99346250000000003</v>
      </c>
      <c r="Y75" s="41">
        <f>'NG West Shocks'!BE46</f>
        <v>42</v>
      </c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2:36" x14ac:dyDescent="0.2">
      <c r="B76" s="2">
        <f>'NG West Shocks'!AH47</f>
        <v>38</v>
      </c>
      <c r="C76" s="29">
        <f>'NG West Shocks'!AI47</f>
        <v>0.93624999999999992</v>
      </c>
      <c r="D76" s="29">
        <f>'NG West Shocks'!AJ47</f>
        <v>0.99633333333333329</v>
      </c>
      <c r="E76" s="29">
        <f>'NG West Shocks'!AK47</f>
        <v>0.96283333333333321</v>
      </c>
      <c r="F76" s="29">
        <f>'NG West Shocks'!AL47</f>
        <v>0.98108333333333331</v>
      </c>
      <c r="G76" s="29">
        <f>'NG West Shocks'!AM47</f>
        <v>0.94783333333333319</v>
      </c>
      <c r="H76" s="29">
        <f>'NG West Shocks'!AN47</f>
        <v>1.0242500000000001</v>
      </c>
      <c r="I76" s="29">
        <f>'NG West Shocks'!AO47</f>
        <v>0.98691666666666655</v>
      </c>
      <c r="J76" s="29">
        <f>'NG West Shocks'!AP47</f>
        <v>1.0290000000000001</v>
      </c>
      <c r="K76" s="29">
        <f>'NG West Shocks'!AQ47</f>
        <v>1.0454166666666667</v>
      </c>
      <c r="L76" s="29">
        <f>'NG West Shocks'!AR47</f>
        <v>1.0061666666666667</v>
      </c>
      <c r="M76" s="29">
        <f>'NG West Shocks'!AS47</f>
        <v>0.997</v>
      </c>
      <c r="N76" s="29">
        <f>'NG West Shocks'!AT47</f>
        <v>1.0081666666666667</v>
      </c>
      <c r="O76" s="29">
        <f>'NG West Shocks'!AU47</f>
        <v>0.97016666666666662</v>
      </c>
      <c r="P76" s="29">
        <f>'NG West Shocks'!AV47</f>
        <v>0.99708333333333332</v>
      </c>
      <c r="Q76" s="29">
        <f>'NG West Shocks'!AW47</f>
        <v>1.0250000000000001</v>
      </c>
      <c r="R76" s="29">
        <f>'NG West Shocks'!AX47</f>
        <v>0.95899999999999996</v>
      </c>
      <c r="S76" s="29">
        <f>'NG West Shocks'!AY47</f>
        <v>0.98050000000000004</v>
      </c>
      <c r="T76" s="29">
        <f>'NG West Shocks'!AZ47</f>
        <v>0.99350000000000005</v>
      </c>
      <c r="U76" s="29">
        <f>'NG West Shocks'!BA47</f>
        <v>1.0010833333333333</v>
      </c>
      <c r="V76" s="29">
        <f>'NG West Shocks'!BB47</f>
        <v>1.0000000000000002</v>
      </c>
      <c r="W76" s="2">
        <f>'NG West Shocks'!BC47</f>
        <v>24</v>
      </c>
      <c r="X76" s="2">
        <f>'NG West Shocks'!BD47</f>
        <v>0.99237916666666659</v>
      </c>
      <c r="Y76" s="41">
        <f>'NG West Shocks'!BE47</f>
        <v>43</v>
      </c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2:36" x14ac:dyDescent="0.2">
      <c r="B77" s="2">
        <f>'NG West Shocks'!AH48</f>
        <v>44</v>
      </c>
      <c r="C77" s="29">
        <f>'NG West Shocks'!AI48</f>
        <v>1.0185833333333332</v>
      </c>
      <c r="D77" s="29">
        <f>'NG West Shocks'!AJ48</f>
        <v>1.0671666666666668</v>
      </c>
      <c r="E77" s="29">
        <f>'NG West Shocks'!AK48</f>
        <v>0.99616666666666653</v>
      </c>
      <c r="F77" s="29">
        <f>'NG West Shocks'!AL48</f>
        <v>0.98183333333333345</v>
      </c>
      <c r="G77" s="29">
        <f>'NG West Shocks'!AM48</f>
        <v>1.0126666666666666</v>
      </c>
      <c r="H77" s="29">
        <f>'NG West Shocks'!AN48</f>
        <v>0.96775</v>
      </c>
      <c r="I77" s="29">
        <f>'NG West Shocks'!AO48</f>
        <v>0.97491666666666654</v>
      </c>
      <c r="J77" s="29">
        <f>'NG West Shocks'!AP48</f>
        <v>0.99008333333333309</v>
      </c>
      <c r="K77" s="29">
        <f>'NG West Shocks'!AQ48</f>
        <v>1.0165</v>
      </c>
      <c r="L77" s="29">
        <f>'NG West Shocks'!AR48</f>
        <v>0.95466666666666677</v>
      </c>
      <c r="M77" s="29">
        <f>'NG West Shocks'!AS48</f>
        <v>0.9816666666666668</v>
      </c>
      <c r="N77" s="29">
        <f>'NG West Shocks'!AT48</f>
        <v>0.96924999999999983</v>
      </c>
      <c r="O77" s="29">
        <f>'NG West Shocks'!AU48</f>
        <v>0.9774166666666666</v>
      </c>
      <c r="P77" s="29">
        <f>'NG West Shocks'!AV48</f>
        <v>0.93116666666666681</v>
      </c>
      <c r="Q77" s="29">
        <f>'NG West Shocks'!AW48</f>
        <v>1.0365</v>
      </c>
      <c r="R77" s="29">
        <f>'NG West Shocks'!AX48</f>
        <v>1.0114166666666666</v>
      </c>
      <c r="S77" s="29">
        <f>'NG West Shocks'!AY48</f>
        <v>0.96783333333333321</v>
      </c>
      <c r="T77" s="29">
        <f>'NG West Shocks'!AZ48</f>
        <v>0.98524999999999985</v>
      </c>
      <c r="U77" s="29">
        <f>'NG West Shocks'!BA48</f>
        <v>1.02075</v>
      </c>
      <c r="V77" s="29">
        <f>'NG West Shocks'!BB48</f>
        <v>0.98499999999999999</v>
      </c>
      <c r="W77" s="2">
        <f>'NG West Shocks'!BC48</f>
        <v>35</v>
      </c>
      <c r="X77" s="2">
        <f>'NG West Shocks'!BD48</f>
        <v>0.99232916666666671</v>
      </c>
      <c r="Y77" s="41">
        <f>'NG West Shocks'!BE48</f>
        <v>44</v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</row>
    <row r="78" spans="2:36" x14ac:dyDescent="0.2">
      <c r="B78" s="2">
        <f>'NG West Shocks'!AH49</f>
        <v>40</v>
      </c>
      <c r="C78" s="29">
        <f>'NG West Shocks'!AI49</f>
        <v>0.9507500000000001</v>
      </c>
      <c r="D78" s="29">
        <f>'NG West Shocks'!AJ49</f>
        <v>0.9338333333333334</v>
      </c>
      <c r="E78" s="29">
        <f>'NG West Shocks'!AK49</f>
        <v>0.95900000000000007</v>
      </c>
      <c r="F78" s="29">
        <f>'NG West Shocks'!AL49</f>
        <v>0.9405</v>
      </c>
      <c r="G78" s="29">
        <f>'NG West Shocks'!AM49</f>
        <v>0.94308333333333338</v>
      </c>
      <c r="H78" s="29">
        <f>'NG West Shocks'!AN49</f>
        <v>0.96883333333333344</v>
      </c>
      <c r="I78" s="29">
        <f>'NG West Shocks'!AO49</f>
        <v>1.0261666666666667</v>
      </c>
      <c r="J78" s="29">
        <f>'NG West Shocks'!AP49</f>
        <v>1.0078333333333334</v>
      </c>
      <c r="K78" s="29">
        <f>'NG West Shocks'!AQ49</f>
        <v>0.94841666666666669</v>
      </c>
      <c r="L78" s="29">
        <f>'NG West Shocks'!AR49</f>
        <v>1.01075</v>
      </c>
      <c r="M78" s="29">
        <f>'NG West Shocks'!AS49</f>
        <v>0.97641666666666671</v>
      </c>
      <c r="N78" s="29">
        <f>'NG West Shocks'!AT49</f>
        <v>0.99358333333333337</v>
      </c>
      <c r="O78" s="29">
        <f>'NG West Shocks'!AU49</f>
        <v>1.0889166666666668</v>
      </c>
      <c r="P78" s="29">
        <f>'NG West Shocks'!AV49</f>
        <v>1.0311666666666668</v>
      </c>
      <c r="Q78" s="29">
        <f>'NG West Shocks'!AW49</f>
        <v>1.0605833333333334</v>
      </c>
      <c r="R78" s="29">
        <f>'NG West Shocks'!AX49</f>
        <v>1.0296666666666665</v>
      </c>
      <c r="S78" s="29">
        <f>'NG West Shocks'!AY49</f>
        <v>0.995</v>
      </c>
      <c r="T78" s="29">
        <f>'NG West Shocks'!AZ49</f>
        <v>0.96266666666666678</v>
      </c>
      <c r="U78" s="29">
        <f>'NG West Shocks'!BA49</f>
        <v>0.98191666666666666</v>
      </c>
      <c r="V78" s="29">
        <f>'NG West Shocks'!BB49</f>
        <v>1.0253333333333334</v>
      </c>
      <c r="W78" s="2">
        <f>'NG West Shocks'!BC49</f>
        <v>9</v>
      </c>
      <c r="X78" s="2">
        <f>'NG West Shocks'!BD49</f>
        <v>0.9917208333333335</v>
      </c>
      <c r="Y78" s="41">
        <f>'NG West Shocks'!BE49</f>
        <v>45</v>
      </c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</row>
    <row r="79" spans="2:36" x14ac:dyDescent="0.2">
      <c r="B79" s="2">
        <f>'NG West Shocks'!AH50</f>
        <v>26</v>
      </c>
      <c r="C79" s="29">
        <f>'NG West Shocks'!AI50</f>
        <v>0.97925000000000006</v>
      </c>
      <c r="D79" s="29">
        <f>'NG West Shocks'!AJ50</f>
        <v>0.99041666666666661</v>
      </c>
      <c r="E79" s="29">
        <f>'NG West Shocks'!AK50</f>
        <v>1.0376666666666667</v>
      </c>
      <c r="F79" s="29">
        <f>'NG West Shocks'!AL50</f>
        <v>0.98058333333333325</v>
      </c>
      <c r="G79" s="29">
        <f>'NG West Shocks'!AM50</f>
        <v>0.98016666666666674</v>
      </c>
      <c r="H79" s="29">
        <f>'NG West Shocks'!AN50</f>
        <v>1.0375833333333333</v>
      </c>
      <c r="I79" s="29">
        <f>'NG West Shocks'!AO50</f>
        <v>1.0076666666666667</v>
      </c>
      <c r="J79" s="29">
        <f>'NG West Shocks'!AP50</f>
        <v>1.0310833333333331</v>
      </c>
      <c r="K79" s="29">
        <f>'NG West Shocks'!AQ50</f>
        <v>0.9674166666666667</v>
      </c>
      <c r="L79" s="29">
        <f>'NG West Shocks'!AR50</f>
        <v>1.0379166666666666</v>
      </c>
      <c r="M79" s="29">
        <f>'NG West Shocks'!AS50</f>
        <v>0.90766666666666662</v>
      </c>
      <c r="N79" s="29">
        <f>'NG West Shocks'!AT50</f>
        <v>0.9920833333333331</v>
      </c>
      <c r="O79" s="29">
        <f>'NG West Shocks'!AU50</f>
        <v>0.98958333333333348</v>
      </c>
      <c r="P79" s="29">
        <f>'NG West Shocks'!AV50</f>
        <v>0.9504999999999999</v>
      </c>
      <c r="Q79" s="29">
        <f>'NG West Shocks'!AW50</f>
        <v>1.0086666666666668</v>
      </c>
      <c r="R79" s="29">
        <f>'NG West Shocks'!AX50</f>
        <v>1.0435833333333333</v>
      </c>
      <c r="S79" s="29">
        <f>'NG West Shocks'!AY50</f>
        <v>0.97441666666666682</v>
      </c>
      <c r="T79" s="29">
        <f>'NG West Shocks'!AZ50</f>
        <v>0.94974999999999987</v>
      </c>
      <c r="U79" s="29">
        <f>'NG West Shocks'!BA50</f>
        <v>0.94241666666666657</v>
      </c>
      <c r="V79" s="29">
        <f>'NG West Shocks'!BB50</f>
        <v>1.0200833333333332</v>
      </c>
      <c r="W79" s="2">
        <f>'NG West Shocks'!BC50</f>
        <v>13</v>
      </c>
      <c r="X79" s="2">
        <f>'NG West Shocks'!BD50</f>
        <v>0.99142499999999989</v>
      </c>
      <c r="Y79" s="41">
        <f>'NG West Shocks'!BE50</f>
        <v>46</v>
      </c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2:36" x14ac:dyDescent="0.2">
      <c r="B80" s="2">
        <f>'NG West Shocks'!AH51</f>
        <v>9</v>
      </c>
      <c r="C80" s="29">
        <f>'NG West Shocks'!AI51</f>
        <v>0.99800000000000011</v>
      </c>
      <c r="D80" s="29">
        <f>'NG West Shocks'!AJ51</f>
        <v>0.97149999999999981</v>
      </c>
      <c r="E80" s="29">
        <f>'NG West Shocks'!AK51</f>
        <v>1.0156666666666665</v>
      </c>
      <c r="F80" s="29">
        <f>'NG West Shocks'!AL51</f>
        <v>1.0296666666666667</v>
      </c>
      <c r="G80" s="29">
        <f>'NG West Shocks'!AM51</f>
        <v>0.93425000000000014</v>
      </c>
      <c r="H80" s="29">
        <f>'NG West Shocks'!AN51</f>
        <v>1.0427500000000001</v>
      </c>
      <c r="I80" s="29">
        <f>'NG West Shocks'!AO51</f>
        <v>0.95541666666666669</v>
      </c>
      <c r="J80" s="29">
        <f>'NG West Shocks'!AP51</f>
        <v>0.95916666666666661</v>
      </c>
      <c r="K80" s="29">
        <f>'NG West Shocks'!AQ51</f>
        <v>1.0378333333333332</v>
      </c>
      <c r="L80" s="29">
        <f>'NG West Shocks'!AR51</f>
        <v>1.0158333333333331</v>
      </c>
      <c r="M80" s="29">
        <f>'NG West Shocks'!AS51</f>
        <v>1.0240833333333332</v>
      </c>
      <c r="N80" s="29">
        <f>'NG West Shocks'!AT51</f>
        <v>0.92749999999999988</v>
      </c>
      <c r="O80" s="29">
        <f>'NG West Shocks'!AU51</f>
        <v>1.0354166666666667</v>
      </c>
      <c r="P80" s="29">
        <f>'NG West Shocks'!AV51</f>
        <v>0.9235833333333332</v>
      </c>
      <c r="Q80" s="29">
        <f>'NG West Shocks'!AW51</f>
        <v>1.0202500000000001</v>
      </c>
      <c r="R80" s="29">
        <f>'NG West Shocks'!AX51</f>
        <v>0.96125000000000005</v>
      </c>
      <c r="S80" s="29">
        <f>'NG West Shocks'!AY51</f>
        <v>0.96191666666666675</v>
      </c>
      <c r="T80" s="29">
        <f>'NG West Shocks'!AZ51</f>
        <v>1.0417499999999997</v>
      </c>
      <c r="U80" s="29">
        <f>'NG West Shocks'!BA51</f>
        <v>0.99049999999999983</v>
      </c>
      <c r="V80" s="29">
        <f>'NG West Shocks'!BB51</f>
        <v>0.97441666666666682</v>
      </c>
      <c r="W80" s="2">
        <f>'NG West Shocks'!BC51</f>
        <v>43</v>
      </c>
      <c r="X80" s="2">
        <f>'NG West Shocks'!BD51</f>
        <v>0.99103750000000002</v>
      </c>
      <c r="Y80" s="41">
        <f>'NG West Shocks'!BE51</f>
        <v>47</v>
      </c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</row>
    <row r="81" spans="2:36" x14ac:dyDescent="0.2">
      <c r="B81" s="2">
        <f>'NG West Shocks'!AH52</f>
        <v>13</v>
      </c>
      <c r="C81" s="29">
        <f>'NG West Shocks'!AI52</f>
        <v>0.97624999999999995</v>
      </c>
      <c r="D81" s="29">
        <f>'NG West Shocks'!AJ52</f>
        <v>1.0094166666666666</v>
      </c>
      <c r="E81" s="29">
        <f>'NG West Shocks'!AK52</f>
        <v>0.98558333333333314</v>
      </c>
      <c r="F81" s="29">
        <f>'NG West Shocks'!AL52</f>
        <v>1.0090833333333331</v>
      </c>
      <c r="G81" s="29">
        <f>'NG West Shocks'!AM52</f>
        <v>0.95824999999999994</v>
      </c>
      <c r="H81" s="29">
        <f>'NG West Shocks'!AN52</f>
        <v>0.99766666666666659</v>
      </c>
      <c r="I81" s="29">
        <f>'NG West Shocks'!AO52</f>
        <v>0.94525000000000003</v>
      </c>
      <c r="J81" s="29">
        <f>'NG West Shocks'!AP52</f>
        <v>0.97274999999999989</v>
      </c>
      <c r="K81" s="29">
        <f>'NG West Shocks'!AQ52</f>
        <v>0.98691666666666666</v>
      </c>
      <c r="L81" s="29">
        <f>'NG West Shocks'!AR52</f>
        <v>0.97241666666666671</v>
      </c>
      <c r="M81" s="29">
        <f>'NG West Shocks'!AS52</f>
        <v>1.0470833333333336</v>
      </c>
      <c r="N81" s="29">
        <f>'NG West Shocks'!AT52</f>
        <v>0.99491666666666678</v>
      </c>
      <c r="O81" s="29">
        <f>'NG West Shocks'!AU52</f>
        <v>0.97133333333333327</v>
      </c>
      <c r="P81" s="29">
        <f>'NG West Shocks'!AV52</f>
        <v>0.96858333333333346</v>
      </c>
      <c r="Q81" s="29">
        <f>'NG West Shocks'!AW52</f>
        <v>1.0814999999999999</v>
      </c>
      <c r="R81" s="29">
        <f>'NG West Shocks'!AX52</f>
        <v>0.99833333333333318</v>
      </c>
      <c r="S81" s="29">
        <f>'NG West Shocks'!AY52</f>
        <v>0.97216666666666673</v>
      </c>
      <c r="T81" s="29">
        <f>'NG West Shocks'!AZ52</f>
        <v>0.9830000000000001</v>
      </c>
      <c r="U81" s="29">
        <f>'NG West Shocks'!BA52</f>
        <v>0.9826666666666668</v>
      </c>
      <c r="V81" s="29">
        <f>'NG West Shocks'!BB52</f>
        <v>0.97491666666666676</v>
      </c>
      <c r="W81" s="2">
        <f>'NG West Shocks'!BC52</f>
        <v>42</v>
      </c>
      <c r="X81" s="2">
        <f>'NG West Shocks'!BD52</f>
        <v>0.98940416666666642</v>
      </c>
      <c r="Y81" s="41">
        <f>'NG West Shocks'!BE52</f>
        <v>48</v>
      </c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</row>
    <row r="82" spans="2:36" x14ac:dyDescent="0.2">
      <c r="B82" s="2">
        <f>'NG West Shocks'!AH53</f>
        <v>29</v>
      </c>
      <c r="C82" s="29">
        <f>'NG West Shocks'!AI53</f>
        <v>1.0185833333333336</v>
      </c>
      <c r="D82" s="29">
        <f>'NG West Shocks'!AJ53</f>
        <v>0.98541666666666672</v>
      </c>
      <c r="E82" s="29">
        <f>'NG West Shocks'!AK53</f>
        <v>1.0051666666666665</v>
      </c>
      <c r="F82" s="29">
        <f>'NG West Shocks'!AL53</f>
        <v>0.98716666666666664</v>
      </c>
      <c r="G82" s="29">
        <f>'NG West Shocks'!AM53</f>
        <v>0.95808333333333351</v>
      </c>
      <c r="H82" s="29">
        <f>'NG West Shocks'!AN53</f>
        <v>0.98466666666666658</v>
      </c>
      <c r="I82" s="29">
        <f>'NG West Shocks'!AO53</f>
        <v>0.99933333333333307</v>
      </c>
      <c r="J82" s="29">
        <f>'NG West Shocks'!AP53</f>
        <v>0.99408333333333321</v>
      </c>
      <c r="K82" s="29">
        <f>'NG West Shocks'!AQ53</f>
        <v>0.92241666666666655</v>
      </c>
      <c r="L82" s="29">
        <f>'NG West Shocks'!AR53</f>
        <v>1.0346666666666666</v>
      </c>
      <c r="M82" s="29">
        <f>'NG West Shocks'!AS53</f>
        <v>0.99608333333333343</v>
      </c>
      <c r="N82" s="29">
        <f>'NG West Shocks'!AT53</f>
        <v>0.9640833333333334</v>
      </c>
      <c r="O82" s="29">
        <f>'NG West Shocks'!AU53</f>
        <v>1.0051666666666668</v>
      </c>
      <c r="P82" s="29">
        <f>'NG West Shocks'!AV53</f>
        <v>1.0081666666666667</v>
      </c>
      <c r="Q82" s="29">
        <f>'NG West Shocks'!AW53</f>
        <v>1.0288333333333333</v>
      </c>
      <c r="R82" s="29">
        <f>'NG West Shocks'!AX53</f>
        <v>0.94058333333333322</v>
      </c>
      <c r="S82" s="29">
        <f>'NG West Shocks'!AY53</f>
        <v>0.97908333333333319</v>
      </c>
      <c r="T82" s="29">
        <f>'NG West Shocks'!AZ53</f>
        <v>0.97366666666666657</v>
      </c>
      <c r="U82" s="29">
        <f>'NG West Shocks'!BA53</f>
        <v>0.98850000000000016</v>
      </c>
      <c r="V82" s="29">
        <f>'NG West Shocks'!BB53</f>
        <v>0.99466666666666681</v>
      </c>
      <c r="W82" s="2">
        <f>'NG West Shocks'!BC53</f>
        <v>29</v>
      </c>
      <c r="X82" s="2">
        <f>'NG West Shocks'!BD53</f>
        <v>0.98842083333333297</v>
      </c>
      <c r="Y82" s="41">
        <f>'NG West Shocks'!BE53</f>
        <v>49</v>
      </c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</row>
    <row r="83" spans="2:36" x14ac:dyDescent="0.2">
      <c r="B83" s="2">
        <f>'NG West Shocks'!AH54</f>
        <v>50</v>
      </c>
      <c r="C83" s="29">
        <f>'NG West Shocks'!AI54</f>
        <v>0.9774166666666666</v>
      </c>
      <c r="D83" s="29">
        <f>'NG West Shocks'!AJ54</f>
        <v>0.98541666666666661</v>
      </c>
      <c r="E83" s="29">
        <f>'NG West Shocks'!AK54</f>
        <v>0.98925000000000007</v>
      </c>
      <c r="F83" s="29">
        <f>'NG West Shocks'!AL54</f>
        <v>0.98449999999999982</v>
      </c>
      <c r="G83" s="29">
        <f>'NG West Shocks'!AM54</f>
        <v>1.0346666666666666</v>
      </c>
      <c r="H83" s="29">
        <f>'NG West Shocks'!AN54</f>
        <v>1.0140833333333334</v>
      </c>
      <c r="I83" s="29">
        <f>'NG West Shocks'!AO54</f>
        <v>0.98324999999999996</v>
      </c>
      <c r="J83" s="29">
        <f>'NG West Shocks'!AP54</f>
        <v>0.92858333333333309</v>
      </c>
      <c r="K83" s="29">
        <f>'NG West Shocks'!AQ54</f>
        <v>0.99525000000000008</v>
      </c>
      <c r="L83" s="29">
        <f>'NG West Shocks'!AR54</f>
        <v>0.92166666666666652</v>
      </c>
      <c r="M83" s="29">
        <f>'NG West Shocks'!AS54</f>
        <v>1.0068333333333332</v>
      </c>
      <c r="N83" s="29">
        <f>'NG West Shocks'!AT54</f>
        <v>0.98341666666666672</v>
      </c>
      <c r="O83" s="29">
        <f>'NG West Shocks'!AU54</f>
        <v>1.0236666666666667</v>
      </c>
      <c r="P83" s="29">
        <f>'NG West Shocks'!AV54</f>
        <v>1.0069166666666667</v>
      </c>
      <c r="Q83" s="29">
        <f>'NG West Shocks'!AW54</f>
        <v>0.97583333333333322</v>
      </c>
      <c r="R83" s="29">
        <f>'NG West Shocks'!AX54</f>
        <v>0.96283333333333332</v>
      </c>
      <c r="S83" s="29">
        <f>'NG West Shocks'!AY54</f>
        <v>1.0048333333333335</v>
      </c>
      <c r="T83" s="29">
        <f>'NG West Shocks'!AZ54</f>
        <v>1.00525</v>
      </c>
      <c r="U83" s="29">
        <f>'NG West Shocks'!BA54</f>
        <v>0.97941666666666671</v>
      </c>
      <c r="V83" s="29">
        <f>'NG West Shocks'!BB54</f>
        <v>0.97691666666666654</v>
      </c>
      <c r="W83" s="2">
        <f>'NG West Shocks'!BC54</f>
        <v>39</v>
      </c>
      <c r="X83" s="2">
        <f>'NG West Shocks'!BD54</f>
        <v>0.9870000000000001</v>
      </c>
      <c r="Y83" s="41">
        <f>'NG West Shocks'!BE54</f>
        <v>50</v>
      </c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</row>
    <row r="84" spans="2:36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</row>
    <row r="85" spans="2:36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</row>
    <row r="86" spans="2:36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</row>
    <row r="87" spans="2:36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</row>
    <row r="88" spans="2:36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</row>
    <row r="89" spans="2:36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2:36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</row>
    <row r="91" spans="2:36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</row>
    <row r="92" spans="2:36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2:36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2:36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2:36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2:36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</row>
    <row r="97" spans="3:36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</row>
    <row r="98" spans="3:36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3:36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3:36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3:36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3:36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3:36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3:36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3:36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3:36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</row>
    <row r="107" spans="3:36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</row>
    <row r="108" spans="3:36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</row>
    <row r="109" spans="3:36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</row>
    <row r="110" spans="3:36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</row>
    <row r="111" spans="3:36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</row>
    <row r="112" spans="3:36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</row>
    <row r="113" spans="3:36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</row>
    <row r="114" spans="3:36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</row>
    <row r="115" spans="3:36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</row>
    <row r="116" spans="3:36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</row>
    <row r="117" spans="3:36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</row>
    <row r="118" spans="3:36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</row>
    <row r="119" spans="3:36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</row>
    <row r="120" spans="3:36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</row>
    <row r="121" spans="3:36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3:36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3:36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</row>
    <row r="124" spans="3:36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</row>
    <row r="125" spans="3:36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</row>
    <row r="126" spans="3:36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3:36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</row>
    <row r="128" spans="3:36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</row>
    <row r="129" spans="3:36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</row>
    <row r="130" spans="3:36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3:36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3:36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</row>
    <row r="133" spans="3:36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</row>
    <row r="136" spans="3:36" x14ac:dyDescent="0.2">
      <c r="C136" s="24"/>
    </row>
  </sheetData>
  <sortState ref="A134:X233">
    <sortCondition ref="W134:W233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K136"/>
  <sheetViews>
    <sheetView zoomScaleNormal="100" workbookViewId="0"/>
  </sheetViews>
  <sheetFormatPr defaultRowHeight="12.75" x14ac:dyDescent="0.2"/>
  <cols>
    <col min="1" max="1" width="9.140625" style="2"/>
    <col min="2" max="2" width="16.28515625" style="2" bestFit="1" customWidth="1"/>
    <col min="3" max="3" width="9.7109375" style="2" bestFit="1" customWidth="1"/>
    <col min="4" max="22" width="9.140625" style="2"/>
    <col min="23" max="23" width="12.42578125" style="2" customWidth="1"/>
    <col min="24" max="24" width="11.42578125" style="2" customWidth="1"/>
    <col min="25" max="16384" width="9.140625" style="2"/>
  </cols>
  <sheetData>
    <row r="1" spans="2:36" x14ac:dyDescent="0.2">
      <c r="C1" s="2">
        <f>C33</f>
        <v>2019</v>
      </c>
      <c r="D1" s="2">
        <f t="shared" ref="D1:V1" si="0">D33</f>
        <v>2020</v>
      </c>
      <c r="E1" s="2">
        <f t="shared" si="0"/>
        <v>2021</v>
      </c>
      <c r="F1" s="2">
        <f t="shared" si="0"/>
        <v>2022</v>
      </c>
      <c r="G1" s="2">
        <f t="shared" si="0"/>
        <v>2023</v>
      </c>
      <c r="H1" s="2">
        <f t="shared" si="0"/>
        <v>2024</v>
      </c>
      <c r="I1" s="2">
        <f t="shared" si="0"/>
        <v>2025</v>
      </c>
      <c r="J1" s="2">
        <f t="shared" si="0"/>
        <v>2026</v>
      </c>
      <c r="K1" s="2">
        <f t="shared" si="0"/>
        <v>2027</v>
      </c>
      <c r="L1" s="2">
        <f t="shared" si="0"/>
        <v>2028</v>
      </c>
      <c r="M1" s="2">
        <f t="shared" si="0"/>
        <v>2029</v>
      </c>
      <c r="N1" s="2">
        <f t="shared" si="0"/>
        <v>2030</v>
      </c>
      <c r="O1" s="2">
        <f t="shared" si="0"/>
        <v>2031</v>
      </c>
      <c r="P1" s="2">
        <f t="shared" si="0"/>
        <v>2032</v>
      </c>
      <c r="Q1" s="2">
        <f t="shared" si="0"/>
        <v>2033</v>
      </c>
      <c r="R1" s="2">
        <f t="shared" si="0"/>
        <v>2034</v>
      </c>
      <c r="S1" s="2">
        <f t="shared" si="0"/>
        <v>2035</v>
      </c>
      <c r="T1" s="2">
        <f t="shared" si="0"/>
        <v>2036</v>
      </c>
      <c r="U1" s="2">
        <f t="shared" si="0"/>
        <v>2037</v>
      </c>
      <c r="V1" s="2">
        <f t="shared" si="0"/>
        <v>2038</v>
      </c>
      <c r="X1" s="20" t="s">
        <v>43</v>
      </c>
      <c r="Y1" s="20" t="s">
        <v>42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2:36" x14ac:dyDescent="0.2">
      <c r="B2" s="2">
        <v>0.99</v>
      </c>
      <c r="C2" s="26">
        <f t="shared" ref="C2:R8" si="1">PERCENTILE(C$34:C$83,$B2)</f>
        <v>1.0758633333333334</v>
      </c>
      <c r="D2" s="26">
        <f t="shared" si="1"/>
        <v>1.0522916666666666</v>
      </c>
      <c r="E2" s="26">
        <f t="shared" si="1"/>
        <v>1.0685741666666666</v>
      </c>
      <c r="F2" s="26">
        <f t="shared" si="1"/>
        <v>1.0468375000000001</v>
      </c>
      <c r="G2" s="26">
        <f t="shared" si="1"/>
        <v>1.0672250000000001</v>
      </c>
      <c r="H2" s="26">
        <f t="shared" si="1"/>
        <v>1.0621849999999999</v>
      </c>
      <c r="I2" s="26">
        <f t="shared" si="1"/>
        <v>1.0569658333333332</v>
      </c>
      <c r="J2" s="26">
        <f t="shared" si="1"/>
        <v>1.0649725000000001</v>
      </c>
      <c r="K2" s="26">
        <f t="shared" si="1"/>
        <v>1.0619783333333332</v>
      </c>
      <c r="L2" s="26">
        <f t="shared" si="1"/>
        <v>1.0609150000000001</v>
      </c>
      <c r="M2" s="26">
        <f t="shared" si="1"/>
        <v>1.0474741666666667</v>
      </c>
      <c r="N2" s="26">
        <f t="shared" si="1"/>
        <v>1.0563716666666667</v>
      </c>
      <c r="O2" s="26">
        <f t="shared" si="1"/>
        <v>1.0689658333333332</v>
      </c>
      <c r="P2" s="26">
        <f t="shared" si="1"/>
        <v>1.0779799999999999</v>
      </c>
      <c r="Q2" s="26">
        <f t="shared" si="1"/>
        <v>1.0718616666666665</v>
      </c>
      <c r="R2" s="26">
        <f t="shared" si="1"/>
        <v>1.0588133333333334</v>
      </c>
      <c r="S2" s="26">
        <f t="shared" ref="M2:V8" si="2">PERCENTILE(S$34:S$83,$B2)</f>
        <v>1.0470916666666668</v>
      </c>
      <c r="T2" s="26">
        <f t="shared" si="2"/>
        <v>1.0850783333333331</v>
      </c>
      <c r="U2" s="26">
        <f t="shared" si="2"/>
        <v>1.0494133333333333</v>
      </c>
      <c r="V2" s="26">
        <f t="shared" si="2"/>
        <v>1.0539049999999999</v>
      </c>
      <c r="X2" s="20">
        <v>1</v>
      </c>
      <c r="Y2" s="20" t="s">
        <v>48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2:36" x14ac:dyDescent="0.2">
      <c r="B3" s="2">
        <v>0.9</v>
      </c>
      <c r="C3" s="26">
        <f t="shared" si="1"/>
        <v>1.0306416666666667</v>
      </c>
      <c r="D3" s="26">
        <f t="shared" si="1"/>
        <v>1.0344333333333335</v>
      </c>
      <c r="E3" s="26">
        <f t="shared" si="1"/>
        <v>1.0248166666666667</v>
      </c>
      <c r="F3" s="26">
        <f t="shared" si="1"/>
        <v>1.0291333333333335</v>
      </c>
      <c r="G3" s="26">
        <f t="shared" si="1"/>
        <v>1.0462416666666667</v>
      </c>
      <c r="H3" s="26">
        <f t="shared" si="1"/>
        <v>1.0356333333333334</v>
      </c>
      <c r="I3" s="26">
        <f t="shared" si="1"/>
        <v>1.0305833333333332</v>
      </c>
      <c r="J3" s="26">
        <f t="shared" si="1"/>
        <v>1.0382500000000001</v>
      </c>
      <c r="K3" s="26">
        <f t="shared" si="1"/>
        <v>1.0380416666666668</v>
      </c>
      <c r="L3" s="26">
        <f t="shared" si="1"/>
        <v>1.0331250000000001</v>
      </c>
      <c r="M3" s="26">
        <f t="shared" si="2"/>
        <v>1.0297250000000002</v>
      </c>
      <c r="N3" s="26">
        <f t="shared" si="2"/>
        <v>1.0266500000000001</v>
      </c>
      <c r="O3" s="26">
        <f t="shared" si="2"/>
        <v>1.0404166666666668</v>
      </c>
      <c r="P3" s="26">
        <f t="shared" si="2"/>
        <v>1.0313749999999999</v>
      </c>
      <c r="Q3" s="26">
        <f t="shared" si="2"/>
        <v>1.0373916666666665</v>
      </c>
      <c r="R3" s="26">
        <f t="shared" si="2"/>
        <v>1.03895</v>
      </c>
      <c r="S3" s="26">
        <f t="shared" si="2"/>
        <v>1.0251666666666666</v>
      </c>
      <c r="T3" s="26">
        <f t="shared" si="2"/>
        <v>1.0368416666666667</v>
      </c>
      <c r="U3" s="26">
        <f t="shared" si="2"/>
        <v>1.032475</v>
      </c>
      <c r="V3" s="26">
        <f t="shared" si="2"/>
        <v>1.0302333333333331</v>
      </c>
      <c r="W3" s="27"/>
      <c r="X3" s="28">
        <v>5</v>
      </c>
      <c r="Y3" s="20" t="s">
        <v>14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2:36" x14ac:dyDescent="0.2">
      <c r="B4" s="2">
        <v>0.75</v>
      </c>
      <c r="C4" s="26">
        <f t="shared" si="1"/>
        <v>1.0160625000000001</v>
      </c>
      <c r="D4" s="26">
        <f t="shared" si="1"/>
        <v>1.01725</v>
      </c>
      <c r="E4" s="26">
        <f t="shared" si="1"/>
        <v>1.0161458333333333</v>
      </c>
      <c r="F4" s="26">
        <f t="shared" si="1"/>
        <v>1.0198333333333334</v>
      </c>
      <c r="G4" s="26">
        <f t="shared" si="1"/>
        <v>1.0195416666666666</v>
      </c>
      <c r="H4" s="26">
        <f t="shared" si="1"/>
        <v>1.0210625000000002</v>
      </c>
      <c r="I4" s="26">
        <f t="shared" si="1"/>
        <v>1.0193749999999999</v>
      </c>
      <c r="J4" s="26">
        <f t="shared" si="1"/>
        <v>1.0133541666666666</v>
      </c>
      <c r="K4" s="26">
        <f t="shared" si="1"/>
        <v>1.022375</v>
      </c>
      <c r="L4" s="26">
        <f t="shared" si="1"/>
        <v>1.0150625</v>
      </c>
      <c r="M4" s="26">
        <f t="shared" si="2"/>
        <v>1.0170625</v>
      </c>
      <c r="N4" s="26">
        <f t="shared" si="2"/>
        <v>1.0124374999999999</v>
      </c>
      <c r="O4" s="26">
        <f t="shared" si="2"/>
        <v>1.0234583333333334</v>
      </c>
      <c r="P4" s="26">
        <f t="shared" si="2"/>
        <v>1.0118749999999999</v>
      </c>
      <c r="Q4" s="26">
        <f t="shared" si="2"/>
        <v>1.0202916666666668</v>
      </c>
      <c r="R4" s="26">
        <f t="shared" si="2"/>
        <v>1.0183125</v>
      </c>
      <c r="S4" s="26">
        <f t="shared" si="2"/>
        <v>1.0163124999999997</v>
      </c>
      <c r="T4" s="26">
        <f t="shared" si="2"/>
        <v>1.0166041666666668</v>
      </c>
      <c r="U4" s="26">
        <f t="shared" si="2"/>
        <v>1.0114166666666666</v>
      </c>
      <c r="V4" s="26">
        <f t="shared" si="2"/>
        <v>1.0217291666666666</v>
      </c>
      <c r="W4" s="27"/>
      <c r="X4" s="28">
        <v>13</v>
      </c>
      <c r="Y4" s="20" t="s">
        <v>13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x14ac:dyDescent="0.2">
      <c r="B5" s="2">
        <v>0.5</v>
      </c>
      <c r="C5" s="26">
        <f t="shared" si="1"/>
        <v>0.99862499999999998</v>
      </c>
      <c r="D5" s="26">
        <f t="shared" si="1"/>
        <v>1.0007916666666667</v>
      </c>
      <c r="E5" s="26">
        <f t="shared" si="1"/>
        <v>0.99820833333333336</v>
      </c>
      <c r="F5" s="26">
        <f t="shared" si="1"/>
        <v>0.99970833333333331</v>
      </c>
      <c r="G5" s="26">
        <f t="shared" si="1"/>
        <v>0.99762499999999998</v>
      </c>
      <c r="H5" s="26">
        <f t="shared" si="1"/>
        <v>0.99787500000000007</v>
      </c>
      <c r="I5" s="26">
        <f t="shared" si="1"/>
        <v>0.99979166666666675</v>
      </c>
      <c r="J5" s="26">
        <f t="shared" si="1"/>
        <v>1.0002083333333334</v>
      </c>
      <c r="K5" s="26">
        <f t="shared" si="1"/>
        <v>0.99891666666666645</v>
      </c>
      <c r="L5" s="26">
        <f t="shared" si="1"/>
        <v>1.0000833333333334</v>
      </c>
      <c r="M5" s="26">
        <f t="shared" si="2"/>
        <v>0.99837500000000001</v>
      </c>
      <c r="N5" s="26">
        <f t="shared" si="2"/>
        <v>1.0005416666666667</v>
      </c>
      <c r="O5" s="26">
        <f t="shared" si="2"/>
        <v>1.0004999999999999</v>
      </c>
      <c r="P5" s="26">
        <f t="shared" si="2"/>
        <v>1.0006249999999999</v>
      </c>
      <c r="Q5" s="26">
        <f t="shared" si="2"/>
        <v>1.0017499999999999</v>
      </c>
      <c r="R5" s="26">
        <f t="shared" si="2"/>
        <v>0.99970833333333331</v>
      </c>
      <c r="S5" s="26">
        <f t="shared" si="2"/>
        <v>0.99783333333333313</v>
      </c>
      <c r="T5" s="26">
        <f t="shared" si="2"/>
        <v>0.99779166666666663</v>
      </c>
      <c r="U5" s="26">
        <f t="shared" si="2"/>
        <v>0.99704166666666683</v>
      </c>
      <c r="V5" s="26">
        <f t="shared" si="2"/>
        <v>0.99879166666666652</v>
      </c>
      <c r="W5" s="27"/>
      <c r="X5" s="28">
        <v>25</v>
      </c>
      <c r="Y5" s="20" t="s">
        <v>5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36" x14ac:dyDescent="0.2">
      <c r="B6" s="2">
        <v>0.25</v>
      </c>
      <c r="C6" s="26">
        <f t="shared" si="1"/>
        <v>0.98312499999999992</v>
      </c>
      <c r="D6" s="26">
        <f t="shared" si="1"/>
        <v>0.98587499999999995</v>
      </c>
      <c r="E6" s="26">
        <f t="shared" si="1"/>
        <v>0.9863333333333334</v>
      </c>
      <c r="F6" s="26">
        <f t="shared" si="1"/>
        <v>0.98260416666666672</v>
      </c>
      <c r="G6" s="26">
        <f t="shared" si="1"/>
        <v>0.9777499999999999</v>
      </c>
      <c r="H6" s="26">
        <f t="shared" si="1"/>
        <v>0.97785416666666669</v>
      </c>
      <c r="I6" s="26">
        <f t="shared" si="1"/>
        <v>0.97912500000000002</v>
      </c>
      <c r="J6" s="26">
        <f t="shared" si="1"/>
        <v>0.9837083333333333</v>
      </c>
      <c r="K6" s="26">
        <f t="shared" si="1"/>
        <v>0.97329166666666678</v>
      </c>
      <c r="L6" s="26">
        <f t="shared" si="1"/>
        <v>0.98183333333333311</v>
      </c>
      <c r="M6" s="26">
        <f t="shared" si="2"/>
        <v>0.98550000000000004</v>
      </c>
      <c r="N6" s="26">
        <f t="shared" si="2"/>
        <v>0.98829166666666657</v>
      </c>
      <c r="O6" s="26">
        <f t="shared" si="2"/>
        <v>0.97539583333333324</v>
      </c>
      <c r="P6" s="26">
        <f t="shared" si="2"/>
        <v>0.98485416666666681</v>
      </c>
      <c r="Q6" s="26">
        <f t="shared" si="2"/>
        <v>0.97724999999999995</v>
      </c>
      <c r="R6" s="26">
        <f t="shared" si="2"/>
        <v>0.98081250000000009</v>
      </c>
      <c r="S6" s="26">
        <f t="shared" si="2"/>
        <v>0.98256250000000001</v>
      </c>
      <c r="T6" s="26">
        <f t="shared" si="2"/>
        <v>0.98225000000000029</v>
      </c>
      <c r="U6" s="26">
        <f t="shared" si="2"/>
        <v>0.98820833333333336</v>
      </c>
      <c r="V6" s="26">
        <f t="shared" si="2"/>
        <v>0.98014583333333327</v>
      </c>
      <c r="W6" s="27"/>
      <c r="X6" s="28">
        <v>37</v>
      </c>
      <c r="Y6" s="20" t="s">
        <v>12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2:36" x14ac:dyDescent="0.2">
      <c r="B7" s="2">
        <v>0.1</v>
      </c>
      <c r="C7" s="26">
        <f t="shared" si="1"/>
        <v>0.96864166666666673</v>
      </c>
      <c r="D7" s="26">
        <f t="shared" si="1"/>
        <v>0.96355000000000002</v>
      </c>
      <c r="E7" s="26">
        <f t="shared" si="1"/>
        <v>0.97553333333333347</v>
      </c>
      <c r="F7" s="26">
        <f t="shared" si="1"/>
        <v>0.96991666666666665</v>
      </c>
      <c r="G7" s="26">
        <f t="shared" si="1"/>
        <v>0.96011666666666662</v>
      </c>
      <c r="H7" s="26">
        <f t="shared" si="1"/>
        <v>0.9637916666666666</v>
      </c>
      <c r="I7" s="26">
        <f t="shared" si="1"/>
        <v>0.96865000000000012</v>
      </c>
      <c r="J7" s="26">
        <f t="shared" si="1"/>
        <v>0.96240833333333331</v>
      </c>
      <c r="K7" s="26">
        <f t="shared" si="1"/>
        <v>0.9665083333333333</v>
      </c>
      <c r="L7" s="26">
        <f t="shared" si="1"/>
        <v>0.968275</v>
      </c>
      <c r="M7" s="26">
        <f t="shared" si="2"/>
        <v>0.97435000000000005</v>
      </c>
      <c r="N7" s="26">
        <f t="shared" si="2"/>
        <v>0.97145000000000004</v>
      </c>
      <c r="O7" s="26">
        <f t="shared" si="2"/>
        <v>0.95754166666666662</v>
      </c>
      <c r="P7" s="26">
        <f t="shared" si="2"/>
        <v>0.9741333333333333</v>
      </c>
      <c r="Q7" s="26">
        <f t="shared" si="2"/>
        <v>0.9625583333333334</v>
      </c>
      <c r="R7" s="26">
        <f t="shared" si="2"/>
        <v>0.96060833333333329</v>
      </c>
      <c r="S7" s="26">
        <f t="shared" si="2"/>
        <v>0.97177499999999994</v>
      </c>
      <c r="T7" s="26">
        <f t="shared" si="2"/>
        <v>0.96034166666666676</v>
      </c>
      <c r="U7" s="26">
        <f t="shared" si="2"/>
        <v>0.97095833333333326</v>
      </c>
      <c r="V7" s="26">
        <f t="shared" si="2"/>
        <v>0.96826666666666661</v>
      </c>
      <c r="W7" s="27"/>
      <c r="X7" s="28">
        <v>45</v>
      </c>
      <c r="Y7" s="20" t="s">
        <v>11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36" x14ac:dyDescent="0.2">
      <c r="B8" s="2">
        <v>0.01</v>
      </c>
      <c r="C8" s="26">
        <f t="shared" si="1"/>
        <v>0.93935583333333339</v>
      </c>
      <c r="D8" s="26">
        <f t="shared" si="1"/>
        <v>0.94688250000000007</v>
      </c>
      <c r="E8" s="26">
        <f t="shared" si="1"/>
        <v>0.93633166666666667</v>
      </c>
      <c r="F8" s="26">
        <f t="shared" si="1"/>
        <v>0.95276583333333331</v>
      </c>
      <c r="G8" s="26">
        <f t="shared" si="1"/>
        <v>0.94061500000000009</v>
      </c>
      <c r="H8" s="26">
        <f t="shared" si="1"/>
        <v>0.94514500000000001</v>
      </c>
      <c r="I8" s="26">
        <f t="shared" si="1"/>
        <v>0.95777749999999995</v>
      </c>
      <c r="J8" s="26">
        <f t="shared" si="1"/>
        <v>0.93827500000000008</v>
      </c>
      <c r="K8" s="26">
        <f t="shared" si="1"/>
        <v>0.94962249999999993</v>
      </c>
      <c r="L8" s="26">
        <f t="shared" si="1"/>
        <v>0.94494916666666662</v>
      </c>
      <c r="M8" s="26">
        <f t="shared" si="2"/>
        <v>0.95269250000000005</v>
      </c>
      <c r="N8" s="26">
        <f t="shared" si="2"/>
        <v>0.94274249999999993</v>
      </c>
      <c r="O8" s="26">
        <f t="shared" si="2"/>
        <v>0.93671666666666664</v>
      </c>
      <c r="P8" s="26">
        <f t="shared" si="2"/>
        <v>0.92763666666666666</v>
      </c>
      <c r="Q8" s="26">
        <f t="shared" si="2"/>
        <v>0.93588833333333321</v>
      </c>
      <c r="R8" s="26">
        <f t="shared" si="2"/>
        <v>0.94489750000000017</v>
      </c>
      <c r="S8" s="26">
        <f t="shared" si="2"/>
        <v>0.96145666666666663</v>
      </c>
      <c r="T8" s="26">
        <f t="shared" si="2"/>
        <v>0.92168749999999988</v>
      </c>
      <c r="U8" s="26">
        <f t="shared" si="2"/>
        <v>0.95732499999999987</v>
      </c>
      <c r="V8" s="26">
        <f t="shared" si="2"/>
        <v>0.94680833333333325</v>
      </c>
      <c r="W8" s="27"/>
      <c r="X8" s="28">
        <v>50</v>
      </c>
      <c r="Y8" s="20" t="s">
        <v>47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10" spans="2:36" x14ac:dyDescent="0.2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Y10" s="1" t="s">
        <v>59</v>
      </c>
    </row>
    <row r="11" spans="2:36" x14ac:dyDescent="0.2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36" x14ac:dyDescent="0.2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36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36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6" spans="2:36" x14ac:dyDescent="0.2">
      <c r="B16" s="30" t="str">
        <f>C30</f>
        <v>NG_Shock_East</v>
      </c>
      <c r="C16" s="3">
        <f>Forecasts!B8</f>
        <v>2.2102797772820981</v>
      </c>
      <c r="D16" s="3">
        <f>Forecasts!C8</f>
        <v>2.1090597292912907</v>
      </c>
      <c r="E16" s="3">
        <f>Forecasts!D8</f>
        <v>2.173526254013316</v>
      </c>
      <c r="F16" s="3">
        <f>Forecasts!E8</f>
        <v>2.6931027858325725</v>
      </c>
      <c r="G16" s="3">
        <f>Forecasts!F8</f>
        <v>3.2200469204772042</v>
      </c>
      <c r="H16" s="3">
        <f>Forecasts!G8</f>
        <v>3.690965167122918</v>
      </c>
      <c r="I16" s="3">
        <f>Forecasts!H8</f>
        <v>4.0625813082564468</v>
      </c>
      <c r="J16" s="3">
        <f>Forecasts!I8</f>
        <v>4.2657395765318205</v>
      </c>
      <c r="K16" s="3">
        <f>Forecasts!J8</f>
        <v>4.2344441626955964</v>
      </c>
      <c r="L16" s="3">
        <f>Forecasts!K8</f>
        <v>4.1776071624590223</v>
      </c>
      <c r="M16" s="3">
        <f>Forecasts!L8</f>
        <v>4.5069609763763561</v>
      </c>
      <c r="N16" s="3">
        <f>Forecasts!M8</f>
        <v>5.0830618922572581</v>
      </c>
      <c r="O16" s="3">
        <f>Forecasts!N8</f>
        <v>5.4186004369867184</v>
      </c>
      <c r="P16" s="3">
        <f>Forecasts!O8</f>
        <v>5.7655959420730687</v>
      </c>
      <c r="Q16" s="3">
        <f>Forecasts!P8</f>
        <v>6.1374402085234374</v>
      </c>
      <c r="R16" s="3">
        <f>Forecasts!Q8</f>
        <v>6.495368830646524</v>
      </c>
      <c r="S16" s="3">
        <f>Forecasts!R8</f>
        <v>6.2561160677954648</v>
      </c>
      <c r="T16" s="3">
        <f>Forecasts!S8</f>
        <v>6.3505599489675211</v>
      </c>
      <c r="U16" s="3">
        <f>Forecasts!T8</f>
        <v>6.7396319013822703</v>
      </c>
      <c r="V16" s="3">
        <f>Forecasts!U8</f>
        <v>7.2494074936631856</v>
      </c>
    </row>
    <row r="17" spans="2:23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2:23" x14ac:dyDescent="0.2">
      <c r="B18" s="30" t="s">
        <v>49</v>
      </c>
      <c r="C18" s="33">
        <f>MIN(C19:V19)</f>
        <v>0.22231422851482052</v>
      </c>
      <c r="D18" s="42" t="s">
        <v>50</v>
      </c>
      <c r="E18" s="33">
        <f>MAX(C19:V19)</f>
        <v>1.037623282195093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2:23" x14ac:dyDescent="0.2">
      <c r="C19" s="33">
        <f t="shared" ref="C19:V19" si="3">C22-C28</f>
        <v>0.30171976669733613</v>
      </c>
      <c r="D19" s="33">
        <f t="shared" si="3"/>
        <v>0.22231422851482052</v>
      </c>
      <c r="E19" s="33">
        <f t="shared" si="3"/>
        <v>0.28743254564635556</v>
      </c>
      <c r="F19" s="33">
        <f t="shared" si="3"/>
        <v>0.25334466756791363</v>
      </c>
      <c r="G19" s="33">
        <f t="shared" si="3"/>
        <v>0.4076901406016189</v>
      </c>
      <c r="H19" s="33">
        <f t="shared" si="3"/>
        <v>0.43199056316006601</v>
      </c>
      <c r="I19" s="33">
        <f t="shared" si="3"/>
        <v>0.40296066899710903</v>
      </c>
      <c r="J19" s="33">
        <f t="shared" si="3"/>
        <v>0.54045853999764049</v>
      </c>
      <c r="K19" s="33">
        <f t="shared" si="3"/>
        <v>0.4757645026031323</v>
      </c>
      <c r="L19" s="33">
        <f t="shared" si="3"/>
        <v>0.48445969593386273</v>
      </c>
      <c r="M19" s="33">
        <f t="shared" si="3"/>
        <v>0.42717727294257823</v>
      </c>
      <c r="N19" s="33">
        <f t="shared" si="3"/>
        <v>0.57758408693228258</v>
      </c>
      <c r="O19" s="33">
        <f t="shared" si="3"/>
        <v>0.71660539229112796</v>
      </c>
      <c r="P19" s="33">
        <f t="shared" si="3"/>
        <v>0.8668189125844048</v>
      </c>
      <c r="Q19" s="33">
        <f t="shared" si="3"/>
        <v>0.83452820328695942</v>
      </c>
      <c r="R19" s="33">
        <f t="shared" si="3"/>
        <v>0.73992535315045682</v>
      </c>
      <c r="S19" s="33">
        <f t="shared" si="3"/>
        <v>0.53574249946566521</v>
      </c>
      <c r="T19" s="33">
        <f t="shared" si="3"/>
        <v>1.037623282195093</v>
      </c>
      <c r="U19" s="33">
        <f t="shared" si="3"/>
        <v>0.62064146907845874</v>
      </c>
      <c r="V19" s="33">
        <f t="shared" si="3"/>
        <v>0.77638737787968104</v>
      </c>
    </row>
    <row r="20" spans="2:23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3" x14ac:dyDescent="0.2">
      <c r="C21" s="41">
        <f>C33</f>
        <v>2019</v>
      </c>
      <c r="D21" s="41">
        <f t="shared" ref="D21:V21" si="4">D33</f>
        <v>2020</v>
      </c>
      <c r="E21" s="41">
        <f t="shared" si="4"/>
        <v>2021</v>
      </c>
      <c r="F21" s="41">
        <f t="shared" si="4"/>
        <v>2022</v>
      </c>
      <c r="G21" s="41">
        <f t="shared" si="4"/>
        <v>2023</v>
      </c>
      <c r="H21" s="41">
        <f t="shared" si="4"/>
        <v>2024</v>
      </c>
      <c r="I21" s="41">
        <f t="shared" si="4"/>
        <v>2025</v>
      </c>
      <c r="J21" s="41">
        <f t="shared" si="4"/>
        <v>2026</v>
      </c>
      <c r="K21" s="41">
        <f t="shared" si="4"/>
        <v>2027</v>
      </c>
      <c r="L21" s="41">
        <f t="shared" si="4"/>
        <v>2028</v>
      </c>
      <c r="M21" s="41">
        <f t="shared" si="4"/>
        <v>2029</v>
      </c>
      <c r="N21" s="41">
        <f t="shared" si="4"/>
        <v>2030</v>
      </c>
      <c r="O21" s="41">
        <f t="shared" si="4"/>
        <v>2031</v>
      </c>
      <c r="P21" s="41">
        <f t="shared" si="4"/>
        <v>2032</v>
      </c>
      <c r="Q21" s="41">
        <f t="shared" si="4"/>
        <v>2033</v>
      </c>
      <c r="R21" s="41">
        <f t="shared" si="4"/>
        <v>2034</v>
      </c>
      <c r="S21" s="41">
        <f t="shared" si="4"/>
        <v>2035</v>
      </c>
      <c r="T21" s="41">
        <f t="shared" si="4"/>
        <v>2036</v>
      </c>
      <c r="U21" s="41">
        <f t="shared" si="4"/>
        <v>2037</v>
      </c>
      <c r="V21" s="41">
        <f t="shared" si="4"/>
        <v>2038</v>
      </c>
    </row>
    <row r="22" spans="2:23" x14ac:dyDescent="0.2">
      <c r="B22" s="2" t="s">
        <v>47</v>
      </c>
      <c r="C22" s="33">
        <f t="shared" ref="C22:V22" si="5">C2*C$16</f>
        <v>2.3779589687859759</v>
      </c>
      <c r="D22" s="33">
        <f t="shared" si="5"/>
        <v>2.2193459776354811</v>
      </c>
      <c r="E22" s="33">
        <f t="shared" si="5"/>
        <v>2.3225740056104005</v>
      </c>
      <c r="F22" s="33">
        <f t="shared" si="5"/>
        <v>2.8192409875640059</v>
      </c>
      <c r="G22" s="33">
        <f t="shared" si="5"/>
        <v>3.4365145747062846</v>
      </c>
      <c r="H22" s="33">
        <f t="shared" si="5"/>
        <v>3.9204878360404565</v>
      </c>
      <c r="I22" s="33">
        <f t="shared" si="5"/>
        <v>4.294009637965698</v>
      </c>
      <c r="J22" s="33">
        <f t="shared" si="5"/>
        <v>4.5428953411680348</v>
      </c>
      <c r="K22" s="33">
        <f t="shared" si="5"/>
        <v>4.4968879544925313</v>
      </c>
      <c r="L22" s="33">
        <f t="shared" si="5"/>
        <v>4.4320861027602136</v>
      </c>
      <c r="M22" s="33">
        <f t="shared" si="5"/>
        <v>4.7209251929290099</v>
      </c>
      <c r="N22" s="33">
        <f t="shared" si="5"/>
        <v>5.3696025628936201</v>
      </c>
      <c r="O22" s="33">
        <f t="shared" si="5"/>
        <v>5.7922987316238705</v>
      </c>
      <c r="P22" s="33">
        <f t="shared" si="5"/>
        <v>6.2151971136359263</v>
      </c>
      <c r="Q22" s="33">
        <f t="shared" si="5"/>
        <v>6.5784868909749443</v>
      </c>
      <c r="R22" s="33">
        <f t="shared" si="5"/>
        <v>6.8773831228062816</v>
      </c>
      <c r="S22" s="33">
        <f t="shared" si="5"/>
        <v>6.5507270002880666</v>
      </c>
      <c r="T22" s="33">
        <f t="shared" si="5"/>
        <v>6.8908550051590947</v>
      </c>
      <c r="U22" s="33">
        <f t="shared" si="5"/>
        <v>7.0726595790692395</v>
      </c>
      <c r="V22" s="33">
        <f t="shared" si="5"/>
        <v>7.6401868046090984</v>
      </c>
    </row>
    <row r="23" spans="2:23" x14ac:dyDescent="0.2">
      <c r="B23" s="2" t="s">
        <v>11</v>
      </c>
      <c r="C23" s="33">
        <f t="shared" ref="C23:V23" si="6">C3*C$16</f>
        <v>2.2780064334576506</v>
      </c>
      <c r="D23" s="33">
        <f t="shared" si="6"/>
        <v>2.1816816859698878</v>
      </c>
      <c r="E23" s="33">
        <f t="shared" si="6"/>
        <v>2.2274659305504132</v>
      </c>
      <c r="F23" s="33">
        <f t="shared" si="6"/>
        <v>2.7715618469931615</v>
      </c>
      <c r="G23" s="33">
        <f t="shared" si="6"/>
        <v>3.3689472568249377</v>
      </c>
      <c r="H23" s="33">
        <f t="shared" si="6"/>
        <v>3.8224865592447315</v>
      </c>
      <c r="I23" s="33">
        <f t="shared" si="6"/>
        <v>4.1868285866006225</v>
      </c>
      <c r="J23" s="33">
        <f t="shared" si="6"/>
        <v>4.4289041153341628</v>
      </c>
      <c r="K23" s="33">
        <f t="shared" si="6"/>
        <v>4.3955294760514754</v>
      </c>
      <c r="L23" s="33">
        <f t="shared" si="6"/>
        <v>4.3159903997154778</v>
      </c>
      <c r="M23" s="33">
        <f t="shared" si="6"/>
        <v>4.6409303913991442</v>
      </c>
      <c r="N23" s="33">
        <f t="shared" si="6"/>
        <v>5.2185254916859147</v>
      </c>
      <c r="O23" s="33">
        <f t="shared" si="6"/>
        <v>5.6376022046482657</v>
      </c>
      <c r="P23" s="33">
        <f t="shared" si="6"/>
        <v>5.9464915147556106</v>
      </c>
      <c r="Q23" s="33">
        <f t="shared" si="6"/>
        <v>6.3669293269871421</v>
      </c>
      <c r="R23" s="33">
        <f t="shared" si="6"/>
        <v>6.748363446600206</v>
      </c>
      <c r="S23" s="33">
        <f t="shared" si="6"/>
        <v>6.4135616555016499</v>
      </c>
      <c r="T23" s="33">
        <f t="shared" si="6"/>
        <v>6.5845251617540663</v>
      </c>
      <c r="U23" s="33">
        <f t="shared" si="6"/>
        <v>6.9585014473796596</v>
      </c>
      <c r="V23" s="33">
        <f t="shared" si="6"/>
        <v>7.4685812468882675</v>
      </c>
    </row>
    <row r="24" spans="2:23" x14ac:dyDescent="0.2">
      <c r="B24" s="2" t="s">
        <v>12</v>
      </c>
      <c r="C24" s="33">
        <f t="shared" ref="C24:V24" si="7">C4*C$16</f>
        <v>2.2457823962046919</v>
      </c>
      <c r="D24" s="33">
        <f t="shared" si="7"/>
        <v>2.1454410096215653</v>
      </c>
      <c r="E24" s="33">
        <f t="shared" si="7"/>
        <v>2.2086196466562393</v>
      </c>
      <c r="F24" s="33">
        <f t="shared" si="7"/>
        <v>2.7465159910849186</v>
      </c>
      <c r="G24" s="33">
        <f t="shared" si="7"/>
        <v>3.282972004048196</v>
      </c>
      <c r="H24" s="33">
        <f t="shared" si="7"/>
        <v>3.7687061209554451</v>
      </c>
      <c r="I24" s="33">
        <f t="shared" si="7"/>
        <v>4.1412938211039148</v>
      </c>
      <c r="J24" s="33">
        <f t="shared" si="7"/>
        <v>4.3227049737934218</v>
      </c>
      <c r="K24" s="33">
        <f t="shared" si="7"/>
        <v>4.3291898508359106</v>
      </c>
      <c r="L24" s="33">
        <f t="shared" si="7"/>
        <v>4.2405323703435611</v>
      </c>
      <c r="M24" s="33">
        <f t="shared" si="7"/>
        <v>4.5838609980357772</v>
      </c>
      <c r="N24" s="33">
        <f t="shared" si="7"/>
        <v>5.1462824745422076</v>
      </c>
      <c r="O24" s="33">
        <f t="shared" si="7"/>
        <v>5.5457117722376985</v>
      </c>
      <c r="P24" s="33">
        <f t="shared" si="7"/>
        <v>5.8340623938851852</v>
      </c>
      <c r="Q24" s="33">
        <f t="shared" si="7"/>
        <v>6.2619790994213931</v>
      </c>
      <c r="R24" s="33">
        <f t="shared" si="7"/>
        <v>6.6143152723577385</v>
      </c>
      <c r="S24" s="33">
        <f t="shared" si="7"/>
        <v>6.3581689611513763</v>
      </c>
      <c r="T24" s="33">
        <f t="shared" si="7"/>
        <v>6.4560057047868362</v>
      </c>
      <c r="U24" s="33">
        <f t="shared" si="7"/>
        <v>6.8165760322563846</v>
      </c>
      <c r="V24" s="33">
        <f t="shared" si="7"/>
        <v>7.4069310773275747</v>
      </c>
    </row>
    <row r="25" spans="2:23" x14ac:dyDescent="0.2">
      <c r="B25" s="2" t="s">
        <v>5</v>
      </c>
      <c r="C25" s="33">
        <f t="shared" ref="C25:V25" si="8">AVERAGE(C$34:C$133)*C$16</f>
        <v>2.2102650420835834</v>
      </c>
      <c r="D25" s="33">
        <f t="shared" si="8"/>
        <v>2.1091019104858773</v>
      </c>
      <c r="E25" s="33">
        <f t="shared" si="8"/>
        <v>2.1735190089258025</v>
      </c>
      <c r="F25" s="33">
        <f t="shared" si="8"/>
        <v>2.6930713663000714</v>
      </c>
      <c r="G25" s="33">
        <f t="shared" si="8"/>
        <v>3.2200200867528666</v>
      </c>
      <c r="H25" s="33">
        <f t="shared" si="8"/>
        <v>3.6909713187315307</v>
      </c>
      <c r="I25" s="33">
        <f t="shared" si="8"/>
        <v>4.0625474534122104</v>
      </c>
      <c r="J25" s="33">
        <f t="shared" si="8"/>
        <v>4.2657680147956638</v>
      </c>
      <c r="K25" s="33">
        <f t="shared" si="8"/>
        <v>4.2345288515788502</v>
      </c>
      <c r="L25" s="33">
        <f t="shared" si="8"/>
        <v>4.1775653863873989</v>
      </c>
      <c r="M25" s="33">
        <f t="shared" si="8"/>
        <v>4.5068783487584554</v>
      </c>
      <c r="N25" s="33">
        <f t="shared" si="8"/>
        <v>5.0829517592495916</v>
      </c>
      <c r="O25" s="33">
        <f t="shared" si="8"/>
        <v>5.4186636539918185</v>
      </c>
      <c r="P25" s="33">
        <f t="shared" si="8"/>
        <v>5.765557504766786</v>
      </c>
      <c r="Q25" s="33">
        <f t="shared" si="8"/>
        <v>6.137460666657466</v>
      </c>
      <c r="R25" s="33">
        <f t="shared" si="8"/>
        <v>6.4953688306465258</v>
      </c>
      <c r="S25" s="33">
        <f t="shared" si="8"/>
        <v>6.2560743603550124</v>
      </c>
      <c r="T25" s="33">
        <f t="shared" si="8"/>
        <v>6.3505176119011946</v>
      </c>
      <c r="U25" s="33">
        <f t="shared" si="8"/>
        <v>6.7394634105847357</v>
      </c>
      <c r="V25" s="33">
        <f t="shared" si="8"/>
        <v>7.2495162347755908</v>
      </c>
    </row>
    <row r="26" spans="2:23" x14ac:dyDescent="0.2">
      <c r="B26" s="2" t="s">
        <v>13</v>
      </c>
      <c r="C26" s="33">
        <f t="shared" ref="C26:V26" si="9">C6*C$16</f>
        <v>2.1729813060404624</v>
      </c>
      <c r="D26" s="33">
        <f t="shared" si="9"/>
        <v>2.0792692606150509</v>
      </c>
      <c r="E26" s="33">
        <f t="shared" si="9"/>
        <v>2.1438213952084677</v>
      </c>
      <c r="F26" s="33">
        <f t="shared" si="9"/>
        <v>2.6462540186206933</v>
      </c>
      <c r="G26" s="33">
        <f t="shared" si="9"/>
        <v>3.1484008764965861</v>
      </c>
      <c r="H26" s="33">
        <f t="shared" si="9"/>
        <v>3.6092256676926753</v>
      </c>
      <c r="I26" s="33">
        <f t="shared" si="9"/>
        <v>3.9777749234465936</v>
      </c>
      <c r="J26" s="33">
        <f t="shared" si="9"/>
        <v>4.1962435692641558</v>
      </c>
      <c r="K26" s="33">
        <f t="shared" si="9"/>
        <v>4.1213492165169354</v>
      </c>
      <c r="L26" s="33">
        <f t="shared" si="9"/>
        <v>4.1017139656743495</v>
      </c>
      <c r="M26" s="33">
        <f t="shared" si="9"/>
        <v>4.4416100422188993</v>
      </c>
      <c r="N26" s="33">
        <f t="shared" si="9"/>
        <v>5.0235477092687457</v>
      </c>
      <c r="O26" s="33">
        <f t="shared" si="9"/>
        <v>5.2852802887350236</v>
      </c>
      <c r="P26" s="33">
        <f t="shared" si="9"/>
        <v>5.6782711868670876</v>
      </c>
      <c r="Q26" s="33">
        <f t="shared" si="9"/>
        <v>5.9978134437795285</v>
      </c>
      <c r="R26" s="33">
        <f t="shared" si="9"/>
        <v>6.3707389412084945</v>
      </c>
      <c r="S26" s="33">
        <f t="shared" si="9"/>
        <v>6.1470250438632812</v>
      </c>
      <c r="T26" s="33">
        <f t="shared" si="9"/>
        <v>6.2378375098733496</v>
      </c>
      <c r="U26" s="33">
        <f t="shared" si="9"/>
        <v>6.6601604085451376</v>
      </c>
      <c r="V26" s="33">
        <f t="shared" si="9"/>
        <v>7.1054765490494143</v>
      </c>
    </row>
    <row r="27" spans="2:23" x14ac:dyDescent="0.2">
      <c r="B27" s="2" t="s">
        <v>14</v>
      </c>
      <c r="C27" s="33">
        <f t="shared" ref="C27:V27" si="10">C7*C$16</f>
        <v>2.1409690872661606</v>
      </c>
      <c r="D27" s="33">
        <f t="shared" si="10"/>
        <v>2.0321845021586231</v>
      </c>
      <c r="E27" s="33">
        <f t="shared" si="10"/>
        <v>2.1203473116651237</v>
      </c>
      <c r="F27" s="33">
        <f t="shared" si="10"/>
        <v>2.6120852770254426</v>
      </c>
      <c r="G27" s="33">
        <f t="shared" si="10"/>
        <v>3.0916207157988382</v>
      </c>
      <c r="H27" s="33">
        <f t="shared" si="10"/>
        <v>3.5573214700300086</v>
      </c>
      <c r="I27" s="33">
        <f t="shared" si="10"/>
        <v>3.9352193842426075</v>
      </c>
      <c r="J27" s="33">
        <f t="shared" si="10"/>
        <v>4.1053833162840281</v>
      </c>
      <c r="K27" s="33">
        <f t="shared" si="10"/>
        <v>4.0926255702799832</v>
      </c>
      <c r="L27" s="33">
        <f t="shared" si="10"/>
        <v>4.0450725752300096</v>
      </c>
      <c r="M27" s="33">
        <f t="shared" si="10"/>
        <v>4.3913574273323031</v>
      </c>
      <c r="N27" s="33">
        <f t="shared" si="10"/>
        <v>4.9379404752333134</v>
      </c>
      <c r="O27" s="33">
        <f t="shared" si="10"/>
        <v>5.18853569343299</v>
      </c>
      <c r="P27" s="33">
        <f t="shared" si="10"/>
        <v>5.6164591937047783</v>
      </c>
      <c r="Q27" s="33">
        <f t="shared" si="10"/>
        <v>5.9076442180493061</v>
      </c>
      <c r="R27" s="33">
        <f t="shared" si="10"/>
        <v>6.2395054267926398</v>
      </c>
      <c r="S27" s="33">
        <f t="shared" si="10"/>
        <v>6.0795371917819372</v>
      </c>
      <c r="T27" s="33">
        <f t="shared" si="10"/>
        <v>6.0987073256580517</v>
      </c>
      <c r="U27" s="33">
        <f t="shared" si="10"/>
        <v>6.5439017582462933</v>
      </c>
      <c r="V27" s="33">
        <f t="shared" si="10"/>
        <v>7.0193596291976066</v>
      </c>
    </row>
    <row r="28" spans="2:23" x14ac:dyDescent="0.2">
      <c r="B28" s="2" t="s">
        <v>48</v>
      </c>
      <c r="C28" s="33">
        <f t="shared" ref="C28:V28" si="11">C8*C$16</f>
        <v>2.0762392020886398</v>
      </c>
      <c r="D28" s="33">
        <f t="shared" si="11"/>
        <v>1.9970317491206606</v>
      </c>
      <c r="E28" s="33">
        <f t="shared" si="11"/>
        <v>2.0351414599640449</v>
      </c>
      <c r="F28" s="33">
        <f t="shared" si="11"/>
        <v>2.5658963199960922</v>
      </c>
      <c r="G28" s="33">
        <f t="shared" si="11"/>
        <v>3.0288244341046657</v>
      </c>
      <c r="H28" s="33">
        <f t="shared" si="11"/>
        <v>3.4884972728803905</v>
      </c>
      <c r="I28" s="33">
        <f t="shared" si="11"/>
        <v>3.891048968968589</v>
      </c>
      <c r="J28" s="33">
        <f t="shared" si="11"/>
        <v>4.0024368011703944</v>
      </c>
      <c r="K28" s="33">
        <f t="shared" si="11"/>
        <v>4.021123451889399</v>
      </c>
      <c r="L28" s="33">
        <f t="shared" si="11"/>
        <v>3.9476264068263509</v>
      </c>
      <c r="M28" s="33">
        <f t="shared" si="11"/>
        <v>4.2937479199864317</v>
      </c>
      <c r="N28" s="33">
        <f t="shared" si="11"/>
        <v>4.7920184759613376</v>
      </c>
      <c r="O28" s="33">
        <f t="shared" si="11"/>
        <v>5.0756933393327426</v>
      </c>
      <c r="P28" s="33">
        <f t="shared" si="11"/>
        <v>5.3483782010515215</v>
      </c>
      <c r="Q28" s="33">
        <f t="shared" si="11"/>
        <v>5.7439586876879849</v>
      </c>
      <c r="R28" s="33">
        <f t="shared" si="11"/>
        <v>6.1374577696558248</v>
      </c>
      <c r="S28" s="33">
        <f t="shared" si="11"/>
        <v>6.0149845008224014</v>
      </c>
      <c r="T28" s="33">
        <f t="shared" si="11"/>
        <v>5.8532317229640016</v>
      </c>
      <c r="U28" s="33">
        <f t="shared" si="11"/>
        <v>6.4520181099907807</v>
      </c>
      <c r="V28" s="33">
        <f t="shared" si="11"/>
        <v>6.8637994267294173</v>
      </c>
    </row>
    <row r="30" spans="2:23" x14ac:dyDescent="0.2">
      <c r="B30" s="2" t="s">
        <v>3</v>
      </c>
      <c r="C30" s="2" t="s">
        <v>8</v>
      </c>
      <c r="F30" s="34"/>
    </row>
    <row r="31" spans="2:23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"/>
    </row>
    <row r="32" spans="2:23" x14ac:dyDescent="0.2">
      <c r="B32" s="2" t="s">
        <v>4</v>
      </c>
      <c r="C32" s="2" t="s">
        <v>0</v>
      </c>
    </row>
    <row r="33" spans="2:36" ht="51" x14ac:dyDescent="0.2">
      <c r="B33" s="2" t="s">
        <v>44</v>
      </c>
      <c r="C33" s="2">
        <f>'P - Mid C'!C33</f>
        <v>2019</v>
      </c>
      <c r="D33" s="2">
        <f>'P - Mid C'!D33</f>
        <v>2020</v>
      </c>
      <c r="E33" s="2">
        <f>'P - Mid C'!E33</f>
        <v>2021</v>
      </c>
      <c r="F33" s="2">
        <f>'P - Mid C'!F33</f>
        <v>2022</v>
      </c>
      <c r="G33" s="2">
        <f>'P - Mid C'!G33</f>
        <v>2023</v>
      </c>
      <c r="H33" s="2">
        <f>'P - Mid C'!H33</f>
        <v>2024</v>
      </c>
      <c r="I33" s="2">
        <f>'P - Mid C'!I33</f>
        <v>2025</v>
      </c>
      <c r="J33" s="2">
        <f>'P - Mid C'!J33</f>
        <v>2026</v>
      </c>
      <c r="K33" s="2">
        <f>'P - Mid C'!K33</f>
        <v>2027</v>
      </c>
      <c r="L33" s="2">
        <f>'P - Mid C'!L33</f>
        <v>2028</v>
      </c>
      <c r="M33" s="2">
        <f>'P - Mid C'!M33</f>
        <v>2029</v>
      </c>
      <c r="N33" s="2">
        <f>'P - Mid C'!N33</f>
        <v>2030</v>
      </c>
      <c r="O33" s="2">
        <f>'P - Mid C'!O33</f>
        <v>2031</v>
      </c>
      <c r="P33" s="2">
        <f>'P - Mid C'!P33</f>
        <v>2032</v>
      </c>
      <c r="Q33" s="2">
        <f>'P - Mid C'!Q33</f>
        <v>2033</v>
      </c>
      <c r="R33" s="2">
        <f>'P - Mid C'!R33</f>
        <v>2034</v>
      </c>
      <c r="S33" s="2">
        <f>'P - Mid C'!S33</f>
        <v>2035</v>
      </c>
      <c r="T33" s="2">
        <f>'P - Mid C'!T33</f>
        <v>2036</v>
      </c>
      <c r="U33" s="2">
        <f>'P - Mid C'!U33</f>
        <v>2037</v>
      </c>
      <c r="V33" s="2">
        <f>'P - Mid C'!V33</f>
        <v>2038</v>
      </c>
      <c r="W33" s="36" t="s">
        <v>51</v>
      </c>
      <c r="X33" s="37" t="s">
        <v>5</v>
      </c>
      <c r="Y33" s="36" t="s">
        <v>45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2:36" x14ac:dyDescent="0.2">
      <c r="B34" s="2">
        <f>'NG East Shock'!AE5</f>
        <v>30</v>
      </c>
      <c r="C34" s="2">
        <f>'NG East Shock'!AF5</f>
        <v>1.0081666666666667</v>
      </c>
      <c r="D34" s="2">
        <f>'NG East Shock'!AG5</f>
        <v>1.0090833333333333</v>
      </c>
      <c r="E34" s="2">
        <f>'NG East Shock'!AH5</f>
        <v>0.98066666666666669</v>
      </c>
      <c r="F34" s="2">
        <f>'NG East Shock'!AI5</f>
        <v>1.0219166666666666</v>
      </c>
      <c r="G34" s="2">
        <f>'NG East Shock'!AJ5</f>
        <v>1.0384166666666663</v>
      </c>
      <c r="H34" s="2">
        <f>'NG East Shock'!AK5</f>
        <v>1.0130833333333331</v>
      </c>
      <c r="I34" s="2">
        <f>'NG East Shock'!AL5</f>
        <v>1.0190000000000001</v>
      </c>
      <c r="J34" s="2">
        <f>'NG East Shock'!AM5</f>
        <v>1.01475</v>
      </c>
      <c r="K34" s="2">
        <f>'NG East Shock'!AN5</f>
        <v>1.0731666666666666</v>
      </c>
      <c r="L34" s="2">
        <f>'NG East Shock'!AO5</f>
        <v>0.96941666666666659</v>
      </c>
      <c r="M34" s="2">
        <f>'NG East Shock'!AP5</f>
        <v>1.0025000000000002</v>
      </c>
      <c r="N34" s="2">
        <f>'NG East Shock'!AQ5</f>
        <v>1.0544166666666668</v>
      </c>
      <c r="O34" s="2">
        <f>'NG East Shock'!AR5</f>
        <v>1.0041666666666667</v>
      </c>
      <c r="P34" s="2">
        <f>'NG East Shock'!AS5</f>
        <v>0.99558333333333315</v>
      </c>
      <c r="Q34" s="2">
        <f>'NG East Shock'!AT5</f>
        <v>0.9860000000000001</v>
      </c>
      <c r="R34" s="2">
        <f>'NG East Shock'!AU5</f>
        <v>1.0463333333333333</v>
      </c>
      <c r="S34" s="2">
        <f>'NG East Shock'!AV5</f>
        <v>0.99750000000000005</v>
      </c>
      <c r="T34" s="2">
        <f>'NG East Shock'!AW5</f>
        <v>1.0062499999999999</v>
      </c>
      <c r="U34" s="2">
        <f>'NG East Shock'!AX5</f>
        <v>1.0183333333333333</v>
      </c>
      <c r="V34" s="2">
        <f>'NG East Shock'!AY5</f>
        <v>0.96691666666666665</v>
      </c>
      <c r="W34" s="20">
        <f>'NG East Shock'!AZ5</f>
        <v>46</v>
      </c>
      <c r="X34" s="20">
        <f>'NG East Shock'!BA5</f>
        <v>1.0112833333333333</v>
      </c>
      <c r="Y34" s="20">
        <f>'NG East Shock'!BB5</f>
        <v>1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2:36" x14ac:dyDescent="0.2">
      <c r="B35" s="2">
        <f>'NG East Shock'!AE6</f>
        <v>10</v>
      </c>
      <c r="C35" s="2">
        <f>'NG East Shock'!AF6</f>
        <v>0.98758333333333337</v>
      </c>
      <c r="D35" s="2">
        <f>'NG East Shock'!AG6</f>
        <v>0.99325000000000008</v>
      </c>
      <c r="E35" s="2">
        <f>'NG East Shock'!AH6</f>
        <v>0.97433333333333316</v>
      </c>
      <c r="F35" s="2">
        <f>'NG East Shock'!AI6</f>
        <v>0.97016666666666662</v>
      </c>
      <c r="G35" s="2">
        <f>'NG East Shock'!AJ6</f>
        <v>1.0509166666666665</v>
      </c>
      <c r="H35" s="2">
        <f>'NG East Shock'!AK6</f>
        <v>0.97783333333333344</v>
      </c>
      <c r="I35" s="2">
        <f>'NG East Shock'!AL6</f>
        <v>1.0329999999999999</v>
      </c>
      <c r="J35" s="2">
        <f>'NG East Shock'!AM6</f>
        <v>1.0339166666666668</v>
      </c>
      <c r="K35" s="2">
        <f>'NG East Shock'!AN6</f>
        <v>1.0113333333333332</v>
      </c>
      <c r="L35" s="2">
        <f>'NG East Shock'!AO6</f>
        <v>0.99383333333333335</v>
      </c>
      <c r="M35" s="2">
        <f>'NG East Shock'!AP6</f>
        <v>0.98350000000000015</v>
      </c>
      <c r="N35" s="2">
        <f>'NG East Shock'!AQ6</f>
        <v>1.0582499999999999</v>
      </c>
      <c r="O35" s="2">
        <f>'NG East Shock'!AR6</f>
        <v>0.97708333333333319</v>
      </c>
      <c r="P35" s="2">
        <f>'NG East Shock'!AS6</f>
        <v>1.0892500000000001</v>
      </c>
      <c r="Q35" s="2">
        <f>'NG East Shock'!AT6</f>
        <v>1.0413333333333332</v>
      </c>
      <c r="R35" s="2">
        <f>'NG East Shock'!AU6</f>
        <v>1.0101666666666667</v>
      </c>
      <c r="S35" s="2">
        <f>'NG East Shock'!AV6</f>
        <v>1.0354166666666667</v>
      </c>
      <c r="T35" s="2">
        <f>'NG East Shock'!AW6</f>
        <v>0.95966666666666678</v>
      </c>
      <c r="U35" s="2">
        <f>'NG East Shock'!AX6</f>
        <v>0.99458333333333326</v>
      </c>
      <c r="V35" s="2">
        <f>'NG East Shock'!AY6</f>
        <v>1.0220833333333332</v>
      </c>
      <c r="W35" s="20">
        <f>'NG East Shock'!AZ6</f>
        <v>13</v>
      </c>
      <c r="X35" s="20">
        <f>'NG East Shock'!BA6</f>
        <v>1.0098749999999999</v>
      </c>
      <c r="Y35" s="20">
        <f>'NG East Shock'!BB6</f>
        <v>2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2:36" x14ac:dyDescent="0.2">
      <c r="B36" s="2">
        <f>'NG East Shock'!AE7</f>
        <v>43</v>
      </c>
      <c r="C36" s="2">
        <f>'NG East Shock'!AF7</f>
        <v>0.98324999999999996</v>
      </c>
      <c r="D36" s="2">
        <f>'NG East Shock'!AG7</f>
        <v>0.94316666666666682</v>
      </c>
      <c r="E36" s="2">
        <f>'NG East Shock'!AH7</f>
        <v>0.99541666666666684</v>
      </c>
      <c r="F36" s="2">
        <f>'NG East Shock'!AI7</f>
        <v>0.99691666666666656</v>
      </c>
      <c r="G36" s="2">
        <f>'NG East Shock'!AJ7</f>
        <v>0.99458333333333326</v>
      </c>
      <c r="H36" s="2">
        <f>'NG East Shock'!AK7</f>
        <v>1.0309999999999999</v>
      </c>
      <c r="I36" s="2">
        <f>'NG East Shock'!AL7</f>
        <v>1.0144166666666667</v>
      </c>
      <c r="J36" s="2">
        <f>'NG East Shock'!AM7</f>
        <v>1.0116666666666665</v>
      </c>
      <c r="K36" s="2">
        <f>'NG East Shock'!AN7</f>
        <v>1.0321666666666665</v>
      </c>
      <c r="L36" s="2">
        <f>'NG East Shock'!AO7</f>
        <v>1.0188333333333333</v>
      </c>
      <c r="M36" s="2">
        <f>'NG East Shock'!AP7</f>
        <v>1.0072500000000002</v>
      </c>
      <c r="N36" s="2">
        <f>'NG East Shock'!AQ7</f>
        <v>1.0251666666666668</v>
      </c>
      <c r="O36" s="2">
        <f>'NG East Shock'!AR7</f>
        <v>1.0402500000000001</v>
      </c>
      <c r="P36" s="2">
        <f>'NG East Shock'!AS7</f>
        <v>1.0662499999999999</v>
      </c>
      <c r="Q36" s="2">
        <f>'NG East Shock'!AT7</f>
        <v>0.96358333333333335</v>
      </c>
      <c r="R36" s="2">
        <f>'NG East Shock'!AU7</f>
        <v>1.0387500000000001</v>
      </c>
      <c r="S36" s="2">
        <f>'NG East Shock'!AV7</f>
        <v>1.0281666666666665</v>
      </c>
      <c r="T36" s="2">
        <f>'NG East Shock'!AW7</f>
        <v>0.98575000000000002</v>
      </c>
      <c r="U36" s="2">
        <f>'NG East Shock'!AX7</f>
        <v>0.9920000000000001</v>
      </c>
      <c r="V36" s="2">
        <f>'NG East Shock'!AY7</f>
        <v>1.0083333333333335</v>
      </c>
      <c r="W36" s="20">
        <f>'NG East Shock'!AZ7</f>
        <v>21</v>
      </c>
      <c r="X36" s="20">
        <f>'NG East Shock'!BA7</f>
        <v>1.0088458333333334</v>
      </c>
      <c r="Y36" s="20">
        <f>'NG East Shock'!BB7</f>
        <v>3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2:36" x14ac:dyDescent="0.2">
      <c r="B37" s="2">
        <f>'NG East Shock'!AE8</f>
        <v>20</v>
      </c>
      <c r="C37" s="2">
        <f>'NG East Shock'!AF8</f>
        <v>1.0319166666666666</v>
      </c>
      <c r="D37" s="2">
        <f>'NG East Shock'!AG8</f>
        <v>1.0290833333333333</v>
      </c>
      <c r="E37" s="2">
        <f>'NG East Shock'!AH8</f>
        <v>1.0584166666666666</v>
      </c>
      <c r="F37" s="2">
        <f>'NG East Shock'!AI8</f>
        <v>0.98741666666666672</v>
      </c>
      <c r="G37" s="2">
        <f>'NG East Shock'!AJ8</f>
        <v>0.96383333333333343</v>
      </c>
      <c r="H37" s="2">
        <f>'NG East Shock'!AK8</f>
        <v>1.0266666666666664</v>
      </c>
      <c r="I37" s="2">
        <f>'NG East Shock'!AL8</f>
        <v>1.0102500000000003</v>
      </c>
      <c r="J37" s="2">
        <f>'NG East Shock'!AM8</f>
        <v>0.98408333333333342</v>
      </c>
      <c r="K37" s="2">
        <f>'NG East Shock'!AN8</f>
        <v>0.99991666666666656</v>
      </c>
      <c r="L37" s="2">
        <f>'NG East Shock'!AO8</f>
        <v>1.0017499999999997</v>
      </c>
      <c r="M37" s="2">
        <f>'NG East Shock'!AP8</f>
        <v>1.0273333333333332</v>
      </c>
      <c r="N37" s="2">
        <f>'NG East Shock'!AQ8</f>
        <v>1.0383333333333333</v>
      </c>
      <c r="O37" s="2">
        <f>'NG East Shock'!AR8</f>
        <v>1.0175833333333335</v>
      </c>
      <c r="P37" s="2">
        <f>'NG East Shock'!AS8</f>
        <v>1.0047499999999998</v>
      </c>
      <c r="Q37" s="2">
        <f>'NG East Shock'!AT8</f>
        <v>1.0372499999999998</v>
      </c>
      <c r="R37" s="2">
        <f>'NG East Shock'!AU8</f>
        <v>0.9600833333333334</v>
      </c>
      <c r="S37" s="2">
        <f>'NG East Shock'!AV8</f>
        <v>1.0109999999999999</v>
      </c>
      <c r="T37" s="2">
        <f>'NG East Shock'!AW8</f>
        <v>0.99199999999999999</v>
      </c>
      <c r="U37" s="2">
        <f>'NG East Shock'!AX8</f>
        <v>0.96908333333333341</v>
      </c>
      <c r="V37" s="2">
        <f>'NG East Shock'!AY8</f>
        <v>0.99583333333333324</v>
      </c>
      <c r="W37" s="20">
        <f>'NG East Shock'!AZ8</f>
        <v>27</v>
      </c>
      <c r="X37" s="20">
        <f>'NG East Shock'!BA8</f>
        <v>1.0073291666666666</v>
      </c>
      <c r="Y37" s="20">
        <f>'NG East Shock'!BB8</f>
        <v>4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2:36" x14ac:dyDescent="0.2">
      <c r="B38" s="2">
        <f>'NG East Shock'!AE9</f>
        <v>25</v>
      </c>
      <c r="C38" s="2">
        <f>'NG East Shock'!AF9</f>
        <v>1.0001666666666666</v>
      </c>
      <c r="D38" s="2">
        <f>'NG East Shock'!AG9</f>
        <v>1.0054166666666668</v>
      </c>
      <c r="E38" s="2">
        <f>'NG East Shock'!AH9</f>
        <v>0.97124999999999995</v>
      </c>
      <c r="F38" s="2">
        <f>'NG East Shock'!AI9</f>
        <v>1.0217500000000002</v>
      </c>
      <c r="G38" s="2">
        <f>'NG East Shock'!AJ9</f>
        <v>1.0782500000000002</v>
      </c>
      <c r="H38" s="2">
        <f>'NG East Shock'!AK9</f>
        <v>0.97766666666666657</v>
      </c>
      <c r="I38" s="2">
        <f>'NG East Shock'!AL9</f>
        <v>0.995</v>
      </c>
      <c r="J38" s="2">
        <f>'NG East Shock'!AM9</f>
        <v>0.9804166666666666</v>
      </c>
      <c r="K38" s="2">
        <f>'NG East Shock'!AN9</f>
        <v>1.0306666666666666</v>
      </c>
      <c r="L38" s="2">
        <f>'NG East Shock'!AO9</f>
        <v>0.99266666666666659</v>
      </c>
      <c r="M38" s="2">
        <f>'NG East Shock'!AP9</f>
        <v>1.0381666666666667</v>
      </c>
      <c r="N38" s="2">
        <f>'NG East Shock'!AQ9</f>
        <v>0.99116666666666653</v>
      </c>
      <c r="O38" s="2">
        <f>'NG East Shock'!AR9</f>
        <v>0.97408333333333352</v>
      </c>
      <c r="P38" s="2">
        <f>'NG East Shock'!AS9</f>
        <v>1.03975</v>
      </c>
      <c r="Q38" s="2">
        <f>'NG East Shock'!AT9</f>
        <v>0.97283333333333333</v>
      </c>
      <c r="R38" s="2">
        <f>'NG East Shock'!AU9</f>
        <v>0.98241666666666649</v>
      </c>
      <c r="S38" s="2">
        <f>'NG East Shock'!AV9</f>
        <v>1.0114166666666666</v>
      </c>
      <c r="T38" s="2">
        <f>'NG East Shock'!AW9</f>
        <v>1.0695833333333333</v>
      </c>
      <c r="U38" s="2">
        <f>'NG East Shock'!AX9</f>
        <v>1.0398333333333334</v>
      </c>
      <c r="V38" s="2">
        <f>'NG East Shock'!AY9</f>
        <v>0.97149999999999992</v>
      </c>
      <c r="W38" s="20">
        <f>'NG East Shock'!AZ9</f>
        <v>44</v>
      </c>
      <c r="X38" s="20">
        <f>'NG East Shock'!BA9</f>
        <v>1.0071999999999999</v>
      </c>
      <c r="Y38" s="20">
        <f>'NG East Shock'!BB9</f>
        <v>5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2:36" x14ac:dyDescent="0.2">
      <c r="B39" s="2">
        <f>'NG East Shock'!AE10</f>
        <v>1</v>
      </c>
      <c r="C39" s="2">
        <f>'NG East Shock'!AF10</f>
        <v>1.0282500000000001</v>
      </c>
      <c r="D39" s="2">
        <f>'NG East Shock'!AG10</f>
        <v>1.0268333333333333</v>
      </c>
      <c r="E39" s="2">
        <f>'NG East Shock'!AH10</f>
        <v>0.99799999999999989</v>
      </c>
      <c r="F39" s="2">
        <f>'NG East Shock'!AI10</f>
        <v>0.9910000000000001</v>
      </c>
      <c r="G39" s="2">
        <f>'NG East Shock'!AJ10</f>
        <v>1.0002500000000001</v>
      </c>
      <c r="H39" s="2">
        <f>'NG East Shock'!AK10</f>
        <v>1.0213333333333334</v>
      </c>
      <c r="I39" s="2">
        <f>'NG East Shock'!AL10</f>
        <v>1.0282500000000001</v>
      </c>
      <c r="J39" s="2">
        <f>'NG East Shock'!AM10</f>
        <v>0.99208333333333332</v>
      </c>
      <c r="K39" s="2">
        <f>'NG East Shock'!AN10</f>
        <v>0.97216666666666673</v>
      </c>
      <c r="L39" s="2">
        <f>'NG East Shock'!AO10</f>
        <v>0.95525000000000004</v>
      </c>
      <c r="M39" s="2">
        <f>'NG East Shock'!AP10</f>
        <v>1.0081666666666667</v>
      </c>
      <c r="N39" s="2">
        <f>'NG East Shock'!AQ10</f>
        <v>1.0317499999999999</v>
      </c>
      <c r="O39" s="2">
        <f>'NG East Shock'!AR10</f>
        <v>1.0554166666666667</v>
      </c>
      <c r="P39" s="2">
        <f>'NG East Shock'!AS10</f>
        <v>1.0135833333333333</v>
      </c>
      <c r="Q39" s="2">
        <f>'NG East Shock'!AT10</f>
        <v>1.0084166666666665</v>
      </c>
      <c r="R39" s="2">
        <f>'NG East Shock'!AU10</f>
        <v>1.0513333333333332</v>
      </c>
      <c r="S39" s="2">
        <f>'NG East Shock'!AV10</f>
        <v>0.97258333333333313</v>
      </c>
      <c r="T39" s="2">
        <f>'NG East Shock'!AW10</f>
        <v>0.95224999999999993</v>
      </c>
      <c r="U39" s="2">
        <f>'NG East Shock'!AX10</f>
        <v>0.98424999999999985</v>
      </c>
      <c r="V39" s="2">
        <f>'NG East Shock'!AY10</f>
        <v>1.0464166666666666</v>
      </c>
      <c r="W39" s="20">
        <f>'NG East Shock'!AZ10</f>
        <v>3</v>
      </c>
      <c r="X39" s="20">
        <f>'NG East Shock'!BA10</f>
        <v>1.0068791666666663</v>
      </c>
      <c r="Y39" s="20">
        <f>'NG East Shock'!BB10</f>
        <v>6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2:36" x14ac:dyDescent="0.2">
      <c r="B40" s="2">
        <f>'NG East Shock'!AE11</f>
        <v>39</v>
      </c>
      <c r="C40" s="2">
        <f>'NG East Shock'!AF11</f>
        <v>0.98783333333333345</v>
      </c>
      <c r="D40" s="2">
        <f>'NG East Shock'!AG11</f>
        <v>1.0288333333333333</v>
      </c>
      <c r="E40" s="2">
        <f>'NG East Shock'!AH11</f>
        <v>1.0783333333333334</v>
      </c>
      <c r="F40" s="2">
        <f>'NG East Shock'!AI11</f>
        <v>1.0402500000000001</v>
      </c>
      <c r="G40" s="2">
        <f>'NG East Shock'!AJ11</f>
        <v>1.05575</v>
      </c>
      <c r="H40" s="2">
        <f>'NG East Shock'!AK11</f>
        <v>0.99175000000000013</v>
      </c>
      <c r="I40" s="2">
        <f>'NG East Shock'!AL11</f>
        <v>0.97991666666666666</v>
      </c>
      <c r="J40" s="2">
        <f>'NG East Shock'!AM11</f>
        <v>0.99308333333333321</v>
      </c>
      <c r="K40" s="2">
        <f>'NG East Shock'!AN11</f>
        <v>1.0462499999999999</v>
      </c>
      <c r="L40" s="2">
        <f>'NG East Shock'!AO11</f>
        <v>1.0115833333333335</v>
      </c>
      <c r="M40" s="2">
        <f>'NG East Shock'!AP11</f>
        <v>1.0294166666666669</v>
      </c>
      <c r="N40" s="2">
        <f>'NG East Shock'!AQ11</f>
        <v>0.99541666666666639</v>
      </c>
      <c r="O40" s="2">
        <f>'NG East Shock'!AR11</f>
        <v>0.94974999999999998</v>
      </c>
      <c r="P40" s="2">
        <f>'NG East Shock'!AS11</f>
        <v>1.0093333333333334</v>
      </c>
      <c r="Q40" s="2">
        <f>'NG East Shock'!AT11</f>
        <v>0.95008333333333317</v>
      </c>
      <c r="R40" s="2">
        <f>'NG East Shock'!AU11</f>
        <v>0.98124999999999984</v>
      </c>
      <c r="S40" s="2">
        <f>'NG East Shock'!AV11</f>
        <v>1.0135833333333333</v>
      </c>
      <c r="T40" s="2">
        <f>'NG East Shock'!AW11</f>
        <v>1.0109166666666669</v>
      </c>
      <c r="U40" s="2">
        <f>'NG East Shock'!AX11</f>
        <v>0.99650000000000005</v>
      </c>
      <c r="V40" s="2">
        <f>'NG East Shock'!AY11</f>
        <v>0.98758333333333337</v>
      </c>
      <c r="W40" s="20">
        <f>'NG East Shock'!AZ11</f>
        <v>31</v>
      </c>
      <c r="X40" s="20">
        <f>'NG East Shock'!BA11</f>
        <v>1.0068708333333336</v>
      </c>
      <c r="Y40" s="20">
        <f>'NG East Shock'!BB11</f>
        <v>7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2:36" x14ac:dyDescent="0.2">
      <c r="B41" s="2">
        <f>'NG East Shock'!AE12</f>
        <v>31</v>
      </c>
      <c r="C41" s="2">
        <f>'NG East Shock'!AF12</f>
        <v>0.98908333333333331</v>
      </c>
      <c r="D41" s="2">
        <f>'NG East Shock'!AG12</f>
        <v>1.0110833333333333</v>
      </c>
      <c r="E41" s="2">
        <f>'NG East Shock'!AH12</f>
        <v>1.0006666666666668</v>
      </c>
      <c r="F41" s="2">
        <f>'NG East Shock'!AI12</f>
        <v>1.0290000000000001</v>
      </c>
      <c r="G41" s="2">
        <f>'NG East Shock'!AJ12</f>
        <v>1.0075833333333333</v>
      </c>
      <c r="H41" s="2">
        <f>'NG East Shock'!AK12</f>
        <v>1.0630833333333334</v>
      </c>
      <c r="I41" s="2">
        <f>'NG East Shock'!AL12</f>
        <v>1.0288333333333333</v>
      </c>
      <c r="J41" s="2">
        <f>'NG East Shock'!AM12</f>
        <v>1.01</v>
      </c>
      <c r="K41" s="2">
        <f>'NG East Shock'!AN12</f>
        <v>1.0089166666666667</v>
      </c>
      <c r="L41" s="2">
        <f>'NG East Shock'!AO12</f>
        <v>0.95216666666666683</v>
      </c>
      <c r="M41" s="2">
        <f>'NG East Shock'!AP12</f>
        <v>0.98475000000000001</v>
      </c>
      <c r="N41" s="2">
        <f>'NG East Shock'!AQ12</f>
        <v>0.98266666666666669</v>
      </c>
      <c r="O41" s="2">
        <f>'NG East Shock'!AR12</f>
        <v>1.0235833333333333</v>
      </c>
      <c r="P41" s="2">
        <f>'NG East Shock'!AS12</f>
        <v>0.97941666666666671</v>
      </c>
      <c r="Q41" s="2">
        <f>'NG East Shock'!AT12</f>
        <v>0.98908333333333331</v>
      </c>
      <c r="R41" s="2">
        <f>'NG East Shock'!AU12</f>
        <v>1.0111666666666668</v>
      </c>
      <c r="S41" s="2">
        <f>'NG East Shock'!AV12</f>
        <v>0.99774999999999991</v>
      </c>
      <c r="T41" s="2">
        <f>'NG East Shock'!AW12</f>
        <v>1.0044166666666667</v>
      </c>
      <c r="U41" s="2">
        <f>'NG East Shock'!AX12</f>
        <v>1.0209166666666667</v>
      </c>
      <c r="V41" s="2">
        <f>'NG East Shock'!AY12</f>
        <v>1.0398333333333334</v>
      </c>
      <c r="W41" s="20">
        <f>'NG East Shock'!AZ12</f>
        <v>4</v>
      </c>
      <c r="X41" s="20">
        <f>'NG East Shock'!BA12</f>
        <v>1.0067000000000002</v>
      </c>
      <c r="Y41" s="20">
        <f>'NG East Shock'!BB12</f>
        <v>8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2:36" x14ac:dyDescent="0.2">
      <c r="B42" s="2">
        <f>'NG East Shock'!AE13</f>
        <v>49</v>
      </c>
      <c r="C42" s="2">
        <f>'NG East Shock'!AF13</f>
        <v>1.0059166666666666</v>
      </c>
      <c r="D42" s="2">
        <f>'NG East Shock'!AG13</f>
        <v>1.0220833333333335</v>
      </c>
      <c r="E42" s="2">
        <f>'NG East Shock'!AH13</f>
        <v>0.97633333333333328</v>
      </c>
      <c r="F42" s="2">
        <f>'NG East Shock'!AI13</f>
        <v>0.99799999999999989</v>
      </c>
      <c r="G42" s="2">
        <f>'NG East Shock'!AJ13</f>
        <v>0.99824999999999997</v>
      </c>
      <c r="H42" s="2">
        <f>'NG East Shock'!AK13</f>
        <v>0.99425000000000019</v>
      </c>
      <c r="I42" s="2">
        <f>'NG East Shock'!AL13</f>
        <v>1.0060000000000002</v>
      </c>
      <c r="J42" s="2">
        <f>'NG East Shock'!AM13</f>
        <v>1.0656666666666668</v>
      </c>
      <c r="K42" s="2">
        <f>'NG East Shock'!AN13</f>
        <v>0.99775000000000003</v>
      </c>
      <c r="L42" s="2">
        <f>'NG East Shock'!AO13</f>
        <v>1.0567499999999999</v>
      </c>
      <c r="M42" s="2">
        <f>'NG East Shock'!AP13</f>
        <v>0.99366666666666659</v>
      </c>
      <c r="N42" s="2">
        <f>'NG East Shock'!AQ13</f>
        <v>1.0076666666666667</v>
      </c>
      <c r="O42" s="2">
        <f>'NG East Shock'!AR13</f>
        <v>0.98758333333333326</v>
      </c>
      <c r="P42" s="2">
        <f>'NG East Shock'!AS13</f>
        <v>0.997</v>
      </c>
      <c r="Q42" s="2">
        <f>'NG East Shock'!AT13</f>
        <v>1.0162500000000001</v>
      </c>
      <c r="R42" s="2">
        <f>'NG East Shock'!AU13</f>
        <v>1.0233333333333332</v>
      </c>
      <c r="S42" s="2">
        <f>'NG East Shock'!AV13</f>
        <v>1.0029999999999999</v>
      </c>
      <c r="T42" s="2">
        <f>'NG East Shock'!AW13</f>
        <v>0.97766666666666679</v>
      </c>
      <c r="U42" s="2">
        <f>'NG East Shock'!AX13</f>
        <v>0.99099999999999999</v>
      </c>
      <c r="V42" s="2">
        <f>'NG East Shock'!AY13</f>
        <v>1.0057499999999999</v>
      </c>
      <c r="W42" s="20">
        <f>'NG East Shock'!AZ13</f>
        <v>23</v>
      </c>
      <c r="X42" s="20">
        <f>'NG East Shock'!BA13</f>
        <v>1.0061958333333332</v>
      </c>
      <c r="Y42" s="20">
        <f>'NG East Shock'!BB13</f>
        <v>9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2:36" x14ac:dyDescent="0.2">
      <c r="B43" s="2">
        <f>'NG East Shock'!AE14</f>
        <v>48</v>
      </c>
      <c r="C43" s="2">
        <f>'NG East Shock'!AF14</f>
        <v>1.0126666666666666</v>
      </c>
      <c r="D43" s="2">
        <f>'NG East Shock'!AG14</f>
        <v>0.99808333333333321</v>
      </c>
      <c r="E43" s="2">
        <f>'NG East Shock'!AH14</f>
        <v>0.99483333333333335</v>
      </c>
      <c r="F43" s="2">
        <f>'NG East Shock'!AI14</f>
        <v>1.0215000000000001</v>
      </c>
      <c r="G43" s="2">
        <f>'NG East Shock'!AJ14</f>
        <v>1.0242500000000001</v>
      </c>
      <c r="H43" s="2">
        <f>'NG East Shock'!AK14</f>
        <v>1.0395833333333331</v>
      </c>
      <c r="I43" s="2">
        <f>'NG East Shock'!AL14</f>
        <v>0.95850000000000002</v>
      </c>
      <c r="J43" s="2">
        <f>'NG East Shock'!AM14</f>
        <v>1.0608333333333333</v>
      </c>
      <c r="K43" s="2">
        <f>'NG East Shock'!AN14</f>
        <v>0.99258333333333326</v>
      </c>
      <c r="L43" s="2">
        <f>'NG East Shock'!AO14</f>
        <v>1.03125</v>
      </c>
      <c r="M43" s="2">
        <f>'NG East Shock'!AP14</f>
        <v>0.99850000000000005</v>
      </c>
      <c r="N43" s="2">
        <f>'NG East Shock'!AQ14</f>
        <v>0.98774999999999979</v>
      </c>
      <c r="O43" s="2">
        <f>'NG East Shock'!AR14</f>
        <v>0.98058333333333347</v>
      </c>
      <c r="P43" s="2">
        <f>'NG East Shock'!AS14</f>
        <v>1.0027499999999998</v>
      </c>
      <c r="Q43" s="2">
        <f>'NG East Shock'!AT14</f>
        <v>0.96416666666666684</v>
      </c>
      <c r="R43" s="2">
        <f>'NG East Shock'!AU14</f>
        <v>0.98774999999999979</v>
      </c>
      <c r="S43" s="2">
        <f>'NG East Shock'!AV14</f>
        <v>1.0168333333333333</v>
      </c>
      <c r="T43" s="2">
        <f>'NG East Shock'!AW14</f>
        <v>0.98733333333333329</v>
      </c>
      <c r="U43" s="2">
        <f>'NG East Shock'!AX14</f>
        <v>1.0044166666666665</v>
      </c>
      <c r="V43" s="2">
        <f>'NG East Shock'!AY14</f>
        <v>1.0574166666666667</v>
      </c>
      <c r="W43" s="20">
        <f>'NG East Shock'!AZ14</f>
        <v>1</v>
      </c>
      <c r="X43" s="20">
        <f>'NG East Shock'!BA14</f>
        <v>1.0060791666666666</v>
      </c>
      <c r="Y43" s="20">
        <f>'NG East Shock'!BB14</f>
        <v>10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2:36" x14ac:dyDescent="0.2">
      <c r="B44" s="2">
        <f>'NG East Shock'!AE15</f>
        <v>13</v>
      </c>
      <c r="C44" s="2">
        <f>'NG East Shock'!AF15</f>
        <v>0.98658333333333348</v>
      </c>
      <c r="D44" s="2">
        <f>'NG East Shock'!AG15</f>
        <v>1.0441666666666665</v>
      </c>
      <c r="E44" s="2">
        <f>'NG East Shock'!AH15</f>
        <v>1.0069999999999999</v>
      </c>
      <c r="F44" s="2">
        <f>'NG East Shock'!AI15</f>
        <v>1.014</v>
      </c>
      <c r="G44" s="2">
        <f>'NG East Shock'!AJ15</f>
        <v>0.96033333333333326</v>
      </c>
      <c r="H44" s="2">
        <f>'NG East Shock'!AK15</f>
        <v>0.96116666666666661</v>
      </c>
      <c r="I44" s="2">
        <f>'NG East Shock'!AL15</f>
        <v>0.98566666666666658</v>
      </c>
      <c r="J44" s="2">
        <f>'NG East Shock'!AM15</f>
        <v>1.0078333333333334</v>
      </c>
      <c r="K44" s="2">
        <f>'NG East Shock'!AN15</f>
        <v>1.0254166666666666</v>
      </c>
      <c r="L44" s="2">
        <f>'NG East Shock'!AO15</f>
        <v>1.0035833333333333</v>
      </c>
      <c r="M44" s="2">
        <f>'NG East Shock'!AP15</f>
        <v>1.0325</v>
      </c>
      <c r="N44" s="2">
        <f>'NG East Shock'!AQ15</f>
        <v>1.0004999999999999</v>
      </c>
      <c r="O44" s="2">
        <f>'NG East Shock'!AR15</f>
        <v>1.01325</v>
      </c>
      <c r="P44" s="2">
        <f>'NG East Shock'!AS15</f>
        <v>1.0078333333333334</v>
      </c>
      <c r="Q44" s="2">
        <f>'NG East Shock'!AT15</f>
        <v>1.0854999999999999</v>
      </c>
      <c r="R44" s="2">
        <f>'NG East Shock'!AU15</f>
        <v>1.0200833333333335</v>
      </c>
      <c r="S44" s="2">
        <f>'NG East Shock'!AV15</f>
        <v>1.0054166666666666</v>
      </c>
      <c r="T44" s="2">
        <f>'NG East Shock'!AW15</f>
        <v>0.99366666666666659</v>
      </c>
      <c r="U44" s="2">
        <f>'NG East Shock'!AX15</f>
        <v>0.99508333333333354</v>
      </c>
      <c r="V44" s="2">
        <f>'NG East Shock'!AY15</f>
        <v>0.96841666666666659</v>
      </c>
      <c r="W44" s="20">
        <f>'NG East Shock'!AZ15</f>
        <v>45</v>
      </c>
      <c r="X44" s="20">
        <f>'NG East Shock'!BA15</f>
        <v>1.0059</v>
      </c>
      <c r="Y44" s="20">
        <f>'NG East Shock'!BB15</f>
        <v>11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2:36" x14ac:dyDescent="0.2">
      <c r="B45" s="2">
        <f>'NG East Shock'!AE16</f>
        <v>7</v>
      </c>
      <c r="C45" s="2">
        <f>'NG East Shock'!AF16</f>
        <v>1.0524166666666668</v>
      </c>
      <c r="D45" s="2">
        <f>'NG East Shock'!AG16</f>
        <v>1.02925</v>
      </c>
      <c r="E45" s="2">
        <f>'NG East Shock'!AH16</f>
        <v>1.0184999999999997</v>
      </c>
      <c r="F45" s="2">
        <f>'NG East Shock'!AI16</f>
        <v>1.0193333333333332</v>
      </c>
      <c r="G45" s="2">
        <f>'NG East Shock'!AJ16</f>
        <v>0.98150000000000004</v>
      </c>
      <c r="H45" s="2">
        <f>'NG East Shock'!AK16</f>
        <v>0.95750000000000002</v>
      </c>
      <c r="I45" s="2">
        <f>'NG East Shock'!AL16</f>
        <v>1.0573333333333332</v>
      </c>
      <c r="J45" s="2">
        <f>'NG East Shock'!AM16</f>
        <v>0.99308333333333321</v>
      </c>
      <c r="K45" s="2">
        <f>'NG East Shock'!AN16</f>
        <v>1.038</v>
      </c>
      <c r="L45" s="2">
        <f>'NG East Shock'!AO16</f>
        <v>1.0649166666666667</v>
      </c>
      <c r="M45" s="2">
        <f>'NG East Shock'!AP16</f>
        <v>0.99274999999999991</v>
      </c>
      <c r="N45" s="2">
        <f>'NG East Shock'!AQ16</f>
        <v>1.0058333333333336</v>
      </c>
      <c r="O45" s="2">
        <f>'NG East Shock'!AR16</f>
        <v>1.0353333333333334</v>
      </c>
      <c r="P45" s="2">
        <f>'NG East Shock'!AS16</f>
        <v>0.95741666666666658</v>
      </c>
      <c r="Q45" s="2">
        <f>'NG East Shock'!AT16</f>
        <v>0.97949999999999993</v>
      </c>
      <c r="R45" s="2">
        <f>'NG East Shock'!AU16</f>
        <v>0.98716666666666664</v>
      </c>
      <c r="S45" s="2">
        <f>'NG East Shock'!AV16</f>
        <v>1.0166666666666666</v>
      </c>
      <c r="T45" s="2">
        <f>'NG East Shock'!AW16</f>
        <v>0.97325000000000006</v>
      </c>
      <c r="U45" s="2">
        <f>'NG East Shock'!AX16</f>
        <v>0.95691666666666653</v>
      </c>
      <c r="V45" s="2">
        <f>'NG East Shock'!AY16</f>
        <v>0.9913333333333334</v>
      </c>
      <c r="W45" s="20">
        <f>'NG East Shock'!AZ16</f>
        <v>29</v>
      </c>
      <c r="X45" s="20">
        <f>'NG East Shock'!BA16</f>
        <v>1.0054000000000001</v>
      </c>
      <c r="Y45" s="20">
        <f>'NG East Shock'!BB16</f>
        <v>12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2:36" x14ac:dyDescent="0.2">
      <c r="B46" s="2">
        <f>'NG East Shock'!AE17</f>
        <v>11</v>
      </c>
      <c r="C46" s="2">
        <f>'NG East Shock'!AF17</f>
        <v>1.0357499999999999</v>
      </c>
      <c r="D46" s="2">
        <f>'NG East Shock'!AG17</f>
        <v>0.9910000000000001</v>
      </c>
      <c r="E46" s="2">
        <f>'NG East Shock'!AH17</f>
        <v>0.9863333333333334</v>
      </c>
      <c r="F46" s="2">
        <f>'NG East Shock'!AI17</f>
        <v>1.0303333333333333</v>
      </c>
      <c r="G46" s="2">
        <f>'NG East Shock'!AJ17</f>
        <v>0.97691666666666654</v>
      </c>
      <c r="H46" s="2">
        <f>'NG East Shock'!AK17</f>
        <v>0.98491666666666655</v>
      </c>
      <c r="I46" s="2">
        <f>'NG East Shock'!AL17</f>
        <v>1.0025000000000002</v>
      </c>
      <c r="J46" s="2">
        <f>'NG East Shock'!AM17</f>
        <v>1.0365833333333334</v>
      </c>
      <c r="K46" s="2">
        <f>'NG East Shock'!AN17</f>
        <v>1.0065833333333332</v>
      </c>
      <c r="L46" s="2">
        <f>'NG East Shock'!AO17</f>
        <v>1.03725</v>
      </c>
      <c r="M46" s="2">
        <f>'NG East Shock'!AP17</f>
        <v>1.0176666666666667</v>
      </c>
      <c r="N46" s="2">
        <f>'NG East Shock'!AQ17</f>
        <v>1.0005833333333334</v>
      </c>
      <c r="O46" s="2">
        <f>'NG East Shock'!AR17</f>
        <v>1.0270833333333329</v>
      </c>
      <c r="P46" s="2">
        <f>'NG East Shock'!AS17</f>
        <v>1.0006666666666666</v>
      </c>
      <c r="Q46" s="2">
        <f>'NG East Shock'!AT17</f>
        <v>1.0213333333333334</v>
      </c>
      <c r="R46" s="2">
        <f>'NG East Shock'!AU17</f>
        <v>0.99991666666666668</v>
      </c>
      <c r="S46" s="2">
        <f>'NG East Shock'!AV17</f>
        <v>1.0039999999999998</v>
      </c>
      <c r="T46" s="2">
        <f>'NG East Shock'!AW17</f>
        <v>1.0111666666666668</v>
      </c>
      <c r="U46" s="2">
        <f>'NG East Shock'!AX17</f>
        <v>0.98816666666666675</v>
      </c>
      <c r="V46" s="2">
        <f>'NG East Shock'!AY17</f>
        <v>0.94558333333333333</v>
      </c>
      <c r="W46" s="20">
        <f>'NG East Shock'!AZ17</f>
        <v>50</v>
      </c>
      <c r="X46" s="20">
        <f>'NG East Shock'!BA17</f>
        <v>1.0052166666666669</v>
      </c>
      <c r="Y46" s="20">
        <f>'NG East Shock'!BB17</f>
        <v>13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2:36" x14ac:dyDescent="0.2">
      <c r="B47" s="2">
        <f>'NG East Shock'!AE18</f>
        <v>35</v>
      </c>
      <c r="C47" s="2">
        <f>'NG East Shock'!AF18</f>
        <v>0.97350000000000003</v>
      </c>
      <c r="D47" s="2">
        <f>'NG East Shock'!AG18</f>
        <v>1.0449999999999999</v>
      </c>
      <c r="E47" s="2">
        <f>'NG East Shock'!AH18</f>
        <v>0.99725000000000008</v>
      </c>
      <c r="F47" s="2">
        <f>'NG East Shock'!AI18</f>
        <v>1.0243333333333335</v>
      </c>
      <c r="G47" s="2">
        <f>'NG East Shock'!AJ18</f>
        <v>0.99691666666666678</v>
      </c>
      <c r="H47" s="2">
        <f>'NG East Shock'!AK18</f>
        <v>0.99125000000000008</v>
      </c>
      <c r="I47" s="2">
        <f>'NG East Shock'!AL18</f>
        <v>0.97258333333333324</v>
      </c>
      <c r="J47" s="2">
        <f>'NG East Shock'!AM18</f>
        <v>1.0642499999999999</v>
      </c>
      <c r="K47" s="2">
        <f>'NG East Shock'!AN18</f>
        <v>1.0104166666666667</v>
      </c>
      <c r="L47" s="2">
        <f>'NG East Shock'!AO18</f>
        <v>0.99125000000000008</v>
      </c>
      <c r="M47" s="2">
        <f>'NG East Shock'!AP18</f>
        <v>1.034</v>
      </c>
      <c r="N47" s="2">
        <f>'NG East Shock'!AQ18</f>
        <v>0.98708333333333342</v>
      </c>
      <c r="O47" s="2">
        <f>'NG East Shock'!AR18</f>
        <v>0.96783333333333343</v>
      </c>
      <c r="P47" s="2">
        <f>'NG East Shock'!AS18</f>
        <v>0.99416666666666664</v>
      </c>
      <c r="Q47" s="2">
        <f>'NG East Shock'!AT18</f>
        <v>1.0347500000000001</v>
      </c>
      <c r="R47" s="2">
        <f>'NG East Shock'!AU18</f>
        <v>0.95650000000000013</v>
      </c>
      <c r="S47" s="2">
        <f>'NG East Shock'!AV18</f>
        <v>1.0170833333333336</v>
      </c>
      <c r="T47" s="2">
        <f>'NG East Shock'!AW18</f>
        <v>0.98108333333333364</v>
      </c>
      <c r="U47" s="2">
        <f>'NG East Shock'!AX18</f>
        <v>1.0453333333333332</v>
      </c>
      <c r="V47" s="2">
        <f>'NG East Shock'!AY18</f>
        <v>0.99091666666666667</v>
      </c>
      <c r="W47" s="20">
        <f>'NG East Shock'!AZ18</f>
        <v>30</v>
      </c>
      <c r="X47" s="20">
        <f>'NG East Shock'!BA18</f>
        <v>1.0037749999999999</v>
      </c>
      <c r="Y47" s="20">
        <f>'NG East Shock'!BB18</f>
        <v>14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2:36" x14ac:dyDescent="0.2">
      <c r="B48" s="2">
        <f>'NG East Shock'!AE19</f>
        <v>22</v>
      </c>
      <c r="C48" s="2">
        <f>'NG East Shock'!AF19</f>
        <v>0.93841666666666679</v>
      </c>
      <c r="D48" s="2">
        <f>'NG East Shock'!AG19</f>
        <v>0.98941666666666661</v>
      </c>
      <c r="E48" s="2">
        <f>'NG East Shock'!AH19</f>
        <v>1.02125</v>
      </c>
      <c r="F48" s="2">
        <f>'NG East Shock'!AI19</f>
        <v>1.0024999999999999</v>
      </c>
      <c r="G48" s="2">
        <f>'NG East Shock'!AJ19</f>
        <v>0.98899999999999999</v>
      </c>
      <c r="H48" s="2">
        <f>'NG East Shock'!AK19</f>
        <v>0.96666666666666667</v>
      </c>
      <c r="I48" s="2">
        <f>'NG East Shock'!AL19</f>
        <v>1.0168333333333335</v>
      </c>
      <c r="J48" s="2">
        <f>'NG East Shock'!AM19</f>
        <v>0.98358333333333325</v>
      </c>
      <c r="K48" s="2">
        <f>'NG East Shock'!AN19</f>
        <v>1.0399166666666666</v>
      </c>
      <c r="L48" s="2">
        <f>'NG East Shock'!AO19</f>
        <v>1.0029999999999999</v>
      </c>
      <c r="M48" s="2">
        <f>'NG East Shock'!AP19</f>
        <v>1.0173333333333334</v>
      </c>
      <c r="N48" s="2">
        <f>'NG East Shock'!AQ19</f>
        <v>1.0168333333333333</v>
      </c>
      <c r="O48" s="2">
        <f>'NG East Shock'!AR19</f>
        <v>1.0387500000000003</v>
      </c>
      <c r="P48" s="2">
        <f>'NG East Shock'!AS19</f>
        <v>1.0069166666666669</v>
      </c>
      <c r="Q48" s="2">
        <f>'NG East Shock'!AT19</f>
        <v>0.98524999999999985</v>
      </c>
      <c r="R48" s="2">
        <f>'NG East Shock'!AU19</f>
        <v>1.0023333333333333</v>
      </c>
      <c r="S48" s="2">
        <f>'NG East Shock'!AV19</f>
        <v>0.96791666666666665</v>
      </c>
      <c r="T48" s="2">
        <f>'NG East Shock'!AW19</f>
        <v>1.0929999999999997</v>
      </c>
      <c r="U48" s="2">
        <f>'NG East Shock'!AX19</f>
        <v>1.016</v>
      </c>
      <c r="V48" s="2">
        <f>'NG East Shock'!AY19</f>
        <v>0.9730000000000002</v>
      </c>
      <c r="W48" s="20">
        <f>'NG East Shock'!AZ19</f>
        <v>43</v>
      </c>
      <c r="X48" s="20">
        <f>'NG East Shock'!BA19</f>
        <v>1.0033958333333335</v>
      </c>
      <c r="Y48" s="20">
        <f>'NG East Shock'!BB19</f>
        <v>15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2:36" x14ac:dyDescent="0.2">
      <c r="B49" s="2">
        <f>'NG East Shock'!AE20</f>
        <v>4</v>
      </c>
      <c r="C49" s="2">
        <f>'NG East Shock'!AF20</f>
        <v>1.0188333333333335</v>
      </c>
      <c r="D49" s="2">
        <f>'NG East Shock'!AG20</f>
        <v>1.0064166666666665</v>
      </c>
      <c r="E49" s="2">
        <f>'NG East Shock'!AH20</f>
        <v>0.99650000000000005</v>
      </c>
      <c r="F49" s="2">
        <f>'NG East Shock'!AI20</f>
        <v>0.99900000000000011</v>
      </c>
      <c r="G49" s="2">
        <f>'NG East Shock'!AJ20</f>
        <v>0.96050000000000002</v>
      </c>
      <c r="H49" s="2">
        <f>'NG East Shock'!AK20</f>
        <v>0.98691666666666666</v>
      </c>
      <c r="I49" s="2">
        <f>'NG East Shock'!AL20</f>
        <v>1.0097500000000001</v>
      </c>
      <c r="J49" s="2">
        <f>'NG East Shock'!AM20</f>
        <v>0.98333333333333328</v>
      </c>
      <c r="K49" s="2">
        <f>'NG East Shock'!AN20</f>
        <v>1.0103333333333333</v>
      </c>
      <c r="L49" s="2">
        <f>'NG East Shock'!AO20</f>
        <v>1.0326666666666666</v>
      </c>
      <c r="M49" s="2">
        <f>'NG East Shock'!AP20</f>
        <v>0.99824999999999997</v>
      </c>
      <c r="N49" s="2">
        <f>'NG East Shock'!AQ20</f>
        <v>0.9906666666666667</v>
      </c>
      <c r="O49" s="2">
        <f>'NG East Shock'!AR20</f>
        <v>1.0111666666666668</v>
      </c>
      <c r="P49" s="2">
        <f>'NG East Shock'!AS20</f>
        <v>1.0102500000000001</v>
      </c>
      <c r="Q49" s="2">
        <f>'NG East Shock'!AT20</f>
        <v>1.0076666666666665</v>
      </c>
      <c r="R49" s="2">
        <f>'NG East Shock'!AU20</f>
        <v>1.0094999999999998</v>
      </c>
      <c r="S49" s="2">
        <f>'NG East Shock'!AV20</f>
        <v>1.0197499999999999</v>
      </c>
      <c r="T49" s="2">
        <f>'NG East Shock'!AW20</f>
        <v>0.98799999999999988</v>
      </c>
      <c r="U49" s="2">
        <f>'NG East Shock'!AX20</f>
        <v>1.0008333333333332</v>
      </c>
      <c r="V49" s="2">
        <f>'NG East Shock'!AY20</f>
        <v>1.0225833333333332</v>
      </c>
      <c r="W49" s="20">
        <f>'NG East Shock'!AZ20</f>
        <v>12</v>
      </c>
      <c r="X49" s="20">
        <f>'NG East Shock'!BA20</f>
        <v>1.0031458333333332</v>
      </c>
      <c r="Y49" s="20">
        <f>'NG East Shock'!BB20</f>
        <v>16</v>
      </c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2:36" x14ac:dyDescent="0.2">
      <c r="B50" s="2">
        <f>'NG East Shock'!AE21</f>
        <v>17</v>
      </c>
      <c r="C50" s="2">
        <f>'NG East Shock'!AF21</f>
        <v>0.98775000000000002</v>
      </c>
      <c r="D50" s="2">
        <f>'NG East Shock'!AG21</f>
        <v>0.99825000000000008</v>
      </c>
      <c r="E50" s="2">
        <f>'NG East Shock'!AH21</f>
        <v>1.0071666666666668</v>
      </c>
      <c r="F50" s="2">
        <f>'NG East Shock'!AI21</f>
        <v>1.0083333333333333</v>
      </c>
      <c r="G50" s="2">
        <f>'NG East Shock'!AJ21</f>
        <v>0.97408333333333319</v>
      </c>
      <c r="H50" s="2">
        <f>'NG East Shock'!AK21</f>
        <v>1.0120833333333332</v>
      </c>
      <c r="I50" s="2">
        <f>'NG East Shock'!AL21</f>
        <v>0.9700833333333333</v>
      </c>
      <c r="J50" s="2">
        <f>'NG East Shock'!AM21</f>
        <v>1.0344166666666668</v>
      </c>
      <c r="K50" s="2">
        <f>'NG East Shock'!AN21</f>
        <v>0.97083333333333321</v>
      </c>
      <c r="L50" s="2">
        <f>'NG East Shock'!AO21</f>
        <v>1.01275</v>
      </c>
      <c r="M50" s="2">
        <f>'NG East Shock'!AP21</f>
        <v>1.0217499999999997</v>
      </c>
      <c r="N50" s="2">
        <f>'NG East Shock'!AQ21</f>
        <v>1.0014999999999998</v>
      </c>
      <c r="O50" s="2">
        <f>'NG East Shock'!AR21</f>
        <v>1.0774999999999999</v>
      </c>
      <c r="P50" s="2">
        <f>'NG East Shock'!AS21</f>
        <v>0.96708333333333352</v>
      </c>
      <c r="Q50" s="2">
        <f>'NG East Shock'!AT21</f>
        <v>1.0353333333333332</v>
      </c>
      <c r="R50" s="2">
        <f>'NG East Shock'!AU21</f>
        <v>1.0045833333333334</v>
      </c>
      <c r="S50" s="2">
        <f>'NG East Shock'!AV21</f>
        <v>0.98066666666666669</v>
      </c>
      <c r="T50" s="2">
        <f>'NG East Shock'!AW21</f>
        <v>0.9864166666666665</v>
      </c>
      <c r="U50" s="2">
        <f>'NG East Shock'!AX21</f>
        <v>1.0069166666666665</v>
      </c>
      <c r="V50" s="2">
        <f>'NG East Shock'!AY21</f>
        <v>0.98599999999999988</v>
      </c>
      <c r="W50" s="20">
        <f>'NG East Shock'!AZ21</f>
        <v>35</v>
      </c>
      <c r="X50" s="20">
        <f>'NG East Shock'!BA21</f>
        <v>1.002175</v>
      </c>
      <c r="Y50" s="20">
        <f>'NG East Shock'!BB21</f>
        <v>17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2:36" x14ac:dyDescent="0.2">
      <c r="B51" s="2">
        <f>'NG East Shock'!AE22</f>
        <v>27</v>
      </c>
      <c r="C51" s="2">
        <f>'NG East Shock'!AF22</f>
        <v>0.97316666666666662</v>
      </c>
      <c r="D51" s="2">
        <f>'NG East Shock'!AG22</f>
        <v>1.0459166666666666</v>
      </c>
      <c r="E51" s="2">
        <f>'NG East Shock'!AH22</f>
        <v>1.0223333333333333</v>
      </c>
      <c r="F51" s="2">
        <f>'NG East Shock'!AI22</f>
        <v>0.94741666666666668</v>
      </c>
      <c r="G51" s="2">
        <f>'NG East Shock'!AJ22</f>
        <v>0.98433333333333339</v>
      </c>
      <c r="H51" s="2">
        <f>'NG East Shock'!AK22</f>
        <v>1.0108333333333335</v>
      </c>
      <c r="I51" s="2">
        <f>'NG East Shock'!AL22</f>
        <v>1.0075833333333333</v>
      </c>
      <c r="J51" s="2">
        <f>'NG East Shock'!AM22</f>
        <v>0.98541666666666672</v>
      </c>
      <c r="K51" s="2">
        <f>'NG East Shock'!AN22</f>
        <v>1.0503333333333333</v>
      </c>
      <c r="L51" s="2">
        <f>'NG East Shock'!AO22</f>
        <v>0.97516666666666663</v>
      </c>
      <c r="M51" s="2">
        <f>'NG East Shock'!AP22</f>
        <v>1.0024166666666667</v>
      </c>
      <c r="N51" s="2">
        <f>'NG East Shock'!AQ22</f>
        <v>1.0044999999999999</v>
      </c>
      <c r="O51" s="2">
        <f>'NG East Shock'!AR22</f>
        <v>0.94266666666666665</v>
      </c>
      <c r="P51" s="2">
        <f>'NG East Shock'!AS22</f>
        <v>0.98208333333333331</v>
      </c>
      <c r="Q51" s="2">
        <f>'NG East Shock'!AT22</f>
        <v>1.0386666666666666</v>
      </c>
      <c r="R51" s="2">
        <f>'NG East Shock'!AU22</f>
        <v>1.0338333333333332</v>
      </c>
      <c r="S51" s="2">
        <f>'NG East Shock'!AV22</f>
        <v>0.98524999999999985</v>
      </c>
      <c r="T51" s="2">
        <f>'NG East Shock'!AW22</f>
        <v>1.0086666666666668</v>
      </c>
      <c r="U51" s="2">
        <f>'NG East Shock'!AX22</f>
        <v>1.0265</v>
      </c>
      <c r="V51" s="2">
        <f>'NG East Shock'!AY22</f>
        <v>1.0155833333333333</v>
      </c>
      <c r="W51" s="20">
        <f>'NG East Shock'!AZ22</f>
        <v>16</v>
      </c>
      <c r="X51" s="20">
        <f>'NG East Shock'!BA22</f>
        <v>1.0021333333333331</v>
      </c>
      <c r="Y51" s="20">
        <f>'NG East Shock'!BB22</f>
        <v>18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2:36" x14ac:dyDescent="0.2">
      <c r="B52" s="2">
        <f>'NG East Shock'!AE23</f>
        <v>23</v>
      </c>
      <c r="C52" s="2">
        <f>'NG East Shock'!AF23</f>
        <v>1.0743333333333334</v>
      </c>
      <c r="D52" s="2">
        <f>'NG East Shock'!AG23</f>
        <v>0.98541666666666661</v>
      </c>
      <c r="E52" s="2">
        <f>'NG East Shock'!AH23</f>
        <v>0.99841666666666695</v>
      </c>
      <c r="F52" s="2">
        <f>'NG East Shock'!AI23</f>
        <v>0.97649999999999981</v>
      </c>
      <c r="G52" s="2">
        <f>'NG East Shock'!AJ23</f>
        <v>0.98516666666666663</v>
      </c>
      <c r="H52" s="2">
        <f>'NG East Shock'!AK23</f>
        <v>0.95050000000000001</v>
      </c>
      <c r="I52" s="2">
        <f>'NG East Shock'!AL23</f>
        <v>1.02075</v>
      </c>
      <c r="J52" s="2">
        <f>'NG East Shock'!AM23</f>
        <v>1.0591666666666664</v>
      </c>
      <c r="K52" s="2">
        <f>'NG East Shock'!AN23</f>
        <v>1.0189999999999999</v>
      </c>
      <c r="L52" s="2">
        <f>'NG East Shock'!AO23</f>
        <v>1.0069999999999999</v>
      </c>
      <c r="M52" s="2">
        <f>'NG East Shock'!AP23</f>
        <v>0.97299999999999986</v>
      </c>
      <c r="N52" s="2">
        <f>'NG East Shock'!AQ23</f>
        <v>0.99641666666666673</v>
      </c>
      <c r="O52" s="2">
        <f>'NG East Shock'!AR23</f>
        <v>0.9790000000000002</v>
      </c>
      <c r="P52" s="2">
        <f>'NG East Shock'!AS23</f>
        <v>0.97841666666666682</v>
      </c>
      <c r="Q52" s="2">
        <f>'NG East Shock'!AT23</f>
        <v>0.97175000000000011</v>
      </c>
      <c r="R52" s="2">
        <f>'NG East Shock'!AU23</f>
        <v>1.0243333333333333</v>
      </c>
      <c r="S52" s="2">
        <f>'NG East Shock'!AV23</f>
        <v>0.97183333333333322</v>
      </c>
      <c r="T52" s="2">
        <f>'NG East Shock'!AW23</f>
        <v>1.0365833333333334</v>
      </c>
      <c r="U52" s="2">
        <f>'NG East Shock'!AX23</f>
        <v>1.0126666666666666</v>
      </c>
      <c r="V52" s="2">
        <f>'NG East Shock'!AY23</f>
        <v>1.0098333333333336</v>
      </c>
      <c r="W52" s="20">
        <f>'NG East Shock'!AZ23</f>
        <v>19</v>
      </c>
      <c r="X52" s="20">
        <f>'NG East Shock'!BA23</f>
        <v>1.0015041666666666</v>
      </c>
      <c r="Y52" s="20">
        <f>'NG East Shock'!BB23</f>
        <v>19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2:36" x14ac:dyDescent="0.2">
      <c r="B53" s="2">
        <f>'NG East Shock'!AE24</f>
        <v>34</v>
      </c>
      <c r="C53" s="2">
        <f>'NG East Shock'!AF24</f>
        <v>0.98366666666666658</v>
      </c>
      <c r="D53" s="2">
        <f>'NG East Shock'!AG24</f>
        <v>0.98724999999999996</v>
      </c>
      <c r="E53" s="2">
        <f>'NG East Shock'!AH24</f>
        <v>0.98633333333333351</v>
      </c>
      <c r="F53" s="2">
        <f>'NG East Shock'!AI24</f>
        <v>0.96691666666666654</v>
      </c>
      <c r="G53" s="2">
        <f>'NG East Shock'!AJ24</f>
        <v>1.0415833333333333</v>
      </c>
      <c r="H53" s="2">
        <f>'NG East Shock'!AK24</f>
        <v>1.01075</v>
      </c>
      <c r="I53" s="2">
        <f>'NG East Shock'!AL24</f>
        <v>1.0305833333333334</v>
      </c>
      <c r="J53" s="2">
        <f>'NG East Shock'!AM24</f>
        <v>1.0050833333333333</v>
      </c>
      <c r="K53" s="2">
        <f>'NG East Shock'!AN24</f>
        <v>1.0384166666666668</v>
      </c>
      <c r="L53" s="2">
        <f>'NG East Shock'!AO24</f>
        <v>1.0158333333333334</v>
      </c>
      <c r="M53" s="2">
        <f>'NG East Shock'!AP24</f>
        <v>0.97450000000000003</v>
      </c>
      <c r="N53" s="2">
        <f>'NG East Shock'!AQ24</f>
        <v>1.01475</v>
      </c>
      <c r="O53" s="2">
        <f>'NG East Shock'!AR24</f>
        <v>0.95783333333333331</v>
      </c>
      <c r="P53" s="2">
        <f>'NG East Shock'!AS24</f>
        <v>0.98475000000000013</v>
      </c>
      <c r="Q53" s="2">
        <f>'NG East Shock'!AT24</f>
        <v>0.99408333333333321</v>
      </c>
      <c r="R53" s="2">
        <f>'NG East Shock'!AU24</f>
        <v>1.0378333333333336</v>
      </c>
      <c r="S53" s="2">
        <f>'NG East Shock'!AV24</f>
        <v>0.97091666666666665</v>
      </c>
      <c r="T53" s="2">
        <f>'NG East Shock'!AW24</f>
        <v>1.028</v>
      </c>
      <c r="U53" s="2">
        <f>'NG East Shock'!AX24</f>
        <v>0.97325000000000006</v>
      </c>
      <c r="V53" s="2">
        <f>'NG East Shock'!AY24</f>
        <v>1.0274166666666666</v>
      </c>
      <c r="W53" s="20">
        <f>'NG East Shock'!AZ24</f>
        <v>7</v>
      </c>
      <c r="X53" s="20">
        <f>'NG East Shock'!BA24</f>
        <v>1.0014875000000001</v>
      </c>
      <c r="Y53" s="20">
        <f>'NG East Shock'!BB24</f>
        <v>20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2:36" x14ac:dyDescent="0.2">
      <c r="B54" s="2">
        <f>'NG East Shock'!AE25</f>
        <v>42</v>
      </c>
      <c r="C54" s="2">
        <f>'NG East Shock'!AF25</f>
        <v>0.96016666666666639</v>
      </c>
      <c r="D54" s="2">
        <f>'NG East Shock'!AG25</f>
        <v>0.98983333333333334</v>
      </c>
      <c r="E54" s="2">
        <f>'NG East Shock'!AH25</f>
        <v>1.0171666666666666</v>
      </c>
      <c r="F54" s="2">
        <f>'NG East Shock'!AI25</f>
        <v>1.0004166666666665</v>
      </c>
      <c r="G54" s="2">
        <f>'NG East Shock'!AJ25</f>
        <v>1.0048333333333335</v>
      </c>
      <c r="H54" s="2">
        <f>'NG East Shock'!AK25</f>
        <v>0.99441666666666662</v>
      </c>
      <c r="I54" s="2">
        <f>'NG East Shock'!AL25</f>
        <v>1.0109999999999999</v>
      </c>
      <c r="J54" s="2">
        <f>'NG East Shock'!AM25</f>
        <v>1.0001666666666666</v>
      </c>
      <c r="K54" s="2">
        <f>'NG East Shock'!AN25</f>
        <v>1.0277499999999999</v>
      </c>
      <c r="L54" s="2">
        <f>'NG East Shock'!AO25</f>
        <v>0.99091666666666667</v>
      </c>
      <c r="M54" s="2">
        <f>'NG East Shock'!AP25</f>
        <v>0.98624999999999974</v>
      </c>
      <c r="N54" s="2">
        <f>'NG East Shock'!AQ25</f>
        <v>0.95374999999999976</v>
      </c>
      <c r="O54" s="2">
        <f>'NG East Shock'!AR25</f>
        <v>0.97658333333333347</v>
      </c>
      <c r="P54" s="2">
        <f>'NG East Shock'!AS25</f>
        <v>1.034</v>
      </c>
      <c r="Q54" s="2">
        <f>'NG East Shock'!AT25</f>
        <v>1.00125</v>
      </c>
      <c r="R54" s="2">
        <f>'NG East Shock'!AU25</f>
        <v>1.0185833333333332</v>
      </c>
      <c r="S54" s="2">
        <f>'NG East Shock'!AV25</f>
        <v>1.0248333333333333</v>
      </c>
      <c r="T54" s="2">
        <f>'NG East Shock'!AW25</f>
        <v>0.99808333333333332</v>
      </c>
      <c r="U54" s="2">
        <f>'NG East Shock'!AX25</f>
        <v>1.0385</v>
      </c>
      <c r="V54" s="2">
        <f>'NG East Shock'!AY25</f>
        <v>0.98641666666666661</v>
      </c>
      <c r="W54" s="20">
        <f>'NG East Shock'!AZ25</f>
        <v>33</v>
      </c>
      <c r="X54" s="20">
        <f>'NG East Shock'!BA25</f>
        <v>1.0007458333333334</v>
      </c>
      <c r="Y54" s="20">
        <f>'NG East Shock'!BB25</f>
        <v>21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2:36" x14ac:dyDescent="0.2">
      <c r="B55" s="2">
        <f>'NG East Shock'!AE26</f>
        <v>16</v>
      </c>
      <c r="C55" s="2">
        <f>'NG East Shock'!AF26</f>
        <v>0.9870833333333332</v>
      </c>
      <c r="D55" s="2">
        <f>'NG East Shock'!AG26</f>
        <v>1.0206666666666664</v>
      </c>
      <c r="E55" s="2">
        <f>'NG East Shock'!AH26</f>
        <v>0.98283333333333334</v>
      </c>
      <c r="F55" s="2">
        <f>'NG East Shock'!AI26</f>
        <v>1.0130000000000001</v>
      </c>
      <c r="G55" s="2">
        <f>'NG East Shock'!AJ26</f>
        <v>1.0281666666666667</v>
      </c>
      <c r="H55" s="2">
        <f>'NG East Shock'!AK26</f>
        <v>1.0223333333333333</v>
      </c>
      <c r="I55" s="2">
        <f>'NG East Shock'!AL26</f>
        <v>1.0300000000000002</v>
      </c>
      <c r="J55" s="2">
        <f>'NG East Shock'!AM26</f>
        <v>0.98816666666666653</v>
      </c>
      <c r="K55" s="2">
        <f>'NG East Shock'!AN26</f>
        <v>1.0253333333333332</v>
      </c>
      <c r="L55" s="2">
        <f>'NG East Shock'!AO26</f>
        <v>0.99774999999999991</v>
      </c>
      <c r="M55" s="2">
        <f>'NG East Shock'!AP26</f>
        <v>1.0049999999999999</v>
      </c>
      <c r="N55" s="2">
        <f>'NG East Shock'!AQ26</f>
        <v>1.0128333333333333</v>
      </c>
      <c r="O55" s="2">
        <f>'NG East Shock'!AR26</f>
        <v>1.0361666666666667</v>
      </c>
      <c r="P55" s="2">
        <f>'NG East Shock'!AS26</f>
        <v>0.99333333333333329</v>
      </c>
      <c r="Q55" s="2">
        <f>'NG East Shock'!AT26</f>
        <v>0.98808333333333331</v>
      </c>
      <c r="R55" s="2">
        <f>'NG East Shock'!AU26</f>
        <v>0.93783333333333363</v>
      </c>
      <c r="S55" s="2">
        <f>'NG East Shock'!AV26</f>
        <v>0.95525000000000004</v>
      </c>
      <c r="T55" s="2">
        <f>'NG East Shock'!AW26</f>
        <v>1.0170833333333333</v>
      </c>
      <c r="U55" s="2">
        <f>'NG East Shock'!AX26</f>
        <v>0.99658333333333315</v>
      </c>
      <c r="V55" s="2">
        <f>'NG East Shock'!AY26</f>
        <v>0.97641666666666671</v>
      </c>
      <c r="W55" s="20">
        <f>'NG East Shock'!AZ26</f>
        <v>41</v>
      </c>
      <c r="X55" s="20">
        <f>'NG East Shock'!BA26</f>
        <v>1.0006958333333331</v>
      </c>
      <c r="Y55" s="20">
        <f>'NG East Shock'!BB26</f>
        <v>22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36" x14ac:dyDescent="0.2">
      <c r="B56" s="2">
        <f>'NG East Shock'!AE27</f>
        <v>5</v>
      </c>
      <c r="C56" s="2">
        <f>'NG East Shock'!AF27</f>
        <v>1.0262499999999999</v>
      </c>
      <c r="D56" s="2">
        <f>'NG East Shock'!AG27</f>
        <v>0.99691666666666656</v>
      </c>
      <c r="E56" s="2">
        <f>'NG East Shock'!AH27</f>
        <v>0.99575000000000002</v>
      </c>
      <c r="F56" s="2">
        <f>'NG East Shock'!AI27</f>
        <v>0.99750000000000005</v>
      </c>
      <c r="G56" s="2">
        <f>'NG East Shock'!AJ27</f>
        <v>1.0166666666666668</v>
      </c>
      <c r="H56" s="2">
        <f>'NG East Shock'!AK27</f>
        <v>0.96408333333333329</v>
      </c>
      <c r="I56" s="2">
        <f>'NG East Shock'!AL27</f>
        <v>1.0238333333333334</v>
      </c>
      <c r="J56" s="2">
        <f>'NG East Shock'!AM27</f>
        <v>0.97166666666666657</v>
      </c>
      <c r="K56" s="2">
        <f>'NG East Shock'!AN27</f>
        <v>0.99541666666666673</v>
      </c>
      <c r="L56" s="2">
        <f>'NG East Shock'!AO27</f>
        <v>1.0266666666666666</v>
      </c>
      <c r="M56" s="2">
        <f>'NG East Shock'!AP27</f>
        <v>1.0162499999999999</v>
      </c>
      <c r="N56" s="2">
        <f>'NG East Shock'!AQ27</f>
        <v>1.0025833333333332</v>
      </c>
      <c r="O56" s="2">
        <f>'NG East Shock'!AR27</f>
        <v>0.99683333333333313</v>
      </c>
      <c r="P56" s="2">
        <f>'NG East Shock'!AS27</f>
        <v>0.97483333333333333</v>
      </c>
      <c r="Q56" s="2">
        <f>'NG East Shock'!AT27</f>
        <v>0.99008333333333332</v>
      </c>
      <c r="R56" s="2">
        <f>'NG East Shock'!AU27</f>
        <v>1.0173333333333332</v>
      </c>
      <c r="S56" s="2">
        <f>'NG East Shock'!AV27</f>
        <v>0.98791666666666667</v>
      </c>
      <c r="T56" s="2">
        <f>'NG East Shock'!AW27</f>
        <v>1.0151666666666666</v>
      </c>
      <c r="U56" s="2">
        <f>'NG East Shock'!AX27</f>
        <v>1.0215833333333335</v>
      </c>
      <c r="V56" s="2">
        <f>'NG East Shock'!AY27</f>
        <v>0.97508333333333341</v>
      </c>
      <c r="W56" s="20">
        <f>'NG East Shock'!AZ27</f>
        <v>42</v>
      </c>
      <c r="X56" s="20">
        <f>'NG East Shock'!BA27</f>
        <v>1.0006208333333331</v>
      </c>
      <c r="Y56" s="20">
        <f>'NG East Shock'!BB27</f>
        <v>23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2:36" x14ac:dyDescent="0.2">
      <c r="B57" s="2">
        <f>'NG East Shock'!AE28</f>
        <v>46</v>
      </c>
      <c r="C57" s="2">
        <f>'NG East Shock'!AF28</f>
        <v>1.0246666666666666</v>
      </c>
      <c r="D57" s="2">
        <f>'NG East Shock'!AG28</f>
        <v>1.0340833333333335</v>
      </c>
      <c r="E57" s="2">
        <f>'NG East Shock'!AH28</f>
        <v>0.95308333333333339</v>
      </c>
      <c r="F57" s="2">
        <f>'NG East Shock'!AI28</f>
        <v>0.97341666666666671</v>
      </c>
      <c r="G57" s="2">
        <f>'NG East Shock'!AJ28</f>
        <v>0.96099999999999997</v>
      </c>
      <c r="H57" s="2">
        <f>'NG East Shock'!AK28</f>
        <v>1.0202500000000001</v>
      </c>
      <c r="I57" s="2">
        <f>'NG East Shock'!AL28</f>
        <v>1.0565833333333332</v>
      </c>
      <c r="J57" s="2">
        <f>'NG East Shock'!AM28</f>
        <v>0.99966666666666659</v>
      </c>
      <c r="K57" s="2">
        <f>'NG East Shock'!AN28</f>
        <v>1.0164999999999997</v>
      </c>
      <c r="L57" s="2">
        <f>'NG East Shock'!AO28</f>
        <v>0.97975000000000001</v>
      </c>
      <c r="M57" s="2">
        <f>'NG East Shock'!AP28</f>
        <v>0.94374999999999998</v>
      </c>
      <c r="N57" s="2">
        <f>'NG East Shock'!AQ28</f>
        <v>0.96808333333333307</v>
      </c>
      <c r="O57" s="2">
        <f>'NG East Shock'!AR28</f>
        <v>1.0189166666666665</v>
      </c>
      <c r="P57" s="2">
        <f>'NG East Shock'!AS28</f>
        <v>0.99349999999999994</v>
      </c>
      <c r="Q57" s="2">
        <f>'NG East Shock'!AT28</f>
        <v>0.9925833333333336</v>
      </c>
      <c r="R57" s="2">
        <f>'NG East Shock'!AU28</f>
        <v>1.0063333333333333</v>
      </c>
      <c r="S57" s="2">
        <f>'NG East Shock'!AV28</f>
        <v>0.99525000000000008</v>
      </c>
      <c r="T57" s="2">
        <f>'NG East Shock'!AW28</f>
        <v>1.0768333333333333</v>
      </c>
      <c r="U57" s="2">
        <f>'NG East Shock'!AX28</f>
        <v>0.99700000000000022</v>
      </c>
      <c r="V57" s="2">
        <f>'NG East Shock'!AY28</f>
        <v>1</v>
      </c>
      <c r="W57" s="20">
        <f>'NG East Shock'!AZ28</f>
        <v>25</v>
      </c>
      <c r="X57" s="20">
        <f>'NG East Shock'!BA28</f>
        <v>1.0005624999999998</v>
      </c>
      <c r="Y57" s="20">
        <f>'NG East Shock'!BB28</f>
        <v>24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2:36" x14ac:dyDescent="0.2">
      <c r="B58" s="2">
        <f>'NG East Shock'!AE29</f>
        <v>45</v>
      </c>
      <c r="C58" s="2">
        <f>'NG East Shock'!AF29</f>
        <v>0.98491666666666655</v>
      </c>
      <c r="D58" s="2">
        <f>'NG East Shock'!AG29</f>
        <v>0.96366666666666667</v>
      </c>
      <c r="E58" s="2">
        <f>'NG East Shock'!AH29</f>
        <v>1.0376666666666665</v>
      </c>
      <c r="F58" s="2">
        <f>'NG East Shock'!AI29</f>
        <v>1.024</v>
      </c>
      <c r="G58" s="2">
        <f>'NG East Shock'!AJ29</f>
        <v>1.0529999999999997</v>
      </c>
      <c r="H58" s="2">
        <f>'NG East Shock'!AK29</f>
        <v>0.97791666666666666</v>
      </c>
      <c r="I58" s="2">
        <f>'NG East Shock'!AL29</f>
        <v>0.95708333333333329</v>
      </c>
      <c r="J58" s="2">
        <f>'NG East Shock'!AM29</f>
        <v>0.99799999999999989</v>
      </c>
      <c r="K58" s="2">
        <f>'NG East Shock'!AN29</f>
        <v>0.98749999999999993</v>
      </c>
      <c r="L58" s="2">
        <f>'NG East Shock'!AO29</f>
        <v>1.0205833333333332</v>
      </c>
      <c r="M58" s="2">
        <f>'NG East Shock'!AP29</f>
        <v>1.0564166666666668</v>
      </c>
      <c r="N58" s="2">
        <f>'NG East Shock'!AQ29</f>
        <v>1.0260833333333335</v>
      </c>
      <c r="O58" s="2">
        <f>'NG East Shock'!AR29</f>
        <v>0.97499999999999976</v>
      </c>
      <c r="P58" s="2">
        <f>'NG East Shock'!AS29</f>
        <v>1.0135833333333333</v>
      </c>
      <c r="Q58" s="2">
        <f>'NG East Shock'!AT29</f>
        <v>1.0053333333333332</v>
      </c>
      <c r="R58" s="2">
        <f>'NG East Shock'!AU29</f>
        <v>0.98849999999999982</v>
      </c>
      <c r="S58" s="2">
        <f>'NG East Shock'!AV29</f>
        <v>0.99708333333333332</v>
      </c>
      <c r="T58" s="2">
        <f>'NG East Shock'!AW29</f>
        <v>0.92699999999999994</v>
      </c>
      <c r="U58" s="2">
        <f>'NG East Shock'!AX29</f>
        <v>1.0041666666666664</v>
      </c>
      <c r="V58" s="2">
        <f>'NG East Shock'!AY29</f>
        <v>0.99758333333333316</v>
      </c>
      <c r="W58" s="20">
        <f>'NG East Shock'!AZ29</f>
        <v>26</v>
      </c>
      <c r="X58" s="20">
        <f>'NG East Shock'!BA29</f>
        <v>0.9997541666666665</v>
      </c>
      <c r="Y58" s="20">
        <f>'NG East Shock'!BB29</f>
        <v>25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2:36" x14ac:dyDescent="0.2">
      <c r="B59" s="2">
        <f>'NG East Shock'!AE30</f>
        <v>38</v>
      </c>
      <c r="C59" s="2">
        <f>'NG East Shock'!AF30</f>
        <v>0.98175000000000001</v>
      </c>
      <c r="D59" s="2">
        <f>'NG East Shock'!AG30</f>
        <v>1.0375833333333333</v>
      </c>
      <c r="E59" s="2">
        <f>'NG East Shock'!AH30</f>
        <v>0.99516666666666653</v>
      </c>
      <c r="F59" s="2">
        <f>'NG East Shock'!AI30</f>
        <v>0.96766666666666667</v>
      </c>
      <c r="G59" s="2">
        <f>'NG East Shock'!AJ30</f>
        <v>0.98024999999999995</v>
      </c>
      <c r="H59" s="2">
        <f>'NG East Shock'!AK30</f>
        <v>1.0149166666666667</v>
      </c>
      <c r="I59" s="2">
        <f>'NG East Shock'!AL30</f>
        <v>0.97799999999999987</v>
      </c>
      <c r="J59" s="2">
        <f>'NG East Shock'!AM30</f>
        <v>1.05325</v>
      </c>
      <c r="K59" s="2">
        <f>'NG East Shock'!AN30</f>
        <v>0.99791666666666645</v>
      </c>
      <c r="L59" s="2">
        <f>'NG East Shock'!AO30</f>
        <v>1.0103333333333333</v>
      </c>
      <c r="M59" s="2">
        <f>'NG East Shock'!AP30</f>
        <v>0.99241666666666639</v>
      </c>
      <c r="N59" s="2">
        <f>'NG East Shock'!AQ30</f>
        <v>0.97966666666666669</v>
      </c>
      <c r="O59" s="2">
        <f>'NG East Shock'!AR30</f>
        <v>0.99083333333333334</v>
      </c>
      <c r="P59" s="2">
        <f>'NG East Shock'!AS30</f>
        <v>1.0028333333333335</v>
      </c>
      <c r="Q59" s="2">
        <f>'NG East Shock'!AT30</f>
        <v>1.0431666666666668</v>
      </c>
      <c r="R59" s="2">
        <f>'NG East Shock'!AU30</f>
        <v>0.98</v>
      </c>
      <c r="S59" s="2">
        <f>'NG East Shock'!AV30</f>
        <v>1.0134166666666666</v>
      </c>
      <c r="T59" s="2">
        <f>'NG East Shock'!AW30</f>
        <v>0.97575000000000001</v>
      </c>
      <c r="U59" s="2">
        <f>'NG East Shock'!AX30</f>
        <v>1.0076666666666665</v>
      </c>
      <c r="V59" s="2">
        <f>'NG East Shock'!AY30</f>
        <v>0.9860833333333332</v>
      </c>
      <c r="W59" s="20">
        <f>'NG East Shock'!AZ30</f>
        <v>34</v>
      </c>
      <c r="X59" s="20">
        <f>'NG East Shock'!BA30</f>
        <v>0.9994333333333334</v>
      </c>
      <c r="Y59" s="20">
        <f>'NG East Shock'!BB30</f>
        <v>26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2:36" x14ac:dyDescent="0.2">
      <c r="B60" s="2">
        <f>'NG East Shock'!AE31</f>
        <v>21</v>
      </c>
      <c r="C60" s="2">
        <f>'NG East Shock'!AF31</f>
        <v>1.0773333333333333</v>
      </c>
      <c r="D60" s="2">
        <f>'NG East Shock'!AG31</f>
        <v>1.0162500000000001</v>
      </c>
      <c r="E60" s="2">
        <f>'NG East Shock'!AH31</f>
        <v>0.97566666666666679</v>
      </c>
      <c r="F60" s="2">
        <f>'NG East Shock'!AI31</f>
        <v>0.99674999999999991</v>
      </c>
      <c r="G60" s="2">
        <f>'NG East Shock'!AJ31</f>
        <v>1.0111666666666668</v>
      </c>
      <c r="H60" s="2">
        <f>'NG East Shock'!AK31</f>
        <v>1.0349166666666667</v>
      </c>
      <c r="I60" s="2">
        <f>'NG East Shock'!AL31</f>
        <v>0.98341666666666672</v>
      </c>
      <c r="J60" s="2">
        <f>'NG East Shock'!AM31</f>
        <v>1.0109999999999999</v>
      </c>
      <c r="K60" s="2">
        <f>'NG East Shock'!AN31</f>
        <v>0.97008333333333319</v>
      </c>
      <c r="L60" s="2">
        <f>'NG East Shock'!AO31</f>
        <v>0.99083333333333357</v>
      </c>
      <c r="M60" s="2">
        <f>'NG East Shock'!AP31</f>
        <v>0.9906666666666667</v>
      </c>
      <c r="N60" s="2">
        <f>'NG East Shock'!AQ31</f>
        <v>0.98475000000000001</v>
      </c>
      <c r="O60" s="2">
        <f>'NG East Shock'!AR31</f>
        <v>0.96208333333333329</v>
      </c>
      <c r="P60" s="2">
        <f>'NG East Shock'!AS31</f>
        <v>0.99491666666666656</v>
      </c>
      <c r="Q60" s="2">
        <f>'NG East Shock'!AT31</f>
        <v>1.0205000000000002</v>
      </c>
      <c r="R60" s="2">
        <f>'NG East Shock'!AU31</f>
        <v>0.99425000000000008</v>
      </c>
      <c r="S60" s="2">
        <f>'NG East Shock'!AV31</f>
        <v>1.0475000000000001</v>
      </c>
      <c r="T60" s="2">
        <f>'NG East Shock'!AW31</f>
        <v>0.91658333333333319</v>
      </c>
      <c r="U60" s="2">
        <f>'NG East Shock'!AX31</f>
        <v>0.98183333333333322</v>
      </c>
      <c r="V60" s="2">
        <f>'NG East Shock'!AY31</f>
        <v>1.0229999999999999</v>
      </c>
      <c r="W60" s="20">
        <f>'NG East Shock'!AZ31</f>
        <v>10</v>
      </c>
      <c r="X60" s="20">
        <f>'NG East Shock'!BA31</f>
        <v>0.99917499999999992</v>
      </c>
      <c r="Y60" s="20">
        <f>'NG East Shock'!BB31</f>
        <v>27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2:36" x14ac:dyDescent="0.2">
      <c r="B61" s="2">
        <f>'NG East Shock'!AE32</f>
        <v>8</v>
      </c>
      <c r="C61" s="2">
        <f>'NG East Shock'!AF32</f>
        <v>0.9830833333333332</v>
      </c>
      <c r="D61" s="2">
        <f>'NG East Shock'!AG32</f>
        <v>0.96891666666666687</v>
      </c>
      <c r="E61" s="2">
        <f>'NG East Shock'!AH32</f>
        <v>0.98333333333333339</v>
      </c>
      <c r="F61" s="2">
        <f>'NG East Shock'!AI32</f>
        <v>0.98250000000000004</v>
      </c>
      <c r="G61" s="2">
        <f>'NG East Shock'!AJ32</f>
        <v>1.0171666666666666</v>
      </c>
      <c r="H61" s="2">
        <f>'NG East Shock'!AK32</f>
        <v>1.06125</v>
      </c>
      <c r="I61" s="2">
        <f>'NG East Shock'!AL32</f>
        <v>0.96433333333333338</v>
      </c>
      <c r="J61" s="2">
        <f>'NG East Shock'!AM32</f>
        <v>1.0179166666666666</v>
      </c>
      <c r="K61" s="2">
        <f>'NG East Shock'!AN32</f>
        <v>0.96824999999999994</v>
      </c>
      <c r="L61" s="2">
        <f>'NG East Shock'!AO32</f>
        <v>0.94450000000000001</v>
      </c>
      <c r="M61" s="2">
        <f>'NG East Shock'!AP32</f>
        <v>0.99949999999999994</v>
      </c>
      <c r="N61" s="2">
        <f>'NG East Shock'!AQ32</f>
        <v>0.9906666666666667</v>
      </c>
      <c r="O61" s="2">
        <f>'NG East Shock'!AR32</f>
        <v>0.9734166666666666</v>
      </c>
      <c r="P61" s="2">
        <f>'NG East Shock'!AS32</f>
        <v>1.0419166666666666</v>
      </c>
      <c r="Q61" s="2">
        <f>'NG East Shock'!AT32</f>
        <v>1.0196666666666667</v>
      </c>
      <c r="R61" s="2">
        <f>'NG East Shock'!AU32</f>
        <v>1.0175000000000001</v>
      </c>
      <c r="S61" s="2">
        <f>'NG East Shock'!AV32</f>
        <v>0.9817499999999999</v>
      </c>
      <c r="T61" s="2">
        <f>'NG East Shock'!AW32</f>
        <v>1.0223333333333333</v>
      </c>
      <c r="U61" s="2">
        <f>'NG East Shock'!AX32</f>
        <v>1.0382499999999999</v>
      </c>
      <c r="V61" s="2">
        <f>'NG East Shock'!AY32</f>
        <v>1.0037500000000001</v>
      </c>
      <c r="W61" s="20">
        <f>'NG East Shock'!AZ32</f>
        <v>24</v>
      </c>
      <c r="X61" s="20">
        <f>'NG East Shock'!BA32</f>
        <v>0.999</v>
      </c>
      <c r="Y61" s="20">
        <f>'NG East Shock'!BB32</f>
        <v>28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2:36" x14ac:dyDescent="0.2">
      <c r="B62" s="2">
        <f>'NG East Shock'!AE33</f>
        <v>37</v>
      </c>
      <c r="C62" s="2">
        <f>'NG East Shock'!AF33</f>
        <v>1.0164166666666667</v>
      </c>
      <c r="D62" s="2">
        <f>'NG East Shock'!AG33</f>
        <v>0.95900000000000007</v>
      </c>
      <c r="E62" s="2">
        <f>'NG East Shock'!AH33</f>
        <v>1.0109166666666665</v>
      </c>
      <c r="F62" s="2">
        <f>'NG East Shock'!AI33</f>
        <v>1.0389999999999999</v>
      </c>
      <c r="G62" s="2">
        <f>'NG East Shock'!AJ33</f>
        <v>1.0114999999999998</v>
      </c>
      <c r="H62" s="2">
        <f>'NG East Shock'!AK33</f>
        <v>0.98775000000000013</v>
      </c>
      <c r="I62" s="2">
        <f>'NG East Shock'!AL33</f>
        <v>1.0194999999999999</v>
      </c>
      <c r="J62" s="2">
        <f>'NG East Shock'!AM33</f>
        <v>0.94433333333333325</v>
      </c>
      <c r="K62" s="2">
        <f>'NG East Shock'!AN33</f>
        <v>0.98958333333333315</v>
      </c>
      <c r="L62" s="2">
        <f>'NG East Shock'!AO33</f>
        <v>0.99175000000000002</v>
      </c>
      <c r="M62" s="2">
        <f>'NG East Shock'!AP33</f>
        <v>1.0007499999999998</v>
      </c>
      <c r="N62" s="2">
        <f>'NG East Shock'!AQ33</f>
        <v>1.0230833333333333</v>
      </c>
      <c r="O62" s="2">
        <f>'NG East Shock'!AR33</f>
        <v>1.0051666666666668</v>
      </c>
      <c r="P62" s="2">
        <f>'NG East Shock'!AS33</f>
        <v>0.9946666666666667</v>
      </c>
      <c r="Q62" s="2">
        <f>'NG East Shock'!AT33</f>
        <v>0.96266666666666678</v>
      </c>
      <c r="R62" s="2">
        <f>'NG East Shock'!AU33</f>
        <v>1.0157500000000002</v>
      </c>
      <c r="S62" s="2">
        <f>'NG East Shock'!AV33</f>
        <v>0.98349999999999993</v>
      </c>
      <c r="T62" s="2">
        <f>'NG East Shock'!AW33</f>
        <v>1.0199166666666666</v>
      </c>
      <c r="U62" s="2">
        <f>'NG East Shock'!AX33</f>
        <v>0.99049999999999994</v>
      </c>
      <c r="V62" s="2">
        <f>'NG East Shock'!AY33</f>
        <v>1.0117499999999999</v>
      </c>
      <c r="W62" s="20">
        <f>'NG East Shock'!AZ33</f>
        <v>18</v>
      </c>
      <c r="X62" s="20">
        <f>'NG East Shock'!BA33</f>
        <v>0.99887500000000018</v>
      </c>
      <c r="Y62" s="20">
        <f>'NG East Shock'!BB33</f>
        <v>29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2:36" x14ac:dyDescent="0.2">
      <c r="B63" s="2">
        <f>'NG East Shock'!AE34</f>
        <v>24</v>
      </c>
      <c r="C63" s="2">
        <f>'NG East Shock'!AF34</f>
        <v>0.94033333333333324</v>
      </c>
      <c r="D63" s="2">
        <f>'NG East Shock'!AG34</f>
        <v>1.0175833333333333</v>
      </c>
      <c r="E63" s="2">
        <f>'NG East Shock'!AH34</f>
        <v>0.9986666666666667</v>
      </c>
      <c r="F63" s="2">
        <f>'NG East Shock'!AI34</f>
        <v>1.02</v>
      </c>
      <c r="G63" s="2">
        <f>'NG East Shock'!AJ34</f>
        <v>1.0160833333333332</v>
      </c>
      <c r="H63" s="2">
        <f>'NG East Shock'!AK34</f>
        <v>1.05725</v>
      </c>
      <c r="I63" s="2">
        <f>'NG East Shock'!AL34</f>
        <v>0.97949999999999993</v>
      </c>
      <c r="J63" s="2">
        <f>'NG East Shock'!AM34</f>
        <v>0.94183333333333319</v>
      </c>
      <c r="K63" s="2">
        <f>'NG East Shock'!AN34</f>
        <v>0.9766666666666669</v>
      </c>
      <c r="L63" s="2">
        <f>'NG East Shock'!AO34</f>
        <v>1.0010000000000001</v>
      </c>
      <c r="M63" s="2">
        <f>'NG East Shock'!AP34</f>
        <v>1.0344166666666668</v>
      </c>
      <c r="N63" s="2">
        <f>'NG East Shock'!AQ34</f>
        <v>0.99808333333333354</v>
      </c>
      <c r="O63" s="2">
        <f>'NG East Shock'!AR34</f>
        <v>1.0209166666666667</v>
      </c>
      <c r="P63" s="2">
        <f>'NG East Shock'!AS34</f>
        <v>1.0207499999999998</v>
      </c>
      <c r="Q63" s="2">
        <f>'NG East Shock'!AT34</f>
        <v>1.0288333333333333</v>
      </c>
      <c r="R63" s="2">
        <f>'NG East Shock'!AU34</f>
        <v>0.97058333333333324</v>
      </c>
      <c r="S63" s="2">
        <f>'NG East Shock'!AV34</f>
        <v>1.0239166666666668</v>
      </c>
      <c r="T63" s="2">
        <f>'NG East Shock'!AW34</f>
        <v>0.9604166666666667</v>
      </c>
      <c r="U63" s="2">
        <f>'NG East Shock'!AX34</f>
        <v>0.98274999999999979</v>
      </c>
      <c r="V63" s="2">
        <f>'NG East Shock'!AY34</f>
        <v>0.98725000000000007</v>
      </c>
      <c r="W63" s="20">
        <f>'NG East Shock'!AZ34</f>
        <v>32</v>
      </c>
      <c r="X63" s="20">
        <f>'NG East Shock'!BA34</f>
        <v>0.99884166666666663</v>
      </c>
      <c r="Y63" s="20">
        <f>'NG East Shock'!BB34</f>
        <v>30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36" x14ac:dyDescent="0.2">
      <c r="B64" s="2">
        <f>'NG East Shock'!AE35</f>
        <v>33</v>
      </c>
      <c r="C64" s="2">
        <f>'NG East Shock'!AF35</f>
        <v>1.006</v>
      </c>
      <c r="D64" s="2">
        <f>'NG East Shock'!AG35</f>
        <v>1.0044166666666667</v>
      </c>
      <c r="E64" s="2">
        <f>'NG East Shock'!AH35</f>
        <v>1.0101666666666664</v>
      </c>
      <c r="F64" s="2">
        <f>'NG East Shock'!AI35</f>
        <v>1.0287499999999998</v>
      </c>
      <c r="G64" s="2">
        <f>'NG East Shock'!AJ35</f>
        <v>0.95558333333333323</v>
      </c>
      <c r="H64" s="2">
        <f>'NG East Shock'!AK35</f>
        <v>0.98316666666666663</v>
      </c>
      <c r="I64" s="2">
        <f>'NG East Shock'!AL35</f>
        <v>0.96966666666666657</v>
      </c>
      <c r="J64" s="2">
        <f>'NG East Shock'!AM35</f>
        <v>0.9903333333333334</v>
      </c>
      <c r="K64" s="2">
        <f>'NG East Shock'!AN35</f>
        <v>0.95441666666666658</v>
      </c>
      <c r="L64" s="2">
        <f>'NG East Shock'!AO35</f>
        <v>0.99516666666666664</v>
      </c>
      <c r="M64" s="2">
        <f>'NG East Shock'!AP35</f>
        <v>1.0256666666666667</v>
      </c>
      <c r="N64" s="2">
        <f>'NG East Shock'!AQ35</f>
        <v>0.98991666666666667</v>
      </c>
      <c r="O64" s="2">
        <f>'NG East Shock'!AR35</f>
        <v>1.0419166666666666</v>
      </c>
      <c r="P64" s="2">
        <f>'NG East Shock'!AS35</f>
        <v>1.0155000000000001</v>
      </c>
      <c r="Q64" s="2">
        <f>'NG East Shock'!AT35</f>
        <v>1.0022499999999999</v>
      </c>
      <c r="R64" s="2">
        <f>'NG East Shock'!AU35</f>
        <v>0.96066666666666656</v>
      </c>
      <c r="S64" s="2">
        <f>'NG East Shock'!AV35</f>
        <v>1.0308333333333335</v>
      </c>
      <c r="T64" s="2">
        <f>'NG East Shock'!AW35</f>
        <v>0.96974999999999989</v>
      </c>
      <c r="U64" s="2">
        <f>'NG East Shock'!AX35</f>
        <v>1.0533333333333335</v>
      </c>
      <c r="V64" s="2">
        <f>'NG East Shock'!AY35</f>
        <v>0.97899999999999998</v>
      </c>
      <c r="W64" s="20">
        <f>'NG East Shock'!AZ35</f>
        <v>39</v>
      </c>
      <c r="X64" s="20">
        <f>'NG East Shock'!BA35</f>
        <v>0.99832500000000002</v>
      </c>
      <c r="Y64" s="20">
        <f>'NG East Shock'!BB35</f>
        <v>31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2:36" x14ac:dyDescent="0.2">
      <c r="B65" s="2">
        <f>'NG East Shock'!AE36</f>
        <v>15</v>
      </c>
      <c r="C65" s="2">
        <f>'NG East Shock'!AF36</f>
        <v>1.0090833333333333</v>
      </c>
      <c r="D65" s="2">
        <f>'NG East Shock'!AG36</f>
        <v>0.97633333333333328</v>
      </c>
      <c r="E65" s="2">
        <f>'NG East Shock'!AH36</f>
        <v>1.0130833333333333</v>
      </c>
      <c r="F65" s="2">
        <f>'NG East Shock'!AI36</f>
        <v>0.98924999999999985</v>
      </c>
      <c r="G65" s="2">
        <f>'NG East Shock'!AJ36</f>
        <v>0.96858333333333324</v>
      </c>
      <c r="H65" s="2">
        <f>'NG East Shock'!AK36</f>
        <v>0.97183333333333322</v>
      </c>
      <c r="I65" s="2">
        <f>'NG East Shock'!AL36</f>
        <v>0.96891666666666676</v>
      </c>
      <c r="J65" s="2">
        <f>'NG East Shock'!AM36</f>
        <v>1.0060833333333334</v>
      </c>
      <c r="K65" s="2">
        <f>'NG East Shock'!AN36</f>
        <v>0.96900000000000019</v>
      </c>
      <c r="L65" s="2">
        <f>'NG East Shock'!AO36</f>
        <v>1.0075833333333335</v>
      </c>
      <c r="M65" s="2">
        <f>'NG East Shock'!AP36</f>
        <v>0.99774999999999991</v>
      </c>
      <c r="N65" s="2">
        <f>'NG East Shock'!AQ36</f>
        <v>0.98641666666666661</v>
      </c>
      <c r="O65" s="2">
        <f>'NG East Shock'!AR36</f>
        <v>0.9634166666666667</v>
      </c>
      <c r="P65" s="2">
        <f>'NG East Shock'!AS36</f>
        <v>1.0040833333333332</v>
      </c>
      <c r="Q65" s="2">
        <f>'NG East Shock'!AT36</f>
        <v>1.0120833333333332</v>
      </c>
      <c r="R65" s="2">
        <f>'NG East Shock'!AU36</f>
        <v>1.0660000000000001</v>
      </c>
      <c r="S65" s="2">
        <f>'NG East Shock'!AV36</f>
        <v>1.0466666666666666</v>
      </c>
      <c r="T65" s="2">
        <f>'NG East Shock'!AW36</f>
        <v>0.97958333333333325</v>
      </c>
      <c r="U65" s="2">
        <f>'NG East Shock'!AX36</f>
        <v>0.99933333333333341</v>
      </c>
      <c r="V65" s="2">
        <f>'NG East Shock'!AY36</f>
        <v>1.0301666666666665</v>
      </c>
      <c r="W65" s="20">
        <f>'NG East Shock'!AZ36</f>
        <v>6</v>
      </c>
      <c r="X65" s="20">
        <f>'NG East Shock'!BA36</f>
        <v>0.99826250000000005</v>
      </c>
      <c r="Y65" s="20">
        <f>'NG East Shock'!BB36</f>
        <v>32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2:36" x14ac:dyDescent="0.2">
      <c r="B66" s="2">
        <f>'NG East Shock'!AE37</f>
        <v>28</v>
      </c>
      <c r="C66" s="2">
        <f>'NG East Shock'!AF37</f>
        <v>1.0203333333333331</v>
      </c>
      <c r="D66" s="2">
        <f>'NG East Shock'!AG37</f>
        <v>0.95074999999999987</v>
      </c>
      <c r="E66" s="2">
        <f>'NG East Shock'!AH37</f>
        <v>0.98216666666666663</v>
      </c>
      <c r="F66" s="2">
        <f>'NG East Shock'!AI37</f>
        <v>1.0531666666666666</v>
      </c>
      <c r="G66" s="2">
        <f>'NG East Shock'!AJ37</f>
        <v>1.0196666666666667</v>
      </c>
      <c r="H66" s="2">
        <f>'NG East Shock'!AK37</f>
        <v>0.99191666666666656</v>
      </c>
      <c r="I66" s="2">
        <f>'NG East Shock'!AL37</f>
        <v>0.99708333333333332</v>
      </c>
      <c r="J66" s="2">
        <f>'NG East Shock'!AM37</f>
        <v>1.0138333333333331</v>
      </c>
      <c r="K66" s="2">
        <f>'NG East Shock'!AN37</f>
        <v>0.96183333333333332</v>
      </c>
      <c r="L66" s="2">
        <f>'NG East Shock'!AO37</f>
        <v>1.0235000000000001</v>
      </c>
      <c r="M66" s="2">
        <f>'NG East Shock'!AP37</f>
        <v>0.99575000000000002</v>
      </c>
      <c r="N66" s="2">
        <f>'NG East Shock'!AQ37</f>
        <v>0.98991666666666678</v>
      </c>
      <c r="O66" s="2">
        <f>'NG East Shock'!AR37</f>
        <v>1.0600833333333333</v>
      </c>
      <c r="P66" s="2">
        <f>'NG East Shock'!AS37</f>
        <v>1.0124166666666665</v>
      </c>
      <c r="Q66" s="2">
        <f>'NG East Shock'!AT37</f>
        <v>0.95683333333333331</v>
      </c>
      <c r="R66" s="2">
        <f>'NG East Shock'!AU37</f>
        <v>0.98066666666666691</v>
      </c>
      <c r="S66" s="2">
        <f>'NG East Shock'!AV37</f>
        <v>1.01525</v>
      </c>
      <c r="T66" s="2">
        <f>'NG East Shock'!AW37</f>
        <v>0.98750000000000016</v>
      </c>
      <c r="U66" s="2">
        <f>'NG East Shock'!AX37</f>
        <v>0.97116666666666662</v>
      </c>
      <c r="V66" s="2">
        <f>'NG East Shock'!AY37</f>
        <v>0.98083333333333333</v>
      </c>
      <c r="W66" s="20">
        <f>'NG East Shock'!AZ37</f>
        <v>37</v>
      </c>
      <c r="X66" s="20">
        <f>'NG East Shock'!BA37</f>
        <v>0.99823333333333308</v>
      </c>
      <c r="Y66" s="20">
        <f>'NG East Shock'!BB37</f>
        <v>33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2:36" x14ac:dyDescent="0.2">
      <c r="B67" s="2">
        <f>'NG East Shock'!AE38</f>
        <v>6</v>
      </c>
      <c r="C67" s="2">
        <f>'NG East Shock'!AF38</f>
        <v>0.96866666666666668</v>
      </c>
      <c r="D67" s="2">
        <f>'NG East Shock'!AG38</f>
        <v>0.99950000000000017</v>
      </c>
      <c r="E67" s="2">
        <f>'NG East Shock'!AH38</f>
        <v>1</v>
      </c>
      <c r="F67" s="2">
        <f>'NG East Shock'!AI38</f>
        <v>1.0035833333333335</v>
      </c>
      <c r="G67" s="2">
        <f>'NG East Shock'!AJ38</f>
        <v>0.98075000000000001</v>
      </c>
      <c r="H67" s="2">
        <f>'NG East Shock'!AK38</f>
        <v>1.0354166666666667</v>
      </c>
      <c r="I67" s="2">
        <f>'NG East Shock'!AL38</f>
        <v>0.97250000000000014</v>
      </c>
      <c r="J67" s="2">
        <f>'NG East Shock'!AM38</f>
        <v>1.0241666666666669</v>
      </c>
      <c r="K67" s="2">
        <f>'NG East Shock'!AN38</f>
        <v>1.0002500000000001</v>
      </c>
      <c r="L67" s="2">
        <f>'NG East Shock'!AO38</f>
        <v>0.97108333333333319</v>
      </c>
      <c r="M67" s="2">
        <f>'NG East Shock'!AP38</f>
        <v>0.98525000000000007</v>
      </c>
      <c r="N67" s="2">
        <f>'NG East Shock'!AQ38</f>
        <v>0.99316666666666664</v>
      </c>
      <c r="O67" s="2">
        <f>'NG East Shock'!AR38</f>
        <v>1.0064166666666667</v>
      </c>
      <c r="P67" s="2">
        <f>'NG East Shock'!AS38</f>
        <v>1.0293333333333334</v>
      </c>
      <c r="Q67" s="2">
        <f>'NG East Shock'!AT38</f>
        <v>1.0108333333333333</v>
      </c>
      <c r="R67" s="2">
        <f>'NG East Shock'!AU38</f>
        <v>0.97983333333333322</v>
      </c>
      <c r="S67" s="2">
        <f>'NG East Shock'!AV38</f>
        <v>1.0121666666666667</v>
      </c>
      <c r="T67" s="2">
        <f>'NG East Shock'!AW38</f>
        <v>0.9777499999999999</v>
      </c>
      <c r="U67" s="2">
        <f>'NG East Shock'!AX38</f>
        <v>0.98616666666666664</v>
      </c>
      <c r="V67" s="2">
        <f>'NG East Shock'!AY38</f>
        <v>1.0228333333333335</v>
      </c>
      <c r="W67" s="20">
        <f>'NG East Shock'!AZ38</f>
        <v>11</v>
      </c>
      <c r="X67" s="20">
        <f>'NG East Shock'!BA38</f>
        <v>0.99798333333333356</v>
      </c>
      <c r="Y67" s="20">
        <f>'NG East Shock'!BB38</f>
        <v>34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2:36" x14ac:dyDescent="0.2">
      <c r="B68" s="2">
        <f>'NG East Shock'!AE39</f>
        <v>3</v>
      </c>
      <c r="C68" s="2">
        <f>'NG East Shock'!AF39</f>
        <v>0.97658333333333325</v>
      </c>
      <c r="D68" s="2">
        <f>'NG East Shock'!AG39</f>
        <v>0.99991666666666656</v>
      </c>
      <c r="E68" s="2">
        <f>'NG East Shock'!AH39</f>
        <v>1.0051666666666665</v>
      </c>
      <c r="F68" s="2">
        <f>'NG East Shock'!AI39</f>
        <v>1.0102500000000001</v>
      </c>
      <c r="G68" s="2">
        <f>'NG East Shock'!AJ39</f>
        <v>1.0460833333333335</v>
      </c>
      <c r="H68" s="2">
        <f>'NG East Shock'!AK39</f>
        <v>1.0159166666666668</v>
      </c>
      <c r="I68" s="2">
        <f>'NG East Shock'!AL39</f>
        <v>0.99558333333333326</v>
      </c>
      <c r="J68" s="2">
        <f>'NG East Shock'!AM39</f>
        <v>1.0113333333333334</v>
      </c>
      <c r="K68" s="2">
        <f>'NG East Shock'!AN39</f>
        <v>0.99491666666666656</v>
      </c>
      <c r="L68" s="2">
        <f>'NG East Shock'!AO39</f>
        <v>0.97474999999999978</v>
      </c>
      <c r="M68" s="2">
        <f>'NG East Shock'!AP39</f>
        <v>1.0219166666666666</v>
      </c>
      <c r="N68" s="2">
        <f>'NG East Shock'!AQ39</f>
        <v>1.0035000000000001</v>
      </c>
      <c r="O68" s="2">
        <f>'NG East Shock'!AR39</f>
        <v>0.98450000000000004</v>
      </c>
      <c r="P68" s="2">
        <f>'NG East Shock'!AS39</f>
        <v>0.98283333333333334</v>
      </c>
      <c r="Q68" s="2">
        <f>'NG East Shock'!AT39</f>
        <v>0.9870833333333332</v>
      </c>
      <c r="R68" s="2">
        <f>'NG East Shock'!AU39</f>
        <v>0.98483333333333334</v>
      </c>
      <c r="S68" s="2">
        <f>'NG East Shock'!AV39</f>
        <v>0.97658333333333347</v>
      </c>
      <c r="T68" s="2">
        <f>'NG East Shock'!AW39</f>
        <v>1.0055000000000003</v>
      </c>
      <c r="U68" s="2">
        <f>'NG East Shock'!AX39</f>
        <v>1.0017499999999997</v>
      </c>
      <c r="V68" s="2">
        <f>'NG East Shock'!AY39</f>
        <v>0.97991666666666666</v>
      </c>
      <c r="W68" s="20">
        <f>'NG East Shock'!AZ39</f>
        <v>38</v>
      </c>
      <c r="X68" s="20">
        <f>'NG East Shock'!BA39</f>
        <v>0.99794583333333353</v>
      </c>
      <c r="Y68" s="20">
        <f>'NG East Shock'!BB39</f>
        <v>35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2:36" x14ac:dyDescent="0.2">
      <c r="B69" s="2">
        <f>'NG East Shock'!AE40</f>
        <v>18</v>
      </c>
      <c r="C69" s="2">
        <f>'NG East Shock'!AF40</f>
        <v>1.0095000000000001</v>
      </c>
      <c r="D69" s="2">
        <f>'NG East Shock'!AG40</f>
        <v>1.0057499999999999</v>
      </c>
      <c r="E69" s="2">
        <f>'NG East Shock'!AH40</f>
        <v>0.99399999999999988</v>
      </c>
      <c r="F69" s="2">
        <f>'NG East Shock'!AI40</f>
        <v>0.99350000000000005</v>
      </c>
      <c r="G69" s="2">
        <f>'NG East Shock'!AJ40</f>
        <v>1.0221666666666667</v>
      </c>
      <c r="H69" s="2">
        <f>'NG East Shock'!AK40</f>
        <v>0.98016666666666674</v>
      </c>
      <c r="I69" s="2">
        <f>'NG East Shock'!AL40</f>
        <v>1.0305833333333332</v>
      </c>
      <c r="J69" s="2">
        <f>'NG East Shock'!AM40</f>
        <v>0.97424999999999995</v>
      </c>
      <c r="K69" s="2">
        <f>'NG East Shock'!AN40</f>
        <v>1.0235000000000001</v>
      </c>
      <c r="L69" s="2">
        <f>'NG East Shock'!AO40</f>
        <v>0.98383333333333345</v>
      </c>
      <c r="M69" s="2">
        <f>'NG East Shock'!AP40</f>
        <v>0.97733333333333317</v>
      </c>
      <c r="N69" s="2">
        <f>'NG East Shock'!AQ40</f>
        <v>1.01125</v>
      </c>
      <c r="O69" s="2">
        <f>'NG East Shock'!AR40</f>
        <v>0.93100000000000005</v>
      </c>
      <c r="P69" s="2">
        <f>'NG East Shock'!AS40</f>
        <v>1.0310833333333334</v>
      </c>
      <c r="Q69" s="2">
        <f>'NG East Shock'!AT40</f>
        <v>0.96024999999999994</v>
      </c>
      <c r="R69" s="2">
        <f>'NG East Shock'!AU40</f>
        <v>0.99133333333333307</v>
      </c>
      <c r="S69" s="2">
        <f>'NG East Shock'!AV40</f>
        <v>1.0166666666666664</v>
      </c>
      <c r="T69" s="2">
        <f>'NG East Shock'!AW40</f>
        <v>1.0076666666666667</v>
      </c>
      <c r="U69" s="2">
        <f>'NG East Shock'!AX40</f>
        <v>0.99316666666666642</v>
      </c>
      <c r="V69" s="2">
        <f>'NG East Shock'!AY40</f>
        <v>1.0093333333333332</v>
      </c>
      <c r="W69" s="20">
        <f>'NG East Shock'!AZ40</f>
        <v>20</v>
      </c>
      <c r="X69" s="20">
        <f>'NG East Shock'!BA40</f>
        <v>0.99731666666666663</v>
      </c>
      <c r="Y69" s="20">
        <f>'NG East Shock'!BB40</f>
        <v>36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2:36" x14ac:dyDescent="0.2">
      <c r="B70" s="2">
        <f>'NG East Shock'!AE41</f>
        <v>41</v>
      </c>
      <c r="C70" s="2">
        <f>'NG East Shock'!AF41</f>
        <v>1.0305</v>
      </c>
      <c r="D70" s="2">
        <f>'NG East Shock'!AG41</f>
        <v>1.0071666666666668</v>
      </c>
      <c r="E70" s="2">
        <f>'NG East Shock'!AH41</f>
        <v>0.98250000000000004</v>
      </c>
      <c r="F70" s="2">
        <f>'NG East Shock'!AI41</f>
        <v>1.0005833333333334</v>
      </c>
      <c r="G70" s="2">
        <f>'NG East Shock'!AJ41</f>
        <v>0.98775000000000013</v>
      </c>
      <c r="H70" s="2">
        <f>'NG East Shock'!AK41</f>
        <v>1.0014999999999998</v>
      </c>
      <c r="I70" s="2">
        <f>'NG East Shock'!AL41</f>
        <v>0.98599999999999988</v>
      </c>
      <c r="J70" s="2">
        <f>'NG East Shock'!AM41</f>
        <v>1.0002500000000001</v>
      </c>
      <c r="K70" s="2">
        <f>'NG East Shock'!AN41</f>
        <v>0.96358333333333335</v>
      </c>
      <c r="L70" s="2">
        <f>'NG East Shock'!AO41</f>
        <v>1.0102499999999999</v>
      </c>
      <c r="M70" s="2">
        <f>'NG East Shock'!AP41</f>
        <v>1.0083333333333333</v>
      </c>
      <c r="N70" s="2">
        <f>'NG East Shock'!AQ41</f>
        <v>1.0511666666666666</v>
      </c>
      <c r="O70" s="2">
        <f>'NG East Shock'!AR41</f>
        <v>1.0268333333333335</v>
      </c>
      <c r="P70" s="2">
        <f>'NG East Shock'!AS41</f>
        <v>0.97675000000000001</v>
      </c>
      <c r="Q70" s="2">
        <f>'NG East Shock'!AT41</f>
        <v>0.99575000000000002</v>
      </c>
      <c r="R70" s="2">
        <f>'NG East Shock'!AU41</f>
        <v>0.9740833333333333</v>
      </c>
      <c r="S70" s="2">
        <f>'NG East Shock'!AV41</f>
        <v>0.97091666666666654</v>
      </c>
      <c r="T70" s="2">
        <f>'NG East Shock'!AW41</f>
        <v>0.99483333333333335</v>
      </c>
      <c r="U70" s="2">
        <f>'NG East Shock'!AX41</f>
        <v>0.96333333333333326</v>
      </c>
      <c r="V70" s="2">
        <f>'NG East Shock'!AY41</f>
        <v>1.0127499999999998</v>
      </c>
      <c r="W70" s="20">
        <f>'NG East Shock'!AZ41</f>
        <v>17</v>
      </c>
      <c r="X70" s="20">
        <f>'NG East Shock'!BA41</f>
        <v>0.9972416666666668</v>
      </c>
      <c r="Y70" s="20">
        <f>'NG East Shock'!BB41</f>
        <v>37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</row>
    <row r="71" spans="2:36" x14ac:dyDescent="0.2">
      <c r="B71" s="2">
        <f>'NG East Shock'!AE42</f>
        <v>36</v>
      </c>
      <c r="C71" s="2">
        <f>'NG East Shock'!AF42</f>
        <v>1.0188333333333333</v>
      </c>
      <c r="D71" s="2">
        <f>'NG East Shock'!AG42</f>
        <v>0.96249999999999991</v>
      </c>
      <c r="E71" s="2">
        <f>'NG East Shock'!AH42</f>
        <v>1.01875</v>
      </c>
      <c r="F71" s="2">
        <f>'NG East Shock'!AI42</f>
        <v>0.96633333333333338</v>
      </c>
      <c r="G71" s="2">
        <f>'NG East Shock'!AJ42</f>
        <v>0.99966666666666659</v>
      </c>
      <c r="H71" s="2">
        <f>'NG East Shock'!AK42</f>
        <v>1.00675</v>
      </c>
      <c r="I71" s="2">
        <f>'NG East Shock'!AL42</f>
        <v>1.0260833333333332</v>
      </c>
      <c r="J71" s="2">
        <f>'NG East Shock'!AM42</f>
        <v>0.94333333333333302</v>
      </c>
      <c r="K71" s="2">
        <f>'NG East Shock'!AN42</f>
        <v>0.99083333333333334</v>
      </c>
      <c r="L71" s="2">
        <f>'NG East Shock'!AO42</f>
        <v>1.008</v>
      </c>
      <c r="M71" s="2">
        <f>'NG East Shock'!AP42</f>
        <v>0.96691666666666676</v>
      </c>
      <c r="N71" s="2">
        <f>'NG East Shock'!AQ42</f>
        <v>1.00725</v>
      </c>
      <c r="O71" s="2">
        <f>'NG East Shock'!AR42</f>
        <v>1.0264166666666665</v>
      </c>
      <c r="P71" s="2">
        <f>'NG East Shock'!AS42</f>
        <v>1.0020833333333332</v>
      </c>
      <c r="Q71" s="2">
        <f>'NG East Shock'!AT42</f>
        <v>0.96475</v>
      </c>
      <c r="R71" s="2">
        <f>'NG East Shock'!AU42</f>
        <v>1.0448333333333333</v>
      </c>
      <c r="S71" s="2">
        <f>'NG East Shock'!AV42</f>
        <v>0.98083333333333333</v>
      </c>
      <c r="T71" s="2">
        <f>'NG East Shock'!AW42</f>
        <v>1.0279166666666666</v>
      </c>
      <c r="U71" s="2">
        <f>'NG East Shock'!AX42</f>
        <v>0.96183333333333332</v>
      </c>
      <c r="V71" s="2">
        <f>'NG East Shock'!AY42</f>
        <v>1.0071666666666668</v>
      </c>
      <c r="W71" s="20">
        <f>'NG East Shock'!AZ42</f>
        <v>22</v>
      </c>
      <c r="X71" s="20">
        <f>'NG East Shock'!BA42</f>
        <v>0.99655416666666663</v>
      </c>
      <c r="Y71" s="20">
        <f>'NG East Shock'!BB42</f>
        <v>38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2:36" x14ac:dyDescent="0.2">
      <c r="B72" s="2">
        <f>'NG East Shock'!AE43</f>
        <v>12</v>
      </c>
      <c r="C72" s="2">
        <f>'NG East Shock'!AF43</f>
        <v>0.9684166666666667</v>
      </c>
      <c r="D72" s="2">
        <f>'NG East Shock'!AG43</f>
        <v>1.0016666666666669</v>
      </c>
      <c r="E72" s="2">
        <f>'NG East Shock'!AH43</f>
        <v>1.0018333333333331</v>
      </c>
      <c r="F72" s="2">
        <f>'NG East Shock'!AI43</f>
        <v>0.97675000000000001</v>
      </c>
      <c r="G72" s="2">
        <f>'NG East Shock'!AJ43</f>
        <v>1.0191666666666666</v>
      </c>
      <c r="H72" s="2">
        <f>'NG East Shock'!AK43</f>
        <v>1.0120000000000002</v>
      </c>
      <c r="I72" s="2">
        <f>'NG East Shock'!AL43</f>
        <v>0.98924999999999974</v>
      </c>
      <c r="J72" s="2">
        <f>'NG East Shock'!AM43</f>
        <v>0.96891666666666654</v>
      </c>
      <c r="K72" s="2">
        <f>'NG East Shock'!AN43</f>
        <v>1.00275</v>
      </c>
      <c r="L72" s="2">
        <f>'NG East Shock'!AO43</f>
        <v>0.95800000000000007</v>
      </c>
      <c r="M72" s="2">
        <f>'NG East Shock'!AP43</f>
        <v>0.98050000000000004</v>
      </c>
      <c r="N72" s="2">
        <f>'NG East Shock'!AQ43</f>
        <v>0.99391666666666667</v>
      </c>
      <c r="O72" s="2">
        <f>'NG East Shock'!AR43</f>
        <v>0.98391666666666666</v>
      </c>
      <c r="P72" s="2">
        <f>'NG East Shock'!AS43</f>
        <v>0.99508333333333321</v>
      </c>
      <c r="Q72" s="2">
        <f>'NG East Shock'!AT43</f>
        <v>0.98816666666666653</v>
      </c>
      <c r="R72" s="2">
        <f>'NG East Shock'!AU43</f>
        <v>0.99949999999999994</v>
      </c>
      <c r="S72" s="2">
        <f>'NG East Shock'!AV43</f>
        <v>0.997</v>
      </c>
      <c r="T72" s="2">
        <f>'NG East Shock'!AW43</f>
        <v>0.99749999999999994</v>
      </c>
      <c r="U72" s="2">
        <f>'NG East Shock'!AX43</f>
        <v>1.0015000000000001</v>
      </c>
      <c r="V72" s="2">
        <f>'NG East Shock'!AY43</f>
        <v>1.0502499999999999</v>
      </c>
      <c r="W72" s="20">
        <f>'NG East Shock'!AZ43</f>
        <v>2</v>
      </c>
      <c r="X72" s="20">
        <f>'NG East Shock'!BA43</f>
        <v>0.99430416666666654</v>
      </c>
      <c r="Y72" s="20">
        <f>'NG East Shock'!BB43</f>
        <v>39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</row>
    <row r="73" spans="2:36" x14ac:dyDescent="0.2">
      <c r="B73" s="2">
        <f>'NG East Shock'!AE44</f>
        <v>14</v>
      </c>
      <c r="C73" s="2">
        <f>'NG East Shock'!AF44</f>
        <v>1.0100833333333332</v>
      </c>
      <c r="D73" s="2">
        <f>'NG East Shock'!AG44</f>
        <v>0.9570833333333334</v>
      </c>
      <c r="E73" s="2">
        <f>'NG East Shock'!AH44</f>
        <v>0.98658333333333337</v>
      </c>
      <c r="F73" s="2">
        <f>'NG East Shock'!AI44</f>
        <v>0.98291666666666666</v>
      </c>
      <c r="G73" s="2">
        <f>'NG East Shock'!AJ44</f>
        <v>1.047666666666667</v>
      </c>
      <c r="H73" s="2">
        <f>'NG East Shock'!AK44</f>
        <v>1.0375833333333333</v>
      </c>
      <c r="I73" s="2">
        <f>'NG East Shock'!AL44</f>
        <v>1.0183333333333333</v>
      </c>
      <c r="J73" s="2">
        <f>'NG East Shock'!AM44</f>
        <v>1.0006666666666668</v>
      </c>
      <c r="K73" s="2">
        <f>'NG East Shock'!AN44</f>
        <v>0.96683333333333332</v>
      </c>
      <c r="L73" s="2">
        <f>'NG East Shock'!AO44</f>
        <v>0.99316666666666664</v>
      </c>
      <c r="M73" s="2">
        <f>'NG East Shock'!AP44</f>
        <v>0.96316666666666662</v>
      </c>
      <c r="N73" s="2">
        <f>'NG East Shock'!AQ44</f>
        <v>1.0016666666666667</v>
      </c>
      <c r="O73" s="2">
        <f>'NG East Shock'!AR44</f>
        <v>0.98799999999999999</v>
      </c>
      <c r="P73" s="2">
        <f>'NG East Shock'!AS44</f>
        <v>0.98599999999999988</v>
      </c>
      <c r="Q73" s="2">
        <f>'NG East Shock'!AT44</f>
        <v>0.92225000000000001</v>
      </c>
      <c r="R73" s="2">
        <f>'NG East Shock'!AU44</f>
        <v>0.98416666666666686</v>
      </c>
      <c r="S73" s="2">
        <f>'NG East Shock'!AV44</f>
        <v>0.99483333333333324</v>
      </c>
      <c r="T73" s="2">
        <f>'NG East Shock'!AW44</f>
        <v>1.0091666666666668</v>
      </c>
      <c r="U73" s="2">
        <f>'NG East Shock'!AX44</f>
        <v>0.99708333333333332</v>
      </c>
      <c r="V73" s="2">
        <f>'NG East Shock'!AY44</f>
        <v>1.0274166666666666</v>
      </c>
      <c r="W73" s="20">
        <f>'NG East Shock'!AZ44</f>
        <v>7</v>
      </c>
      <c r="X73" s="20">
        <f>'NG East Shock'!BA44</f>
        <v>0.99373333333333336</v>
      </c>
      <c r="Y73" s="20">
        <f>'NG East Shock'!BB44</f>
        <v>40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2:36" x14ac:dyDescent="0.2">
      <c r="B74" s="2">
        <f>'NG East Shock'!AE45</f>
        <v>47</v>
      </c>
      <c r="C74" s="2">
        <f>'NG East Shock'!AF45</f>
        <v>0.97966666666666669</v>
      </c>
      <c r="D74" s="2">
        <f>'NG East Shock'!AG45</f>
        <v>1.0041666666666667</v>
      </c>
      <c r="E74" s="2">
        <f>'NG East Shock'!AH45</f>
        <v>1.0191666666666668</v>
      </c>
      <c r="F74" s="2">
        <f>'NG East Shock'!AI45</f>
        <v>0.9824166666666666</v>
      </c>
      <c r="G74" s="2">
        <f>'NG East Shock'!AJ45</f>
        <v>0.97183333333333344</v>
      </c>
      <c r="H74" s="2">
        <f>'NG East Shock'!AK45</f>
        <v>0.95724999999999982</v>
      </c>
      <c r="I74" s="2">
        <f>'NG East Shock'!AL45</f>
        <v>1.0393333333333332</v>
      </c>
      <c r="J74" s="2">
        <f>'NG East Shock'!AM45</f>
        <v>0.93541666666666667</v>
      </c>
      <c r="K74" s="2">
        <f>'NG East Shock'!AN45</f>
        <v>1.0038333333333334</v>
      </c>
      <c r="L74" s="2">
        <f>'NG East Shock'!AO45</f>
        <v>0.96958333333333335</v>
      </c>
      <c r="M74" s="2">
        <f>'NG East Shock'!AP45</f>
        <v>0.99691666666666656</v>
      </c>
      <c r="N74" s="2">
        <f>'NG East Shock'!AQ45</f>
        <v>1.018</v>
      </c>
      <c r="O74" s="2">
        <f>'NG East Shock'!AR45</f>
        <v>1.0211666666666666</v>
      </c>
      <c r="P74" s="2">
        <f>'NG East Shock'!AS45</f>
        <v>1.0005833333333329</v>
      </c>
      <c r="Q74" s="2">
        <f>'NG East Shock'!AT45</f>
        <v>1.0311666666666668</v>
      </c>
      <c r="R74" s="2">
        <f>'NG East Shock'!AU45</f>
        <v>1.0080000000000002</v>
      </c>
      <c r="S74" s="2">
        <f>'NG East Shock'!AV45</f>
        <v>0.98699999999999999</v>
      </c>
      <c r="T74" s="2">
        <f>'NG East Shock'!AW45</f>
        <v>1.0049166666666667</v>
      </c>
      <c r="U74" s="2">
        <f>'NG East Shock'!AX45</f>
        <v>0.99158333333333337</v>
      </c>
      <c r="V74" s="2">
        <f>'NG East Shock'!AY45</f>
        <v>0.94808333333333328</v>
      </c>
      <c r="W74" s="20">
        <f>'NG East Shock'!AZ45</f>
        <v>49</v>
      </c>
      <c r="X74" s="20">
        <f>'NG East Shock'!BA45</f>
        <v>0.99350416666666663</v>
      </c>
      <c r="Y74" s="20">
        <f>'NG East Shock'!BB45</f>
        <v>41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</row>
    <row r="75" spans="2:36" x14ac:dyDescent="0.2">
      <c r="B75" s="2">
        <f>'NG East Shock'!AE46</f>
        <v>19</v>
      </c>
      <c r="C75" s="2">
        <f>'NG East Shock'!AF46</f>
        <v>0.96608333333333329</v>
      </c>
      <c r="D75" s="2">
        <f>'NG East Shock'!AG46</f>
        <v>0.98041666666666671</v>
      </c>
      <c r="E75" s="2">
        <f>'NG East Shock'!AH46</f>
        <v>0.94491666666666674</v>
      </c>
      <c r="F75" s="2">
        <f>'NG East Shock'!AI46</f>
        <v>1.0114166666666666</v>
      </c>
      <c r="G75" s="2">
        <f>'NG East Shock'!AJ46</f>
        <v>1.0309999999999999</v>
      </c>
      <c r="H75" s="2">
        <f>'NG East Shock'!AK46</f>
        <v>0.97299999999999986</v>
      </c>
      <c r="I75" s="2">
        <f>'NG East Shock'!AL46</f>
        <v>0.98324999999999996</v>
      </c>
      <c r="J75" s="2">
        <f>'NG East Shock'!AM46</f>
        <v>1.0115833333333335</v>
      </c>
      <c r="K75" s="2">
        <f>'NG East Shock'!AN46</f>
        <v>0.99275000000000002</v>
      </c>
      <c r="L75" s="2">
        <f>'NG East Shock'!AO46</f>
        <v>0.99624999999999997</v>
      </c>
      <c r="M75" s="2">
        <f>'NG East Shock'!AP46</f>
        <v>0.97691666666666677</v>
      </c>
      <c r="N75" s="2">
        <f>'NG East Shock'!AQ46</f>
        <v>0.97158333333333335</v>
      </c>
      <c r="O75" s="2">
        <f>'NG East Shock'!AR46</f>
        <v>0.98125000000000007</v>
      </c>
      <c r="P75" s="2">
        <f>'NG East Shock'!AS46</f>
        <v>1.0007499999999998</v>
      </c>
      <c r="Q75" s="2">
        <f>'NG East Shock'!AT46</f>
        <v>0.96158333333333346</v>
      </c>
      <c r="R75" s="2">
        <f>'NG East Shock'!AU46</f>
        <v>1.0407500000000001</v>
      </c>
      <c r="S75" s="2">
        <f>'NG East Shock'!AV46</f>
        <v>0.99483333333333335</v>
      </c>
      <c r="T75" s="2">
        <f>'NG East Shock'!AW46</f>
        <v>1.002</v>
      </c>
      <c r="U75" s="2">
        <f>'NG East Shock'!AX46</f>
        <v>1.0318333333333334</v>
      </c>
      <c r="V75" s="2">
        <f>'NG East Shock'!AY46</f>
        <v>1.0176666666666667</v>
      </c>
      <c r="W75" s="20">
        <f>'NG East Shock'!AZ46</f>
        <v>15</v>
      </c>
      <c r="X75" s="20">
        <f>'NG East Shock'!BA46</f>
        <v>0.99349166666666666</v>
      </c>
      <c r="Y75" s="20">
        <f>'NG East Shock'!BB46</f>
        <v>42</v>
      </c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2:36" x14ac:dyDescent="0.2">
      <c r="B76" s="2">
        <f>'NG East Shock'!AE47</f>
        <v>2</v>
      </c>
      <c r="C76" s="2">
        <f>'NG East Shock'!AF47</f>
        <v>0.97166666666666668</v>
      </c>
      <c r="D76" s="2">
        <f>'NG East Shock'!AG47</f>
        <v>0.96991666666666665</v>
      </c>
      <c r="E76" s="2">
        <f>'NG East Shock'!AH47</f>
        <v>1.0035000000000001</v>
      </c>
      <c r="F76" s="2">
        <f>'NG East Shock'!AI47</f>
        <v>1.0009166666666667</v>
      </c>
      <c r="G76" s="2">
        <f>'NG East Shock'!AJ47</f>
        <v>0.98966666666666647</v>
      </c>
      <c r="H76" s="2">
        <f>'NG East Shock'!AK47</f>
        <v>0.97533333333333339</v>
      </c>
      <c r="I76" s="2">
        <f>'NG East Shock'!AL47</f>
        <v>0.97241666666666671</v>
      </c>
      <c r="J76" s="2">
        <f>'NG East Shock'!AM47</f>
        <v>1.0011666666666665</v>
      </c>
      <c r="K76" s="2">
        <f>'NG East Shock'!AN47</f>
        <v>1.0260833333333332</v>
      </c>
      <c r="L76" s="2">
        <f>'NG East Shock'!AO47</f>
        <v>1.0395833333333335</v>
      </c>
      <c r="M76" s="2">
        <f>'NG East Shock'!AP47</f>
        <v>0.9866666666666668</v>
      </c>
      <c r="N76" s="2">
        <f>'NG East Shock'!AQ47</f>
        <v>0.97025000000000006</v>
      </c>
      <c r="O76" s="2">
        <f>'NG East Shock'!AR47</f>
        <v>0.94891666666666674</v>
      </c>
      <c r="P76" s="2">
        <f>'NG East Shock'!AS47</f>
        <v>0.98450000000000015</v>
      </c>
      <c r="Q76" s="2">
        <f>'NG East Shock'!AT47</f>
        <v>1.0046666666666668</v>
      </c>
      <c r="R76" s="2">
        <f>'NG East Shock'!AU47</f>
        <v>0.95224999999999993</v>
      </c>
      <c r="S76" s="2">
        <f>'NG East Shock'!AV47</f>
        <v>1.0221666666666664</v>
      </c>
      <c r="T76" s="2">
        <f>'NG East Shock'!AW47</f>
        <v>1.0610833333333334</v>
      </c>
      <c r="U76" s="2">
        <f>'NG East Shock'!AX47</f>
        <v>1.0200833333333332</v>
      </c>
      <c r="V76" s="2">
        <f>'NG East Shock'!AY47</f>
        <v>0.96050000000000013</v>
      </c>
      <c r="W76" s="20">
        <f>'NG East Shock'!AZ47</f>
        <v>48</v>
      </c>
      <c r="X76" s="20">
        <f>'NG East Shock'!BA47</f>
        <v>0.99306666666666654</v>
      </c>
      <c r="Y76" s="20">
        <f>'NG East Shock'!BB47</f>
        <v>43</v>
      </c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2:36" x14ac:dyDescent="0.2">
      <c r="B77" s="2">
        <f>'NG East Shock'!AE48</f>
        <v>40</v>
      </c>
      <c r="C77" s="2">
        <f>'NG East Shock'!AF48</f>
        <v>1.0100833333333334</v>
      </c>
      <c r="D77" s="2">
        <f>'NG East Shock'!AG48</f>
        <v>0.96733333333333327</v>
      </c>
      <c r="E77" s="2">
        <f>'NG East Shock'!AH48</f>
        <v>0.92808333333333326</v>
      </c>
      <c r="F77" s="2">
        <f>'NG East Shock'!AI48</f>
        <v>0.95833333333333337</v>
      </c>
      <c r="G77" s="2">
        <f>'NG East Shock'!AJ48</f>
        <v>0.94750000000000012</v>
      </c>
      <c r="H77" s="2">
        <f>'NG East Shock'!AK48</f>
        <v>1.0013333333333334</v>
      </c>
      <c r="I77" s="2">
        <f>'NG East Shock'!AL48</f>
        <v>1.0169166666666667</v>
      </c>
      <c r="J77" s="2">
        <f>'NG East Shock'!AM48</f>
        <v>1.0119166666666668</v>
      </c>
      <c r="K77" s="2">
        <f>'NG East Shock'!AN48</f>
        <v>0.95399999999999985</v>
      </c>
      <c r="L77" s="2">
        <f>'NG East Shock'!AO48</f>
        <v>0.98116666666666641</v>
      </c>
      <c r="M77" s="2">
        <f>'NG East Shock'!AP48</f>
        <v>0.97850000000000004</v>
      </c>
      <c r="N77" s="2">
        <f>'NG East Shock'!AQ48</f>
        <v>1.0060833333333332</v>
      </c>
      <c r="O77" s="2">
        <f>'NG East Shock'!AR48</f>
        <v>1.05575</v>
      </c>
      <c r="P77" s="2">
        <f>'NG East Shock'!AS48</f>
        <v>0.98516666666666663</v>
      </c>
      <c r="Q77" s="2">
        <f>'NG East Shock'!AT48</f>
        <v>1.0576666666666665</v>
      </c>
      <c r="R77" s="2">
        <f>'NG East Shock'!AU48</f>
        <v>1.0099166666666666</v>
      </c>
      <c r="S77" s="2">
        <f>'NG East Shock'!AV48</f>
        <v>0.98233333333333339</v>
      </c>
      <c r="T77" s="2">
        <f>'NG East Shock'!AW48</f>
        <v>0.99299999999999999</v>
      </c>
      <c r="U77" s="2">
        <f>'NG East Shock'!AX48</f>
        <v>0.99474999999999991</v>
      </c>
      <c r="V77" s="2">
        <f>'NG East Shock'!AY48</f>
        <v>1.0206666666666666</v>
      </c>
      <c r="W77" s="20">
        <f>'NG East Shock'!AZ48</f>
        <v>14</v>
      </c>
      <c r="X77" s="20">
        <f>'NG East Shock'!BA48</f>
        <v>0.99302499999999994</v>
      </c>
      <c r="Y77" s="20">
        <f>'NG East Shock'!BB48</f>
        <v>44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2:36" x14ac:dyDescent="0.2">
      <c r="B78" s="2">
        <f>'NG East Shock'!AE49</f>
        <v>26</v>
      </c>
      <c r="C78" s="2">
        <f>'NG East Shock'!AF49</f>
        <v>0.99575000000000014</v>
      </c>
      <c r="D78" s="2">
        <f>'NG East Shock'!AG49</f>
        <v>0.98799999999999988</v>
      </c>
      <c r="E78" s="2">
        <f>'NG East Shock'!AH49</f>
        <v>1.0246666666666666</v>
      </c>
      <c r="F78" s="2">
        <f>'NG East Shock'!AI49</f>
        <v>0.98666666666666669</v>
      </c>
      <c r="G78" s="2">
        <f>'NG East Shock'!AJ49</f>
        <v>0.93400000000000005</v>
      </c>
      <c r="H78" s="2">
        <f>'NG East Shock'!AK49</f>
        <v>1.0276666666666665</v>
      </c>
      <c r="I78" s="2">
        <f>'NG East Shock'!AL49</f>
        <v>1.0044166666666665</v>
      </c>
      <c r="J78" s="2">
        <f>'NG East Shock'!AM49</f>
        <v>1.0155000000000001</v>
      </c>
      <c r="K78" s="2">
        <f>'NG East Shock'!AN49</f>
        <v>0.97175000000000011</v>
      </c>
      <c r="L78" s="2">
        <f>'NG East Shock'!AO49</f>
        <v>1.006</v>
      </c>
      <c r="M78" s="2">
        <f>'NG East Shock'!AP49</f>
        <v>0.96200000000000008</v>
      </c>
      <c r="N78" s="2">
        <f>'NG East Shock'!AQ49</f>
        <v>1.0032500000000002</v>
      </c>
      <c r="O78" s="2">
        <f>'NG East Shock'!AR49</f>
        <v>1.0230833333333333</v>
      </c>
      <c r="P78" s="2">
        <f>'NG East Shock'!AS49</f>
        <v>0.96783333333333321</v>
      </c>
      <c r="Q78" s="2">
        <f>'NG East Shock'!AT49</f>
        <v>1.0184166666666665</v>
      </c>
      <c r="R78" s="2">
        <f>'NG East Shock'!AU49</f>
        <v>1.0254999999999999</v>
      </c>
      <c r="S78" s="2">
        <f>'NG East Shock'!AV49</f>
        <v>0.98324999999999996</v>
      </c>
      <c r="T78" s="2">
        <f>'NG East Shock'!AW49</f>
        <v>0.93633333333333324</v>
      </c>
      <c r="U78" s="2">
        <f>'NG East Shock'!AX49</f>
        <v>0.95774999999999999</v>
      </c>
      <c r="V78" s="2">
        <f>'NG East Shock'!AY49</f>
        <v>1.0242500000000001</v>
      </c>
      <c r="W78" s="20">
        <f>'NG East Shock'!AZ49</f>
        <v>9</v>
      </c>
      <c r="X78" s="20">
        <f>'NG East Shock'!BA49</f>
        <v>0.99280416666666671</v>
      </c>
      <c r="Y78" s="20">
        <f>'NG East Shock'!BB49</f>
        <v>45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2:36" x14ac:dyDescent="0.2">
      <c r="B79" s="2">
        <f>'NG East Shock'!AE50</f>
        <v>50</v>
      </c>
      <c r="C79" s="2">
        <f>'NG East Shock'!AF50</f>
        <v>0.99708333333333332</v>
      </c>
      <c r="D79" s="2">
        <f>'NG East Shock'!AG50</f>
        <v>0.96949999999999992</v>
      </c>
      <c r="E79" s="2">
        <f>'NG East Shock'!AH50</f>
        <v>1.0216666666666667</v>
      </c>
      <c r="F79" s="2">
        <f>'NG East Shock'!AI50</f>
        <v>0.99549999999999994</v>
      </c>
      <c r="G79" s="2">
        <f>'NG East Shock'!AJ50</f>
        <v>0.99699999999999989</v>
      </c>
      <c r="H79" s="2">
        <f>'NG East Shock'!AK50</f>
        <v>1.0101666666666669</v>
      </c>
      <c r="I79" s="2">
        <f>'NG East Shock'!AL50</f>
        <v>0.98725000000000007</v>
      </c>
      <c r="J79" s="2">
        <f>'NG East Shock'!AM50</f>
        <v>0.94125000000000014</v>
      </c>
      <c r="K79" s="2">
        <f>'NG East Shock'!AN50</f>
        <v>1.0036666666666667</v>
      </c>
      <c r="L79" s="2">
        <f>'NG East Shock'!AO50</f>
        <v>0.94541666666666657</v>
      </c>
      <c r="M79" s="2">
        <f>'NG East Shock'!AP50</f>
        <v>1.0036666666666669</v>
      </c>
      <c r="N79" s="2">
        <f>'NG East Shock'!AQ50</f>
        <v>0.99274999999999991</v>
      </c>
      <c r="O79" s="2">
        <f>'NG East Shock'!AR50</f>
        <v>1.0048333333333332</v>
      </c>
      <c r="P79" s="2">
        <f>'NG East Shock'!AS50</f>
        <v>1.0033333333333334</v>
      </c>
      <c r="Q79" s="2">
        <f>'NG East Shock'!AT50</f>
        <v>0.97650000000000003</v>
      </c>
      <c r="R79" s="2">
        <f>'NG East Shock'!AU50</f>
        <v>0.97916666666666663</v>
      </c>
      <c r="S79" s="2">
        <f>'NG East Shock'!AV50</f>
        <v>0.99791666666666645</v>
      </c>
      <c r="T79" s="2">
        <f>'NG East Shock'!AW50</f>
        <v>1.03</v>
      </c>
      <c r="U79" s="2">
        <f>'NG East Shock'!AX50</f>
        <v>1.0069166666666667</v>
      </c>
      <c r="V79" s="2">
        <f>'NG East Shock'!AY50</f>
        <v>0.98591666666666666</v>
      </c>
      <c r="W79" s="20">
        <f>'NG East Shock'!AZ50</f>
        <v>36</v>
      </c>
      <c r="X79" s="20">
        <f>'NG East Shock'!BA50</f>
        <v>0.99247500000000011</v>
      </c>
      <c r="Y79" s="20">
        <f>'NG East Shock'!BB50</f>
        <v>46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2:36" x14ac:dyDescent="0.2">
      <c r="B80" s="2">
        <f>'NG East Shock'!AE51</f>
        <v>32</v>
      </c>
      <c r="C80" s="2">
        <f>'NG East Shock'!AF51</f>
        <v>1.0095833333333333</v>
      </c>
      <c r="D80" s="2">
        <f>'NG East Shock'!AG51</f>
        <v>1.0071666666666668</v>
      </c>
      <c r="E80" s="2">
        <f>'NG East Shock'!AH51</f>
        <v>0.99366666666666681</v>
      </c>
      <c r="F80" s="2">
        <f>'NG East Shock'!AI51</f>
        <v>0.97175</v>
      </c>
      <c r="G80" s="2">
        <f>'NG East Shock'!AJ51</f>
        <v>0.99091666666666667</v>
      </c>
      <c r="H80" s="2">
        <f>'NG East Shock'!AK51</f>
        <v>0.94</v>
      </c>
      <c r="I80" s="2">
        <f>'NG East Shock'!AL51</f>
        <v>0.96624999999999994</v>
      </c>
      <c r="J80" s="2">
        <f>'NG East Shock'!AM51</f>
        <v>0.98891666666666678</v>
      </c>
      <c r="K80" s="2">
        <f>'NG East Shock'!AN51</f>
        <v>0.98516666666666675</v>
      </c>
      <c r="L80" s="2">
        <f>'NG East Shock'!AO51</f>
        <v>1.0460833333333333</v>
      </c>
      <c r="M80" s="2">
        <f>'NG East Shock'!AP51</f>
        <v>1.008</v>
      </c>
      <c r="N80" s="2">
        <f>'NG East Shock'!AQ51</f>
        <v>1.0154166666666664</v>
      </c>
      <c r="O80" s="2">
        <f>'NG East Shock'!AR51</f>
        <v>0.97091666666666676</v>
      </c>
      <c r="P80" s="2">
        <f>'NG East Shock'!AS51</f>
        <v>1.0162499999999999</v>
      </c>
      <c r="Q80" s="2">
        <f>'NG East Shock'!AT51</f>
        <v>1.0108333333333333</v>
      </c>
      <c r="R80" s="2">
        <f>'NG East Shock'!AU51</f>
        <v>0.98833333333333329</v>
      </c>
      <c r="S80" s="2">
        <f>'NG East Shock'!AV51</f>
        <v>1.0014166666666666</v>
      </c>
      <c r="T80" s="2">
        <f>'NG East Shock'!AW51</f>
        <v>0.99150000000000027</v>
      </c>
      <c r="U80" s="2">
        <f>'NG East Shock'!AX51</f>
        <v>0.9770833333333333</v>
      </c>
      <c r="V80" s="2">
        <f>'NG East Shock'!AY51</f>
        <v>0.96324999999999994</v>
      </c>
      <c r="W80" s="20">
        <f>'NG East Shock'!AZ51</f>
        <v>47</v>
      </c>
      <c r="X80" s="20">
        <f>'NG East Shock'!BA51</f>
        <v>0.99212499999999992</v>
      </c>
      <c r="Y80" s="20">
        <f>'NG East Shock'!BB51</f>
        <v>47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2:36" x14ac:dyDescent="0.2">
      <c r="B81" s="2">
        <f>'NG East Shock'!AE52</f>
        <v>44</v>
      </c>
      <c r="C81" s="2">
        <f>'NG East Shock'!AF52</f>
        <v>1.0149999999999999</v>
      </c>
      <c r="D81" s="2">
        <f>'NG East Shock'!AG52</f>
        <v>1.0584166666666668</v>
      </c>
      <c r="E81" s="2">
        <f>'NG East Shock'!AH52</f>
        <v>0.99508333333333321</v>
      </c>
      <c r="F81" s="2">
        <f>'NG East Shock'!AI52</f>
        <v>1.0011666666666668</v>
      </c>
      <c r="G81" s="2">
        <f>'NG East Shock'!AJ52</f>
        <v>1.0160833333333334</v>
      </c>
      <c r="H81" s="2">
        <f>'NG East Shock'!AK52</f>
        <v>0.97025000000000006</v>
      </c>
      <c r="I81" s="2">
        <f>'NG East Shock'!AL52</f>
        <v>0.97899999999999998</v>
      </c>
      <c r="J81" s="2">
        <f>'NG East Shock'!AM52</f>
        <v>0.98824999999999996</v>
      </c>
      <c r="K81" s="2">
        <f>'NG East Shock'!AN52</f>
        <v>0.96899999999999997</v>
      </c>
      <c r="L81" s="2">
        <f>'NG East Shock'!AO52</f>
        <v>0.97975000000000012</v>
      </c>
      <c r="M81" s="2">
        <f>'NG East Shock'!AP52</f>
        <v>0.99049999999999994</v>
      </c>
      <c r="N81" s="2">
        <f>'NG East Shock'!AQ52</f>
        <v>0.97699999999999998</v>
      </c>
      <c r="O81" s="2">
        <f>'NG East Shock'!AR52</f>
        <v>0.95491666666666664</v>
      </c>
      <c r="P81" s="2">
        <f>'NG East Shock'!AS52</f>
        <v>0.93341666666666667</v>
      </c>
      <c r="Q81" s="2">
        <f>'NG East Shock'!AT52</f>
        <v>1.0334166666666667</v>
      </c>
      <c r="R81" s="2">
        <f>'NG East Shock'!AU52</f>
        <v>0.97533333333333305</v>
      </c>
      <c r="S81" s="2">
        <f>'NG East Shock'!AV52</f>
        <v>0.97124999999999995</v>
      </c>
      <c r="T81" s="2">
        <f>'NG East Shock'!AW52</f>
        <v>1.0221666666666664</v>
      </c>
      <c r="U81" s="2">
        <f>'NG East Shock'!AX52</f>
        <v>1.00675</v>
      </c>
      <c r="V81" s="2">
        <f>'NG East Shock'!AY52</f>
        <v>0.99141666666666672</v>
      </c>
      <c r="W81" s="20">
        <f>'NG East Shock'!AZ52</f>
        <v>28</v>
      </c>
      <c r="X81" s="20">
        <f>'NG East Shock'!BA52</f>
        <v>0.99140833333333345</v>
      </c>
      <c r="Y81" s="20">
        <f>'NG East Shock'!BB52</f>
        <v>48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2:36" x14ac:dyDescent="0.2">
      <c r="B82" s="2">
        <f>'NG East Shock'!AE53</f>
        <v>9</v>
      </c>
      <c r="C82" s="2">
        <f>'NG East Shock'!AF53</f>
        <v>1.0031666666666665</v>
      </c>
      <c r="D82" s="2">
        <f>'NG East Shock'!AG53</f>
        <v>1.0088333333333332</v>
      </c>
      <c r="E82" s="2">
        <f>'NG East Shock'!AH53</f>
        <v>1.0290833333333333</v>
      </c>
      <c r="F82" s="2">
        <f>'NG East Shock'!AI53</f>
        <v>1.0348333333333335</v>
      </c>
      <c r="G82" s="2">
        <f>'NG East Shock'!AJ53</f>
        <v>0.95408333333333317</v>
      </c>
      <c r="H82" s="2">
        <f>'NG East Shock'!AK53</f>
        <v>1.0226666666666668</v>
      </c>
      <c r="I82" s="2">
        <f>'NG East Shock'!AL53</f>
        <v>0.96333333333333326</v>
      </c>
      <c r="J82" s="2">
        <f>'NG East Shock'!AM53</f>
        <v>0.96441666666666659</v>
      </c>
      <c r="K82" s="2">
        <f>'NG East Shock'!AN53</f>
        <v>0.99224999999999997</v>
      </c>
      <c r="L82" s="2">
        <f>'NG East Shock'!AO53</f>
        <v>0.99916666666666665</v>
      </c>
      <c r="M82" s="2">
        <f>'NG East Shock'!AP53</f>
        <v>1.0197499999999999</v>
      </c>
      <c r="N82" s="2">
        <f>'NG East Shock'!AQ53</f>
        <v>0.94525000000000003</v>
      </c>
      <c r="O82" s="2">
        <f>'NG East Shock'!AR53</f>
        <v>1.0197499999999999</v>
      </c>
      <c r="P82" s="2">
        <f>'NG East Shock'!AS53</f>
        <v>0.92208333333333325</v>
      </c>
      <c r="Q82" s="2">
        <f>'NG East Shock'!AT53</f>
        <v>0.96350000000000025</v>
      </c>
      <c r="R82" s="2">
        <f>'NG East Shock'!AU53</f>
        <v>0.98449999999999982</v>
      </c>
      <c r="S82" s="2">
        <f>'NG East Shock'!AV53</f>
        <v>0.97483333333333333</v>
      </c>
      <c r="T82" s="2">
        <f>'NG East Shock'!AW53</f>
        <v>1.0391666666666666</v>
      </c>
      <c r="U82" s="2">
        <f>'NG East Shock'!AX53</f>
        <v>1.0035833333333335</v>
      </c>
      <c r="V82" s="2">
        <f>'NG East Shock'!AY53</f>
        <v>0.97883333333333322</v>
      </c>
      <c r="W82" s="20">
        <f>'NG East Shock'!AZ53</f>
        <v>40</v>
      </c>
      <c r="X82" s="20">
        <f>'NG East Shock'!BA53</f>
        <v>0.99115416666666678</v>
      </c>
      <c r="Y82" s="20">
        <f>'NG East Shock'!BB53</f>
        <v>49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</row>
    <row r="83" spans="2:36" x14ac:dyDescent="0.2">
      <c r="B83" s="2">
        <f>'NG East Shock'!AE54</f>
        <v>29</v>
      </c>
      <c r="C83" s="2">
        <f>'NG East Shock'!AF54</f>
        <v>0.99233333333333329</v>
      </c>
      <c r="D83" s="2">
        <f>'NG East Shock'!AG54</f>
        <v>0.98866666666666669</v>
      </c>
      <c r="E83" s="2">
        <f>'NG East Shock'!AH54</f>
        <v>1.0261666666666664</v>
      </c>
      <c r="F83" s="2">
        <f>'NG East Shock'!AI54</f>
        <v>0.97049999999999981</v>
      </c>
      <c r="G83" s="2">
        <f>'NG East Shock'!AJ54</f>
        <v>0.95816666666666672</v>
      </c>
      <c r="H83" s="2">
        <f>'NG East Shock'!AK54</f>
        <v>0.98225000000000007</v>
      </c>
      <c r="I83" s="2">
        <f>'NG East Shock'!AL54</f>
        <v>0.98333333333333328</v>
      </c>
      <c r="J83" s="2">
        <f>'NG East Shock'!AM54</f>
        <v>0.98349999999999993</v>
      </c>
      <c r="K83" s="2">
        <f>'NG East Shock'!AN54</f>
        <v>0.94541666666666668</v>
      </c>
      <c r="L83" s="2">
        <f>'NG East Shock'!AO54</f>
        <v>1.0301666666666669</v>
      </c>
      <c r="M83" s="2">
        <f>'NG East Shock'!AP54</f>
        <v>0.99074999999999991</v>
      </c>
      <c r="N83" s="2">
        <f>'NG East Shock'!AQ54</f>
        <v>0.94033333333333324</v>
      </c>
      <c r="O83" s="2">
        <f>'NG East Shock'!AR54</f>
        <v>0.99108333333333321</v>
      </c>
      <c r="P83" s="2">
        <f>'NG East Shock'!AS54</f>
        <v>0.99899999999999978</v>
      </c>
      <c r="Q83" s="2">
        <f>'NG East Shock'!AT54</f>
        <v>1.0071666666666668</v>
      </c>
      <c r="R83" s="2">
        <f>'NG East Shock'!AU54</f>
        <v>0.95500000000000007</v>
      </c>
      <c r="S83" s="2">
        <f>'NG East Shock'!AV54</f>
        <v>1.0057500000000001</v>
      </c>
      <c r="T83" s="2">
        <f>'NG East Shock'!AW54</f>
        <v>0.98749999999999993</v>
      </c>
      <c r="U83" s="2">
        <f>'NG East Shock'!AX54</f>
        <v>0.98833333333333329</v>
      </c>
      <c r="V83" s="2">
        <f>'NG East Shock'!AY54</f>
        <v>1.0308333333333335</v>
      </c>
      <c r="W83" s="20">
        <f>'NG East Shock'!AZ54</f>
        <v>5</v>
      </c>
      <c r="X83" s="20">
        <f>'NG East Shock'!BA54</f>
        <v>0.98781250000000009</v>
      </c>
      <c r="Y83" s="20">
        <f>'NG East Shock'!BB54</f>
        <v>50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2:36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</row>
    <row r="85" spans="2:36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</row>
    <row r="86" spans="2:36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</row>
    <row r="87" spans="2:36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</row>
    <row r="88" spans="2:36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</row>
    <row r="89" spans="2:36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2:36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</row>
    <row r="91" spans="2:36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</row>
    <row r="92" spans="2:36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2:36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2:36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2:36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2:36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</row>
    <row r="97" spans="3:36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</row>
    <row r="98" spans="3:36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3:36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3:36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3:36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3:36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3:36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3:36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3:36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3:36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</row>
    <row r="107" spans="3:36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</row>
    <row r="108" spans="3:36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</row>
    <row r="109" spans="3:36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</row>
    <row r="110" spans="3:36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</row>
    <row r="111" spans="3:36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</row>
    <row r="112" spans="3:36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</row>
    <row r="113" spans="3:36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</row>
    <row r="114" spans="3:36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</row>
    <row r="115" spans="3:36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</row>
    <row r="116" spans="3:36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</row>
    <row r="117" spans="3:36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</row>
    <row r="118" spans="3:36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</row>
    <row r="119" spans="3:36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</row>
    <row r="120" spans="3:36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</row>
    <row r="121" spans="3:36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3:36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3:36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</row>
    <row r="124" spans="3:36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</row>
    <row r="125" spans="3:36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</row>
    <row r="126" spans="3:36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3:36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</row>
    <row r="128" spans="3:36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</row>
    <row r="129" spans="3:37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</row>
    <row r="130" spans="3:37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3:37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3:37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</row>
    <row r="133" spans="3:37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</row>
    <row r="134" spans="3:37" x14ac:dyDescent="0.2">
      <c r="AK134" s="45"/>
    </row>
    <row r="135" spans="3:37" x14ac:dyDescent="0.2">
      <c r="AK135" s="45"/>
    </row>
    <row r="136" spans="3:37" x14ac:dyDescent="0.2">
      <c r="C136" s="24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G104"/>
  <sheetViews>
    <sheetView zoomScaleNormal="100" workbookViewId="0">
      <selection activeCell="A9" sqref="A9"/>
    </sheetView>
  </sheetViews>
  <sheetFormatPr defaultRowHeight="12.75" x14ac:dyDescent="0.2"/>
  <cols>
    <col min="1" max="1" width="18.140625" style="2" customWidth="1"/>
    <col min="2" max="2" width="14.140625" style="2" bestFit="1" customWidth="1"/>
    <col min="3" max="4" width="11.5703125" style="2" bestFit="1" customWidth="1"/>
    <col min="5" max="5" width="13" style="2" bestFit="1" customWidth="1"/>
    <col min="6" max="7" width="11.5703125" style="2" bestFit="1" customWidth="1"/>
    <col min="8" max="8" width="10.42578125" style="2" customWidth="1"/>
    <col min="9" max="21" width="11.5703125" style="2" bestFit="1" customWidth="1"/>
    <col min="22" max="22" width="9.140625" style="2"/>
    <col min="23" max="23" width="10.5703125" style="2" customWidth="1"/>
    <col min="24" max="24" width="9.140625" style="2"/>
    <col min="25" max="25" width="10.140625" style="2" customWidth="1"/>
    <col min="26" max="27" width="17.7109375" style="2" customWidth="1"/>
    <col min="28" max="32" width="9.140625" style="2"/>
    <col min="33" max="33" width="18.5703125" style="2" customWidth="1"/>
    <col min="34" max="35" width="10.42578125" style="2" customWidth="1"/>
    <col min="36" max="36" width="11.28515625" style="2" customWidth="1"/>
    <col min="37" max="38" width="10.5703125" style="2" customWidth="1"/>
    <col min="39" max="39" width="10.85546875" style="2" customWidth="1"/>
    <col min="40" max="53" width="10.42578125" style="2" customWidth="1"/>
    <col min="54" max="54" width="14.7109375" style="2" customWidth="1"/>
    <col min="55" max="55" width="9.140625" style="2"/>
    <col min="56" max="57" width="12.85546875" style="2" customWidth="1"/>
    <col min="58" max="16384" width="9.140625" style="2"/>
  </cols>
  <sheetData>
    <row r="1" spans="1:85" ht="15.75" x14ac:dyDescent="0.25">
      <c r="D1" s="1"/>
      <c r="E1" s="1" t="s">
        <v>36</v>
      </c>
      <c r="H1" s="24"/>
      <c r="AJ1" s="46" t="s">
        <v>39</v>
      </c>
      <c r="AM1" s="2" t="s">
        <v>21</v>
      </c>
    </row>
    <row r="2" spans="1:85" x14ac:dyDescent="0.2">
      <c r="AJ2" s="2" t="s">
        <v>52</v>
      </c>
    </row>
    <row r="3" spans="1:85" ht="14.25" x14ac:dyDescent="0.2">
      <c r="A3" s="47" t="s">
        <v>4</v>
      </c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Y3" s="20"/>
      <c r="Z3" s="20"/>
      <c r="AG3" s="47" t="s">
        <v>4</v>
      </c>
      <c r="AH3" s="47" t="s">
        <v>33</v>
      </c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I3" s="49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49"/>
      <c r="CE3" s="36"/>
      <c r="CF3" s="37"/>
      <c r="CG3" s="36"/>
    </row>
    <row r="4" spans="1:85" ht="38.25" x14ac:dyDescent="0.2">
      <c r="A4" s="51" t="s">
        <v>2</v>
      </c>
      <c r="B4" s="52">
        <v>43466</v>
      </c>
      <c r="C4" s="52">
        <v>43831</v>
      </c>
      <c r="D4" s="52">
        <v>44197</v>
      </c>
      <c r="E4" s="52">
        <v>44562</v>
      </c>
      <c r="F4" s="52">
        <v>44927</v>
      </c>
      <c r="G4" s="52">
        <v>45292</v>
      </c>
      <c r="H4" s="52">
        <v>45658</v>
      </c>
      <c r="I4" s="52">
        <v>46023</v>
      </c>
      <c r="J4" s="52">
        <v>46388</v>
      </c>
      <c r="K4" s="52">
        <v>46753</v>
      </c>
      <c r="L4" s="52">
        <v>47119</v>
      </c>
      <c r="M4" s="52">
        <v>47484</v>
      </c>
      <c r="N4" s="52">
        <v>47849</v>
      </c>
      <c r="O4" s="52">
        <v>48214</v>
      </c>
      <c r="P4" s="52">
        <v>48580</v>
      </c>
      <c r="Q4" s="52">
        <v>48945</v>
      </c>
      <c r="R4" s="52">
        <v>49310</v>
      </c>
      <c r="S4" s="52">
        <v>49675</v>
      </c>
      <c r="T4" s="52">
        <v>50041</v>
      </c>
      <c r="U4" s="52">
        <v>50406</v>
      </c>
      <c r="V4" s="51"/>
      <c r="W4" s="36" t="s">
        <v>51</v>
      </c>
      <c r="X4" s="37" t="s">
        <v>5</v>
      </c>
      <c r="Y4" s="36" t="s">
        <v>45</v>
      </c>
      <c r="Z4" s="20"/>
      <c r="AG4" s="49" t="s">
        <v>2</v>
      </c>
      <c r="AH4" s="50">
        <v>43466</v>
      </c>
      <c r="AI4" s="50">
        <v>43831</v>
      </c>
      <c r="AJ4" s="50">
        <v>44197</v>
      </c>
      <c r="AK4" s="50">
        <v>44562</v>
      </c>
      <c r="AL4" s="50">
        <v>44927</v>
      </c>
      <c r="AM4" s="50">
        <v>45292</v>
      </c>
      <c r="AN4" s="50">
        <v>45658</v>
      </c>
      <c r="AO4" s="50">
        <v>46023</v>
      </c>
      <c r="AP4" s="50">
        <v>46388</v>
      </c>
      <c r="AQ4" s="50">
        <v>46753</v>
      </c>
      <c r="AR4" s="50">
        <v>47119</v>
      </c>
      <c r="AS4" s="50">
        <v>47484</v>
      </c>
      <c r="AT4" s="50">
        <v>47849</v>
      </c>
      <c r="AU4" s="50">
        <v>48214</v>
      </c>
      <c r="AV4" s="50">
        <v>48580</v>
      </c>
      <c r="AW4" s="50">
        <v>48945</v>
      </c>
      <c r="AX4" s="50">
        <v>49310</v>
      </c>
      <c r="AY4" s="50">
        <v>49675</v>
      </c>
      <c r="AZ4" s="50">
        <v>50041</v>
      </c>
      <c r="BA4" s="50">
        <v>50406</v>
      </c>
      <c r="BB4" s="36" t="s">
        <v>51</v>
      </c>
      <c r="BC4" s="37" t="s">
        <v>5</v>
      </c>
      <c r="BD4" s="36" t="s">
        <v>45</v>
      </c>
      <c r="BE4" s="20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20"/>
      <c r="CF4" s="26"/>
    </row>
    <row r="5" spans="1:85" x14ac:dyDescent="0.2">
      <c r="A5" s="2">
        <v>1</v>
      </c>
      <c r="B5" s="29">
        <v>1.0089166666666662</v>
      </c>
      <c r="C5" s="29">
        <v>1.0156666666666665</v>
      </c>
      <c r="D5" s="29">
        <v>1.0324999999999998</v>
      </c>
      <c r="E5" s="29">
        <v>0.94324999999999992</v>
      </c>
      <c r="F5" s="29">
        <v>0.95391666666666675</v>
      </c>
      <c r="G5" s="29">
        <v>0.98766666666666636</v>
      </c>
      <c r="H5" s="29">
        <v>1.0247499999999998</v>
      </c>
      <c r="I5" s="29">
        <v>1.0154166666666666</v>
      </c>
      <c r="J5" s="29">
        <v>0.98649999999999982</v>
      </c>
      <c r="K5" s="29">
        <v>1.0902499999999999</v>
      </c>
      <c r="L5" s="29">
        <v>0.97549999999999992</v>
      </c>
      <c r="M5" s="29">
        <v>1.0034166666666666</v>
      </c>
      <c r="N5" s="29">
        <v>0.97541666666666649</v>
      </c>
      <c r="O5" s="29">
        <v>1.0088333333333332</v>
      </c>
      <c r="P5" s="29">
        <v>1.0489999999999999</v>
      </c>
      <c r="Q5" s="29">
        <v>1.0259166666666666</v>
      </c>
      <c r="R5" s="29">
        <v>0.97766666666666646</v>
      </c>
      <c r="S5" s="29">
        <v>1.0229999999999999</v>
      </c>
      <c r="T5" s="29">
        <v>0.89558333333333318</v>
      </c>
      <c r="U5" s="29">
        <v>0.95224999999999993</v>
      </c>
      <c r="W5" s="20">
        <f>RANK(U5,$U$5:$U$104)</f>
        <v>40</v>
      </c>
      <c r="X5" s="26">
        <f t="shared" ref="X5:X36" si="0">AVERAGE(B5:U5)</f>
        <v>0.99727083333333311</v>
      </c>
      <c r="Y5" s="2">
        <f>RANK(X5,$X$5:$X$104)</f>
        <v>29</v>
      </c>
      <c r="AG5" s="2">
        <v>18</v>
      </c>
      <c r="AH5" s="29">
        <v>0.98324999999999996</v>
      </c>
      <c r="AI5" s="29">
        <v>1.0199999999999998</v>
      </c>
      <c r="AJ5" s="29">
        <v>1.00275</v>
      </c>
      <c r="AK5" s="29">
        <v>1.0934999999999999</v>
      </c>
      <c r="AL5" s="29">
        <v>0.99708333333333332</v>
      </c>
      <c r="AM5" s="29">
        <v>1.00325</v>
      </c>
      <c r="AN5" s="29">
        <v>1.0689166666666667</v>
      </c>
      <c r="AO5" s="29">
        <v>1.0378333333333332</v>
      </c>
      <c r="AP5" s="29">
        <v>1.00125</v>
      </c>
      <c r="AQ5" s="29">
        <v>0.98849999999999982</v>
      </c>
      <c r="AR5" s="29">
        <v>1.0361666666666667</v>
      </c>
      <c r="AS5" s="29">
        <v>1.0495833333333333</v>
      </c>
      <c r="AT5" s="29">
        <v>0.9548333333333332</v>
      </c>
      <c r="AU5" s="29">
        <v>1.0433333333333332</v>
      </c>
      <c r="AV5" s="29">
        <v>1.0273333333333334</v>
      </c>
      <c r="AW5" s="29">
        <v>0.94341666666666668</v>
      </c>
      <c r="AX5" s="29">
        <v>1.0695833333333333</v>
      </c>
      <c r="AY5" s="29">
        <v>1.0505</v>
      </c>
      <c r="AZ5" s="29">
        <v>1.0279166666666664</v>
      </c>
      <c r="BA5" s="29">
        <v>1.0468333333333335</v>
      </c>
      <c r="BB5" s="20">
        <v>12</v>
      </c>
      <c r="BC5" s="26">
        <v>1.0222916666666664</v>
      </c>
      <c r="BD5" s="2">
        <v>1</v>
      </c>
      <c r="BF5" s="20"/>
      <c r="BG5" s="26"/>
      <c r="CE5" s="20"/>
      <c r="CF5" s="26"/>
    </row>
    <row r="6" spans="1:85" x14ac:dyDescent="0.2">
      <c r="A6" s="2">
        <v>2</v>
      </c>
      <c r="B6" s="29">
        <v>1.0115833333333335</v>
      </c>
      <c r="C6" s="29">
        <v>0.97791666666666677</v>
      </c>
      <c r="D6" s="29">
        <v>0.97333333333333327</v>
      </c>
      <c r="E6" s="29">
        <v>1.0696666666666668</v>
      </c>
      <c r="F6" s="29">
        <v>1.0351666666666668</v>
      </c>
      <c r="G6" s="29">
        <v>1.0015833333333335</v>
      </c>
      <c r="H6" s="29">
        <v>0.95766666666666678</v>
      </c>
      <c r="I6" s="29">
        <v>0.96991666666666676</v>
      </c>
      <c r="J6" s="29">
        <v>1.0215000000000001</v>
      </c>
      <c r="K6" s="29">
        <v>0.91241666666666665</v>
      </c>
      <c r="L6" s="29">
        <v>1.0109166666666667</v>
      </c>
      <c r="M6" s="29">
        <v>0.96791666666666665</v>
      </c>
      <c r="N6" s="29">
        <v>1.0077500000000001</v>
      </c>
      <c r="O6" s="29">
        <v>0.99358333333333315</v>
      </c>
      <c r="P6" s="29">
        <v>0.9558333333333332</v>
      </c>
      <c r="Q6" s="29">
        <v>0.96124999999999983</v>
      </c>
      <c r="R6" s="29">
        <v>1.0308333333333335</v>
      </c>
      <c r="S6" s="29">
        <v>0.97691666666666677</v>
      </c>
      <c r="T6" s="29">
        <v>1.0985833333333332</v>
      </c>
      <c r="U6" s="29">
        <v>1.0615833333333333</v>
      </c>
      <c r="W6" s="20">
        <f>RANK(U6,$U$5:$U$104)</f>
        <v>8</v>
      </c>
      <c r="X6" s="26">
        <f t="shared" si="0"/>
        <v>0.99979583333333344</v>
      </c>
      <c r="Y6" s="2">
        <f t="shared" ref="Y6:Y54" si="1">RANK(X6,$X$5:$X$104)</f>
        <v>26</v>
      </c>
      <c r="AG6" s="2">
        <v>22</v>
      </c>
      <c r="AH6" s="29">
        <v>0.99816666666666676</v>
      </c>
      <c r="AI6" s="29">
        <v>1.0600833333333333</v>
      </c>
      <c r="AJ6" s="29">
        <v>1.0199999999999998</v>
      </c>
      <c r="AK6" s="29">
        <v>1.1292500000000001</v>
      </c>
      <c r="AL6" s="29">
        <v>0.97000000000000008</v>
      </c>
      <c r="AM6" s="29">
        <v>1.0996666666666666</v>
      </c>
      <c r="AN6" s="29">
        <v>0.95325000000000004</v>
      </c>
      <c r="AO6" s="29">
        <v>0.98575000000000002</v>
      </c>
      <c r="AP6" s="29">
        <v>0.98399999999999999</v>
      </c>
      <c r="AQ6" s="29">
        <v>1.0743333333333331</v>
      </c>
      <c r="AR6" s="29">
        <v>1.0650833333333334</v>
      </c>
      <c r="AS6" s="29">
        <v>0.99258333333333315</v>
      </c>
      <c r="AT6" s="29">
        <v>1.0232500000000002</v>
      </c>
      <c r="AU6" s="29">
        <v>0.97191666666666654</v>
      </c>
      <c r="AV6" s="29">
        <v>0.96266666666666678</v>
      </c>
      <c r="AW6" s="29">
        <v>0.97816666666666652</v>
      </c>
      <c r="AX6" s="29">
        <v>0.95216666666666649</v>
      </c>
      <c r="AY6" s="29">
        <v>1.1245000000000001</v>
      </c>
      <c r="AZ6" s="29">
        <v>1.0221666666666664</v>
      </c>
      <c r="BA6" s="29">
        <v>0.95900000000000007</v>
      </c>
      <c r="BB6" s="20">
        <v>37</v>
      </c>
      <c r="BC6" s="26">
        <v>1.0163</v>
      </c>
      <c r="BD6" s="2">
        <v>2</v>
      </c>
      <c r="BG6" s="26"/>
      <c r="CE6" s="20"/>
      <c r="CF6" s="26"/>
    </row>
    <row r="7" spans="1:85" x14ac:dyDescent="0.2">
      <c r="A7" s="2">
        <v>3</v>
      </c>
      <c r="B7" s="29">
        <v>0.99333333333333329</v>
      </c>
      <c r="C7" s="29">
        <v>1.0032500000000002</v>
      </c>
      <c r="D7" s="29">
        <v>1.0079166666666666</v>
      </c>
      <c r="E7" s="29">
        <v>0.96608333333333318</v>
      </c>
      <c r="F7" s="29">
        <v>1.0287500000000001</v>
      </c>
      <c r="G7" s="29">
        <v>1.0371666666666666</v>
      </c>
      <c r="H7" s="29">
        <v>0.99116666666666664</v>
      </c>
      <c r="I7" s="29">
        <v>0.99900000000000011</v>
      </c>
      <c r="J7" s="29">
        <v>0.94433333333333336</v>
      </c>
      <c r="K7" s="29">
        <v>0.94833333333333325</v>
      </c>
      <c r="L7" s="29">
        <v>1.0062499999999999</v>
      </c>
      <c r="M7" s="29">
        <v>1.0787500000000001</v>
      </c>
      <c r="N7" s="29">
        <v>1.02075</v>
      </c>
      <c r="O7" s="29">
        <v>0.99266666666666659</v>
      </c>
      <c r="P7" s="29">
        <v>1.0219166666666666</v>
      </c>
      <c r="Q7" s="29">
        <v>0.99483333333333357</v>
      </c>
      <c r="R7" s="29">
        <v>0.93366666666666653</v>
      </c>
      <c r="S7" s="29">
        <v>0.91850000000000021</v>
      </c>
      <c r="T7" s="29">
        <v>1.0754999999999999</v>
      </c>
      <c r="U7" s="29">
        <v>0.94908333333333328</v>
      </c>
      <c r="W7" s="20">
        <f t="shared" ref="W7:W36" si="2">RANK(U7,$U$5:$U$104)</f>
        <v>43</v>
      </c>
      <c r="X7" s="26">
        <f t="shared" si="0"/>
        <v>0.99556250000000013</v>
      </c>
      <c r="Y7" s="2">
        <f t="shared" si="1"/>
        <v>33</v>
      </c>
      <c r="AG7" s="2">
        <v>6</v>
      </c>
      <c r="AH7" s="29">
        <v>1.0415000000000001</v>
      </c>
      <c r="AI7" s="29">
        <v>1.0414166666666667</v>
      </c>
      <c r="AJ7" s="29">
        <v>1.032</v>
      </c>
      <c r="AK7" s="29">
        <v>0.99233333333333329</v>
      </c>
      <c r="AL7" s="29">
        <v>1.0315833333333333</v>
      </c>
      <c r="AM7" s="29">
        <v>1.0819166666666666</v>
      </c>
      <c r="AN7" s="29">
        <v>0.99258333333333326</v>
      </c>
      <c r="AO7" s="29">
        <v>1.0905833333333332</v>
      </c>
      <c r="AP7" s="29">
        <v>1.0912499999999998</v>
      </c>
      <c r="AQ7" s="29">
        <v>0.9597500000000001</v>
      </c>
      <c r="AR7" s="29">
        <v>0.99599999999999989</v>
      </c>
      <c r="AS7" s="29">
        <v>1.0056666666666667</v>
      </c>
      <c r="AT7" s="29">
        <v>0.98275000000000012</v>
      </c>
      <c r="AU7" s="29">
        <v>1.0453333333333334</v>
      </c>
      <c r="AV7" s="29">
        <v>0.99108333333333321</v>
      </c>
      <c r="AW7" s="29">
        <v>0.99416666666666664</v>
      </c>
      <c r="AX7" s="29">
        <v>0.98075000000000001</v>
      </c>
      <c r="AY7" s="29">
        <v>0.98758333333333337</v>
      </c>
      <c r="AZ7" s="29">
        <v>0.94424999999999981</v>
      </c>
      <c r="BA7" s="29">
        <v>1.0432499999999998</v>
      </c>
      <c r="BB7" s="20">
        <v>13</v>
      </c>
      <c r="BC7" s="26">
        <v>1.0162875000000002</v>
      </c>
      <c r="BD7" s="2">
        <v>3</v>
      </c>
      <c r="BG7" s="26"/>
      <c r="CE7" s="20"/>
      <c r="CF7" s="26"/>
    </row>
    <row r="8" spans="1:85" x14ac:dyDescent="0.2">
      <c r="A8" s="2">
        <v>4</v>
      </c>
      <c r="B8" s="29">
        <v>1.0017500000000001</v>
      </c>
      <c r="C8" s="29">
        <v>0.97933333333333328</v>
      </c>
      <c r="D8" s="29">
        <v>1.0212499999999998</v>
      </c>
      <c r="E8" s="29">
        <v>1.0224166666666668</v>
      </c>
      <c r="F8" s="29">
        <v>0.9780833333333333</v>
      </c>
      <c r="G8" s="29">
        <v>0.94758333333333356</v>
      </c>
      <c r="H8" s="29">
        <v>1.022</v>
      </c>
      <c r="I8" s="29">
        <v>1.0126666666666666</v>
      </c>
      <c r="J8" s="29">
        <v>1.0603333333333333</v>
      </c>
      <c r="K8" s="29">
        <v>1.0575833333333335</v>
      </c>
      <c r="L8" s="29">
        <v>0.98033333333333328</v>
      </c>
      <c r="M8" s="29">
        <v>0.92841666666666667</v>
      </c>
      <c r="N8" s="29">
        <v>1.0122500000000001</v>
      </c>
      <c r="O8" s="29">
        <v>1.002</v>
      </c>
      <c r="P8" s="29">
        <v>0.96758333333333335</v>
      </c>
      <c r="Q8" s="29">
        <v>1.0095833333333333</v>
      </c>
      <c r="R8" s="29">
        <v>1.0822499999999999</v>
      </c>
      <c r="S8" s="29">
        <v>1.0990833333333334</v>
      </c>
      <c r="T8" s="29">
        <v>0.97124999999999995</v>
      </c>
      <c r="U8" s="29">
        <v>1.0228333333333333</v>
      </c>
      <c r="W8" s="20">
        <f t="shared" si="2"/>
        <v>19</v>
      </c>
      <c r="X8" s="26">
        <f t="shared" si="0"/>
        <v>1.0089291666666669</v>
      </c>
      <c r="Y8" s="2">
        <f>RANK(X8,$X$5:$X$104)</f>
        <v>8</v>
      </c>
      <c r="AG8" s="2">
        <v>16</v>
      </c>
      <c r="AH8" s="29">
        <v>0.96908333333333341</v>
      </c>
      <c r="AI8" s="29">
        <v>0.97191666666666687</v>
      </c>
      <c r="AJ8" s="29">
        <v>1.0694999999999999</v>
      </c>
      <c r="AK8" s="29">
        <v>1.0179166666666668</v>
      </c>
      <c r="AL8" s="29">
        <v>1.0169166666666667</v>
      </c>
      <c r="AM8" s="29">
        <v>1.0004999999999999</v>
      </c>
      <c r="AN8" s="29">
        <v>1.0339166666666666</v>
      </c>
      <c r="AO8" s="29">
        <v>1.0520833333333333</v>
      </c>
      <c r="AP8" s="29">
        <v>0.98166666666666647</v>
      </c>
      <c r="AQ8" s="29">
        <v>1.0801666666666667</v>
      </c>
      <c r="AR8" s="29">
        <v>0.98499999999999999</v>
      </c>
      <c r="AS8" s="29">
        <v>0.94933333333333314</v>
      </c>
      <c r="AT8" s="29">
        <v>1.0505</v>
      </c>
      <c r="AU8" s="29">
        <v>0.99241666666666684</v>
      </c>
      <c r="AV8" s="29">
        <v>0.98900000000000021</v>
      </c>
      <c r="AW8" s="29">
        <v>1.0318333333333332</v>
      </c>
      <c r="AX8" s="29">
        <v>0.95433333333333314</v>
      </c>
      <c r="AY8" s="29">
        <v>1.0906666666666667</v>
      </c>
      <c r="AZ8" s="29">
        <v>1.0170833333333333</v>
      </c>
      <c r="BA8" s="29">
        <v>1.0714999999999999</v>
      </c>
      <c r="BB8" s="20">
        <v>3</v>
      </c>
      <c r="BC8" s="26">
        <v>1.0162666666666667</v>
      </c>
      <c r="BD8" s="2">
        <v>4</v>
      </c>
      <c r="BG8" s="26"/>
      <c r="CE8" s="20"/>
      <c r="CF8" s="26"/>
    </row>
    <row r="9" spans="1:85" x14ac:dyDescent="0.2">
      <c r="A9" s="2">
        <v>5</v>
      </c>
      <c r="B9" s="29">
        <v>0.94874999999999998</v>
      </c>
      <c r="C9" s="29">
        <v>0.94650000000000023</v>
      </c>
      <c r="D9" s="29">
        <v>0.95266666666666666</v>
      </c>
      <c r="E9" s="29">
        <v>1.0024166666666667</v>
      </c>
      <c r="F9" s="29">
        <v>0.9417500000000002</v>
      </c>
      <c r="G9" s="29">
        <v>0.92191666666666672</v>
      </c>
      <c r="H9" s="29">
        <v>0.98150000000000004</v>
      </c>
      <c r="I9" s="29">
        <v>0.92374999999999996</v>
      </c>
      <c r="J9" s="29">
        <v>0.90091666666666648</v>
      </c>
      <c r="K9" s="29">
        <v>1.0381666666666667</v>
      </c>
      <c r="L9" s="29">
        <v>0.99958333333333327</v>
      </c>
      <c r="M9" s="29">
        <v>0.98716666666666664</v>
      </c>
      <c r="N9" s="29">
        <v>1.0103333333333333</v>
      </c>
      <c r="O9" s="29">
        <v>0.95366666666666688</v>
      </c>
      <c r="P9" s="29">
        <v>0.99241666666666684</v>
      </c>
      <c r="Q9" s="29">
        <v>0.98433333333333328</v>
      </c>
      <c r="R9" s="29">
        <v>1.0420833333333333</v>
      </c>
      <c r="S9" s="29">
        <v>0.99566666666666681</v>
      </c>
      <c r="T9" s="29">
        <v>1.0678333333333334</v>
      </c>
      <c r="U9" s="29">
        <v>0.9774166666666666</v>
      </c>
      <c r="W9" s="20">
        <f t="shared" si="2"/>
        <v>33</v>
      </c>
      <c r="X9" s="26">
        <f t="shared" si="0"/>
        <v>0.97844166666666688</v>
      </c>
      <c r="Y9" s="2">
        <f>RANK(X9,$X$5:$X$104)</f>
        <v>50</v>
      </c>
      <c r="AG9" s="2">
        <v>48</v>
      </c>
      <c r="AH9" s="29">
        <v>1.0076666666666667</v>
      </c>
      <c r="AI9" s="29">
        <v>1.0359166666666668</v>
      </c>
      <c r="AJ9" s="29">
        <v>1.0162500000000001</v>
      </c>
      <c r="AK9" s="29">
        <v>0.95491666666666664</v>
      </c>
      <c r="AL9" s="29">
        <v>1.0770833333333332</v>
      </c>
      <c r="AM9" s="29">
        <v>1.0145</v>
      </c>
      <c r="AN9" s="29">
        <v>1.0159166666666668</v>
      </c>
      <c r="AO9" s="29">
        <v>1.0275833333333333</v>
      </c>
      <c r="AP9" s="29">
        <v>0.97275</v>
      </c>
      <c r="AQ9" s="29">
        <v>1.1029166666666668</v>
      </c>
      <c r="AR9" s="29">
        <v>1.0242499999999999</v>
      </c>
      <c r="AS9" s="29">
        <v>0.99325000000000008</v>
      </c>
      <c r="AT9" s="29">
        <v>1.0213333333333334</v>
      </c>
      <c r="AU9" s="29">
        <v>0.99291666666666678</v>
      </c>
      <c r="AV9" s="29">
        <v>1.0053333333333334</v>
      </c>
      <c r="AW9" s="29">
        <v>0.99674999999999991</v>
      </c>
      <c r="AX9" s="29">
        <v>1.0065000000000002</v>
      </c>
      <c r="AY9" s="29">
        <v>0.96883333333333332</v>
      </c>
      <c r="AZ9" s="29">
        <v>1.0429166666666667</v>
      </c>
      <c r="BA9" s="29">
        <v>0.98591666666666644</v>
      </c>
      <c r="BB9" s="20">
        <v>30</v>
      </c>
      <c r="BC9" s="26">
        <v>1.0131749999999999</v>
      </c>
      <c r="BD9" s="2">
        <v>5</v>
      </c>
      <c r="BG9" s="26"/>
      <c r="CE9" s="20"/>
      <c r="CF9" s="26"/>
    </row>
    <row r="10" spans="1:85" x14ac:dyDescent="0.2">
      <c r="A10" s="2">
        <v>6</v>
      </c>
      <c r="B10" s="29">
        <v>1.0415000000000001</v>
      </c>
      <c r="C10" s="29">
        <v>1.0414166666666667</v>
      </c>
      <c r="D10" s="29">
        <v>1.032</v>
      </c>
      <c r="E10" s="29">
        <v>0.99233333333333329</v>
      </c>
      <c r="F10" s="29">
        <v>1.0315833333333333</v>
      </c>
      <c r="G10" s="29">
        <v>1.0819166666666666</v>
      </c>
      <c r="H10" s="29">
        <v>0.99258333333333326</v>
      </c>
      <c r="I10" s="29">
        <v>1.0905833333333332</v>
      </c>
      <c r="J10" s="29">
        <v>1.0912499999999998</v>
      </c>
      <c r="K10" s="29">
        <v>0.9597500000000001</v>
      </c>
      <c r="L10" s="29">
        <v>0.99599999999999989</v>
      </c>
      <c r="M10" s="29">
        <v>1.0056666666666667</v>
      </c>
      <c r="N10" s="29">
        <v>0.98275000000000012</v>
      </c>
      <c r="O10" s="29">
        <v>1.0453333333333334</v>
      </c>
      <c r="P10" s="29">
        <v>0.99108333333333321</v>
      </c>
      <c r="Q10" s="29">
        <v>0.99416666666666664</v>
      </c>
      <c r="R10" s="29">
        <v>0.98075000000000001</v>
      </c>
      <c r="S10" s="29">
        <v>0.98758333333333337</v>
      </c>
      <c r="T10" s="29">
        <v>0.94424999999999981</v>
      </c>
      <c r="U10" s="29">
        <v>1.0432499999999998</v>
      </c>
      <c r="W10" s="20">
        <f t="shared" si="2"/>
        <v>13</v>
      </c>
      <c r="X10" s="26">
        <f t="shared" si="0"/>
        <v>1.0162875000000002</v>
      </c>
      <c r="Y10" s="2">
        <f t="shared" si="1"/>
        <v>3</v>
      </c>
      <c r="AG10" s="2">
        <v>28</v>
      </c>
      <c r="AH10" s="29">
        <v>1.0448333333333333</v>
      </c>
      <c r="AI10" s="29">
        <v>1.0289166666666665</v>
      </c>
      <c r="AJ10" s="29">
        <v>1.0288333333333333</v>
      </c>
      <c r="AK10" s="29">
        <v>0.98724999999999985</v>
      </c>
      <c r="AL10" s="29">
        <v>1.0422499999999999</v>
      </c>
      <c r="AM10" s="29">
        <v>0.97624999999999995</v>
      </c>
      <c r="AN10" s="29">
        <v>1.0245833333333334</v>
      </c>
      <c r="AO10" s="29">
        <v>0.97950000000000015</v>
      </c>
      <c r="AP10" s="29">
        <v>0.98866666666666669</v>
      </c>
      <c r="AQ10" s="29">
        <v>1.0149166666666665</v>
      </c>
      <c r="AR10" s="29">
        <v>1.0317499999999999</v>
      </c>
      <c r="AS10" s="29">
        <v>0.99716666666666676</v>
      </c>
      <c r="AT10" s="29">
        <v>1.0408333333333333</v>
      </c>
      <c r="AU10" s="29">
        <v>0.98366666666666669</v>
      </c>
      <c r="AV10" s="29">
        <v>0.93566666666666665</v>
      </c>
      <c r="AW10" s="29">
        <v>1.0525833333333334</v>
      </c>
      <c r="AX10" s="29">
        <v>1.0368333333333333</v>
      </c>
      <c r="AY10" s="29">
        <v>0.98408333333333331</v>
      </c>
      <c r="AZ10" s="29">
        <v>0.90991666666666671</v>
      </c>
      <c r="BA10" s="29">
        <v>1.1291666666666667</v>
      </c>
      <c r="BB10" s="20">
        <v>1</v>
      </c>
      <c r="BC10" s="26">
        <v>1.0108833333333336</v>
      </c>
      <c r="BD10" s="2">
        <v>6</v>
      </c>
      <c r="BG10" s="26"/>
      <c r="CE10" s="20"/>
      <c r="CF10" s="26"/>
    </row>
    <row r="11" spans="1:85" x14ac:dyDescent="0.2">
      <c r="A11" s="2">
        <v>7</v>
      </c>
      <c r="B11" s="29">
        <v>1.1206666666666669</v>
      </c>
      <c r="C11" s="29">
        <v>1.0018333333333334</v>
      </c>
      <c r="D11" s="29">
        <v>0.95366666666666677</v>
      </c>
      <c r="E11" s="29">
        <v>0.93900000000000006</v>
      </c>
      <c r="F11" s="29">
        <v>0.99933333333333341</v>
      </c>
      <c r="G11" s="29">
        <v>1.0595833333333333</v>
      </c>
      <c r="H11" s="29">
        <v>1.0120833333333332</v>
      </c>
      <c r="I11" s="29">
        <v>0.96799999999999997</v>
      </c>
      <c r="J11" s="29">
        <v>1.0233333333333332</v>
      </c>
      <c r="K11" s="29">
        <v>1.0125833333333334</v>
      </c>
      <c r="L11" s="29">
        <v>1.0044999999999999</v>
      </c>
      <c r="M11" s="29">
        <v>1.0189999999999999</v>
      </c>
      <c r="N11" s="29">
        <v>0.97075000000000011</v>
      </c>
      <c r="O11" s="29">
        <v>1.0112499999999998</v>
      </c>
      <c r="P11" s="29">
        <v>0.98566666666666658</v>
      </c>
      <c r="Q11" s="29">
        <v>1.0218333333333331</v>
      </c>
      <c r="R11" s="29">
        <v>0.98083333333333345</v>
      </c>
      <c r="S11" s="29">
        <v>0.93083333333333351</v>
      </c>
      <c r="T11" s="29">
        <v>0.9448333333333333</v>
      </c>
      <c r="U11" s="29">
        <v>0.9864166666666665</v>
      </c>
      <c r="W11" s="20">
        <f>RANK(U11,$U$5:$U$104)</f>
        <v>29</v>
      </c>
      <c r="X11" s="26">
        <f>AVERAGE(B11:U11)</f>
        <v>0.99729999999999985</v>
      </c>
      <c r="Y11" s="2">
        <f t="shared" si="1"/>
        <v>28</v>
      </c>
      <c r="AG11" s="2">
        <v>45</v>
      </c>
      <c r="AH11" s="29">
        <v>0.95933333333333326</v>
      </c>
      <c r="AI11" s="29">
        <v>0.98199999999999987</v>
      </c>
      <c r="AJ11" s="29">
        <v>1.0770000000000002</v>
      </c>
      <c r="AK11" s="29">
        <v>0.94000000000000006</v>
      </c>
      <c r="AL11" s="29">
        <v>1.1219166666666667</v>
      </c>
      <c r="AM11" s="29">
        <v>1.00075</v>
      </c>
      <c r="AN11" s="29">
        <v>0.98533333333333328</v>
      </c>
      <c r="AO11" s="29">
        <v>0.98108333333333342</v>
      </c>
      <c r="AP11" s="29">
        <v>0.95574999999999999</v>
      </c>
      <c r="AQ11" s="29">
        <v>1.0520833333333333</v>
      </c>
      <c r="AR11" s="29">
        <v>1.0379166666666666</v>
      </c>
      <c r="AS11" s="29">
        <v>1.0865833333333332</v>
      </c>
      <c r="AT11" s="29">
        <v>0.99850000000000005</v>
      </c>
      <c r="AU11" s="29">
        <v>0.9288333333333334</v>
      </c>
      <c r="AV11" s="29">
        <v>1.0033333333333332</v>
      </c>
      <c r="AW11" s="29">
        <v>1.0863333333333334</v>
      </c>
      <c r="AX11" s="29">
        <v>0.98925000000000007</v>
      </c>
      <c r="AY11" s="29">
        <v>0.96724999999999983</v>
      </c>
      <c r="AZ11" s="29">
        <v>0.94899999999999995</v>
      </c>
      <c r="BA11" s="29">
        <v>1.0827500000000001</v>
      </c>
      <c r="BB11" s="20">
        <v>2</v>
      </c>
      <c r="BC11" s="26">
        <v>1.0092500000000002</v>
      </c>
      <c r="BD11" s="2">
        <v>7</v>
      </c>
      <c r="BG11" s="26"/>
      <c r="CE11" s="20"/>
      <c r="CF11" s="26"/>
    </row>
    <row r="12" spans="1:85" x14ac:dyDescent="0.2">
      <c r="A12" s="2">
        <v>8</v>
      </c>
      <c r="B12" s="29">
        <v>0.91666666666666663</v>
      </c>
      <c r="C12" s="29">
        <v>1.0033333333333332</v>
      </c>
      <c r="D12" s="29">
        <v>1.0279999999999998</v>
      </c>
      <c r="E12" s="29">
        <v>1.0511666666666666</v>
      </c>
      <c r="F12" s="29">
        <v>1.0033333333333336</v>
      </c>
      <c r="G12" s="29">
        <v>0.93083333333333329</v>
      </c>
      <c r="H12" s="29">
        <v>0.98666666666666647</v>
      </c>
      <c r="I12" s="29">
        <v>1.0725</v>
      </c>
      <c r="J12" s="29">
        <v>0.95558333333333323</v>
      </c>
      <c r="K12" s="29">
        <v>0.97766666666666679</v>
      </c>
      <c r="L12" s="29">
        <v>0.9860833333333332</v>
      </c>
      <c r="M12" s="29">
        <v>0.97424999999999995</v>
      </c>
      <c r="N12" s="29">
        <v>1.0395000000000001</v>
      </c>
      <c r="O12" s="29">
        <v>0.97199999999999998</v>
      </c>
      <c r="P12" s="29">
        <v>0.99758333333333338</v>
      </c>
      <c r="Q12" s="29">
        <v>0.99441666666666662</v>
      </c>
      <c r="R12" s="29">
        <v>0.9996666666666667</v>
      </c>
      <c r="S12" s="29">
        <v>1.0529999999999999</v>
      </c>
      <c r="T12" s="29">
        <v>1.0502499999999999</v>
      </c>
      <c r="U12" s="29">
        <v>1.0297499999999999</v>
      </c>
      <c r="W12" s="20">
        <f t="shared" si="2"/>
        <v>15</v>
      </c>
      <c r="X12" s="26">
        <f t="shared" si="0"/>
        <v>1.0011124999999998</v>
      </c>
      <c r="Y12" s="2">
        <f t="shared" si="1"/>
        <v>25</v>
      </c>
      <c r="AG12" s="2">
        <v>4</v>
      </c>
      <c r="AH12" s="29">
        <v>1.0017500000000001</v>
      </c>
      <c r="AI12" s="29">
        <v>0.97933333333333328</v>
      </c>
      <c r="AJ12" s="29">
        <v>1.0212499999999998</v>
      </c>
      <c r="AK12" s="29">
        <v>1.0224166666666668</v>
      </c>
      <c r="AL12" s="29">
        <v>0.9780833333333333</v>
      </c>
      <c r="AM12" s="29">
        <v>0.94758333333333356</v>
      </c>
      <c r="AN12" s="29">
        <v>1.022</v>
      </c>
      <c r="AO12" s="29">
        <v>1.0126666666666666</v>
      </c>
      <c r="AP12" s="29">
        <v>1.0603333333333333</v>
      </c>
      <c r="AQ12" s="29">
        <v>1.0575833333333335</v>
      </c>
      <c r="AR12" s="29">
        <v>0.98033333333333328</v>
      </c>
      <c r="AS12" s="29">
        <v>0.92841666666666667</v>
      </c>
      <c r="AT12" s="29">
        <v>1.0122500000000001</v>
      </c>
      <c r="AU12" s="29">
        <v>1.002</v>
      </c>
      <c r="AV12" s="29">
        <v>0.96758333333333335</v>
      </c>
      <c r="AW12" s="29">
        <v>1.0095833333333333</v>
      </c>
      <c r="AX12" s="29">
        <v>1.0822499999999999</v>
      </c>
      <c r="AY12" s="29">
        <v>1.0990833333333334</v>
      </c>
      <c r="AZ12" s="29">
        <v>0.97124999999999995</v>
      </c>
      <c r="BA12" s="29">
        <v>1.0228333333333333</v>
      </c>
      <c r="BB12" s="20">
        <v>19</v>
      </c>
      <c r="BC12" s="26">
        <v>1.0089291666666669</v>
      </c>
      <c r="BD12" s="2">
        <v>8</v>
      </c>
      <c r="BG12" s="26"/>
      <c r="CE12" s="20"/>
      <c r="CF12" s="26"/>
    </row>
    <row r="13" spans="1:85" x14ac:dyDescent="0.2">
      <c r="A13" s="2">
        <v>9</v>
      </c>
      <c r="B13" s="29">
        <v>1.0287499999999998</v>
      </c>
      <c r="C13" s="29">
        <v>0.96225000000000005</v>
      </c>
      <c r="D13" s="29">
        <v>1.0309999999999999</v>
      </c>
      <c r="E13" s="29">
        <v>0.98508333333333331</v>
      </c>
      <c r="F13" s="29">
        <v>1.0391666666666668</v>
      </c>
      <c r="G13" s="29">
        <v>0.99716666666666676</v>
      </c>
      <c r="H13" s="29">
        <v>1.0104166666666667</v>
      </c>
      <c r="I13" s="29">
        <v>0.9873333333333334</v>
      </c>
      <c r="J13" s="29">
        <v>0.94025000000000014</v>
      </c>
      <c r="K13" s="29">
        <v>1.0165833333333332</v>
      </c>
      <c r="L13" s="29">
        <v>0.96991666666666687</v>
      </c>
      <c r="M13" s="29">
        <v>0.99299999999999999</v>
      </c>
      <c r="N13" s="29">
        <v>0.97358333333333336</v>
      </c>
      <c r="O13" s="29">
        <v>0.95116666666666683</v>
      </c>
      <c r="P13" s="29">
        <v>0.97366666666666657</v>
      </c>
      <c r="Q13" s="29">
        <v>0.94774999999999998</v>
      </c>
      <c r="R13" s="29">
        <v>0.94833333333333314</v>
      </c>
      <c r="S13" s="29">
        <v>1.0316666666666665</v>
      </c>
      <c r="T13" s="29">
        <v>1.0282500000000001</v>
      </c>
      <c r="U13" s="29">
        <v>1.0682500000000001</v>
      </c>
      <c r="W13" s="20">
        <f t="shared" si="2"/>
        <v>4</v>
      </c>
      <c r="X13" s="26">
        <f t="shared" si="0"/>
        <v>0.99417916666666672</v>
      </c>
      <c r="Y13" s="2">
        <f t="shared" si="1"/>
        <v>39</v>
      </c>
      <c r="AG13" s="2">
        <v>10</v>
      </c>
      <c r="AH13" s="29">
        <v>0.9774166666666666</v>
      </c>
      <c r="AI13" s="29">
        <v>1.0429166666666667</v>
      </c>
      <c r="AJ13" s="29">
        <v>0.95366666666666655</v>
      </c>
      <c r="AK13" s="29">
        <v>0.99916666666666665</v>
      </c>
      <c r="AL13" s="29">
        <v>0.94525000000000003</v>
      </c>
      <c r="AM13" s="29">
        <v>1.0077500000000001</v>
      </c>
      <c r="AN13" s="29">
        <v>1.0105833333333332</v>
      </c>
      <c r="AO13" s="29">
        <v>1.0231666666666668</v>
      </c>
      <c r="AP13" s="29">
        <v>1.07525</v>
      </c>
      <c r="AQ13" s="29">
        <v>0.98941666666666661</v>
      </c>
      <c r="AR13" s="29">
        <v>1.0424166666666665</v>
      </c>
      <c r="AS13" s="29">
        <v>1.0293333333333332</v>
      </c>
      <c r="AT13" s="29">
        <v>1.0486666666666669</v>
      </c>
      <c r="AU13" s="29">
        <v>1.0642499999999999</v>
      </c>
      <c r="AV13" s="29">
        <v>1.0389166666666665</v>
      </c>
      <c r="AW13" s="29">
        <v>1.0538333333333334</v>
      </c>
      <c r="AX13" s="29">
        <v>1.04725</v>
      </c>
      <c r="AY13" s="29">
        <v>0.94158333333333333</v>
      </c>
      <c r="AZ13" s="29">
        <v>0.94958333333333333</v>
      </c>
      <c r="BA13" s="29">
        <v>0.92158333333333331</v>
      </c>
      <c r="BB13" s="20">
        <v>48</v>
      </c>
      <c r="BC13" s="26">
        <v>1.0081</v>
      </c>
      <c r="BD13" s="2">
        <v>9</v>
      </c>
      <c r="BG13" s="26"/>
      <c r="CE13" s="20"/>
      <c r="CF13" s="26"/>
    </row>
    <row r="14" spans="1:85" x14ac:dyDescent="0.2">
      <c r="A14" s="2">
        <v>10</v>
      </c>
      <c r="B14" s="29">
        <v>0.9774166666666666</v>
      </c>
      <c r="C14" s="29">
        <v>1.0429166666666667</v>
      </c>
      <c r="D14" s="29">
        <v>0.95366666666666655</v>
      </c>
      <c r="E14" s="29">
        <v>0.99916666666666665</v>
      </c>
      <c r="F14" s="29">
        <v>0.94525000000000003</v>
      </c>
      <c r="G14" s="29">
        <v>1.0077500000000001</v>
      </c>
      <c r="H14" s="29">
        <v>1.0105833333333332</v>
      </c>
      <c r="I14" s="29">
        <v>1.0231666666666668</v>
      </c>
      <c r="J14" s="29">
        <v>1.07525</v>
      </c>
      <c r="K14" s="29">
        <v>0.98941666666666661</v>
      </c>
      <c r="L14" s="29">
        <v>1.0424166666666665</v>
      </c>
      <c r="M14" s="29">
        <v>1.0293333333333332</v>
      </c>
      <c r="N14" s="29">
        <v>1.0486666666666669</v>
      </c>
      <c r="O14" s="29">
        <v>1.0642499999999999</v>
      </c>
      <c r="P14" s="29">
        <v>1.0389166666666665</v>
      </c>
      <c r="Q14" s="29">
        <v>1.0538333333333334</v>
      </c>
      <c r="R14" s="29">
        <v>1.04725</v>
      </c>
      <c r="S14" s="29">
        <v>0.94158333333333333</v>
      </c>
      <c r="T14" s="29">
        <v>0.94958333333333333</v>
      </c>
      <c r="U14" s="29">
        <v>0.92158333333333331</v>
      </c>
      <c r="W14" s="20">
        <f t="shared" si="2"/>
        <v>48</v>
      </c>
      <c r="X14" s="26">
        <f t="shared" si="0"/>
        <v>1.0081</v>
      </c>
      <c r="Y14" s="2">
        <f t="shared" si="1"/>
        <v>9</v>
      </c>
      <c r="AG14" s="2">
        <v>37</v>
      </c>
      <c r="AH14" s="29">
        <v>0.94558333333333333</v>
      </c>
      <c r="AI14" s="29">
        <v>0.97783333333333367</v>
      </c>
      <c r="AJ14" s="29">
        <v>1.02125</v>
      </c>
      <c r="AK14" s="29">
        <v>1.0005833333333334</v>
      </c>
      <c r="AL14" s="29">
        <v>1.0280833333333332</v>
      </c>
      <c r="AM14" s="29">
        <v>0.97833333333333317</v>
      </c>
      <c r="AN14" s="29">
        <v>1.0646666666666667</v>
      </c>
      <c r="AO14" s="29">
        <v>1.0230833333333333</v>
      </c>
      <c r="AP14" s="29">
        <v>1.0160833333333332</v>
      </c>
      <c r="AQ14" s="29">
        <v>1.0748333333333333</v>
      </c>
      <c r="AR14" s="29">
        <v>0.94333333333333336</v>
      </c>
      <c r="AS14" s="29">
        <v>0.96925000000000006</v>
      </c>
      <c r="AT14" s="29">
        <v>1.0715000000000001</v>
      </c>
      <c r="AU14" s="29">
        <v>1.02075</v>
      </c>
      <c r="AV14" s="29">
        <v>1.0406666666666669</v>
      </c>
      <c r="AW14" s="29">
        <v>1.0307499999999996</v>
      </c>
      <c r="AX14" s="29">
        <v>0.9910000000000001</v>
      </c>
      <c r="AY14" s="29">
        <v>1.0205833333333334</v>
      </c>
      <c r="AZ14" s="29">
        <v>0.99666666666666648</v>
      </c>
      <c r="BA14" s="29">
        <v>0.94241666666666657</v>
      </c>
      <c r="BB14" s="20">
        <v>44</v>
      </c>
      <c r="BC14" s="26">
        <v>1.0078625000000001</v>
      </c>
      <c r="BD14" s="2">
        <v>10</v>
      </c>
      <c r="BG14" s="26"/>
      <c r="CE14" s="20"/>
      <c r="CF14" s="26"/>
    </row>
    <row r="15" spans="1:85" x14ac:dyDescent="0.2">
      <c r="A15" s="2">
        <v>11</v>
      </c>
      <c r="B15" s="29">
        <v>0.91174999999999995</v>
      </c>
      <c r="C15" s="29">
        <v>0.98766666666666669</v>
      </c>
      <c r="D15" s="29">
        <v>0.95674999999999988</v>
      </c>
      <c r="E15" s="29">
        <v>0.96566666666666656</v>
      </c>
      <c r="F15" s="29">
        <v>1.0185833333333334</v>
      </c>
      <c r="G15" s="29">
        <v>1.01475</v>
      </c>
      <c r="H15" s="29">
        <v>1.0834166666666667</v>
      </c>
      <c r="I15" s="29">
        <v>0.97550000000000014</v>
      </c>
      <c r="J15" s="29">
        <v>0.99208333333333343</v>
      </c>
      <c r="K15" s="29">
        <v>1.0659166666666666</v>
      </c>
      <c r="L15" s="29">
        <v>1.0398333333333334</v>
      </c>
      <c r="M15" s="29">
        <v>0.95233333333333337</v>
      </c>
      <c r="N15" s="29">
        <v>0.98066666666666669</v>
      </c>
      <c r="O15" s="29">
        <v>0.97074999999999989</v>
      </c>
      <c r="P15" s="29">
        <v>1.0722500000000001</v>
      </c>
      <c r="Q15" s="29">
        <v>1.00925</v>
      </c>
      <c r="R15" s="29">
        <v>0.96141666666666659</v>
      </c>
      <c r="S15" s="29">
        <v>0.94608333333333328</v>
      </c>
      <c r="T15" s="29">
        <v>1.0539999999999998</v>
      </c>
      <c r="U15" s="29">
        <v>0.93308333333333338</v>
      </c>
      <c r="W15" s="20">
        <f t="shared" si="2"/>
        <v>46</v>
      </c>
      <c r="X15" s="26">
        <f t="shared" si="0"/>
        <v>0.99458750000000007</v>
      </c>
      <c r="Y15" s="2">
        <f t="shared" si="1"/>
        <v>36</v>
      </c>
      <c r="AG15" s="2">
        <v>50</v>
      </c>
      <c r="AH15" s="29">
        <v>1.036</v>
      </c>
      <c r="AI15" s="29">
        <v>0.97008333333333319</v>
      </c>
      <c r="AJ15" s="29">
        <v>1.0063333333333333</v>
      </c>
      <c r="AK15" s="29">
        <v>0.9986666666666667</v>
      </c>
      <c r="AL15" s="29">
        <v>1.0381666666666667</v>
      </c>
      <c r="AM15" s="29">
        <v>1.0393333333333332</v>
      </c>
      <c r="AN15" s="29">
        <v>1.0085</v>
      </c>
      <c r="AO15" s="29">
        <v>1.0343333333333333</v>
      </c>
      <c r="AP15" s="29">
        <v>1.0005833333333334</v>
      </c>
      <c r="AQ15" s="29">
        <v>0.96016666666666672</v>
      </c>
      <c r="AR15" s="29">
        <v>1.0251666666666666</v>
      </c>
      <c r="AS15" s="29">
        <v>0.99066666666666647</v>
      </c>
      <c r="AT15" s="29">
        <v>1.0354166666666667</v>
      </c>
      <c r="AU15" s="29">
        <v>0.98024999999999995</v>
      </c>
      <c r="AV15" s="29">
        <v>1.0639166666666666</v>
      </c>
      <c r="AW15" s="29">
        <v>1.0020833333333334</v>
      </c>
      <c r="AX15" s="29">
        <v>0.98550000000000015</v>
      </c>
      <c r="AY15" s="29">
        <v>0.99024999999999996</v>
      </c>
      <c r="AZ15" s="29">
        <v>0.97775000000000001</v>
      </c>
      <c r="BA15" s="29">
        <v>1.0095833333333335</v>
      </c>
      <c r="BB15" s="20">
        <v>23</v>
      </c>
      <c r="BC15" s="26">
        <v>1.0076375000000002</v>
      </c>
      <c r="BD15" s="2">
        <v>11</v>
      </c>
      <c r="BG15" s="26"/>
      <c r="CE15" s="20"/>
      <c r="CF15" s="26"/>
    </row>
    <row r="16" spans="1:85" x14ac:dyDescent="0.2">
      <c r="A16" s="2">
        <v>12</v>
      </c>
      <c r="B16" s="29">
        <v>1.0589999999999999</v>
      </c>
      <c r="C16" s="29">
        <v>0.99483333333333357</v>
      </c>
      <c r="D16" s="29">
        <v>1.01875</v>
      </c>
      <c r="E16" s="29">
        <v>1.0639166666666664</v>
      </c>
      <c r="F16" s="29">
        <v>0.98</v>
      </c>
      <c r="G16" s="29">
        <v>1.002</v>
      </c>
      <c r="H16" s="29">
        <v>0.92800000000000005</v>
      </c>
      <c r="I16" s="29">
        <v>1.02325</v>
      </c>
      <c r="J16" s="29">
        <v>1.0440833333333333</v>
      </c>
      <c r="K16" s="29">
        <v>0.93566666666666665</v>
      </c>
      <c r="L16" s="29">
        <v>0.94533333333333314</v>
      </c>
      <c r="M16" s="29">
        <v>1.0555833333333333</v>
      </c>
      <c r="N16" s="29">
        <v>1.0250000000000001</v>
      </c>
      <c r="O16" s="29">
        <v>1.01475</v>
      </c>
      <c r="P16" s="29">
        <v>0.95933333333333337</v>
      </c>
      <c r="Q16" s="29">
        <v>0.98374999999999979</v>
      </c>
      <c r="R16" s="29">
        <v>1.0414999999999999</v>
      </c>
      <c r="S16" s="29">
        <v>1.0436666666666665</v>
      </c>
      <c r="T16" s="29">
        <v>0.95216666666666672</v>
      </c>
      <c r="U16" s="29">
        <v>1.0639166666666664</v>
      </c>
      <c r="W16" s="20">
        <f t="shared" si="2"/>
        <v>5</v>
      </c>
      <c r="X16" s="26">
        <f t="shared" si="0"/>
        <v>1.0067249999999999</v>
      </c>
      <c r="Y16" s="2">
        <f t="shared" si="1"/>
        <v>14</v>
      </c>
      <c r="AG16" s="2">
        <v>41</v>
      </c>
      <c r="AH16" s="29">
        <v>1.0574166666666667</v>
      </c>
      <c r="AI16" s="29">
        <v>1.0529166666666667</v>
      </c>
      <c r="AJ16" s="29">
        <v>1.0670833333333334</v>
      </c>
      <c r="AK16" s="29">
        <v>1.0794166666666665</v>
      </c>
      <c r="AL16" s="29">
        <v>1.0129166666666667</v>
      </c>
      <c r="AM16" s="29">
        <v>0.94791666666666663</v>
      </c>
      <c r="AN16" s="29">
        <v>0.94216666666666671</v>
      </c>
      <c r="AO16" s="29">
        <v>1.0316666666666667</v>
      </c>
      <c r="AP16" s="29">
        <v>0.96800000000000008</v>
      </c>
      <c r="AQ16" s="29">
        <v>0.94674999999999987</v>
      </c>
      <c r="AR16" s="29">
        <v>1.0474166666666667</v>
      </c>
      <c r="AS16" s="29">
        <v>0.95658333333333323</v>
      </c>
      <c r="AT16" s="29">
        <v>1.0417500000000002</v>
      </c>
      <c r="AU16" s="29">
        <v>0.98166666666666658</v>
      </c>
      <c r="AV16" s="29">
        <v>1.0244166666666665</v>
      </c>
      <c r="AW16" s="29">
        <v>1.0084166666666667</v>
      </c>
      <c r="AX16" s="29">
        <v>0.99175000000000002</v>
      </c>
      <c r="AY16" s="29">
        <v>1.0635833333333333</v>
      </c>
      <c r="AZ16" s="29">
        <v>0.98508333333333331</v>
      </c>
      <c r="BA16" s="29">
        <v>0.93583333333333318</v>
      </c>
      <c r="BB16" s="20">
        <v>45</v>
      </c>
      <c r="BC16" s="26">
        <v>1.0071375</v>
      </c>
      <c r="BD16" s="2">
        <v>12</v>
      </c>
      <c r="BG16" s="26"/>
      <c r="CE16" s="20"/>
      <c r="CF16" s="26"/>
    </row>
    <row r="17" spans="1:84" x14ac:dyDescent="0.2">
      <c r="A17" s="2">
        <v>13</v>
      </c>
      <c r="B17" s="29">
        <v>0.98908333333333331</v>
      </c>
      <c r="C17" s="29">
        <v>1.0653333333333335</v>
      </c>
      <c r="D17" s="29">
        <v>0.96908333333333319</v>
      </c>
      <c r="E17" s="29">
        <v>1.07725</v>
      </c>
      <c r="F17" s="29">
        <v>0.91275000000000006</v>
      </c>
      <c r="G17" s="29">
        <v>0.99875000000000014</v>
      </c>
      <c r="H17" s="29">
        <v>1.0245</v>
      </c>
      <c r="I17" s="29">
        <v>0.97716666666666674</v>
      </c>
      <c r="J17" s="29">
        <v>1.0077499999999997</v>
      </c>
      <c r="K17" s="29">
        <v>0.96724999999999994</v>
      </c>
      <c r="L17" s="29">
        <v>1.0132500000000002</v>
      </c>
      <c r="M17" s="29">
        <v>1.0035833333333335</v>
      </c>
      <c r="N17" s="29">
        <v>0.9249166666666665</v>
      </c>
      <c r="O17" s="29">
        <v>0.97858333333333336</v>
      </c>
      <c r="P17" s="29">
        <v>1.0407499999999998</v>
      </c>
      <c r="Q17" s="29">
        <v>1.0255000000000001</v>
      </c>
      <c r="R17" s="29">
        <v>1.0006666666666668</v>
      </c>
      <c r="S17" s="29">
        <v>0.96749999999999992</v>
      </c>
      <c r="T17" s="29">
        <v>0.95683333333333331</v>
      </c>
      <c r="U17" s="29">
        <v>0.98983333333333345</v>
      </c>
      <c r="W17" s="20">
        <f t="shared" si="2"/>
        <v>28</v>
      </c>
      <c r="X17" s="26">
        <f t="shared" si="0"/>
        <v>0.99451666666666672</v>
      </c>
      <c r="Y17" s="2">
        <f t="shared" si="1"/>
        <v>38</v>
      </c>
      <c r="AG17" s="2">
        <v>19</v>
      </c>
      <c r="AH17" s="29">
        <v>1.0250833333333333</v>
      </c>
      <c r="AI17" s="29">
        <v>1.0250833333333331</v>
      </c>
      <c r="AJ17" s="29">
        <v>0.98774999999999979</v>
      </c>
      <c r="AK17" s="29">
        <v>0.94399999999999995</v>
      </c>
      <c r="AL17" s="29">
        <v>0.99383333333333324</v>
      </c>
      <c r="AM17" s="29">
        <v>1.0003333333333333</v>
      </c>
      <c r="AN17" s="29">
        <v>1.0447500000000001</v>
      </c>
      <c r="AO17" s="29">
        <v>1.1210833333333332</v>
      </c>
      <c r="AP17" s="29">
        <v>1.0527500000000001</v>
      </c>
      <c r="AQ17" s="29">
        <v>0.93574999999999997</v>
      </c>
      <c r="AR17" s="29">
        <v>0.99408333333333321</v>
      </c>
      <c r="AS17" s="29">
        <v>1.0633333333333335</v>
      </c>
      <c r="AT17" s="29">
        <v>0.99091666666666667</v>
      </c>
      <c r="AU17" s="29">
        <v>0.9820833333333332</v>
      </c>
      <c r="AV17" s="29">
        <v>0.94499999999999995</v>
      </c>
      <c r="AW17" s="29">
        <v>1.0184166666666667</v>
      </c>
      <c r="AX17" s="29">
        <v>1.01325</v>
      </c>
      <c r="AY17" s="29">
        <v>1.0155000000000001</v>
      </c>
      <c r="AZ17" s="29">
        <v>0.97499999999999998</v>
      </c>
      <c r="BA17" s="29">
        <v>1.0114166666666666</v>
      </c>
      <c r="BB17" s="20">
        <v>22</v>
      </c>
      <c r="BC17" s="26">
        <v>1.0069708333333334</v>
      </c>
      <c r="BD17" s="2">
        <v>13</v>
      </c>
      <c r="BG17" s="26"/>
      <c r="CE17" s="20"/>
      <c r="CF17" s="26"/>
    </row>
    <row r="18" spans="1:84" x14ac:dyDescent="0.2">
      <c r="A18" s="2">
        <v>14</v>
      </c>
      <c r="B18" s="29">
        <v>1.0279166666666668</v>
      </c>
      <c r="C18" s="29">
        <v>0.92416666666666647</v>
      </c>
      <c r="D18" s="29">
        <v>0.99949999999999983</v>
      </c>
      <c r="E18" s="29">
        <v>0.91224999999999989</v>
      </c>
      <c r="F18" s="29">
        <v>1.10775</v>
      </c>
      <c r="G18" s="29">
        <v>1.0054999999999998</v>
      </c>
      <c r="H18" s="29">
        <v>0.95108333333333317</v>
      </c>
      <c r="I18" s="29">
        <v>0.99833333333333341</v>
      </c>
      <c r="J18" s="29">
        <v>0.98150000000000004</v>
      </c>
      <c r="K18" s="29">
        <v>1.0211666666666668</v>
      </c>
      <c r="L18" s="29">
        <v>0.96325000000000005</v>
      </c>
      <c r="M18" s="29">
        <v>1.0109166666666667</v>
      </c>
      <c r="N18" s="29">
        <v>1.0587500000000001</v>
      </c>
      <c r="O18" s="29">
        <v>1.0454166666666667</v>
      </c>
      <c r="P18" s="29">
        <v>0.96658333333333324</v>
      </c>
      <c r="Q18" s="29">
        <v>0.99299999999999999</v>
      </c>
      <c r="R18" s="29">
        <v>0.99541666666666673</v>
      </c>
      <c r="S18" s="29">
        <v>1.0479166666666666</v>
      </c>
      <c r="T18" s="29">
        <v>1.0393333333333332</v>
      </c>
      <c r="U18" s="29">
        <v>0.99575000000000002</v>
      </c>
      <c r="W18" s="20">
        <f t="shared" si="2"/>
        <v>25</v>
      </c>
      <c r="X18" s="26">
        <f t="shared" si="0"/>
        <v>1.0022749999999998</v>
      </c>
      <c r="Y18" s="2">
        <f t="shared" si="1"/>
        <v>21</v>
      </c>
      <c r="AG18" s="2">
        <v>12</v>
      </c>
      <c r="AH18" s="29">
        <v>1.0589999999999999</v>
      </c>
      <c r="AI18" s="29">
        <v>0.99483333333333357</v>
      </c>
      <c r="AJ18" s="29">
        <v>1.01875</v>
      </c>
      <c r="AK18" s="29">
        <v>1.0639166666666664</v>
      </c>
      <c r="AL18" s="29">
        <v>0.98</v>
      </c>
      <c r="AM18" s="29">
        <v>1.002</v>
      </c>
      <c r="AN18" s="29">
        <v>0.92800000000000005</v>
      </c>
      <c r="AO18" s="29">
        <v>1.02325</v>
      </c>
      <c r="AP18" s="29">
        <v>1.0440833333333333</v>
      </c>
      <c r="AQ18" s="29">
        <v>0.93566666666666665</v>
      </c>
      <c r="AR18" s="29">
        <v>0.94533333333333314</v>
      </c>
      <c r="AS18" s="29">
        <v>1.0555833333333333</v>
      </c>
      <c r="AT18" s="29">
        <v>1.0250000000000001</v>
      </c>
      <c r="AU18" s="29">
        <v>1.01475</v>
      </c>
      <c r="AV18" s="29">
        <v>0.95933333333333337</v>
      </c>
      <c r="AW18" s="29">
        <v>0.98374999999999979</v>
      </c>
      <c r="AX18" s="29">
        <v>1.0414999999999999</v>
      </c>
      <c r="AY18" s="29">
        <v>1.0436666666666665</v>
      </c>
      <c r="AZ18" s="29">
        <v>0.95216666666666672</v>
      </c>
      <c r="BA18" s="29">
        <v>1.0639166666666664</v>
      </c>
      <c r="BB18" s="20">
        <v>5</v>
      </c>
      <c r="BC18" s="26">
        <v>1.0067249999999999</v>
      </c>
      <c r="BD18" s="2">
        <v>14</v>
      </c>
      <c r="BG18" s="26"/>
      <c r="CE18" s="20"/>
      <c r="CF18" s="26"/>
    </row>
    <row r="19" spans="1:84" x14ac:dyDescent="0.2">
      <c r="A19" s="2">
        <v>15</v>
      </c>
      <c r="B19" s="29">
        <v>1.0164166666666665</v>
      </c>
      <c r="C19" s="29">
        <v>1.0277500000000002</v>
      </c>
      <c r="D19" s="29">
        <v>0.93941666666666668</v>
      </c>
      <c r="E19" s="29">
        <v>0.99458333333333337</v>
      </c>
      <c r="F19" s="29">
        <v>0.96433333333333326</v>
      </c>
      <c r="G19" s="29">
        <v>0.98691666666666666</v>
      </c>
      <c r="H19" s="29">
        <v>0.95683333333333331</v>
      </c>
      <c r="I19" s="29">
        <v>0.95216666666666672</v>
      </c>
      <c r="J19" s="29">
        <v>1.0180833333333332</v>
      </c>
      <c r="K19" s="29">
        <v>0.93549999999999989</v>
      </c>
      <c r="L19" s="29">
        <v>1.0201666666666667</v>
      </c>
      <c r="M19" s="29">
        <v>1.02525</v>
      </c>
      <c r="N19" s="29">
        <v>0.9724166666666666</v>
      </c>
      <c r="O19" s="29">
        <v>0.99474999999999991</v>
      </c>
      <c r="P19" s="29">
        <v>1.014833333333333</v>
      </c>
      <c r="Q19" s="29">
        <v>0.97758333333333347</v>
      </c>
      <c r="R19" s="29">
        <v>1.0451666666666666</v>
      </c>
      <c r="S19" s="29">
        <v>0.91341666666666665</v>
      </c>
      <c r="T19" s="29">
        <v>0.99391666666666678</v>
      </c>
      <c r="U19" s="29">
        <v>0.96266666666666678</v>
      </c>
      <c r="W19" s="20">
        <f t="shared" si="2"/>
        <v>36</v>
      </c>
      <c r="X19" s="26">
        <f t="shared" si="0"/>
        <v>0.9856083333333332</v>
      </c>
      <c r="Y19" s="2">
        <f t="shared" si="1"/>
        <v>47</v>
      </c>
      <c r="AG19" s="2">
        <v>29</v>
      </c>
      <c r="AH19" s="29">
        <v>1.125</v>
      </c>
      <c r="AI19" s="29">
        <v>1.0134999999999998</v>
      </c>
      <c r="AJ19" s="29">
        <v>0.98</v>
      </c>
      <c r="AK19" s="29">
        <v>1.0219166666666666</v>
      </c>
      <c r="AL19" s="29">
        <v>0.91700000000000015</v>
      </c>
      <c r="AM19" s="29">
        <v>0.91666666666666663</v>
      </c>
      <c r="AN19" s="29">
        <v>1.0189166666666665</v>
      </c>
      <c r="AO19" s="29">
        <v>1.0198333333333334</v>
      </c>
      <c r="AP19" s="29">
        <v>0.92558333333333331</v>
      </c>
      <c r="AQ19" s="29">
        <v>0.98041666666666638</v>
      </c>
      <c r="AR19" s="29">
        <v>1.0491666666666666</v>
      </c>
      <c r="AS19" s="29">
        <v>1.0901666666666665</v>
      </c>
      <c r="AT19" s="29">
        <v>0.96674999999999989</v>
      </c>
      <c r="AU19" s="29">
        <v>0.99024999999999996</v>
      </c>
      <c r="AV19" s="29">
        <v>1.0650000000000002</v>
      </c>
      <c r="AW19" s="29">
        <v>0.99074999999999991</v>
      </c>
      <c r="AX19" s="29">
        <v>0.99216666666666653</v>
      </c>
      <c r="AY19" s="29">
        <v>0.98958333333333304</v>
      </c>
      <c r="AZ19" s="29">
        <v>1.0203333333333333</v>
      </c>
      <c r="BA19" s="29">
        <v>1.0401666666666667</v>
      </c>
      <c r="BB19" s="20">
        <v>14</v>
      </c>
      <c r="BC19" s="26">
        <v>1.0056583333333333</v>
      </c>
      <c r="BD19" s="2">
        <v>15</v>
      </c>
      <c r="BG19" s="26"/>
      <c r="CE19" s="20"/>
      <c r="CF19" s="26"/>
    </row>
    <row r="20" spans="1:84" x14ac:dyDescent="0.2">
      <c r="A20" s="2">
        <v>16</v>
      </c>
      <c r="B20" s="29">
        <v>0.96908333333333341</v>
      </c>
      <c r="C20" s="29">
        <v>0.97191666666666687</v>
      </c>
      <c r="D20" s="29">
        <v>1.0694999999999999</v>
      </c>
      <c r="E20" s="29">
        <v>1.0179166666666668</v>
      </c>
      <c r="F20" s="29">
        <v>1.0169166666666667</v>
      </c>
      <c r="G20" s="29">
        <v>1.0004999999999999</v>
      </c>
      <c r="H20" s="29">
        <v>1.0339166666666666</v>
      </c>
      <c r="I20" s="29">
        <v>1.0520833333333333</v>
      </c>
      <c r="J20" s="29">
        <v>0.98166666666666647</v>
      </c>
      <c r="K20" s="29">
        <v>1.0801666666666667</v>
      </c>
      <c r="L20" s="29">
        <v>0.98499999999999999</v>
      </c>
      <c r="M20" s="29">
        <v>0.94933333333333314</v>
      </c>
      <c r="N20" s="29">
        <v>1.0505</v>
      </c>
      <c r="O20" s="29">
        <v>0.99241666666666684</v>
      </c>
      <c r="P20" s="29">
        <v>0.98900000000000021</v>
      </c>
      <c r="Q20" s="29">
        <v>1.0318333333333332</v>
      </c>
      <c r="R20" s="29">
        <v>0.95433333333333314</v>
      </c>
      <c r="S20" s="29">
        <v>1.0906666666666667</v>
      </c>
      <c r="T20" s="29">
        <v>1.0170833333333333</v>
      </c>
      <c r="U20" s="29">
        <v>1.0714999999999999</v>
      </c>
      <c r="W20" s="20">
        <f t="shared" si="2"/>
        <v>3</v>
      </c>
      <c r="X20" s="26">
        <f t="shared" si="0"/>
        <v>1.0162666666666667</v>
      </c>
      <c r="Y20" s="2">
        <f t="shared" si="1"/>
        <v>4</v>
      </c>
      <c r="AG20" s="2">
        <v>24</v>
      </c>
      <c r="AH20" s="29">
        <v>1.0024166666666667</v>
      </c>
      <c r="AI20" s="29">
        <v>1.0085</v>
      </c>
      <c r="AJ20" s="29">
        <v>0.9850833333333332</v>
      </c>
      <c r="AK20" s="29">
        <v>1.0105000000000002</v>
      </c>
      <c r="AL20" s="29">
        <v>1.0178333333333334</v>
      </c>
      <c r="AM20" s="29">
        <v>1.0141666666666667</v>
      </c>
      <c r="AN20" s="29">
        <v>0.95558333333333334</v>
      </c>
      <c r="AO20" s="29">
        <v>0.9520833333333335</v>
      </c>
      <c r="AP20" s="29">
        <v>1.0336666666666667</v>
      </c>
      <c r="AQ20" s="29">
        <v>0.94533333333333325</v>
      </c>
      <c r="AR20" s="29">
        <v>1.0485833333333334</v>
      </c>
      <c r="AS20" s="29">
        <v>1.0165</v>
      </c>
      <c r="AT20" s="29">
        <v>1.0126666666666666</v>
      </c>
      <c r="AU20" s="29">
        <v>1.0503333333333333</v>
      </c>
      <c r="AV20" s="29">
        <v>1.0615833333333333</v>
      </c>
      <c r="AW20" s="29">
        <v>0.96950000000000003</v>
      </c>
      <c r="AX20" s="29">
        <v>1.0396666666666665</v>
      </c>
      <c r="AY20" s="29">
        <v>1.0169166666666667</v>
      </c>
      <c r="AZ20" s="29">
        <v>1.0129166666666667</v>
      </c>
      <c r="BA20" s="29">
        <v>0.94950000000000001</v>
      </c>
      <c r="BB20" s="20">
        <v>42</v>
      </c>
      <c r="BC20" s="26">
        <v>1.0051666666666665</v>
      </c>
      <c r="BD20" s="2">
        <v>16</v>
      </c>
      <c r="BG20" s="26"/>
      <c r="CE20" s="20"/>
      <c r="CF20" s="26"/>
    </row>
    <row r="21" spans="1:84" x14ac:dyDescent="0.2">
      <c r="A21" s="2">
        <v>17</v>
      </c>
      <c r="B21" s="29">
        <v>1.032</v>
      </c>
      <c r="C21" s="29">
        <v>0.94508333333333328</v>
      </c>
      <c r="D21" s="29">
        <v>0.98708333333333342</v>
      </c>
      <c r="E21" s="29">
        <v>0.90924999999999978</v>
      </c>
      <c r="F21" s="29">
        <v>1.01725</v>
      </c>
      <c r="G21" s="29">
        <v>0.97108333333333319</v>
      </c>
      <c r="H21" s="29">
        <v>0.97266666666666668</v>
      </c>
      <c r="I21" s="29">
        <v>1.0250000000000001</v>
      </c>
      <c r="J21" s="29">
        <v>0.98208333333333331</v>
      </c>
      <c r="K21" s="29">
        <v>1.0135833333333333</v>
      </c>
      <c r="L21" s="29">
        <v>0.98375000000000012</v>
      </c>
      <c r="M21" s="29">
        <v>0.93875000000000008</v>
      </c>
      <c r="N21" s="29">
        <v>1.054</v>
      </c>
      <c r="O21" s="29">
        <v>0.9458333333333333</v>
      </c>
      <c r="P21" s="29">
        <v>0.96574999999999989</v>
      </c>
      <c r="Q21" s="29">
        <v>1.0927499999999999</v>
      </c>
      <c r="R21" s="29">
        <v>0.93208333333333337</v>
      </c>
      <c r="S21" s="29">
        <v>0.93183333333333351</v>
      </c>
      <c r="T21" s="29">
        <v>0.97958333333333336</v>
      </c>
      <c r="U21" s="29">
        <v>0.92425000000000013</v>
      </c>
      <c r="W21" s="20">
        <f t="shared" si="2"/>
        <v>47</v>
      </c>
      <c r="X21" s="26">
        <f t="shared" si="0"/>
        <v>0.98018333333333341</v>
      </c>
      <c r="Y21" s="2">
        <f t="shared" si="1"/>
        <v>49</v>
      </c>
      <c r="AG21" s="2">
        <v>26</v>
      </c>
      <c r="AH21" s="29">
        <v>1.0425000000000002</v>
      </c>
      <c r="AI21" s="29">
        <v>1.0260833333333332</v>
      </c>
      <c r="AJ21" s="29">
        <v>1.0120833333333332</v>
      </c>
      <c r="AK21" s="29">
        <v>0.97374999999999989</v>
      </c>
      <c r="AL21" s="29">
        <v>0.98891666666666656</v>
      </c>
      <c r="AM21" s="29">
        <v>1.0908333333333333</v>
      </c>
      <c r="AN21" s="29">
        <v>0.98066666666666669</v>
      </c>
      <c r="AO21" s="29">
        <v>0.9874166666666665</v>
      </c>
      <c r="AP21" s="29">
        <v>1.01275</v>
      </c>
      <c r="AQ21" s="29">
        <v>1.038</v>
      </c>
      <c r="AR21" s="29">
        <v>0.91024999999999989</v>
      </c>
      <c r="AS21" s="29">
        <v>1.02325</v>
      </c>
      <c r="AT21" s="29">
        <v>1.0022499999999999</v>
      </c>
      <c r="AU21" s="29">
        <v>1.0231666666666668</v>
      </c>
      <c r="AV21" s="29">
        <v>0.9876666666666668</v>
      </c>
      <c r="AW21" s="29">
        <v>0.98883333333333312</v>
      </c>
      <c r="AX21" s="29">
        <v>1.0270833333333333</v>
      </c>
      <c r="AY21" s="29">
        <v>1.0320833333333337</v>
      </c>
      <c r="AZ21" s="29">
        <v>0.95333333333333325</v>
      </c>
      <c r="BA21" s="29">
        <v>0.99649999999999983</v>
      </c>
      <c r="BB21" s="20">
        <v>24</v>
      </c>
      <c r="BC21" s="26">
        <v>1.0048708333333334</v>
      </c>
      <c r="BD21" s="2">
        <v>17</v>
      </c>
      <c r="BG21" s="26"/>
      <c r="CE21" s="20"/>
      <c r="CF21" s="26"/>
    </row>
    <row r="22" spans="1:84" x14ac:dyDescent="0.2">
      <c r="A22" s="2">
        <v>18</v>
      </c>
      <c r="B22" s="29">
        <v>0.98324999999999996</v>
      </c>
      <c r="C22" s="29">
        <v>1.0199999999999998</v>
      </c>
      <c r="D22" s="29">
        <v>1.00275</v>
      </c>
      <c r="E22" s="29">
        <v>1.0934999999999999</v>
      </c>
      <c r="F22" s="29">
        <v>0.99708333333333332</v>
      </c>
      <c r="G22" s="29">
        <v>1.00325</v>
      </c>
      <c r="H22" s="29">
        <v>1.0689166666666667</v>
      </c>
      <c r="I22" s="29">
        <v>1.0378333333333332</v>
      </c>
      <c r="J22" s="29">
        <v>1.00125</v>
      </c>
      <c r="K22" s="29">
        <v>0.98849999999999982</v>
      </c>
      <c r="L22" s="29">
        <v>1.0361666666666667</v>
      </c>
      <c r="M22" s="29">
        <v>1.0495833333333333</v>
      </c>
      <c r="N22" s="29">
        <v>0.9548333333333332</v>
      </c>
      <c r="O22" s="29">
        <v>1.0433333333333332</v>
      </c>
      <c r="P22" s="29">
        <v>1.0273333333333334</v>
      </c>
      <c r="Q22" s="29">
        <v>0.94341666666666668</v>
      </c>
      <c r="R22" s="29">
        <v>1.0695833333333333</v>
      </c>
      <c r="S22" s="29">
        <v>1.0505</v>
      </c>
      <c r="T22" s="29">
        <v>1.0279166666666664</v>
      </c>
      <c r="U22" s="29">
        <v>1.0468333333333335</v>
      </c>
      <c r="W22" s="20">
        <f t="shared" si="2"/>
        <v>12</v>
      </c>
      <c r="X22" s="26">
        <f t="shared" si="0"/>
        <v>1.0222916666666664</v>
      </c>
      <c r="Y22" s="2">
        <f t="shared" si="1"/>
        <v>1</v>
      </c>
      <c r="AG22" s="2">
        <v>44</v>
      </c>
      <c r="AH22" s="29">
        <v>1.0078333333333334</v>
      </c>
      <c r="AI22" s="29">
        <v>1.0783333333333334</v>
      </c>
      <c r="AJ22" s="29">
        <v>0.97841666666666649</v>
      </c>
      <c r="AK22" s="29">
        <v>0.98324999999999996</v>
      </c>
      <c r="AL22" s="29">
        <v>0.9740833333333333</v>
      </c>
      <c r="AM22" s="29">
        <v>0.98449999999999971</v>
      </c>
      <c r="AN22" s="29">
        <v>1.0280000000000002</v>
      </c>
      <c r="AO22" s="29">
        <v>0.99408333333333321</v>
      </c>
      <c r="AP22" s="29">
        <v>1.0546666666666666</v>
      </c>
      <c r="AQ22" s="29">
        <v>0.98583333333333334</v>
      </c>
      <c r="AR22" s="29">
        <v>0.89899999999999991</v>
      </c>
      <c r="AS22" s="29">
        <v>0.95016666666666671</v>
      </c>
      <c r="AT22" s="29">
        <v>1.0926666666666665</v>
      </c>
      <c r="AU22" s="29">
        <v>0.96800000000000008</v>
      </c>
      <c r="AV22" s="29">
        <v>1.0542499999999999</v>
      </c>
      <c r="AW22" s="29">
        <v>0.98991666666666667</v>
      </c>
      <c r="AX22" s="29">
        <v>1.058083333333333</v>
      </c>
      <c r="AY22" s="29">
        <v>1.0073333333333334</v>
      </c>
      <c r="AZ22" s="29">
        <v>1.00525</v>
      </c>
      <c r="BA22" s="29">
        <v>0.97758333333333347</v>
      </c>
      <c r="BB22" s="20">
        <v>32</v>
      </c>
      <c r="BC22" s="26">
        <v>1.0035624999999999</v>
      </c>
      <c r="BD22" s="2">
        <v>18</v>
      </c>
      <c r="BG22" s="26"/>
      <c r="CE22" s="20"/>
      <c r="CF22" s="26"/>
    </row>
    <row r="23" spans="1:84" x14ac:dyDescent="0.2">
      <c r="A23" s="2">
        <v>19</v>
      </c>
      <c r="B23" s="29">
        <v>1.0250833333333333</v>
      </c>
      <c r="C23" s="29">
        <v>1.0250833333333331</v>
      </c>
      <c r="D23" s="29">
        <v>0.98774999999999979</v>
      </c>
      <c r="E23" s="29">
        <v>0.94399999999999995</v>
      </c>
      <c r="F23" s="29">
        <v>0.99383333333333324</v>
      </c>
      <c r="G23" s="29">
        <v>1.0003333333333333</v>
      </c>
      <c r="H23" s="29">
        <v>1.0447500000000001</v>
      </c>
      <c r="I23" s="29">
        <v>1.1210833333333332</v>
      </c>
      <c r="J23" s="29">
        <v>1.0527500000000001</v>
      </c>
      <c r="K23" s="29">
        <v>0.93574999999999997</v>
      </c>
      <c r="L23" s="29">
        <v>0.99408333333333321</v>
      </c>
      <c r="M23" s="29">
        <v>1.0633333333333335</v>
      </c>
      <c r="N23" s="29">
        <v>0.99091666666666667</v>
      </c>
      <c r="O23" s="29">
        <v>0.9820833333333332</v>
      </c>
      <c r="P23" s="29">
        <v>0.94499999999999995</v>
      </c>
      <c r="Q23" s="29">
        <v>1.0184166666666667</v>
      </c>
      <c r="R23" s="29">
        <v>1.01325</v>
      </c>
      <c r="S23" s="29">
        <v>1.0155000000000001</v>
      </c>
      <c r="T23" s="29">
        <v>0.97499999999999998</v>
      </c>
      <c r="U23" s="29">
        <v>1.0114166666666666</v>
      </c>
      <c r="W23" s="20">
        <f t="shared" si="2"/>
        <v>22</v>
      </c>
      <c r="X23" s="26">
        <f t="shared" si="0"/>
        <v>1.0069708333333334</v>
      </c>
      <c r="Y23" s="2">
        <f t="shared" si="1"/>
        <v>13</v>
      </c>
      <c r="AG23" s="2">
        <v>39</v>
      </c>
      <c r="AH23" s="29">
        <v>1.0812500000000003</v>
      </c>
      <c r="AI23" s="29">
        <v>1.0190833333333333</v>
      </c>
      <c r="AJ23" s="29">
        <v>0.99024999999999996</v>
      </c>
      <c r="AK23" s="29">
        <v>0.9518333333333332</v>
      </c>
      <c r="AL23" s="29">
        <v>1.0554166666666667</v>
      </c>
      <c r="AM23" s="29">
        <v>1.0110833333333333</v>
      </c>
      <c r="AN23" s="29">
        <v>0.93541666666666679</v>
      </c>
      <c r="AO23" s="29">
        <v>1.06325</v>
      </c>
      <c r="AP23" s="29">
        <v>1.0218333333333331</v>
      </c>
      <c r="AQ23" s="29">
        <v>0.98724999999999996</v>
      </c>
      <c r="AR23" s="29">
        <v>1.0151666666666668</v>
      </c>
      <c r="AS23" s="29">
        <v>0.96383333333333343</v>
      </c>
      <c r="AT23" s="29">
        <v>0.95933333333333337</v>
      </c>
      <c r="AU23" s="29">
        <v>1.1381666666666665</v>
      </c>
      <c r="AV23" s="29">
        <v>1.0011666666666668</v>
      </c>
      <c r="AW23" s="29">
        <v>1.0263333333333335</v>
      </c>
      <c r="AX23" s="29">
        <v>0.94308333333333338</v>
      </c>
      <c r="AY23" s="29">
        <v>1.0208333333333335</v>
      </c>
      <c r="AZ23" s="29">
        <v>0.95125000000000004</v>
      </c>
      <c r="BA23" s="29">
        <v>0.91858333333333331</v>
      </c>
      <c r="BB23" s="20">
        <v>49</v>
      </c>
      <c r="BC23" s="26">
        <v>1.0027208333333335</v>
      </c>
      <c r="BD23" s="2">
        <v>19</v>
      </c>
      <c r="BG23" s="26"/>
      <c r="CE23" s="20"/>
      <c r="CF23" s="26"/>
    </row>
    <row r="24" spans="1:84" x14ac:dyDescent="0.2">
      <c r="A24" s="2">
        <v>20</v>
      </c>
      <c r="B24" s="29">
        <v>0.97908333333333342</v>
      </c>
      <c r="C24" s="29">
        <v>0.96516666666666673</v>
      </c>
      <c r="D24" s="29">
        <v>0.98649999999999993</v>
      </c>
      <c r="E24" s="29">
        <v>1.0612499999999998</v>
      </c>
      <c r="F24" s="29">
        <v>0.98000000000000009</v>
      </c>
      <c r="G24" s="29">
        <v>1.03725</v>
      </c>
      <c r="H24" s="29">
        <v>0.96316666666666684</v>
      </c>
      <c r="I24" s="29">
        <v>0.8962500000000001</v>
      </c>
      <c r="J24" s="29">
        <v>0.93733333333333324</v>
      </c>
      <c r="K24" s="29">
        <v>1.0513333333333332</v>
      </c>
      <c r="L24" s="29">
        <v>1.022</v>
      </c>
      <c r="M24" s="29">
        <v>0.93449999999999989</v>
      </c>
      <c r="N24" s="29">
        <v>0.98699999999999999</v>
      </c>
      <c r="O24" s="29">
        <v>1.02125</v>
      </c>
      <c r="P24" s="29">
        <v>1.0424166666666668</v>
      </c>
      <c r="Q24" s="29">
        <v>0.98583333333333334</v>
      </c>
      <c r="R24" s="29">
        <v>0.99491666666666667</v>
      </c>
      <c r="S24" s="29">
        <v>0.96716666666666684</v>
      </c>
      <c r="T24" s="29">
        <v>1.0060833333333334</v>
      </c>
      <c r="U24" s="29">
        <v>0.98441666666666661</v>
      </c>
      <c r="W24" s="20">
        <f t="shared" si="2"/>
        <v>31</v>
      </c>
      <c r="X24" s="26">
        <f t="shared" si="0"/>
        <v>0.99014583333333339</v>
      </c>
      <c r="Y24" s="2">
        <f t="shared" si="1"/>
        <v>44</v>
      </c>
      <c r="AG24" s="2">
        <v>32</v>
      </c>
      <c r="AH24" s="29">
        <v>0.99133333333333329</v>
      </c>
      <c r="AI24" s="29">
        <v>0.9774999999999997</v>
      </c>
      <c r="AJ24" s="29">
        <v>1.0691666666666666</v>
      </c>
      <c r="AK24" s="29">
        <v>1.0566666666666669</v>
      </c>
      <c r="AL24" s="29">
        <v>1.0039166666666668</v>
      </c>
      <c r="AM24" s="29">
        <v>0.93341666666666667</v>
      </c>
      <c r="AN24" s="29">
        <v>1.0073333333333332</v>
      </c>
      <c r="AO24" s="29">
        <v>0.97383333333333333</v>
      </c>
      <c r="AP24" s="29">
        <v>0.96724999999999994</v>
      </c>
      <c r="AQ24" s="29">
        <v>0.99758333333333338</v>
      </c>
      <c r="AR24" s="29">
        <v>1.0307500000000001</v>
      </c>
      <c r="AS24" s="29">
        <v>0.97650000000000015</v>
      </c>
      <c r="AT24" s="29">
        <v>1.0905833333333332</v>
      </c>
      <c r="AU24" s="29">
        <v>0.97533333333333305</v>
      </c>
      <c r="AV24" s="29">
        <v>1.0718333333333332</v>
      </c>
      <c r="AW24" s="29">
        <v>0.98016666666666674</v>
      </c>
      <c r="AX24" s="29">
        <v>1.0079166666666666</v>
      </c>
      <c r="AY24" s="29">
        <v>1.0062500000000001</v>
      </c>
      <c r="AZ24" s="29">
        <v>0.97950000000000015</v>
      </c>
      <c r="BA24" s="29">
        <v>0.95708333333333329</v>
      </c>
      <c r="BB24" s="20">
        <v>38</v>
      </c>
      <c r="BC24" s="26">
        <v>1.0026958333333333</v>
      </c>
      <c r="BD24" s="2">
        <v>20</v>
      </c>
      <c r="BG24" s="26"/>
      <c r="CE24" s="20"/>
      <c r="CF24" s="26"/>
    </row>
    <row r="25" spans="1:84" x14ac:dyDescent="0.2">
      <c r="A25" s="2">
        <v>21</v>
      </c>
      <c r="B25" s="29">
        <v>1.0205</v>
      </c>
      <c r="C25" s="29">
        <v>0.96266666666666667</v>
      </c>
      <c r="D25" s="29">
        <v>0.97333333333333349</v>
      </c>
      <c r="E25" s="29">
        <v>0.92833333333333334</v>
      </c>
      <c r="F25" s="29">
        <v>1.0652499999999998</v>
      </c>
      <c r="G25" s="29">
        <v>0.88574999999999982</v>
      </c>
      <c r="H25" s="29">
        <v>1.0911666666666666</v>
      </c>
      <c r="I25" s="29">
        <v>1.0043333333333333</v>
      </c>
      <c r="J25" s="29">
        <v>1.0189166666666665</v>
      </c>
      <c r="K25" s="29">
        <v>0.93825000000000003</v>
      </c>
      <c r="L25" s="29">
        <v>0.93274999999999997</v>
      </c>
      <c r="M25" s="29">
        <v>1.0515833333333333</v>
      </c>
      <c r="N25" s="29">
        <v>0.98075000000000001</v>
      </c>
      <c r="O25" s="29">
        <v>1.0281666666666667</v>
      </c>
      <c r="P25" s="29">
        <v>1.002</v>
      </c>
      <c r="Q25" s="29">
        <v>1.0158333333333334</v>
      </c>
      <c r="R25" s="29">
        <v>1.0470833333333334</v>
      </c>
      <c r="S25" s="29">
        <v>0.89766666666666683</v>
      </c>
      <c r="T25" s="29">
        <v>0.97183333333333344</v>
      </c>
      <c r="U25" s="29">
        <v>1.0288333333333333</v>
      </c>
      <c r="W25" s="20">
        <f t="shared" si="2"/>
        <v>16</v>
      </c>
      <c r="X25" s="26">
        <f t="shared" si="0"/>
        <v>0.99225000000000008</v>
      </c>
      <c r="Y25" s="2">
        <f t="shared" si="1"/>
        <v>41</v>
      </c>
      <c r="AG25" s="2">
        <v>14</v>
      </c>
      <c r="AH25" s="29">
        <v>1.0279166666666668</v>
      </c>
      <c r="AI25" s="29">
        <v>0.92416666666666647</v>
      </c>
      <c r="AJ25" s="29">
        <v>0.99949999999999983</v>
      </c>
      <c r="AK25" s="29">
        <v>0.91224999999999989</v>
      </c>
      <c r="AL25" s="29">
        <v>1.10775</v>
      </c>
      <c r="AM25" s="29">
        <v>1.0054999999999998</v>
      </c>
      <c r="AN25" s="29">
        <v>0.95108333333333317</v>
      </c>
      <c r="AO25" s="29">
        <v>0.99833333333333341</v>
      </c>
      <c r="AP25" s="29">
        <v>0.98150000000000004</v>
      </c>
      <c r="AQ25" s="29">
        <v>1.0211666666666668</v>
      </c>
      <c r="AR25" s="29">
        <v>0.96325000000000005</v>
      </c>
      <c r="AS25" s="29">
        <v>1.0109166666666667</v>
      </c>
      <c r="AT25" s="29">
        <v>1.0587500000000001</v>
      </c>
      <c r="AU25" s="29">
        <v>1.0454166666666667</v>
      </c>
      <c r="AV25" s="29">
        <v>0.96658333333333324</v>
      </c>
      <c r="AW25" s="29">
        <v>0.99299999999999999</v>
      </c>
      <c r="AX25" s="29">
        <v>0.99541666666666673</v>
      </c>
      <c r="AY25" s="29">
        <v>1.0479166666666666</v>
      </c>
      <c r="AZ25" s="29">
        <v>1.0393333333333332</v>
      </c>
      <c r="BA25" s="29">
        <v>0.99575000000000002</v>
      </c>
      <c r="BB25" s="20">
        <v>25</v>
      </c>
      <c r="BC25" s="26">
        <v>1.0022749999999998</v>
      </c>
      <c r="BD25" s="2">
        <v>21</v>
      </c>
      <c r="BG25" s="26"/>
      <c r="CE25" s="20"/>
      <c r="CF25" s="26"/>
    </row>
    <row r="26" spans="1:84" x14ac:dyDescent="0.2">
      <c r="A26" s="2">
        <v>22</v>
      </c>
      <c r="B26" s="29">
        <v>0.99816666666666676</v>
      </c>
      <c r="C26" s="29">
        <v>1.0600833333333333</v>
      </c>
      <c r="D26" s="29">
        <v>1.0199999999999998</v>
      </c>
      <c r="E26" s="29">
        <v>1.1292500000000001</v>
      </c>
      <c r="F26" s="29">
        <v>0.97000000000000008</v>
      </c>
      <c r="G26" s="29">
        <v>1.0996666666666666</v>
      </c>
      <c r="H26" s="29">
        <v>0.95325000000000004</v>
      </c>
      <c r="I26" s="29">
        <v>0.98575000000000002</v>
      </c>
      <c r="J26" s="29">
        <v>0.98399999999999999</v>
      </c>
      <c r="K26" s="29">
        <v>1.0743333333333331</v>
      </c>
      <c r="L26" s="29">
        <v>1.0650833333333334</v>
      </c>
      <c r="M26" s="29">
        <v>0.99258333333333315</v>
      </c>
      <c r="N26" s="29">
        <v>1.0232500000000002</v>
      </c>
      <c r="O26" s="29">
        <v>0.97191666666666654</v>
      </c>
      <c r="P26" s="29">
        <v>0.96266666666666678</v>
      </c>
      <c r="Q26" s="29">
        <v>0.97816666666666652</v>
      </c>
      <c r="R26" s="29">
        <v>0.95216666666666649</v>
      </c>
      <c r="S26" s="29">
        <v>1.1245000000000001</v>
      </c>
      <c r="T26" s="29">
        <v>1.0221666666666664</v>
      </c>
      <c r="U26" s="29">
        <v>0.95900000000000007</v>
      </c>
      <c r="W26" s="20">
        <f t="shared" si="2"/>
        <v>37</v>
      </c>
      <c r="X26" s="26">
        <f t="shared" si="0"/>
        <v>1.0163</v>
      </c>
      <c r="Y26" s="2">
        <f t="shared" si="1"/>
        <v>2</v>
      </c>
      <c r="AG26" s="2">
        <v>36</v>
      </c>
      <c r="AH26" s="29">
        <v>1.02925</v>
      </c>
      <c r="AI26" s="29">
        <v>0.96358333333333324</v>
      </c>
      <c r="AJ26" s="29">
        <v>0.99049999999999994</v>
      </c>
      <c r="AK26" s="29">
        <v>1.0553333333333335</v>
      </c>
      <c r="AL26" s="29">
        <v>1.0539166666666666</v>
      </c>
      <c r="AM26" s="29">
        <v>1.0043333333333333</v>
      </c>
      <c r="AN26" s="29">
        <v>1.0287499999999998</v>
      </c>
      <c r="AO26" s="29">
        <v>0.95433333333333314</v>
      </c>
      <c r="AP26" s="29">
        <v>1.0530833333333331</v>
      </c>
      <c r="AQ26" s="29">
        <v>0.9600833333333334</v>
      </c>
      <c r="AR26" s="29">
        <v>0.99949999999999994</v>
      </c>
      <c r="AS26" s="29">
        <v>0.99399999999999988</v>
      </c>
      <c r="AT26" s="29">
        <v>1.0392499999999998</v>
      </c>
      <c r="AU26" s="29">
        <v>0.97241666666666671</v>
      </c>
      <c r="AV26" s="29">
        <v>0.90291666666666692</v>
      </c>
      <c r="AW26" s="29">
        <v>1.0204166666666667</v>
      </c>
      <c r="AX26" s="29">
        <v>0.98583333333333345</v>
      </c>
      <c r="AY26" s="29">
        <v>0.97891666666666666</v>
      </c>
      <c r="AZ26" s="29">
        <v>0.99733333333333329</v>
      </c>
      <c r="BA26" s="29">
        <v>1.0487499999999998</v>
      </c>
      <c r="BB26" s="20">
        <v>11</v>
      </c>
      <c r="BC26" s="26">
        <v>1.0016249999999998</v>
      </c>
      <c r="BD26" s="2">
        <v>22</v>
      </c>
      <c r="BG26" s="26"/>
      <c r="CE26" s="20"/>
      <c r="CF26" s="26"/>
    </row>
    <row r="27" spans="1:84" x14ac:dyDescent="0.2">
      <c r="A27" s="2">
        <v>23</v>
      </c>
      <c r="B27" s="29">
        <v>0.97566666666666657</v>
      </c>
      <c r="C27" s="29">
        <v>1.0023333333333333</v>
      </c>
      <c r="D27" s="29">
        <v>1.0278333333333334</v>
      </c>
      <c r="E27" s="29">
        <v>0.9814166666666666</v>
      </c>
      <c r="F27" s="29">
        <v>0.9764166666666666</v>
      </c>
      <c r="G27" s="29">
        <v>0.96774999999999978</v>
      </c>
      <c r="H27" s="29">
        <v>1.0554166666666664</v>
      </c>
      <c r="I27" s="29">
        <v>1.0194166666666666</v>
      </c>
      <c r="J27" s="29">
        <v>0.97816666666666663</v>
      </c>
      <c r="K27" s="29">
        <v>1.0620833333333335</v>
      </c>
      <c r="L27" s="29">
        <v>0.94983333333333342</v>
      </c>
      <c r="M27" s="29">
        <v>1.0022500000000001</v>
      </c>
      <c r="N27" s="29">
        <v>1.0083333333333335</v>
      </c>
      <c r="O27" s="29">
        <v>0.95216666666666649</v>
      </c>
      <c r="P27" s="29">
        <v>0.96133333333333326</v>
      </c>
      <c r="Q27" s="29">
        <v>1.0454166666666667</v>
      </c>
      <c r="R27" s="29">
        <v>0.97716666666666685</v>
      </c>
      <c r="S27" s="29">
        <v>0.9874166666666665</v>
      </c>
      <c r="T27" s="29">
        <v>0.99216666666666675</v>
      </c>
      <c r="U27" s="29">
        <v>1.0220833333333332</v>
      </c>
      <c r="W27" s="20">
        <f t="shared" si="2"/>
        <v>20</v>
      </c>
      <c r="X27" s="26">
        <f t="shared" si="0"/>
        <v>0.99723333333333353</v>
      </c>
      <c r="Y27" s="2">
        <f t="shared" si="1"/>
        <v>30</v>
      </c>
      <c r="AG27" s="2">
        <v>33</v>
      </c>
      <c r="AH27" s="29">
        <v>1.0110000000000001</v>
      </c>
      <c r="AI27" s="29">
        <v>1.0035000000000001</v>
      </c>
      <c r="AJ27" s="29">
        <v>1.0095000000000001</v>
      </c>
      <c r="AK27" s="29">
        <v>1.0246666666666668</v>
      </c>
      <c r="AL27" s="29">
        <v>0.99683333333333346</v>
      </c>
      <c r="AM27" s="29">
        <v>1.0553333333333332</v>
      </c>
      <c r="AN27" s="29">
        <v>1.0091666666666665</v>
      </c>
      <c r="AO27" s="29">
        <v>1.0301666666666667</v>
      </c>
      <c r="AP27" s="29">
        <v>1.0130000000000001</v>
      </c>
      <c r="AQ27" s="29">
        <v>0.99633333333333318</v>
      </c>
      <c r="AR27" s="29">
        <v>1.0309999999999999</v>
      </c>
      <c r="AS27" s="29">
        <v>1.0496666666666667</v>
      </c>
      <c r="AT27" s="29">
        <v>0.99066666666666681</v>
      </c>
      <c r="AU27" s="29">
        <v>0.96383333333333343</v>
      </c>
      <c r="AV27" s="29">
        <v>0.99041666666666683</v>
      </c>
      <c r="AW27" s="29">
        <v>0.91858333333333331</v>
      </c>
      <c r="AX27" s="29">
        <v>0.96483333333333332</v>
      </c>
      <c r="AY27" s="29">
        <v>0.99908333333333343</v>
      </c>
      <c r="AZ27" s="29">
        <v>1.0160833333333334</v>
      </c>
      <c r="BA27" s="29">
        <v>0.95533333333333348</v>
      </c>
      <c r="BB27" s="20">
        <v>39</v>
      </c>
      <c r="BC27" s="26">
        <v>1.0014500000000002</v>
      </c>
      <c r="BD27" s="2">
        <v>23</v>
      </c>
      <c r="BG27" s="26"/>
      <c r="CE27" s="20"/>
      <c r="CF27" s="26"/>
    </row>
    <row r="28" spans="1:84" x14ac:dyDescent="0.2">
      <c r="A28" s="2">
        <v>24</v>
      </c>
      <c r="B28" s="29">
        <v>1.0024166666666667</v>
      </c>
      <c r="C28" s="29">
        <v>1.0085</v>
      </c>
      <c r="D28" s="29">
        <v>0.9850833333333332</v>
      </c>
      <c r="E28" s="29">
        <v>1.0105000000000002</v>
      </c>
      <c r="F28" s="29">
        <v>1.0178333333333334</v>
      </c>
      <c r="G28" s="29">
        <v>1.0141666666666667</v>
      </c>
      <c r="H28" s="29">
        <v>0.95558333333333334</v>
      </c>
      <c r="I28" s="29">
        <v>0.9520833333333335</v>
      </c>
      <c r="J28" s="29">
        <v>1.0336666666666667</v>
      </c>
      <c r="K28" s="29">
        <v>0.94533333333333325</v>
      </c>
      <c r="L28" s="29">
        <v>1.0485833333333334</v>
      </c>
      <c r="M28" s="29">
        <v>1.0165</v>
      </c>
      <c r="N28" s="29">
        <v>1.0126666666666666</v>
      </c>
      <c r="O28" s="29">
        <v>1.0503333333333333</v>
      </c>
      <c r="P28" s="29">
        <v>1.0615833333333333</v>
      </c>
      <c r="Q28" s="29">
        <v>0.96950000000000003</v>
      </c>
      <c r="R28" s="29">
        <v>1.0396666666666665</v>
      </c>
      <c r="S28" s="29">
        <v>1.0169166666666667</v>
      </c>
      <c r="T28" s="29">
        <v>1.0129166666666667</v>
      </c>
      <c r="U28" s="29">
        <v>0.94950000000000001</v>
      </c>
      <c r="W28" s="20">
        <f t="shared" si="2"/>
        <v>42</v>
      </c>
      <c r="X28" s="26">
        <f t="shared" si="0"/>
        <v>1.0051666666666665</v>
      </c>
      <c r="Y28" s="2">
        <f t="shared" si="1"/>
        <v>16</v>
      </c>
      <c r="AG28" s="2">
        <v>34</v>
      </c>
      <c r="AH28" s="29">
        <v>0.99058333333333326</v>
      </c>
      <c r="AI28" s="29">
        <v>0.9740833333333333</v>
      </c>
      <c r="AJ28" s="29">
        <v>0.98383333333333345</v>
      </c>
      <c r="AK28" s="29">
        <v>1.0079166666666666</v>
      </c>
      <c r="AL28" s="29">
        <v>0.98241666666666649</v>
      </c>
      <c r="AM28" s="29">
        <v>0.91983333333333339</v>
      </c>
      <c r="AN28" s="29">
        <v>0.98141666666666671</v>
      </c>
      <c r="AO28" s="29">
        <v>1.0056666666666667</v>
      </c>
      <c r="AP28" s="29">
        <v>0.97116666666666662</v>
      </c>
      <c r="AQ28" s="29">
        <v>1.0134166666666664</v>
      </c>
      <c r="AR28" s="29">
        <v>0.97691666666666688</v>
      </c>
      <c r="AS28" s="29">
        <v>0.9491666666666666</v>
      </c>
      <c r="AT28" s="29">
        <v>0.97966666666666635</v>
      </c>
      <c r="AU28" s="29">
        <v>1.0504999999999998</v>
      </c>
      <c r="AV28" s="29">
        <v>1.0202500000000001</v>
      </c>
      <c r="AW28" s="29">
        <v>1.0980833333333335</v>
      </c>
      <c r="AX28" s="29">
        <v>1.0484166666666666</v>
      </c>
      <c r="AY28" s="29">
        <v>1.0256666666666667</v>
      </c>
      <c r="AZ28" s="29">
        <v>1.0148333333333333</v>
      </c>
      <c r="BA28" s="29">
        <v>1.0285</v>
      </c>
      <c r="BB28" s="20">
        <v>17</v>
      </c>
      <c r="BC28" s="26">
        <v>1.0011166666666667</v>
      </c>
      <c r="BD28" s="2">
        <v>24</v>
      </c>
      <c r="BG28" s="26"/>
      <c r="CE28" s="20"/>
      <c r="CF28" s="26"/>
    </row>
    <row r="29" spans="1:84" x14ac:dyDescent="0.2">
      <c r="A29" s="2">
        <v>25</v>
      </c>
      <c r="B29" s="29">
        <v>0.96699999999999997</v>
      </c>
      <c r="C29" s="29">
        <v>0.97058333333333335</v>
      </c>
      <c r="D29" s="29">
        <v>1.0087500000000003</v>
      </c>
      <c r="E29" s="29">
        <v>1.0466666666666666</v>
      </c>
      <c r="F29" s="29">
        <v>0.99716666666666676</v>
      </c>
      <c r="G29" s="29">
        <v>0.95216666666666672</v>
      </c>
      <c r="H29" s="29">
        <v>1.0106666666666666</v>
      </c>
      <c r="I29" s="29">
        <v>1.0066666666666668</v>
      </c>
      <c r="J29" s="29">
        <v>0.98566666666666658</v>
      </c>
      <c r="K29" s="29">
        <v>0.96416666666666673</v>
      </c>
      <c r="L29" s="29">
        <v>1.0899999999999999</v>
      </c>
      <c r="M29" s="29">
        <v>0.96316666666666662</v>
      </c>
      <c r="N29" s="29">
        <v>0.99724999999999986</v>
      </c>
      <c r="O29" s="29">
        <v>0.9720833333333333</v>
      </c>
      <c r="P29" s="29">
        <v>1.0200833333333335</v>
      </c>
      <c r="Q29" s="29">
        <v>0.98683333333333334</v>
      </c>
      <c r="R29" s="29">
        <v>0.98183333333333334</v>
      </c>
      <c r="S29" s="29">
        <v>0.97691666666666677</v>
      </c>
      <c r="T29" s="29">
        <v>1.0363333333333333</v>
      </c>
      <c r="U29" s="29">
        <v>0.99033333333333318</v>
      </c>
      <c r="W29" s="20">
        <f t="shared" si="2"/>
        <v>27</v>
      </c>
      <c r="X29" s="26">
        <f t="shared" si="0"/>
        <v>0.99621666666666686</v>
      </c>
      <c r="Y29" s="2">
        <f t="shared" si="1"/>
        <v>32</v>
      </c>
      <c r="AG29" s="2">
        <v>8</v>
      </c>
      <c r="AH29" s="29">
        <v>0.91666666666666663</v>
      </c>
      <c r="AI29" s="29">
        <v>1.0033333333333332</v>
      </c>
      <c r="AJ29" s="29">
        <v>1.0279999999999998</v>
      </c>
      <c r="AK29" s="29">
        <v>1.0511666666666666</v>
      </c>
      <c r="AL29" s="29">
        <v>1.0033333333333336</v>
      </c>
      <c r="AM29" s="29">
        <v>0.93083333333333329</v>
      </c>
      <c r="AN29" s="29">
        <v>0.98666666666666647</v>
      </c>
      <c r="AO29" s="29">
        <v>1.0725</v>
      </c>
      <c r="AP29" s="29">
        <v>0.95558333333333323</v>
      </c>
      <c r="AQ29" s="29">
        <v>0.97766666666666679</v>
      </c>
      <c r="AR29" s="29">
        <v>0.9860833333333332</v>
      </c>
      <c r="AS29" s="29">
        <v>0.97424999999999995</v>
      </c>
      <c r="AT29" s="29">
        <v>1.0395000000000001</v>
      </c>
      <c r="AU29" s="29">
        <v>0.97199999999999998</v>
      </c>
      <c r="AV29" s="29">
        <v>0.99758333333333338</v>
      </c>
      <c r="AW29" s="29">
        <v>0.99441666666666662</v>
      </c>
      <c r="AX29" s="29">
        <v>0.9996666666666667</v>
      </c>
      <c r="AY29" s="29">
        <v>1.0529999999999999</v>
      </c>
      <c r="AZ29" s="29">
        <v>1.0502499999999999</v>
      </c>
      <c r="BA29" s="29">
        <v>1.0297499999999999</v>
      </c>
      <c r="BB29" s="20">
        <v>15</v>
      </c>
      <c r="BC29" s="26">
        <v>1.0011124999999998</v>
      </c>
      <c r="BD29" s="2">
        <v>25</v>
      </c>
      <c r="BG29" s="26"/>
      <c r="CE29" s="20"/>
      <c r="CF29" s="26"/>
    </row>
    <row r="30" spans="1:84" x14ac:dyDescent="0.2">
      <c r="A30" s="2">
        <v>26</v>
      </c>
      <c r="B30" s="29">
        <v>1.0425000000000002</v>
      </c>
      <c r="C30" s="29">
        <v>1.0260833333333332</v>
      </c>
      <c r="D30" s="29">
        <v>1.0120833333333332</v>
      </c>
      <c r="E30" s="29">
        <v>0.97374999999999989</v>
      </c>
      <c r="F30" s="29">
        <v>0.98891666666666656</v>
      </c>
      <c r="G30" s="29">
        <v>1.0908333333333333</v>
      </c>
      <c r="H30" s="29">
        <v>0.98066666666666669</v>
      </c>
      <c r="I30" s="29">
        <v>0.9874166666666665</v>
      </c>
      <c r="J30" s="29">
        <v>1.01275</v>
      </c>
      <c r="K30" s="29">
        <v>1.038</v>
      </c>
      <c r="L30" s="29">
        <v>0.91024999999999989</v>
      </c>
      <c r="M30" s="29">
        <v>1.02325</v>
      </c>
      <c r="N30" s="29">
        <v>1.0022499999999999</v>
      </c>
      <c r="O30" s="29">
        <v>1.0231666666666668</v>
      </c>
      <c r="P30" s="29">
        <v>0.9876666666666668</v>
      </c>
      <c r="Q30" s="29">
        <v>0.98883333333333312</v>
      </c>
      <c r="R30" s="29">
        <v>1.0270833333333333</v>
      </c>
      <c r="S30" s="29">
        <v>1.0320833333333337</v>
      </c>
      <c r="T30" s="29">
        <v>0.95333333333333325</v>
      </c>
      <c r="U30" s="29">
        <v>0.99649999999999983</v>
      </c>
      <c r="W30" s="20">
        <f t="shared" si="2"/>
        <v>24</v>
      </c>
      <c r="X30" s="26">
        <f t="shared" si="0"/>
        <v>1.0048708333333334</v>
      </c>
      <c r="Y30" s="2">
        <f t="shared" si="1"/>
        <v>17</v>
      </c>
      <c r="AG30" s="2">
        <v>2</v>
      </c>
      <c r="AH30" s="29">
        <v>1.0115833333333335</v>
      </c>
      <c r="AI30" s="29">
        <v>0.97791666666666677</v>
      </c>
      <c r="AJ30" s="29">
        <v>0.97333333333333327</v>
      </c>
      <c r="AK30" s="29">
        <v>1.0696666666666668</v>
      </c>
      <c r="AL30" s="29">
        <v>1.0351666666666668</v>
      </c>
      <c r="AM30" s="29">
        <v>1.0015833333333335</v>
      </c>
      <c r="AN30" s="29">
        <v>0.95766666666666678</v>
      </c>
      <c r="AO30" s="29">
        <v>0.96991666666666676</v>
      </c>
      <c r="AP30" s="29">
        <v>1.0215000000000001</v>
      </c>
      <c r="AQ30" s="29">
        <v>0.91241666666666665</v>
      </c>
      <c r="AR30" s="29">
        <v>1.0109166666666667</v>
      </c>
      <c r="AS30" s="29">
        <v>0.96791666666666665</v>
      </c>
      <c r="AT30" s="29">
        <v>1.0077500000000001</v>
      </c>
      <c r="AU30" s="29">
        <v>0.99358333333333315</v>
      </c>
      <c r="AV30" s="29">
        <v>0.9558333333333332</v>
      </c>
      <c r="AW30" s="29">
        <v>0.96124999999999983</v>
      </c>
      <c r="AX30" s="29">
        <v>1.0308333333333335</v>
      </c>
      <c r="AY30" s="29">
        <v>0.97691666666666677</v>
      </c>
      <c r="AZ30" s="29">
        <v>1.0985833333333332</v>
      </c>
      <c r="BA30" s="29">
        <v>1.0615833333333333</v>
      </c>
      <c r="BB30" s="20">
        <v>8</v>
      </c>
      <c r="BC30" s="26">
        <v>0.99979583333333344</v>
      </c>
      <c r="BD30" s="2">
        <v>26</v>
      </c>
      <c r="BG30" s="26"/>
      <c r="CE30" s="20"/>
      <c r="CF30" s="26"/>
    </row>
    <row r="31" spans="1:84" x14ac:dyDescent="0.2">
      <c r="A31" s="2">
        <v>27</v>
      </c>
      <c r="B31" s="29">
        <v>0.95508333333333317</v>
      </c>
      <c r="C31" s="29">
        <v>1.0032500000000002</v>
      </c>
      <c r="D31" s="29">
        <v>0.96574999999999989</v>
      </c>
      <c r="E31" s="29">
        <v>1.0039999999999998</v>
      </c>
      <c r="F31" s="29">
        <v>0.94708333333333339</v>
      </c>
      <c r="G31" s="29">
        <v>1.0185833333333332</v>
      </c>
      <c r="H31" s="29">
        <v>0.9773333333333335</v>
      </c>
      <c r="I31" s="29">
        <v>1.0221666666666667</v>
      </c>
      <c r="J31" s="29">
        <v>0.99258333333333315</v>
      </c>
      <c r="K31" s="29">
        <v>0.97983333333333311</v>
      </c>
      <c r="L31" s="29">
        <v>0.95566666666666666</v>
      </c>
      <c r="M31" s="29">
        <v>1.0109166666666667</v>
      </c>
      <c r="N31" s="29">
        <v>0.95541666666666669</v>
      </c>
      <c r="O31" s="29">
        <v>1.0071666666666668</v>
      </c>
      <c r="P31" s="29">
        <v>1.0882499999999999</v>
      </c>
      <c r="Q31" s="29">
        <v>0.94925000000000004</v>
      </c>
      <c r="R31" s="29">
        <v>0.96108333333333329</v>
      </c>
      <c r="S31" s="29">
        <v>1.0228333333333333</v>
      </c>
      <c r="T31" s="29">
        <v>1.0775833333333333</v>
      </c>
      <c r="U31" s="29">
        <v>0.87808333333333344</v>
      </c>
      <c r="W31" s="20">
        <f t="shared" si="2"/>
        <v>50</v>
      </c>
      <c r="X31" s="26">
        <f t="shared" si="0"/>
        <v>0.98859583333333345</v>
      </c>
      <c r="Y31" s="2">
        <f t="shared" si="1"/>
        <v>46</v>
      </c>
      <c r="AG31" s="2">
        <v>38</v>
      </c>
      <c r="AH31" s="29">
        <v>1.0299166666666666</v>
      </c>
      <c r="AI31" s="29">
        <v>1.03725</v>
      </c>
      <c r="AJ31" s="29">
        <v>0.99050000000000005</v>
      </c>
      <c r="AK31" s="29">
        <v>0.96591666666666676</v>
      </c>
      <c r="AL31" s="29">
        <v>0.98483333333333334</v>
      </c>
      <c r="AM31" s="29">
        <v>1.0291666666666666</v>
      </c>
      <c r="AN31" s="29">
        <v>0.92949999999999999</v>
      </c>
      <c r="AO31" s="29">
        <v>0.96441666666666659</v>
      </c>
      <c r="AP31" s="29">
        <v>0.97241666666666671</v>
      </c>
      <c r="AQ31" s="29">
        <v>0.94541666666666668</v>
      </c>
      <c r="AR31" s="29">
        <v>1.0799999999999998</v>
      </c>
      <c r="AS31" s="29">
        <v>1.0481666666666667</v>
      </c>
      <c r="AT31" s="29">
        <v>0.95091666666666663</v>
      </c>
      <c r="AU31" s="29">
        <v>1.0158333333333334</v>
      </c>
      <c r="AV31" s="29">
        <v>0.96399999999999997</v>
      </c>
      <c r="AW31" s="29">
        <v>0.9684166666666667</v>
      </c>
      <c r="AX31" s="29">
        <v>1.0044166666666665</v>
      </c>
      <c r="AY31" s="29">
        <v>0.99883333333333324</v>
      </c>
      <c r="AZ31" s="29">
        <v>1.0077499999999999</v>
      </c>
      <c r="BA31" s="29">
        <v>1.0633333333333335</v>
      </c>
      <c r="BB31" s="20">
        <v>6</v>
      </c>
      <c r="BC31" s="26">
        <v>0.99755000000000005</v>
      </c>
      <c r="BD31" s="2">
        <v>27</v>
      </c>
      <c r="BG31" s="26"/>
      <c r="CE31" s="20"/>
      <c r="CF31" s="26"/>
    </row>
    <row r="32" spans="1:84" x14ac:dyDescent="0.2">
      <c r="A32" s="2">
        <v>28</v>
      </c>
      <c r="B32" s="29">
        <v>1.0448333333333333</v>
      </c>
      <c r="C32" s="29">
        <v>1.0289166666666665</v>
      </c>
      <c r="D32" s="29">
        <v>1.0288333333333333</v>
      </c>
      <c r="E32" s="29">
        <v>0.98724999999999985</v>
      </c>
      <c r="F32" s="29">
        <v>1.0422499999999999</v>
      </c>
      <c r="G32" s="29">
        <v>0.97624999999999995</v>
      </c>
      <c r="H32" s="29">
        <v>1.0245833333333334</v>
      </c>
      <c r="I32" s="29">
        <v>0.97950000000000015</v>
      </c>
      <c r="J32" s="29">
        <v>0.98866666666666669</v>
      </c>
      <c r="K32" s="29">
        <v>1.0149166666666665</v>
      </c>
      <c r="L32" s="29">
        <v>1.0317499999999999</v>
      </c>
      <c r="M32" s="29">
        <v>0.99716666666666676</v>
      </c>
      <c r="N32" s="29">
        <v>1.0408333333333333</v>
      </c>
      <c r="O32" s="29">
        <v>0.98366666666666669</v>
      </c>
      <c r="P32" s="29">
        <v>0.93566666666666665</v>
      </c>
      <c r="Q32" s="29">
        <v>1.0525833333333334</v>
      </c>
      <c r="R32" s="29">
        <v>1.0368333333333333</v>
      </c>
      <c r="S32" s="29">
        <v>0.98408333333333331</v>
      </c>
      <c r="T32" s="29">
        <v>0.90991666666666671</v>
      </c>
      <c r="U32" s="29">
        <v>1.1291666666666667</v>
      </c>
      <c r="W32" s="20">
        <f t="shared" si="2"/>
        <v>1</v>
      </c>
      <c r="X32" s="26">
        <f t="shared" si="0"/>
        <v>1.0108833333333336</v>
      </c>
      <c r="Y32" s="2">
        <f t="shared" si="1"/>
        <v>6</v>
      </c>
      <c r="AG32" s="2">
        <v>7</v>
      </c>
      <c r="AH32" s="29">
        <v>1.1206666666666669</v>
      </c>
      <c r="AI32" s="29">
        <v>1.0018333333333334</v>
      </c>
      <c r="AJ32" s="29">
        <v>0.95366666666666677</v>
      </c>
      <c r="AK32" s="29">
        <v>0.93900000000000006</v>
      </c>
      <c r="AL32" s="29">
        <v>0.99933333333333341</v>
      </c>
      <c r="AM32" s="29">
        <v>1.0595833333333333</v>
      </c>
      <c r="AN32" s="29">
        <v>1.0120833333333332</v>
      </c>
      <c r="AO32" s="29">
        <v>0.96799999999999997</v>
      </c>
      <c r="AP32" s="29">
        <v>1.0233333333333332</v>
      </c>
      <c r="AQ32" s="29">
        <v>1.0125833333333334</v>
      </c>
      <c r="AR32" s="29">
        <v>1.0044999999999999</v>
      </c>
      <c r="AS32" s="29">
        <v>1.0189999999999999</v>
      </c>
      <c r="AT32" s="29">
        <v>0.97075000000000011</v>
      </c>
      <c r="AU32" s="29">
        <v>1.0112499999999998</v>
      </c>
      <c r="AV32" s="29">
        <v>0.98566666666666658</v>
      </c>
      <c r="AW32" s="29">
        <v>1.0218333333333331</v>
      </c>
      <c r="AX32" s="29">
        <v>0.98083333333333345</v>
      </c>
      <c r="AY32" s="29">
        <v>0.93083333333333351</v>
      </c>
      <c r="AZ32" s="29">
        <v>0.9448333333333333</v>
      </c>
      <c r="BA32" s="29">
        <v>0.9864166666666665</v>
      </c>
      <c r="BB32" s="20">
        <v>29</v>
      </c>
      <c r="BC32" s="26">
        <v>0.99729999999999985</v>
      </c>
      <c r="BD32" s="2">
        <v>28</v>
      </c>
      <c r="BG32" s="26"/>
      <c r="CE32" s="20"/>
      <c r="CF32" s="26"/>
    </row>
    <row r="33" spans="1:84" x14ac:dyDescent="0.2">
      <c r="A33" s="2">
        <v>29</v>
      </c>
      <c r="B33" s="29">
        <v>1.125</v>
      </c>
      <c r="C33" s="29">
        <v>1.0134999999999998</v>
      </c>
      <c r="D33" s="29">
        <v>0.98</v>
      </c>
      <c r="E33" s="29">
        <v>1.0219166666666666</v>
      </c>
      <c r="F33" s="29">
        <v>0.91700000000000015</v>
      </c>
      <c r="G33" s="29">
        <v>0.91666666666666663</v>
      </c>
      <c r="H33" s="29">
        <v>1.0189166666666665</v>
      </c>
      <c r="I33" s="29">
        <v>1.0198333333333334</v>
      </c>
      <c r="J33" s="29">
        <v>0.92558333333333331</v>
      </c>
      <c r="K33" s="29">
        <v>0.98041666666666638</v>
      </c>
      <c r="L33" s="29">
        <v>1.0491666666666666</v>
      </c>
      <c r="M33" s="29">
        <v>1.0901666666666665</v>
      </c>
      <c r="N33" s="29">
        <v>0.96674999999999989</v>
      </c>
      <c r="O33" s="29">
        <v>0.99024999999999996</v>
      </c>
      <c r="P33" s="29">
        <v>1.0650000000000002</v>
      </c>
      <c r="Q33" s="29">
        <v>0.99074999999999991</v>
      </c>
      <c r="R33" s="29">
        <v>0.99216666666666653</v>
      </c>
      <c r="S33" s="29">
        <v>0.98958333333333304</v>
      </c>
      <c r="T33" s="29">
        <v>1.0203333333333333</v>
      </c>
      <c r="U33" s="29">
        <v>1.0401666666666667</v>
      </c>
      <c r="W33" s="20">
        <f t="shared" si="2"/>
        <v>14</v>
      </c>
      <c r="X33" s="26">
        <f t="shared" si="0"/>
        <v>1.0056583333333333</v>
      </c>
      <c r="Y33" s="2">
        <f t="shared" si="1"/>
        <v>15</v>
      </c>
      <c r="AG33" s="2">
        <v>1</v>
      </c>
      <c r="AH33" s="29">
        <v>1.0089166666666662</v>
      </c>
      <c r="AI33" s="29">
        <v>1.0156666666666665</v>
      </c>
      <c r="AJ33" s="29">
        <v>1.0324999999999998</v>
      </c>
      <c r="AK33" s="29">
        <v>0.94324999999999992</v>
      </c>
      <c r="AL33" s="29">
        <v>0.95391666666666675</v>
      </c>
      <c r="AM33" s="29">
        <v>0.98766666666666636</v>
      </c>
      <c r="AN33" s="29">
        <v>1.0247499999999998</v>
      </c>
      <c r="AO33" s="29">
        <v>1.0154166666666666</v>
      </c>
      <c r="AP33" s="29">
        <v>0.98649999999999982</v>
      </c>
      <c r="AQ33" s="29">
        <v>1.0902499999999999</v>
      </c>
      <c r="AR33" s="29">
        <v>0.97549999999999992</v>
      </c>
      <c r="AS33" s="29">
        <v>1.0034166666666666</v>
      </c>
      <c r="AT33" s="29">
        <v>0.97541666666666649</v>
      </c>
      <c r="AU33" s="29">
        <v>1.0088333333333332</v>
      </c>
      <c r="AV33" s="29">
        <v>1.0489999999999999</v>
      </c>
      <c r="AW33" s="29">
        <v>1.0259166666666666</v>
      </c>
      <c r="AX33" s="29">
        <v>0.97766666666666646</v>
      </c>
      <c r="AY33" s="29">
        <v>1.0229999999999999</v>
      </c>
      <c r="AZ33" s="29">
        <v>0.89558333333333318</v>
      </c>
      <c r="BA33" s="29">
        <v>0.95224999999999993</v>
      </c>
      <c r="BB33" s="20">
        <v>40</v>
      </c>
      <c r="BC33" s="26">
        <v>0.99727083333333311</v>
      </c>
      <c r="BD33" s="2">
        <v>29</v>
      </c>
      <c r="BG33" s="26"/>
      <c r="CE33" s="20"/>
      <c r="CF33" s="26"/>
    </row>
    <row r="34" spans="1:84" x14ac:dyDescent="0.2">
      <c r="A34" s="2">
        <v>30</v>
      </c>
      <c r="B34" s="29">
        <v>0.90608333333333313</v>
      </c>
      <c r="C34" s="29">
        <v>0.97366666666666646</v>
      </c>
      <c r="D34" s="29">
        <v>1.0090000000000001</v>
      </c>
      <c r="E34" s="29">
        <v>0.9906666666666667</v>
      </c>
      <c r="F34" s="29">
        <v>1.0954166666666667</v>
      </c>
      <c r="G34" s="29">
        <v>1.0869166666666668</v>
      </c>
      <c r="H34" s="29">
        <v>0.9650833333333334</v>
      </c>
      <c r="I34" s="29">
        <v>0.97683333333333333</v>
      </c>
      <c r="J34" s="29">
        <v>1.0959166666666667</v>
      </c>
      <c r="K34" s="29">
        <v>1.0129999999999999</v>
      </c>
      <c r="L34" s="29">
        <v>0.9241666666666668</v>
      </c>
      <c r="M34" s="29">
        <v>0.9142499999999999</v>
      </c>
      <c r="N34" s="29">
        <v>1.0353333333333334</v>
      </c>
      <c r="O34" s="29">
        <v>0.98316666666666652</v>
      </c>
      <c r="P34" s="29">
        <v>0.93233333333333324</v>
      </c>
      <c r="Q34" s="29">
        <v>1.0205833333333334</v>
      </c>
      <c r="R34" s="29">
        <v>0.9950833333333331</v>
      </c>
      <c r="S34" s="29">
        <v>0.99116666666666653</v>
      </c>
      <c r="T34" s="29">
        <v>0.95799999999999985</v>
      </c>
      <c r="U34" s="29">
        <v>0.95099999999999996</v>
      </c>
      <c r="W34" s="20">
        <f t="shared" si="2"/>
        <v>41</v>
      </c>
      <c r="X34" s="26">
        <f t="shared" si="0"/>
        <v>0.99088333333333301</v>
      </c>
      <c r="Y34" s="2">
        <f t="shared" si="1"/>
        <v>43</v>
      </c>
      <c r="AG34" s="2">
        <v>23</v>
      </c>
      <c r="AH34" s="29">
        <v>0.97566666666666657</v>
      </c>
      <c r="AI34" s="29">
        <v>1.0023333333333333</v>
      </c>
      <c r="AJ34" s="29">
        <v>1.0278333333333334</v>
      </c>
      <c r="AK34" s="29">
        <v>0.9814166666666666</v>
      </c>
      <c r="AL34" s="29">
        <v>0.9764166666666666</v>
      </c>
      <c r="AM34" s="29">
        <v>0.96774999999999978</v>
      </c>
      <c r="AN34" s="29">
        <v>1.0554166666666664</v>
      </c>
      <c r="AO34" s="29">
        <v>1.0194166666666666</v>
      </c>
      <c r="AP34" s="29">
        <v>0.97816666666666663</v>
      </c>
      <c r="AQ34" s="29">
        <v>1.0620833333333335</v>
      </c>
      <c r="AR34" s="29">
        <v>0.94983333333333342</v>
      </c>
      <c r="AS34" s="29">
        <v>1.0022500000000001</v>
      </c>
      <c r="AT34" s="29">
        <v>1.0083333333333335</v>
      </c>
      <c r="AU34" s="29">
        <v>0.95216666666666649</v>
      </c>
      <c r="AV34" s="29">
        <v>0.96133333333333326</v>
      </c>
      <c r="AW34" s="29">
        <v>1.0454166666666667</v>
      </c>
      <c r="AX34" s="29">
        <v>0.97716666666666685</v>
      </c>
      <c r="AY34" s="29">
        <v>0.9874166666666665</v>
      </c>
      <c r="AZ34" s="29">
        <v>0.99216666666666675</v>
      </c>
      <c r="BA34" s="29">
        <v>1.0220833333333332</v>
      </c>
      <c r="BB34" s="20">
        <v>20</v>
      </c>
      <c r="BC34" s="26">
        <v>0.99723333333333353</v>
      </c>
      <c r="BD34" s="2">
        <v>30</v>
      </c>
      <c r="BG34" s="26"/>
      <c r="CE34" s="20"/>
      <c r="CF34" s="26"/>
    </row>
    <row r="35" spans="1:84" x14ac:dyDescent="0.2">
      <c r="A35" s="2">
        <v>31</v>
      </c>
      <c r="B35" s="29">
        <v>1.0004166666666665</v>
      </c>
      <c r="C35" s="29">
        <v>1.0077500000000001</v>
      </c>
      <c r="D35" s="29">
        <v>0.92433333333333323</v>
      </c>
      <c r="E35" s="29">
        <v>0.94383333333333341</v>
      </c>
      <c r="F35" s="29">
        <v>0.99616666666666653</v>
      </c>
      <c r="G35" s="29">
        <v>1.1125</v>
      </c>
      <c r="H35" s="29">
        <v>0.97041666666666682</v>
      </c>
      <c r="I35" s="29">
        <v>1.0056666666666665</v>
      </c>
      <c r="J35" s="29">
        <v>1.0214166666666669</v>
      </c>
      <c r="K35" s="29">
        <v>0.98866666666666658</v>
      </c>
      <c r="L35" s="29">
        <v>0.98516666666666663</v>
      </c>
      <c r="M35" s="29">
        <v>1.0248333333333335</v>
      </c>
      <c r="N35" s="29">
        <v>0.92708333333333315</v>
      </c>
      <c r="O35" s="29">
        <v>1.0225833333333332</v>
      </c>
      <c r="P35" s="29">
        <v>0.9524166666666668</v>
      </c>
      <c r="Q35" s="29">
        <v>1.0096666666666667</v>
      </c>
      <c r="R35" s="29">
        <v>0.98991666666666644</v>
      </c>
      <c r="S35" s="29">
        <v>0.98650000000000004</v>
      </c>
      <c r="T35" s="29">
        <v>0.97400000000000009</v>
      </c>
      <c r="U35" s="29">
        <v>1.0610000000000002</v>
      </c>
      <c r="W35" s="20">
        <f t="shared" si="2"/>
        <v>9</v>
      </c>
      <c r="X35" s="26">
        <f t="shared" si="0"/>
        <v>0.99521666666666664</v>
      </c>
      <c r="Y35" s="2">
        <f t="shared" si="1"/>
        <v>34</v>
      </c>
      <c r="AG35" s="2">
        <v>35</v>
      </c>
      <c r="AH35" s="29">
        <v>0.9634166666666667</v>
      </c>
      <c r="AI35" s="29">
        <v>1.0723333333333334</v>
      </c>
      <c r="AJ35" s="29">
        <v>1.0193333333333332</v>
      </c>
      <c r="AK35" s="29">
        <v>0.93983333333333341</v>
      </c>
      <c r="AL35" s="29">
        <v>0.98699999999999999</v>
      </c>
      <c r="AM35" s="29">
        <v>0.97783333333333322</v>
      </c>
      <c r="AN35" s="29">
        <v>0.96250000000000002</v>
      </c>
      <c r="AO35" s="29">
        <v>1.0296666666666667</v>
      </c>
      <c r="AP35" s="29">
        <v>0.93858333333333333</v>
      </c>
      <c r="AQ35" s="29">
        <v>1.0099166666666666</v>
      </c>
      <c r="AR35" s="29">
        <v>0.9957499999999998</v>
      </c>
      <c r="AS35" s="29">
        <v>1.0063333333333333</v>
      </c>
      <c r="AT35" s="29">
        <v>0.96274999999999988</v>
      </c>
      <c r="AU35" s="29">
        <v>1.0049166666666667</v>
      </c>
      <c r="AV35" s="29">
        <v>1.0654999999999999</v>
      </c>
      <c r="AW35" s="29">
        <v>0.97008333333333352</v>
      </c>
      <c r="AX35" s="29">
        <v>1.0149166666666667</v>
      </c>
      <c r="AY35" s="29">
        <v>1.04125</v>
      </c>
      <c r="AZ35" s="29">
        <v>0.98850000000000016</v>
      </c>
      <c r="BA35" s="29">
        <v>0.97516666666666652</v>
      </c>
      <c r="BB35" s="20">
        <v>34</v>
      </c>
      <c r="BC35" s="26">
        <v>0.99627916666666683</v>
      </c>
      <c r="BD35" s="2">
        <v>31</v>
      </c>
      <c r="BG35" s="26"/>
      <c r="CE35" s="20"/>
      <c r="CF35" s="26"/>
    </row>
    <row r="36" spans="1:84" x14ac:dyDescent="0.2">
      <c r="A36" s="2">
        <v>32</v>
      </c>
      <c r="B36" s="29">
        <v>0.99133333333333329</v>
      </c>
      <c r="C36" s="29">
        <v>0.9774999999999997</v>
      </c>
      <c r="D36" s="29">
        <v>1.0691666666666666</v>
      </c>
      <c r="E36" s="29">
        <v>1.0566666666666669</v>
      </c>
      <c r="F36" s="29">
        <v>1.0039166666666668</v>
      </c>
      <c r="G36" s="29">
        <v>0.93341666666666667</v>
      </c>
      <c r="H36" s="29">
        <v>1.0073333333333332</v>
      </c>
      <c r="I36" s="29">
        <v>0.97383333333333333</v>
      </c>
      <c r="J36" s="29">
        <v>0.96724999999999994</v>
      </c>
      <c r="K36" s="29">
        <v>0.99758333333333338</v>
      </c>
      <c r="L36" s="29">
        <v>1.0307500000000001</v>
      </c>
      <c r="M36" s="29">
        <v>0.97650000000000015</v>
      </c>
      <c r="N36" s="29">
        <v>1.0905833333333332</v>
      </c>
      <c r="O36" s="29">
        <v>0.97533333333333305</v>
      </c>
      <c r="P36" s="29">
        <v>1.0718333333333332</v>
      </c>
      <c r="Q36" s="29">
        <v>0.98016666666666674</v>
      </c>
      <c r="R36" s="29">
        <v>1.0079166666666666</v>
      </c>
      <c r="S36" s="29">
        <v>1.0062500000000001</v>
      </c>
      <c r="T36" s="29">
        <v>0.97950000000000015</v>
      </c>
      <c r="U36" s="29">
        <v>0.95708333333333329</v>
      </c>
      <c r="W36" s="20">
        <f t="shared" si="2"/>
        <v>38</v>
      </c>
      <c r="X36" s="26">
        <f t="shared" si="0"/>
        <v>1.0026958333333333</v>
      </c>
      <c r="Y36" s="2">
        <f t="shared" si="1"/>
        <v>20</v>
      </c>
      <c r="AG36" s="2">
        <v>25</v>
      </c>
      <c r="AH36" s="29">
        <v>0.96699999999999997</v>
      </c>
      <c r="AI36" s="29">
        <v>0.97058333333333335</v>
      </c>
      <c r="AJ36" s="29">
        <v>1.0087500000000003</v>
      </c>
      <c r="AK36" s="29">
        <v>1.0466666666666666</v>
      </c>
      <c r="AL36" s="29">
        <v>0.99716666666666676</v>
      </c>
      <c r="AM36" s="29">
        <v>0.95216666666666672</v>
      </c>
      <c r="AN36" s="29">
        <v>1.0106666666666666</v>
      </c>
      <c r="AO36" s="29">
        <v>1.0066666666666668</v>
      </c>
      <c r="AP36" s="29">
        <v>0.98566666666666658</v>
      </c>
      <c r="AQ36" s="29">
        <v>0.96416666666666673</v>
      </c>
      <c r="AR36" s="29">
        <v>1.0899999999999999</v>
      </c>
      <c r="AS36" s="29">
        <v>0.96316666666666662</v>
      </c>
      <c r="AT36" s="29">
        <v>0.99724999999999986</v>
      </c>
      <c r="AU36" s="29">
        <v>0.9720833333333333</v>
      </c>
      <c r="AV36" s="29">
        <v>1.0200833333333335</v>
      </c>
      <c r="AW36" s="29">
        <v>0.98683333333333334</v>
      </c>
      <c r="AX36" s="29">
        <v>0.98183333333333334</v>
      </c>
      <c r="AY36" s="29">
        <v>0.97691666666666677</v>
      </c>
      <c r="AZ36" s="29">
        <v>1.0363333333333333</v>
      </c>
      <c r="BA36" s="29">
        <v>0.99033333333333318</v>
      </c>
      <c r="BB36" s="20">
        <v>27</v>
      </c>
      <c r="BC36" s="26">
        <v>0.99621666666666686</v>
      </c>
      <c r="BD36" s="2">
        <v>32</v>
      </c>
      <c r="BG36" s="26"/>
      <c r="CE36" s="20"/>
      <c r="CF36" s="26"/>
    </row>
    <row r="37" spans="1:84" x14ac:dyDescent="0.2">
      <c r="A37" s="2">
        <v>33</v>
      </c>
      <c r="B37" s="29">
        <v>1.0110000000000001</v>
      </c>
      <c r="C37" s="29">
        <v>1.0035000000000001</v>
      </c>
      <c r="D37" s="29">
        <v>1.0095000000000001</v>
      </c>
      <c r="E37" s="29">
        <v>1.0246666666666668</v>
      </c>
      <c r="F37" s="29">
        <v>0.99683333333333346</v>
      </c>
      <c r="G37" s="29">
        <v>1.0553333333333332</v>
      </c>
      <c r="H37" s="29">
        <v>1.0091666666666665</v>
      </c>
      <c r="I37" s="29">
        <v>1.0301666666666667</v>
      </c>
      <c r="J37" s="29">
        <v>1.0130000000000001</v>
      </c>
      <c r="K37" s="29">
        <v>0.99633333333333318</v>
      </c>
      <c r="L37" s="29">
        <v>1.0309999999999999</v>
      </c>
      <c r="M37" s="29">
        <v>1.0496666666666667</v>
      </c>
      <c r="N37" s="29">
        <v>0.99066666666666681</v>
      </c>
      <c r="O37" s="29">
        <v>0.96383333333333343</v>
      </c>
      <c r="P37" s="29">
        <v>0.99041666666666683</v>
      </c>
      <c r="Q37" s="29">
        <v>0.91858333333333331</v>
      </c>
      <c r="R37" s="29">
        <v>0.96483333333333332</v>
      </c>
      <c r="S37" s="29">
        <v>0.99908333333333343</v>
      </c>
      <c r="T37" s="29">
        <v>1.0160833333333334</v>
      </c>
      <c r="U37" s="29">
        <v>0.95533333333333348</v>
      </c>
      <c r="W37" s="20">
        <f t="shared" ref="W37:W54" si="3">RANK(U37,$U$5:$U$104)</f>
        <v>39</v>
      </c>
      <c r="X37" s="26">
        <f t="shared" ref="X37:X54" si="4">AVERAGE(B37:U37)</f>
        <v>1.0014500000000002</v>
      </c>
      <c r="Y37" s="2">
        <f t="shared" si="1"/>
        <v>23</v>
      </c>
      <c r="AG37" s="2">
        <v>3</v>
      </c>
      <c r="AH37" s="29">
        <v>0.99333333333333329</v>
      </c>
      <c r="AI37" s="29">
        <v>1.0032500000000002</v>
      </c>
      <c r="AJ37" s="29">
        <v>1.0079166666666666</v>
      </c>
      <c r="AK37" s="29">
        <v>0.96608333333333318</v>
      </c>
      <c r="AL37" s="29">
        <v>1.0287500000000001</v>
      </c>
      <c r="AM37" s="29">
        <v>1.0371666666666666</v>
      </c>
      <c r="AN37" s="29">
        <v>0.99116666666666664</v>
      </c>
      <c r="AO37" s="29">
        <v>0.99900000000000011</v>
      </c>
      <c r="AP37" s="29">
        <v>0.94433333333333336</v>
      </c>
      <c r="AQ37" s="29">
        <v>0.94833333333333325</v>
      </c>
      <c r="AR37" s="29">
        <v>1.0062499999999999</v>
      </c>
      <c r="AS37" s="29">
        <v>1.0787500000000001</v>
      </c>
      <c r="AT37" s="29">
        <v>1.02075</v>
      </c>
      <c r="AU37" s="29">
        <v>0.99266666666666659</v>
      </c>
      <c r="AV37" s="29">
        <v>1.0219166666666666</v>
      </c>
      <c r="AW37" s="29">
        <v>0.99483333333333357</v>
      </c>
      <c r="AX37" s="29">
        <v>0.93366666666666653</v>
      </c>
      <c r="AY37" s="29">
        <v>0.91850000000000021</v>
      </c>
      <c r="AZ37" s="29">
        <v>1.0754999999999999</v>
      </c>
      <c r="BA37" s="29">
        <v>0.94908333333333328</v>
      </c>
      <c r="BB37" s="20">
        <v>43</v>
      </c>
      <c r="BC37" s="26">
        <v>0.99556250000000013</v>
      </c>
      <c r="BD37" s="2">
        <v>33</v>
      </c>
      <c r="BG37" s="26"/>
      <c r="CE37" s="20"/>
      <c r="CF37" s="26"/>
    </row>
    <row r="38" spans="1:84" x14ac:dyDescent="0.2">
      <c r="A38" s="2">
        <v>34</v>
      </c>
      <c r="B38" s="29">
        <v>0.99058333333333326</v>
      </c>
      <c r="C38" s="29">
        <v>0.9740833333333333</v>
      </c>
      <c r="D38" s="29">
        <v>0.98383333333333345</v>
      </c>
      <c r="E38" s="29">
        <v>1.0079166666666666</v>
      </c>
      <c r="F38" s="29">
        <v>0.98241666666666649</v>
      </c>
      <c r="G38" s="29">
        <v>0.91983333333333339</v>
      </c>
      <c r="H38" s="29">
        <v>0.98141666666666671</v>
      </c>
      <c r="I38" s="29">
        <v>1.0056666666666667</v>
      </c>
      <c r="J38" s="29">
        <v>0.97116666666666662</v>
      </c>
      <c r="K38" s="29">
        <v>1.0134166666666664</v>
      </c>
      <c r="L38" s="29">
        <v>0.97691666666666688</v>
      </c>
      <c r="M38" s="29">
        <v>0.9491666666666666</v>
      </c>
      <c r="N38" s="29">
        <v>0.97966666666666635</v>
      </c>
      <c r="O38" s="29">
        <v>1.0504999999999998</v>
      </c>
      <c r="P38" s="29">
        <v>1.0202500000000001</v>
      </c>
      <c r="Q38" s="29">
        <v>1.0980833333333335</v>
      </c>
      <c r="R38" s="29">
        <v>1.0484166666666666</v>
      </c>
      <c r="S38" s="29">
        <v>1.0256666666666667</v>
      </c>
      <c r="T38" s="29">
        <v>1.0148333333333333</v>
      </c>
      <c r="U38" s="29">
        <v>1.0285</v>
      </c>
      <c r="W38" s="20">
        <f t="shared" si="3"/>
        <v>17</v>
      </c>
      <c r="X38" s="26">
        <f t="shared" si="4"/>
        <v>1.0011166666666667</v>
      </c>
      <c r="Y38" s="2">
        <f t="shared" si="1"/>
        <v>24</v>
      </c>
      <c r="AG38" s="2">
        <v>31</v>
      </c>
      <c r="AH38" s="29">
        <v>1.0004166666666665</v>
      </c>
      <c r="AI38" s="29">
        <v>1.0077500000000001</v>
      </c>
      <c r="AJ38" s="29">
        <v>0.92433333333333323</v>
      </c>
      <c r="AK38" s="29">
        <v>0.94383333333333341</v>
      </c>
      <c r="AL38" s="29">
        <v>0.99616666666666653</v>
      </c>
      <c r="AM38" s="29">
        <v>1.1125</v>
      </c>
      <c r="AN38" s="29">
        <v>0.97041666666666682</v>
      </c>
      <c r="AO38" s="29">
        <v>1.0056666666666665</v>
      </c>
      <c r="AP38" s="29">
        <v>1.0214166666666669</v>
      </c>
      <c r="AQ38" s="29">
        <v>0.98866666666666658</v>
      </c>
      <c r="AR38" s="29">
        <v>0.98516666666666663</v>
      </c>
      <c r="AS38" s="29">
        <v>1.0248333333333335</v>
      </c>
      <c r="AT38" s="29">
        <v>0.92708333333333315</v>
      </c>
      <c r="AU38" s="29">
        <v>1.0225833333333332</v>
      </c>
      <c r="AV38" s="29">
        <v>0.9524166666666668</v>
      </c>
      <c r="AW38" s="29">
        <v>1.0096666666666667</v>
      </c>
      <c r="AX38" s="29">
        <v>0.98991666666666644</v>
      </c>
      <c r="AY38" s="29">
        <v>0.98650000000000004</v>
      </c>
      <c r="AZ38" s="29">
        <v>0.97400000000000009</v>
      </c>
      <c r="BA38" s="29">
        <v>1.0610000000000002</v>
      </c>
      <c r="BB38" s="20">
        <v>9</v>
      </c>
      <c r="BC38" s="26">
        <v>0.99521666666666664</v>
      </c>
      <c r="BD38" s="2">
        <v>34</v>
      </c>
      <c r="BG38" s="26"/>
      <c r="CE38" s="20"/>
      <c r="CF38" s="26"/>
    </row>
    <row r="39" spans="1:84" x14ac:dyDescent="0.2">
      <c r="A39" s="2">
        <v>35</v>
      </c>
      <c r="B39" s="29">
        <v>0.9634166666666667</v>
      </c>
      <c r="C39" s="29">
        <v>1.0723333333333334</v>
      </c>
      <c r="D39" s="29">
        <v>1.0193333333333332</v>
      </c>
      <c r="E39" s="29">
        <v>0.93983333333333341</v>
      </c>
      <c r="F39" s="29">
        <v>0.98699999999999999</v>
      </c>
      <c r="G39" s="29">
        <v>0.97783333333333322</v>
      </c>
      <c r="H39" s="29">
        <v>0.96250000000000002</v>
      </c>
      <c r="I39" s="29">
        <v>1.0296666666666667</v>
      </c>
      <c r="J39" s="29">
        <v>0.93858333333333333</v>
      </c>
      <c r="K39" s="29">
        <v>1.0099166666666666</v>
      </c>
      <c r="L39" s="29">
        <v>0.9957499999999998</v>
      </c>
      <c r="M39" s="29">
        <v>1.0063333333333333</v>
      </c>
      <c r="N39" s="29">
        <v>0.96274999999999988</v>
      </c>
      <c r="O39" s="29">
        <v>1.0049166666666667</v>
      </c>
      <c r="P39" s="29">
        <v>1.0654999999999999</v>
      </c>
      <c r="Q39" s="29">
        <v>0.97008333333333352</v>
      </c>
      <c r="R39" s="29">
        <v>1.0149166666666667</v>
      </c>
      <c r="S39" s="29">
        <v>1.04125</v>
      </c>
      <c r="T39" s="29">
        <v>0.98850000000000016</v>
      </c>
      <c r="U39" s="29">
        <v>0.97516666666666652</v>
      </c>
      <c r="W39" s="20">
        <f t="shared" si="3"/>
        <v>34</v>
      </c>
      <c r="X39" s="26">
        <f t="shared" si="4"/>
        <v>0.99627916666666683</v>
      </c>
      <c r="Y39" s="2">
        <f t="shared" si="1"/>
        <v>31</v>
      </c>
      <c r="AG39" s="2">
        <v>43</v>
      </c>
      <c r="AH39" s="29">
        <v>0.9644166666666667</v>
      </c>
      <c r="AI39" s="29">
        <v>0.93274999999999997</v>
      </c>
      <c r="AJ39" s="29">
        <v>1.0133333333333332</v>
      </c>
      <c r="AK39" s="29">
        <v>1.0094166666666666</v>
      </c>
      <c r="AL39" s="29">
        <v>1.0471666666666666</v>
      </c>
      <c r="AM39" s="29">
        <v>0.99183333333333346</v>
      </c>
      <c r="AN39" s="29">
        <v>0.96666666666666667</v>
      </c>
      <c r="AO39" s="29">
        <v>0.99341666666666673</v>
      </c>
      <c r="AP39" s="29">
        <v>0.96574999999999989</v>
      </c>
      <c r="AQ39" s="29">
        <v>1.0214166666666664</v>
      </c>
      <c r="AR39" s="29">
        <v>1.1064166666666668</v>
      </c>
      <c r="AS39" s="29">
        <v>1.0520833333333333</v>
      </c>
      <c r="AT39" s="29">
        <v>0.89824999999999999</v>
      </c>
      <c r="AU39" s="29">
        <v>1.0344166666666668</v>
      </c>
      <c r="AV39" s="29">
        <v>0.93849999999999978</v>
      </c>
      <c r="AW39" s="29">
        <v>0.98641666666666683</v>
      </c>
      <c r="AX39" s="29">
        <v>0.94941666666666669</v>
      </c>
      <c r="AY39" s="29">
        <v>0.99858333333333338</v>
      </c>
      <c r="AZ39" s="29">
        <v>1.0017499999999999</v>
      </c>
      <c r="BA39" s="29">
        <v>1.0245833333333332</v>
      </c>
      <c r="BB39" s="20">
        <v>18</v>
      </c>
      <c r="BC39" s="26">
        <v>0.99482916666666676</v>
      </c>
      <c r="BD39" s="2">
        <v>35</v>
      </c>
      <c r="BG39" s="26"/>
      <c r="CE39" s="20"/>
      <c r="CF39" s="26"/>
    </row>
    <row r="40" spans="1:84" x14ac:dyDescent="0.2">
      <c r="A40" s="2">
        <v>36</v>
      </c>
      <c r="B40" s="29">
        <v>1.02925</v>
      </c>
      <c r="C40" s="29">
        <v>0.96358333333333324</v>
      </c>
      <c r="D40" s="29">
        <v>0.99049999999999994</v>
      </c>
      <c r="E40" s="29">
        <v>1.0553333333333335</v>
      </c>
      <c r="F40" s="29">
        <v>1.0539166666666666</v>
      </c>
      <c r="G40" s="29">
        <v>1.0043333333333333</v>
      </c>
      <c r="H40" s="29">
        <v>1.0287499999999998</v>
      </c>
      <c r="I40" s="29">
        <v>0.95433333333333314</v>
      </c>
      <c r="J40" s="29">
        <v>1.0530833333333331</v>
      </c>
      <c r="K40" s="29">
        <v>0.9600833333333334</v>
      </c>
      <c r="L40" s="29">
        <v>0.99949999999999994</v>
      </c>
      <c r="M40" s="29">
        <v>0.99399999999999988</v>
      </c>
      <c r="N40" s="29">
        <v>1.0392499999999998</v>
      </c>
      <c r="O40" s="29">
        <v>0.97241666666666671</v>
      </c>
      <c r="P40" s="29">
        <v>0.90291666666666692</v>
      </c>
      <c r="Q40" s="29">
        <v>1.0204166666666667</v>
      </c>
      <c r="R40" s="29">
        <v>0.98583333333333345</v>
      </c>
      <c r="S40" s="29">
        <v>0.97891666666666666</v>
      </c>
      <c r="T40" s="29">
        <v>0.99733333333333329</v>
      </c>
      <c r="U40" s="29">
        <v>1.0487499999999998</v>
      </c>
      <c r="W40" s="20">
        <f t="shared" si="3"/>
        <v>11</v>
      </c>
      <c r="X40" s="26">
        <f t="shared" si="4"/>
        <v>1.0016249999999998</v>
      </c>
      <c r="Y40" s="2">
        <f t="shared" si="1"/>
        <v>22</v>
      </c>
      <c r="AG40" s="2">
        <v>11</v>
      </c>
      <c r="AH40" s="29">
        <v>0.91174999999999995</v>
      </c>
      <c r="AI40" s="29">
        <v>0.98766666666666669</v>
      </c>
      <c r="AJ40" s="29">
        <v>0.95674999999999988</v>
      </c>
      <c r="AK40" s="29">
        <v>0.96566666666666656</v>
      </c>
      <c r="AL40" s="29">
        <v>1.0185833333333334</v>
      </c>
      <c r="AM40" s="29">
        <v>1.01475</v>
      </c>
      <c r="AN40" s="29">
        <v>1.0834166666666667</v>
      </c>
      <c r="AO40" s="29">
        <v>0.97550000000000014</v>
      </c>
      <c r="AP40" s="29">
        <v>0.99208333333333343</v>
      </c>
      <c r="AQ40" s="29">
        <v>1.0659166666666666</v>
      </c>
      <c r="AR40" s="29">
        <v>1.0398333333333334</v>
      </c>
      <c r="AS40" s="29">
        <v>0.95233333333333337</v>
      </c>
      <c r="AT40" s="29">
        <v>0.98066666666666669</v>
      </c>
      <c r="AU40" s="29">
        <v>0.97074999999999989</v>
      </c>
      <c r="AV40" s="29">
        <v>1.0722500000000001</v>
      </c>
      <c r="AW40" s="29">
        <v>1.00925</v>
      </c>
      <c r="AX40" s="29">
        <v>0.96141666666666659</v>
      </c>
      <c r="AY40" s="29">
        <v>0.94608333333333328</v>
      </c>
      <c r="AZ40" s="29">
        <v>1.0539999999999998</v>
      </c>
      <c r="BA40" s="29">
        <v>0.93308333333333338</v>
      </c>
      <c r="BB40" s="20">
        <v>46</v>
      </c>
      <c r="BC40" s="26">
        <v>0.99458750000000007</v>
      </c>
      <c r="BD40" s="2">
        <v>36</v>
      </c>
      <c r="BG40" s="26"/>
      <c r="CE40" s="20"/>
      <c r="CF40" s="26"/>
    </row>
    <row r="41" spans="1:84" x14ac:dyDescent="0.2">
      <c r="A41" s="2">
        <v>37</v>
      </c>
      <c r="B41" s="29">
        <v>0.94558333333333333</v>
      </c>
      <c r="C41" s="29">
        <v>0.97783333333333367</v>
      </c>
      <c r="D41" s="29">
        <v>1.02125</v>
      </c>
      <c r="E41" s="29">
        <v>1.0005833333333334</v>
      </c>
      <c r="F41" s="29">
        <v>1.0280833333333332</v>
      </c>
      <c r="G41" s="29">
        <v>0.97833333333333317</v>
      </c>
      <c r="H41" s="29">
        <v>1.0646666666666667</v>
      </c>
      <c r="I41" s="29">
        <v>1.0230833333333333</v>
      </c>
      <c r="J41" s="29">
        <v>1.0160833333333332</v>
      </c>
      <c r="K41" s="29">
        <v>1.0748333333333333</v>
      </c>
      <c r="L41" s="29">
        <v>0.94333333333333336</v>
      </c>
      <c r="M41" s="29">
        <v>0.96925000000000006</v>
      </c>
      <c r="N41" s="29">
        <v>1.0715000000000001</v>
      </c>
      <c r="O41" s="29">
        <v>1.02075</v>
      </c>
      <c r="P41" s="29">
        <v>1.0406666666666669</v>
      </c>
      <c r="Q41" s="29">
        <v>1.0307499999999996</v>
      </c>
      <c r="R41" s="29">
        <v>0.9910000000000001</v>
      </c>
      <c r="S41" s="29">
        <v>1.0205833333333334</v>
      </c>
      <c r="T41" s="29">
        <v>0.99666666666666648</v>
      </c>
      <c r="U41" s="29">
        <v>0.94241666666666657</v>
      </c>
      <c r="W41" s="20">
        <f t="shared" si="3"/>
        <v>44</v>
      </c>
      <c r="X41" s="26">
        <f t="shared" si="4"/>
        <v>1.0078625000000001</v>
      </c>
      <c r="Y41" s="2">
        <f t="shared" si="1"/>
        <v>10</v>
      </c>
      <c r="AG41" s="2">
        <v>40</v>
      </c>
      <c r="AH41" s="29">
        <v>0.9155833333333333</v>
      </c>
      <c r="AI41" s="29">
        <v>0.96058333333333323</v>
      </c>
      <c r="AJ41" s="29">
        <v>1.0489166666666665</v>
      </c>
      <c r="AK41" s="29">
        <v>1.0289999999999999</v>
      </c>
      <c r="AL41" s="29">
        <v>0.94283333333333352</v>
      </c>
      <c r="AM41" s="29">
        <v>0.99291666666666656</v>
      </c>
      <c r="AN41" s="29">
        <v>1.0449999999999999</v>
      </c>
      <c r="AO41" s="29">
        <v>0.92899999999999994</v>
      </c>
      <c r="AP41" s="29">
        <v>0.98683333333333323</v>
      </c>
      <c r="AQ41" s="29">
        <v>0.99575000000000002</v>
      </c>
      <c r="AR41" s="29">
        <v>1.0116666666666667</v>
      </c>
      <c r="AS41" s="29">
        <v>1.0441666666666665</v>
      </c>
      <c r="AT41" s="29">
        <v>1.0125833333333334</v>
      </c>
      <c r="AU41" s="29">
        <v>0.89624999999999988</v>
      </c>
      <c r="AV41" s="29">
        <v>0.99983333333333324</v>
      </c>
      <c r="AW41" s="29">
        <v>0.95191666666666663</v>
      </c>
      <c r="AX41" s="29">
        <v>1.0407499999999998</v>
      </c>
      <c r="AY41" s="29">
        <v>0.97508333333333319</v>
      </c>
      <c r="AZ41" s="29">
        <v>1.0493333333333332</v>
      </c>
      <c r="BA41" s="29">
        <v>1.0626666666666669</v>
      </c>
      <c r="BB41" s="20">
        <v>7</v>
      </c>
      <c r="BC41" s="26">
        <v>0.99453333333333338</v>
      </c>
      <c r="BD41" s="2">
        <v>37</v>
      </c>
      <c r="BG41" s="26"/>
      <c r="CE41" s="20"/>
      <c r="CF41" s="26"/>
    </row>
    <row r="42" spans="1:84" x14ac:dyDescent="0.2">
      <c r="A42" s="2">
        <v>38</v>
      </c>
      <c r="B42" s="29">
        <v>1.0299166666666666</v>
      </c>
      <c r="C42" s="29">
        <v>1.03725</v>
      </c>
      <c r="D42" s="29">
        <v>0.99050000000000005</v>
      </c>
      <c r="E42" s="29">
        <v>0.96591666666666676</v>
      </c>
      <c r="F42" s="29">
        <v>0.98483333333333334</v>
      </c>
      <c r="G42" s="29">
        <v>1.0291666666666666</v>
      </c>
      <c r="H42" s="29">
        <v>0.92949999999999999</v>
      </c>
      <c r="I42" s="29">
        <v>0.96441666666666659</v>
      </c>
      <c r="J42" s="29">
        <v>0.97241666666666671</v>
      </c>
      <c r="K42" s="29">
        <v>0.94541666666666668</v>
      </c>
      <c r="L42" s="29">
        <v>1.0799999999999998</v>
      </c>
      <c r="M42" s="29">
        <v>1.0481666666666667</v>
      </c>
      <c r="N42" s="29">
        <v>0.95091666666666663</v>
      </c>
      <c r="O42" s="29">
        <v>1.0158333333333334</v>
      </c>
      <c r="P42" s="29">
        <v>0.96399999999999997</v>
      </c>
      <c r="Q42" s="29">
        <v>0.9684166666666667</v>
      </c>
      <c r="R42" s="29">
        <v>1.0044166666666665</v>
      </c>
      <c r="S42" s="29">
        <v>0.99883333333333324</v>
      </c>
      <c r="T42" s="29">
        <v>1.0077499999999999</v>
      </c>
      <c r="U42" s="29">
        <v>1.0633333333333335</v>
      </c>
      <c r="W42" s="20">
        <f t="shared" si="3"/>
        <v>6</v>
      </c>
      <c r="X42" s="26">
        <f t="shared" si="4"/>
        <v>0.99755000000000005</v>
      </c>
      <c r="Y42" s="2">
        <f t="shared" si="1"/>
        <v>27</v>
      </c>
      <c r="AG42" s="2">
        <v>13</v>
      </c>
      <c r="AH42" s="29">
        <v>0.98908333333333331</v>
      </c>
      <c r="AI42" s="29">
        <v>1.0653333333333335</v>
      </c>
      <c r="AJ42" s="29">
        <v>0.96908333333333319</v>
      </c>
      <c r="AK42" s="29">
        <v>1.07725</v>
      </c>
      <c r="AL42" s="29">
        <v>0.91275000000000006</v>
      </c>
      <c r="AM42" s="29">
        <v>0.99875000000000014</v>
      </c>
      <c r="AN42" s="29">
        <v>1.0245</v>
      </c>
      <c r="AO42" s="29">
        <v>0.97716666666666674</v>
      </c>
      <c r="AP42" s="29">
        <v>1.0077499999999997</v>
      </c>
      <c r="AQ42" s="29">
        <v>0.96724999999999994</v>
      </c>
      <c r="AR42" s="29">
        <v>1.0132500000000002</v>
      </c>
      <c r="AS42" s="29">
        <v>1.0035833333333335</v>
      </c>
      <c r="AT42" s="29">
        <v>0.9249166666666665</v>
      </c>
      <c r="AU42" s="29">
        <v>0.97858333333333336</v>
      </c>
      <c r="AV42" s="29">
        <v>1.0407499999999998</v>
      </c>
      <c r="AW42" s="29">
        <v>1.0255000000000001</v>
      </c>
      <c r="AX42" s="29">
        <v>1.0006666666666668</v>
      </c>
      <c r="AY42" s="29">
        <v>0.96749999999999992</v>
      </c>
      <c r="AZ42" s="29">
        <v>0.95683333333333331</v>
      </c>
      <c r="BA42" s="29">
        <v>0.98983333333333345</v>
      </c>
      <c r="BB42" s="20">
        <v>28</v>
      </c>
      <c r="BC42" s="26">
        <v>0.99451666666666672</v>
      </c>
      <c r="BD42" s="2">
        <v>38</v>
      </c>
      <c r="BG42" s="26"/>
      <c r="CE42" s="20"/>
      <c r="CF42" s="26"/>
    </row>
    <row r="43" spans="1:84" x14ac:dyDescent="0.2">
      <c r="A43" s="2">
        <v>39</v>
      </c>
      <c r="B43" s="29">
        <v>1.0812500000000003</v>
      </c>
      <c r="C43" s="29">
        <v>1.0190833333333333</v>
      </c>
      <c r="D43" s="29">
        <v>0.99024999999999996</v>
      </c>
      <c r="E43" s="29">
        <v>0.9518333333333332</v>
      </c>
      <c r="F43" s="29">
        <v>1.0554166666666667</v>
      </c>
      <c r="G43" s="29">
        <v>1.0110833333333333</v>
      </c>
      <c r="H43" s="29">
        <v>0.93541666666666679</v>
      </c>
      <c r="I43" s="29">
        <v>1.06325</v>
      </c>
      <c r="J43" s="29">
        <v>1.0218333333333331</v>
      </c>
      <c r="K43" s="29">
        <v>0.98724999999999996</v>
      </c>
      <c r="L43" s="29">
        <v>1.0151666666666668</v>
      </c>
      <c r="M43" s="29">
        <v>0.96383333333333343</v>
      </c>
      <c r="N43" s="29">
        <v>0.95933333333333337</v>
      </c>
      <c r="O43" s="29">
        <v>1.1381666666666665</v>
      </c>
      <c r="P43" s="29">
        <v>1.0011666666666668</v>
      </c>
      <c r="Q43" s="29">
        <v>1.0263333333333335</v>
      </c>
      <c r="R43" s="29">
        <v>0.94308333333333338</v>
      </c>
      <c r="S43" s="29">
        <v>1.0208333333333335</v>
      </c>
      <c r="T43" s="29">
        <v>0.95125000000000004</v>
      </c>
      <c r="U43" s="29">
        <v>0.91858333333333331</v>
      </c>
      <c r="W43" s="20">
        <f t="shared" si="3"/>
        <v>49</v>
      </c>
      <c r="X43" s="26">
        <f t="shared" si="4"/>
        <v>1.0027208333333335</v>
      </c>
      <c r="Y43" s="2">
        <f t="shared" si="1"/>
        <v>19</v>
      </c>
      <c r="AG43" s="2">
        <v>9</v>
      </c>
      <c r="AH43" s="29">
        <v>1.0287499999999998</v>
      </c>
      <c r="AI43" s="29">
        <v>0.96225000000000005</v>
      </c>
      <c r="AJ43" s="29">
        <v>1.0309999999999999</v>
      </c>
      <c r="AK43" s="29">
        <v>0.98508333333333331</v>
      </c>
      <c r="AL43" s="29">
        <v>1.0391666666666668</v>
      </c>
      <c r="AM43" s="29">
        <v>0.99716666666666676</v>
      </c>
      <c r="AN43" s="29">
        <v>1.0104166666666667</v>
      </c>
      <c r="AO43" s="29">
        <v>0.9873333333333334</v>
      </c>
      <c r="AP43" s="29">
        <v>0.94025000000000014</v>
      </c>
      <c r="AQ43" s="29">
        <v>1.0165833333333332</v>
      </c>
      <c r="AR43" s="29">
        <v>0.96991666666666687</v>
      </c>
      <c r="AS43" s="29">
        <v>0.99299999999999999</v>
      </c>
      <c r="AT43" s="29">
        <v>0.97358333333333336</v>
      </c>
      <c r="AU43" s="29">
        <v>0.95116666666666683</v>
      </c>
      <c r="AV43" s="29">
        <v>0.97366666666666657</v>
      </c>
      <c r="AW43" s="29">
        <v>0.94774999999999998</v>
      </c>
      <c r="AX43" s="29">
        <v>0.94833333333333314</v>
      </c>
      <c r="AY43" s="29">
        <v>1.0316666666666665</v>
      </c>
      <c r="AZ43" s="29">
        <v>1.0282500000000001</v>
      </c>
      <c r="BA43" s="29">
        <v>1.0682500000000001</v>
      </c>
      <c r="BB43" s="20">
        <v>4</v>
      </c>
      <c r="BC43" s="26">
        <v>0.99417916666666672</v>
      </c>
      <c r="BD43" s="2">
        <v>39</v>
      </c>
      <c r="BG43" s="26"/>
      <c r="CE43" s="20"/>
      <c r="CF43" s="26"/>
    </row>
    <row r="44" spans="1:84" x14ac:dyDescent="0.2">
      <c r="A44" s="2">
        <v>40</v>
      </c>
      <c r="B44" s="29">
        <v>0.9155833333333333</v>
      </c>
      <c r="C44" s="29">
        <v>0.96058333333333323</v>
      </c>
      <c r="D44" s="29">
        <v>1.0489166666666665</v>
      </c>
      <c r="E44" s="29">
        <v>1.0289999999999999</v>
      </c>
      <c r="F44" s="29">
        <v>0.94283333333333352</v>
      </c>
      <c r="G44" s="29">
        <v>0.99291666666666656</v>
      </c>
      <c r="H44" s="29">
        <v>1.0449999999999999</v>
      </c>
      <c r="I44" s="29">
        <v>0.92899999999999994</v>
      </c>
      <c r="J44" s="29">
        <v>0.98683333333333323</v>
      </c>
      <c r="K44" s="29">
        <v>0.99575000000000002</v>
      </c>
      <c r="L44" s="29">
        <v>1.0116666666666667</v>
      </c>
      <c r="M44" s="29">
        <v>1.0441666666666665</v>
      </c>
      <c r="N44" s="29">
        <v>1.0125833333333334</v>
      </c>
      <c r="O44" s="29">
        <v>0.89624999999999988</v>
      </c>
      <c r="P44" s="29">
        <v>0.99983333333333324</v>
      </c>
      <c r="Q44" s="29">
        <v>0.95191666666666663</v>
      </c>
      <c r="R44" s="29">
        <v>1.0407499999999998</v>
      </c>
      <c r="S44" s="29">
        <v>0.97508333333333319</v>
      </c>
      <c r="T44" s="29">
        <v>1.0493333333333332</v>
      </c>
      <c r="U44" s="29">
        <v>1.0626666666666669</v>
      </c>
      <c r="W44" s="20">
        <f t="shared" si="3"/>
        <v>7</v>
      </c>
      <c r="X44" s="26">
        <f t="shared" si="4"/>
        <v>0.99453333333333338</v>
      </c>
      <c r="Y44" s="2">
        <f t="shared" si="1"/>
        <v>37</v>
      </c>
      <c r="AG44" s="2">
        <v>47</v>
      </c>
      <c r="AH44" s="29">
        <v>0.98525000000000007</v>
      </c>
      <c r="AI44" s="29">
        <v>1.0010000000000001</v>
      </c>
      <c r="AJ44" s="29">
        <v>1.0346666666666668</v>
      </c>
      <c r="AK44" s="29">
        <v>1.0449166666666667</v>
      </c>
      <c r="AL44" s="29">
        <v>0.90758333333333352</v>
      </c>
      <c r="AM44" s="29">
        <v>0.98883333333333312</v>
      </c>
      <c r="AN44" s="29">
        <v>0.97299999999999998</v>
      </c>
      <c r="AO44" s="29">
        <v>0.95008333333333328</v>
      </c>
      <c r="AP44" s="29">
        <v>1.0378333333333334</v>
      </c>
      <c r="AQ44" s="29">
        <v>0.92816666666666647</v>
      </c>
      <c r="AR44" s="29">
        <v>0.98008333333333331</v>
      </c>
      <c r="AS44" s="29">
        <v>1.0087499999999998</v>
      </c>
      <c r="AT44" s="29">
        <v>0.98874999999999991</v>
      </c>
      <c r="AU44" s="29">
        <v>1.0004166666666667</v>
      </c>
      <c r="AV44" s="29">
        <v>1.0105833333333334</v>
      </c>
      <c r="AW44" s="29">
        <v>1.0165833333333334</v>
      </c>
      <c r="AX44" s="29">
        <v>1.0014166666666668</v>
      </c>
      <c r="AY44" s="29">
        <v>1.0429999999999999</v>
      </c>
      <c r="AZ44" s="29">
        <v>0.97016666666666673</v>
      </c>
      <c r="BA44" s="29">
        <v>0.99208333333333332</v>
      </c>
      <c r="BB44" s="20">
        <v>26</v>
      </c>
      <c r="BC44" s="26">
        <v>0.99315833333333325</v>
      </c>
      <c r="BD44" s="2">
        <v>40</v>
      </c>
      <c r="BG44" s="26"/>
      <c r="CE44" s="20"/>
      <c r="CF44" s="26"/>
    </row>
    <row r="45" spans="1:84" x14ac:dyDescent="0.2">
      <c r="A45" s="2">
        <v>41</v>
      </c>
      <c r="B45" s="29">
        <v>1.0574166666666667</v>
      </c>
      <c r="C45" s="29">
        <v>1.0529166666666667</v>
      </c>
      <c r="D45" s="29">
        <v>1.0670833333333334</v>
      </c>
      <c r="E45" s="29">
        <v>1.0794166666666665</v>
      </c>
      <c r="F45" s="29">
        <v>1.0129166666666667</v>
      </c>
      <c r="G45" s="29">
        <v>0.94791666666666663</v>
      </c>
      <c r="H45" s="29">
        <v>0.94216666666666671</v>
      </c>
      <c r="I45" s="29">
        <v>1.0316666666666667</v>
      </c>
      <c r="J45" s="29">
        <v>0.96800000000000008</v>
      </c>
      <c r="K45" s="29">
        <v>0.94674999999999987</v>
      </c>
      <c r="L45" s="29">
        <v>1.0474166666666667</v>
      </c>
      <c r="M45" s="29">
        <v>0.95658333333333323</v>
      </c>
      <c r="N45" s="29">
        <v>1.0417500000000002</v>
      </c>
      <c r="O45" s="29">
        <v>0.98166666666666658</v>
      </c>
      <c r="P45" s="29">
        <v>1.0244166666666665</v>
      </c>
      <c r="Q45" s="29">
        <v>1.0084166666666667</v>
      </c>
      <c r="R45" s="29">
        <v>0.99175000000000002</v>
      </c>
      <c r="S45" s="29">
        <v>1.0635833333333333</v>
      </c>
      <c r="T45" s="29">
        <v>0.98508333333333331</v>
      </c>
      <c r="U45" s="29">
        <v>0.93583333333333318</v>
      </c>
      <c r="W45" s="20">
        <f t="shared" si="3"/>
        <v>45</v>
      </c>
      <c r="X45" s="26">
        <f t="shared" si="4"/>
        <v>1.0071375</v>
      </c>
      <c r="Y45" s="2">
        <f t="shared" si="1"/>
        <v>12</v>
      </c>
      <c r="AG45" s="2">
        <v>21</v>
      </c>
      <c r="AH45" s="29">
        <v>1.0205</v>
      </c>
      <c r="AI45" s="29">
        <v>0.96266666666666667</v>
      </c>
      <c r="AJ45" s="29">
        <v>0.97333333333333349</v>
      </c>
      <c r="AK45" s="29">
        <v>0.92833333333333334</v>
      </c>
      <c r="AL45" s="29">
        <v>1.0652499999999998</v>
      </c>
      <c r="AM45" s="29">
        <v>0.88574999999999982</v>
      </c>
      <c r="AN45" s="29">
        <v>1.0911666666666666</v>
      </c>
      <c r="AO45" s="29">
        <v>1.0043333333333333</v>
      </c>
      <c r="AP45" s="29">
        <v>1.0189166666666665</v>
      </c>
      <c r="AQ45" s="29">
        <v>0.93825000000000003</v>
      </c>
      <c r="AR45" s="29">
        <v>0.93274999999999997</v>
      </c>
      <c r="AS45" s="29">
        <v>1.0515833333333333</v>
      </c>
      <c r="AT45" s="29">
        <v>0.98075000000000001</v>
      </c>
      <c r="AU45" s="29">
        <v>1.0281666666666667</v>
      </c>
      <c r="AV45" s="29">
        <v>1.002</v>
      </c>
      <c r="AW45" s="29">
        <v>1.0158333333333334</v>
      </c>
      <c r="AX45" s="29">
        <v>1.0470833333333334</v>
      </c>
      <c r="AY45" s="29">
        <v>0.89766666666666683</v>
      </c>
      <c r="AZ45" s="29">
        <v>0.97183333333333344</v>
      </c>
      <c r="BA45" s="29">
        <v>1.0288333333333333</v>
      </c>
      <c r="BB45" s="20">
        <v>16</v>
      </c>
      <c r="BC45" s="26">
        <v>0.99225000000000008</v>
      </c>
      <c r="BD45" s="2">
        <v>41</v>
      </c>
      <c r="BG45" s="26"/>
      <c r="CE45" s="20"/>
      <c r="CF45" s="26"/>
    </row>
    <row r="46" spans="1:84" x14ac:dyDescent="0.2">
      <c r="A46" s="2">
        <v>42</v>
      </c>
      <c r="B46" s="29">
        <v>0.9385</v>
      </c>
      <c r="C46" s="29">
        <v>0.94016666666666671</v>
      </c>
      <c r="D46" s="29">
        <v>0.93033333333333346</v>
      </c>
      <c r="E46" s="29">
        <v>0.89258333333333351</v>
      </c>
      <c r="F46" s="29">
        <v>0.96775</v>
      </c>
      <c r="G46" s="29">
        <v>1.0564166666666668</v>
      </c>
      <c r="H46" s="29">
        <v>1.0528333333333333</v>
      </c>
      <c r="I46" s="29">
        <v>0.97483333333333333</v>
      </c>
      <c r="J46" s="29">
        <v>1.0305833333333332</v>
      </c>
      <c r="K46" s="29">
        <v>1.0579166666666668</v>
      </c>
      <c r="L46" s="29">
        <v>0.94824999999999982</v>
      </c>
      <c r="M46" s="29">
        <v>1.0094999999999998</v>
      </c>
      <c r="N46" s="29">
        <v>0.9195833333333332</v>
      </c>
      <c r="O46" s="29">
        <v>1.0184166666666667</v>
      </c>
      <c r="P46" s="29">
        <v>0.97799999999999987</v>
      </c>
      <c r="Q46" s="29">
        <v>0.99091666666666667</v>
      </c>
      <c r="R46" s="29">
        <v>0.97516666666666663</v>
      </c>
      <c r="S46" s="29">
        <v>0.92849999999999977</v>
      </c>
      <c r="T46" s="29">
        <v>1.0131666666666665</v>
      </c>
      <c r="U46" s="29">
        <v>1.0574999999999999</v>
      </c>
      <c r="W46" s="20">
        <f t="shared" si="3"/>
        <v>10</v>
      </c>
      <c r="X46" s="26">
        <f t="shared" si="4"/>
        <v>0.9840458333333334</v>
      </c>
      <c r="Y46" s="2">
        <f t="shared" si="1"/>
        <v>48</v>
      </c>
      <c r="AG46" s="2">
        <v>49</v>
      </c>
      <c r="AH46" s="29">
        <v>0.98641666666666661</v>
      </c>
      <c r="AI46" s="29">
        <v>1.0274999999999999</v>
      </c>
      <c r="AJ46" s="29">
        <v>0.98224999999999996</v>
      </c>
      <c r="AK46" s="29">
        <v>0.99300000000000022</v>
      </c>
      <c r="AL46" s="29">
        <v>0.9557500000000001</v>
      </c>
      <c r="AM46" s="29">
        <v>0.96516666666666662</v>
      </c>
      <c r="AN46" s="29">
        <v>0.99891666666666656</v>
      </c>
      <c r="AO46" s="29">
        <v>0.96649999999999991</v>
      </c>
      <c r="AP46" s="29">
        <v>1.0023333333333333</v>
      </c>
      <c r="AQ46" s="29">
        <v>1.028583333333333</v>
      </c>
      <c r="AR46" s="29">
        <v>0.95908333333333318</v>
      </c>
      <c r="AS46" s="29">
        <v>0.98508333333333342</v>
      </c>
      <c r="AT46" s="29">
        <v>0.9560833333333334</v>
      </c>
      <c r="AU46" s="29">
        <v>1.0223333333333333</v>
      </c>
      <c r="AV46" s="29">
        <v>0.94233333333333336</v>
      </c>
      <c r="AW46" s="29">
        <v>0.99058333333333348</v>
      </c>
      <c r="AX46" s="29">
        <v>1.0114999999999998</v>
      </c>
      <c r="AY46" s="29">
        <v>1.0089166666666667</v>
      </c>
      <c r="AZ46" s="29">
        <v>1.0296666666666667</v>
      </c>
      <c r="BA46" s="29">
        <v>1.0166666666666668</v>
      </c>
      <c r="BB46" s="20">
        <v>21</v>
      </c>
      <c r="BC46" s="26">
        <v>0.9914333333333335</v>
      </c>
      <c r="BD46" s="2">
        <v>42</v>
      </c>
      <c r="BG46" s="26"/>
      <c r="CE46" s="20"/>
      <c r="CF46" s="26"/>
    </row>
    <row r="47" spans="1:84" x14ac:dyDescent="0.2">
      <c r="A47" s="2">
        <v>43</v>
      </c>
      <c r="B47" s="29">
        <v>0.9644166666666667</v>
      </c>
      <c r="C47" s="29">
        <v>0.93274999999999997</v>
      </c>
      <c r="D47" s="29">
        <v>1.0133333333333332</v>
      </c>
      <c r="E47" s="29">
        <v>1.0094166666666666</v>
      </c>
      <c r="F47" s="29">
        <v>1.0471666666666666</v>
      </c>
      <c r="G47" s="29">
        <v>0.99183333333333346</v>
      </c>
      <c r="H47" s="29">
        <v>0.96666666666666667</v>
      </c>
      <c r="I47" s="29">
        <v>0.99341666666666673</v>
      </c>
      <c r="J47" s="29">
        <v>0.96574999999999989</v>
      </c>
      <c r="K47" s="29">
        <v>1.0214166666666664</v>
      </c>
      <c r="L47" s="29">
        <v>1.1064166666666668</v>
      </c>
      <c r="M47" s="29">
        <v>1.0520833333333333</v>
      </c>
      <c r="N47" s="29">
        <v>0.89824999999999999</v>
      </c>
      <c r="O47" s="29">
        <v>1.0344166666666668</v>
      </c>
      <c r="P47" s="29">
        <v>0.93849999999999978</v>
      </c>
      <c r="Q47" s="29">
        <v>0.98641666666666683</v>
      </c>
      <c r="R47" s="29">
        <v>0.94941666666666669</v>
      </c>
      <c r="S47" s="29">
        <v>0.99858333333333338</v>
      </c>
      <c r="T47" s="29">
        <v>1.0017499999999999</v>
      </c>
      <c r="U47" s="29">
        <v>1.0245833333333332</v>
      </c>
      <c r="W47" s="20">
        <f t="shared" si="3"/>
        <v>18</v>
      </c>
      <c r="X47" s="26">
        <f t="shared" si="4"/>
        <v>0.99482916666666676</v>
      </c>
      <c r="Y47" s="2">
        <f t="shared" si="1"/>
        <v>35</v>
      </c>
      <c r="AG47" s="2">
        <v>30</v>
      </c>
      <c r="AH47" s="29">
        <v>0.90608333333333313</v>
      </c>
      <c r="AI47" s="29">
        <v>0.97366666666666646</v>
      </c>
      <c r="AJ47" s="29">
        <v>1.0090000000000001</v>
      </c>
      <c r="AK47" s="29">
        <v>0.9906666666666667</v>
      </c>
      <c r="AL47" s="29">
        <v>1.0954166666666667</v>
      </c>
      <c r="AM47" s="29">
        <v>1.0869166666666668</v>
      </c>
      <c r="AN47" s="29">
        <v>0.9650833333333334</v>
      </c>
      <c r="AO47" s="29">
        <v>0.97683333333333333</v>
      </c>
      <c r="AP47" s="29">
        <v>1.0959166666666667</v>
      </c>
      <c r="AQ47" s="29">
        <v>1.0129999999999999</v>
      </c>
      <c r="AR47" s="29">
        <v>0.9241666666666668</v>
      </c>
      <c r="AS47" s="29">
        <v>0.9142499999999999</v>
      </c>
      <c r="AT47" s="29">
        <v>1.0353333333333334</v>
      </c>
      <c r="AU47" s="29">
        <v>0.98316666666666652</v>
      </c>
      <c r="AV47" s="29">
        <v>0.93233333333333324</v>
      </c>
      <c r="AW47" s="29">
        <v>1.0205833333333334</v>
      </c>
      <c r="AX47" s="29">
        <v>0.9950833333333331</v>
      </c>
      <c r="AY47" s="29">
        <v>0.99116666666666653</v>
      </c>
      <c r="AZ47" s="29">
        <v>0.95799999999999985</v>
      </c>
      <c r="BA47" s="29">
        <v>0.95099999999999996</v>
      </c>
      <c r="BB47" s="20">
        <v>41</v>
      </c>
      <c r="BC47" s="26">
        <v>0.99088333333333301</v>
      </c>
      <c r="BD47" s="2">
        <v>43</v>
      </c>
      <c r="BG47" s="26"/>
      <c r="CE47" s="20"/>
      <c r="CF47" s="26"/>
    </row>
    <row r="48" spans="1:84" x14ac:dyDescent="0.2">
      <c r="A48" s="2">
        <v>44</v>
      </c>
      <c r="B48" s="29">
        <v>1.0078333333333334</v>
      </c>
      <c r="C48" s="29">
        <v>1.0783333333333334</v>
      </c>
      <c r="D48" s="29">
        <v>0.97841666666666649</v>
      </c>
      <c r="E48" s="29">
        <v>0.98324999999999996</v>
      </c>
      <c r="F48" s="29">
        <v>0.9740833333333333</v>
      </c>
      <c r="G48" s="29">
        <v>0.98449999999999971</v>
      </c>
      <c r="H48" s="29">
        <v>1.0280000000000002</v>
      </c>
      <c r="I48" s="29">
        <v>0.99408333333333321</v>
      </c>
      <c r="J48" s="29">
        <v>1.0546666666666666</v>
      </c>
      <c r="K48" s="29">
        <v>0.98583333333333334</v>
      </c>
      <c r="L48" s="29">
        <v>0.89899999999999991</v>
      </c>
      <c r="M48" s="29">
        <v>0.95016666666666671</v>
      </c>
      <c r="N48" s="29">
        <v>1.0926666666666665</v>
      </c>
      <c r="O48" s="29">
        <v>0.96800000000000008</v>
      </c>
      <c r="P48" s="29">
        <v>1.0542499999999999</v>
      </c>
      <c r="Q48" s="29">
        <v>0.98991666666666667</v>
      </c>
      <c r="R48" s="29">
        <v>1.058083333333333</v>
      </c>
      <c r="S48" s="29">
        <v>1.0073333333333334</v>
      </c>
      <c r="T48" s="29">
        <v>1.00525</v>
      </c>
      <c r="U48" s="29">
        <v>0.97758333333333347</v>
      </c>
      <c r="W48" s="20">
        <f t="shared" si="3"/>
        <v>32</v>
      </c>
      <c r="X48" s="26">
        <f t="shared" si="4"/>
        <v>1.0035624999999999</v>
      </c>
      <c r="Y48" s="2">
        <f t="shared" si="1"/>
        <v>18</v>
      </c>
      <c r="AG48" s="2">
        <v>20</v>
      </c>
      <c r="AH48" s="29">
        <v>0.97908333333333342</v>
      </c>
      <c r="AI48" s="29">
        <v>0.96516666666666673</v>
      </c>
      <c r="AJ48" s="29">
        <v>0.98649999999999993</v>
      </c>
      <c r="AK48" s="29">
        <v>1.0612499999999998</v>
      </c>
      <c r="AL48" s="29">
        <v>0.98000000000000009</v>
      </c>
      <c r="AM48" s="29">
        <v>1.03725</v>
      </c>
      <c r="AN48" s="29">
        <v>0.96316666666666684</v>
      </c>
      <c r="AO48" s="29">
        <v>0.8962500000000001</v>
      </c>
      <c r="AP48" s="29">
        <v>0.93733333333333324</v>
      </c>
      <c r="AQ48" s="29">
        <v>1.0513333333333332</v>
      </c>
      <c r="AR48" s="29">
        <v>1.022</v>
      </c>
      <c r="AS48" s="29">
        <v>0.93449999999999989</v>
      </c>
      <c r="AT48" s="29">
        <v>0.98699999999999999</v>
      </c>
      <c r="AU48" s="29">
        <v>1.02125</v>
      </c>
      <c r="AV48" s="29">
        <v>1.0424166666666668</v>
      </c>
      <c r="AW48" s="29">
        <v>0.98583333333333334</v>
      </c>
      <c r="AX48" s="29">
        <v>0.99491666666666667</v>
      </c>
      <c r="AY48" s="29">
        <v>0.96716666666666684</v>
      </c>
      <c r="AZ48" s="29">
        <v>1.0060833333333334</v>
      </c>
      <c r="BA48" s="29">
        <v>0.98441666666666661</v>
      </c>
      <c r="BB48" s="20">
        <v>31</v>
      </c>
      <c r="BC48" s="26">
        <v>0.99014583333333339</v>
      </c>
      <c r="BD48" s="2">
        <v>44</v>
      </c>
      <c r="BG48" s="26"/>
      <c r="CE48" s="20"/>
      <c r="CF48" s="26"/>
    </row>
    <row r="49" spans="1:84" x14ac:dyDescent="0.2">
      <c r="A49" s="2">
        <v>45</v>
      </c>
      <c r="B49" s="29">
        <v>0.95933333333333326</v>
      </c>
      <c r="C49" s="29">
        <v>0.98199999999999987</v>
      </c>
      <c r="D49" s="29">
        <v>1.0770000000000002</v>
      </c>
      <c r="E49" s="29">
        <v>0.94000000000000006</v>
      </c>
      <c r="F49" s="29">
        <v>1.1219166666666667</v>
      </c>
      <c r="G49" s="29">
        <v>1.00075</v>
      </c>
      <c r="H49" s="29">
        <v>0.98533333333333328</v>
      </c>
      <c r="I49" s="29">
        <v>0.98108333333333342</v>
      </c>
      <c r="J49" s="29">
        <v>0.95574999999999999</v>
      </c>
      <c r="K49" s="29">
        <v>1.0520833333333333</v>
      </c>
      <c r="L49" s="29">
        <v>1.0379166666666666</v>
      </c>
      <c r="M49" s="29">
        <v>1.0865833333333332</v>
      </c>
      <c r="N49" s="29">
        <v>0.99850000000000005</v>
      </c>
      <c r="O49" s="29">
        <v>0.9288333333333334</v>
      </c>
      <c r="P49" s="29">
        <v>1.0033333333333332</v>
      </c>
      <c r="Q49" s="29">
        <v>1.0863333333333334</v>
      </c>
      <c r="R49" s="29">
        <v>0.98925000000000007</v>
      </c>
      <c r="S49" s="29">
        <v>0.96724999999999983</v>
      </c>
      <c r="T49" s="29">
        <v>0.94899999999999995</v>
      </c>
      <c r="U49" s="29">
        <v>1.0827500000000001</v>
      </c>
      <c r="W49" s="20">
        <f t="shared" si="3"/>
        <v>2</v>
      </c>
      <c r="X49" s="26">
        <f t="shared" si="4"/>
        <v>1.0092500000000002</v>
      </c>
      <c r="Y49" s="2">
        <f t="shared" si="1"/>
        <v>7</v>
      </c>
      <c r="AG49" s="2">
        <v>46</v>
      </c>
      <c r="AH49" s="29">
        <v>1.0199166666666668</v>
      </c>
      <c r="AI49" s="29">
        <v>1.0346666666666666</v>
      </c>
      <c r="AJ49" s="29">
        <v>0.9328333333333334</v>
      </c>
      <c r="AK49" s="29">
        <v>1.0445</v>
      </c>
      <c r="AL49" s="29">
        <v>0.90408333333333335</v>
      </c>
      <c r="AM49" s="29">
        <v>0.99391666666666678</v>
      </c>
      <c r="AN49" s="29">
        <v>1.0451666666666666</v>
      </c>
      <c r="AO49" s="29">
        <v>0.99158333333333337</v>
      </c>
      <c r="AP49" s="29">
        <v>1.0351666666666668</v>
      </c>
      <c r="AQ49" s="29">
        <v>0.93850000000000022</v>
      </c>
      <c r="AR49" s="29">
        <v>0.97250000000000003</v>
      </c>
      <c r="AS49" s="29">
        <v>0.90800000000000003</v>
      </c>
      <c r="AT49" s="29">
        <v>1.0002500000000001</v>
      </c>
      <c r="AU49" s="29">
        <v>1.0655833333333333</v>
      </c>
      <c r="AV49" s="29">
        <v>0.95641666666666669</v>
      </c>
      <c r="AW49" s="29">
        <v>0.91033333333333344</v>
      </c>
      <c r="AX49" s="29">
        <v>0.99883333333333335</v>
      </c>
      <c r="AY49" s="29">
        <v>1.0164166666666665</v>
      </c>
      <c r="AZ49" s="29">
        <v>1.0674166666666667</v>
      </c>
      <c r="BA49" s="29">
        <v>0.96391666666666664</v>
      </c>
      <c r="BB49" s="20">
        <v>35</v>
      </c>
      <c r="BC49" s="26">
        <v>0.99</v>
      </c>
      <c r="BD49" s="2">
        <v>45</v>
      </c>
      <c r="BG49" s="26"/>
      <c r="CE49" s="20"/>
      <c r="CF49" s="26"/>
    </row>
    <row r="50" spans="1:84" x14ac:dyDescent="0.2">
      <c r="A50" s="2">
        <v>46</v>
      </c>
      <c r="B50" s="29">
        <v>1.0199166666666668</v>
      </c>
      <c r="C50" s="29">
        <v>1.0346666666666666</v>
      </c>
      <c r="D50" s="29">
        <v>0.9328333333333334</v>
      </c>
      <c r="E50" s="29">
        <v>1.0445</v>
      </c>
      <c r="F50" s="29">
        <v>0.90408333333333335</v>
      </c>
      <c r="G50" s="29">
        <v>0.99391666666666678</v>
      </c>
      <c r="H50" s="29">
        <v>1.0451666666666666</v>
      </c>
      <c r="I50" s="29">
        <v>0.99158333333333337</v>
      </c>
      <c r="J50" s="29">
        <v>1.0351666666666668</v>
      </c>
      <c r="K50" s="29">
        <v>0.93850000000000022</v>
      </c>
      <c r="L50" s="29">
        <v>0.97250000000000003</v>
      </c>
      <c r="M50" s="29">
        <v>0.90800000000000003</v>
      </c>
      <c r="N50" s="29">
        <v>1.0002500000000001</v>
      </c>
      <c r="O50" s="29">
        <v>1.0655833333333333</v>
      </c>
      <c r="P50" s="29">
        <v>0.95641666666666669</v>
      </c>
      <c r="Q50" s="29">
        <v>0.91033333333333344</v>
      </c>
      <c r="R50" s="29">
        <v>0.99883333333333335</v>
      </c>
      <c r="S50" s="29">
        <v>1.0164166666666665</v>
      </c>
      <c r="T50" s="29">
        <v>1.0674166666666667</v>
      </c>
      <c r="U50" s="29">
        <v>0.96391666666666664</v>
      </c>
      <c r="W50" s="20">
        <f t="shared" si="3"/>
        <v>35</v>
      </c>
      <c r="X50" s="26">
        <f t="shared" si="4"/>
        <v>0.99</v>
      </c>
      <c r="Y50" s="2">
        <f t="shared" si="1"/>
        <v>45</v>
      </c>
      <c r="AG50" s="2">
        <v>27</v>
      </c>
      <c r="AH50" s="29">
        <v>0.95508333333333317</v>
      </c>
      <c r="AI50" s="29">
        <v>1.0032500000000002</v>
      </c>
      <c r="AJ50" s="29">
        <v>0.96574999999999989</v>
      </c>
      <c r="AK50" s="29">
        <v>1.0039999999999998</v>
      </c>
      <c r="AL50" s="29">
        <v>0.94708333333333339</v>
      </c>
      <c r="AM50" s="29">
        <v>1.0185833333333332</v>
      </c>
      <c r="AN50" s="29">
        <v>0.9773333333333335</v>
      </c>
      <c r="AO50" s="29">
        <v>1.0221666666666667</v>
      </c>
      <c r="AP50" s="29">
        <v>0.99258333333333315</v>
      </c>
      <c r="AQ50" s="29">
        <v>0.97983333333333311</v>
      </c>
      <c r="AR50" s="29">
        <v>0.95566666666666666</v>
      </c>
      <c r="AS50" s="29">
        <v>1.0109166666666667</v>
      </c>
      <c r="AT50" s="29">
        <v>0.95541666666666669</v>
      </c>
      <c r="AU50" s="29">
        <v>1.0071666666666668</v>
      </c>
      <c r="AV50" s="29">
        <v>1.0882499999999999</v>
      </c>
      <c r="AW50" s="29">
        <v>0.94925000000000004</v>
      </c>
      <c r="AX50" s="29">
        <v>0.96108333333333329</v>
      </c>
      <c r="AY50" s="29">
        <v>1.0228333333333333</v>
      </c>
      <c r="AZ50" s="29">
        <v>1.0775833333333333</v>
      </c>
      <c r="BA50" s="29">
        <v>0.87808333333333344</v>
      </c>
      <c r="BB50" s="20">
        <v>50</v>
      </c>
      <c r="BC50" s="26">
        <v>0.98859583333333345</v>
      </c>
      <c r="BD50" s="2">
        <v>46</v>
      </c>
      <c r="BG50" s="26"/>
      <c r="CE50" s="20"/>
      <c r="CF50" s="26"/>
    </row>
    <row r="51" spans="1:84" x14ac:dyDescent="0.2">
      <c r="A51" s="2">
        <v>47</v>
      </c>
      <c r="B51" s="29">
        <v>0.98525000000000007</v>
      </c>
      <c r="C51" s="29">
        <v>1.0010000000000001</v>
      </c>
      <c r="D51" s="29">
        <v>1.0346666666666668</v>
      </c>
      <c r="E51" s="29">
        <v>1.0449166666666667</v>
      </c>
      <c r="F51" s="29">
        <v>0.90758333333333352</v>
      </c>
      <c r="G51" s="29">
        <v>0.98883333333333312</v>
      </c>
      <c r="H51" s="29">
        <v>0.97299999999999998</v>
      </c>
      <c r="I51" s="29">
        <v>0.95008333333333328</v>
      </c>
      <c r="J51" s="29">
        <v>1.0378333333333334</v>
      </c>
      <c r="K51" s="29">
        <v>0.92816666666666647</v>
      </c>
      <c r="L51" s="29">
        <v>0.98008333333333331</v>
      </c>
      <c r="M51" s="29">
        <v>1.0087499999999998</v>
      </c>
      <c r="N51" s="29">
        <v>0.98874999999999991</v>
      </c>
      <c r="O51" s="29">
        <v>1.0004166666666667</v>
      </c>
      <c r="P51" s="29">
        <v>1.0105833333333334</v>
      </c>
      <c r="Q51" s="29">
        <v>1.0165833333333334</v>
      </c>
      <c r="R51" s="29">
        <v>1.0014166666666668</v>
      </c>
      <c r="S51" s="29">
        <v>1.0429999999999999</v>
      </c>
      <c r="T51" s="29">
        <v>0.97016666666666673</v>
      </c>
      <c r="U51" s="29">
        <v>0.99208333333333332</v>
      </c>
      <c r="W51" s="20">
        <f t="shared" si="3"/>
        <v>26</v>
      </c>
      <c r="X51" s="26">
        <f t="shared" si="4"/>
        <v>0.99315833333333325</v>
      </c>
      <c r="Y51" s="2">
        <f t="shared" si="1"/>
        <v>40</v>
      </c>
      <c r="AG51" s="2">
        <v>15</v>
      </c>
      <c r="AH51" s="29">
        <v>1.0164166666666665</v>
      </c>
      <c r="AI51" s="29">
        <v>1.0277500000000002</v>
      </c>
      <c r="AJ51" s="29">
        <v>0.93941666666666668</v>
      </c>
      <c r="AK51" s="29">
        <v>0.99458333333333337</v>
      </c>
      <c r="AL51" s="29">
        <v>0.96433333333333326</v>
      </c>
      <c r="AM51" s="29">
        <v>0.98691666666666666</v>
      </c>
      <c r="AN51" s="29">
        <v>0.95683333333333331</v>
      </c>
      <c r="AO51" s="29">
        <v>0.95216666666666672</v>
      </c>
      <c r="AP51" s="29">
        <v>1.0180833333333332</v>
      </c>
      <c r="AQ51" s="29">
        <v>0.93549999999999989</v>
      </c>
      <c r="AR51" s="29">
        <v>1.0201666666666667</v>
      </c>
      <c r="AS51" s="29">
        <v>1.02525</v>
      </c>
      <c r="AT51" s="29">
        <v>0.9724166666666666</v>
      </c>
      <c r="AU51" s="29">
        <v>0.99474999999999991</v>
      </c>
      <c r="AV51" s="29">
        <v>1.014833333333333</v>
      </c>
      <c r="AW51" s="29">
        <v>0.97758333333333347</v>
      </c>
      <c r="AX51" s="29">
        <v>1.0451666666666666</v>
      </c>
      <c r="AY51" s="29">
        <v>0.91341666666666665</v>
      </c>
      <c r="AZ51" s="29">
        <v>0.99391666666666678</v>
      </c>
      <c r="BA51" s="29">
        <v>0.96266666666666678</v>
      </c>
      <c r="BB51" s="20">
        <v>36</v>
      </c>
      <c r="BC51" s="26">
        <v>0.9856083333333332</v>
      </c>
      <c r="BD51" s="2">
        <v>47</v>
      </c>
      <c r="BG51" s="26"/>
      <c r="CE51" s="20"/>
      <c r="CF51" s="26"/>
    </row>
    <row r="52" spans="1:84" x14ac:dyDescent="0.2">
      <c r="A52" s="2">
        <v>48</v>
      </c>
      <c r="B52" s="29">
        <v>1.0076666666666667</v>
      </c>
      <c r="C52" s="29">
        <v>1.0359166666666668</v>
      </c>
      <c r="D52" s="29">
        <v>1.0162500000000001</v>
      </c>
      <c r="E52" s="29">
        <v>0.95491666666666664</v>
      </c>
      <c r="F52" s="29">
        <v>1.0770833333333332</v>
      </c>
      <c r="G52" s="29">
        <v>1.0145</v>
      </c>
      <c r="H52" s="29">
        <v>1.0159166666666668</v>
      </c>
      <c r="I52" s="29">
        <v>1.0275833333333333</v>
      </c>
      <c r="J52" s="29">
        <v>0.97275</v>
      </c>
      <c r="K52" s="29">
        <v>1.1029166666666668</v>
      </c>
      <c r="L52" s="29">
        <v>1.0242499999999999</v>
      </c>
      <c r="M52" s="29">
        <v>0.99325000000000008</v>
      </c>
      <c r="N52" s="29">
        <v>1.0213333333333334</v>
      </c>
      <c r="O52" s="29">
        <v>0.99291666666666678</v>
      </c>
      <c r="P52" s="29">
        <v>1.0053333333333334</v>
      </c>
      <c r="Q52" s="29">
        <v>0.99674999999999991</v>
      </c>
      <c r="R52" s="29">
        <v>1.0065000000000002</v>
      </c>
      <c r="S52" s="29">
        <v>0.96883333333333332</v>
      </c>
      <c r="T52" s="29">
        <v>1.0429166666666667</v>
      </c>
      <c r="U52" s="29">
        <v>0.98591666666666644</v>
      </c>
      <c r="W52" s="20">
        <f t="shared" si="3"/>
        <v>30</v>
      </c>
      <c r="X52" s="26">
        <f t="shared" si="4"/>
        <v>1.0131749999999999</v>
      </c>
      <c r="Y52" s="2">
        <f t="shared" si="1"/>
        <v>5</v>
      </c>
      <c r="AG52" s="2">
        <v>42</v>
      </c>
      <c r="AH52" s="29">
        <v>0.9385</v>
      </c>
      <c r="AI52" s="29">
        <v>0.94016666666666671</v>
      </c>
      <c r="AJ52" s="29">
        <v>0.93033333333333346</v>
      </c>
      <c r="AK52" s="29">
        <v>0.89258333333333351</v>
      </c>
      <c r="AL52" s="29">
        <v>0.96775</v>
      </c>
      <c r="AM52" s="29">
        <v>1.0564166666666668</v>
      </c>
      <c r="AN52" s="29">
        <v>1.0528333333333333</v>
      </c>
      <c r="AO52" s="29">
        <v>0.97483333333333333</v>
      </c>
      <c r="AP52" s="29">
        <v>1.0305833333333332</v>
      </c>
      <c r="AQ52" s="29">
        <v>1.0579166666666668</v>
      </c>
      <c r="AR52" s="29">
        <v>0.94824999999999982</v>
      </c>
      <c r="AS52" s="29">
        <v>1.0094999999999998</v>
      </c>
      <c r="AT52" s="29">
        <v>0.9195833333333332</v>
      </c>
      <c r="AU52" s="29">
        <v>1.0184166666666667</v>
      </c>
      <c r="AV52" s="29">
        <v>0.97799999999999987</v>
      </c>
      <c r="AW52" s="29">
        <v>0.99091666666666667</v>
      </c>
      <c r="AX52" s="29">
        <v>0.97516666666666663</v>
      </c>
      <c r="AY52" s="29">
        <v>0.92849999999999977</v>
      </c>
      <c r="AZ52" s="29">
        <v>1.0131666666666665</v>
      </c>
      <c r="BA52" s="29">
        <v>1.0574999999999999</v>
      </c>
      <c r="BB52" s="20">
        <v>10</v>
      </c>
      <c r="BC52" s="26">
        <v>0.9840458333333334</v>
      </c>
      <c r="BD52" s="2">
        <v>48</v>
      </c>
      <c r="BG52" s="26"/>
      <c r="CE52" s="20"/>
      <c r="CF52" s="26"/>
    </row>
    <row r="53" spans="1:84" x14ac:dyDescent="0.2">
      <c r="A53" s="2">
        <v>49</v>
      </c>
      <c r="B53" s="29">
        <v>0.98641666666666661</v>
      </c>
      <c r="C53" s="29">
        <v>1.0274999999999999</v>
      </c>
      <c r="D53" s="29">
        <v>0.98224999999999996</v>
      </c>
      <c r="E53" s="29">
        <v>0.99300000000000022</v>
      </c>
      <c r="F53" s="29">
        <v>0.9557500000000001</v>
      </c>
      <c r="G53" s="29">
        <v>0.96516666666666662</v>
      </c>
      <c r="H53" s="29">
        <v>0.99891666666666656</v>
      </c>
      <c r="I53" s="29">
        <v>0.96649999999999991</v>
      </c>
      <c r="J53" s="29">
        <v>1.0023333333333333</v>
      </c>
      <c r="K53" s="29">
        <v>1.028583333333333</v>
      </c>
      <c r="L53" s="29">
        <v>0.95908333333333318</v>
      </c>
      <c r="M53" s="29">
        <v>0.98508333333333342</v>
      </c>
      <c r="N53" s="29">
        <v>0.9560833333333334</v>
      </c>
      <c r="O53" s="29">
        <v>1.0223333333333333</v>
      </c>
      <c r="P53" s="29">
        <v>0.94233333333333336</v>
      </c>
      <c r="Q53" s="29">
        <v>0.99058333333333348</v>
      </c>
      <c r="R53" s="29">
        <v>1.0114999999999998</v>
      </c>
      <c r="S53" s="29">
        <v>1.0089166666666667</v>
      </c>
      <c r="T53" s="29">
        <v>1.0296666666666667</v>
      </c>
      <c r="U53" s="29">
        <v>1.0166666666666668</v>
      </c>
      <c r="W53" s="20">
        <f t="shared" si="3"/>
        <v>21</v>
      </c>
      <c r="X53" s="26">
        <f t="shared" si="4"/>
        <v>0.9914333333333335</v>
      </c>
      <c r="Y53" s="2">
        <f t="shared" si="1"/>
        <v>42</v>
      </c>
      <c r="AG53" s="2">
        <v>17</v>
      </c>
      <c r="AH53" s="29">
        <v>1.032</v>
      </c>
      <c r="AI53" s="29">
        <v>0.94508333333333328</v>
      </c>
      <c r="AJ53" s="29">
        <v>0.98708333333333342</v>
      </c>
      <c r="AK53" s="29">
        <v>0.90924999999999978</v>
      </c>
      <c r="AL53" s="29">
        <v>1.01725</v>
      </c>
      <c r="AM53" s="29">
        <v>0.97108333333333319</v>
      </c>
      <c r="AN53" s="29">
        <v>0.97266666666666668</v>
      </c>
      <c r="AO53" s="29">
        <v>1.0250000000000001</v>
      </c>
      <c r="AP53" s="29">
        <v>0.98208333333333331</v>
      </c>
      <c r="AQ53" s="29">
        <v>1.0135833333333333</v>
      </c>
      <c r="AR53" s="29">
        <v>0.98375000000000012</v>
      </c>
      <c r="AS53" s="29">
        <v>0.93875000000000008</v>
      </c>
      <c r="AT53" s="29">
        <v>1.054</v>
      </c>
      <c r="AU53" s="29">
        <v>0.9458333333333333</v>
      </c>
      <c r="AV53" s="29">
        <v>0.96574999999999989</v>
      </c>
      <c r="AW53" s="29">
        <v>1.0927499999999999</v>
      </c>
      <c r="AX53" s="29">
        <v>0.93208333333333337</v>
      </c>
      <c r="AY53" s="29">
        <v>0.93183333333333351</v>
      </c>
      <c r="AZ53" s="29">
        <v>0.97958333333333336</v>
      </c>
      <c r="BA53" s="29">
        <v>0.92425000000000013</v>
      </c>
      <c r="BB53" s="20">
        <v>47</v>
      </c>
      <c r="BC53" s="26">
        <v>0.98018333333333341</v>
      </c>
      <c r="BD53" s="2">
        <v>49</v>
      </c>
      <c r="BG53" s="26"/>
      <c r="CE53" s="20"/>
      <c r="CF53" s="26"/>
    </row>
    <row r="54" spans="1:84" x14ac:dyDescent="0.2">
      <c r="A54" s="2">
        <v>50</v>
      </c>
      <c r="B54" s="29">
        <v>1.036</v>
      </c>
      <c r="C54" s="29">
        <v>0.97008333333333319</v>
      </c>
      <c r="D54" s="29">
        <v>1.0063333333333333</v>
      </c>
      <c r="E54" s="29">
        <v>0.9986666666666667</v>
      </c>
      <c r="F54" s="29">
        <v>1.0381666666666667</v>
      </c>
      <c r="G54" s="29">
        <v>1.0393333333333332</v>
      </c>
      <c r="H54" s="29">
        <v>1.0085</v>
      </c>
      <c r="I54" s="29">
        <v>1.0343333333333333</v>
      </c>
      <c r="J54" s="29">
        <v>1.0005833333333334</v>
      </c>
      <c r="K54" s="29">
        <v>0.96016666666666672</v>
      </c>
      <c r="L54" s="29">
        <v>1.0251666666666666</v>
      </c>
      <c r="M54" s="29">
        <v>0.99066666666666647</v>
      </c>
      <c r="N54" s="29">
        <v>1.0354166666666667</v>
      </c>
      <c r="O54" s="29">
        <v>0.98024999999999995</v>
      </c>
      <c r="P54" s="29">
        <v>1.0639166666666666</v>
      </c>
      <c r="Q54" s="29">
        <v>1.0020833333333334</v>
      </c>
      <c r="R54" s="29">
        <v>0.98550000000000015</v>
      </c>
      <c r="S54" s="29">
        <v>0.99024999999999996</v>
      </c>
      <c r="T54" s="29">
        <v>0.97775000000000001</v>
      </c>
      <c r="U54" s="29">
        <v>1.0095833333333335</v>
      </c>
      <c r="W54" s="20">
        <f t="shared" si="3"/>
        <v>23</v>
      </c>
      <c r="X54" s="26">
        <f t="shared" si="4"/>
        <v>1.0076375000000002</v>
      </c>
      <c r="Y54" s="2">
        <f t="shared" si="1"/>
        <v>11</v>
      </c>
      <c r="AG54" s="2">
        <v>5</v>
      </c>
      <c r="AH54" s="29">
        <v>0.94874999999999998</v>
      </c>
      <c r="AI54" s="29">
        <v>0.94650000000000023</v>
      </c>
      <c r="AJ54" s="29">
        <v>0.95266666666666666</v>
      </c>
      <c r="AK54" s="29">
        <v>1.0024166666666667</v>
      </c>
      <c r="AL54" s="29">
        <v>0.9417500000000002</v>
      </c>
      <c r="AM54" s="29">
        <v>0.92191666666666672</v>
      </c>
      <c r="AN54" s="29">
        <v>0.98150000000000004</v>
      </c>
      <c r="AO54" s="29">
        <v>0.92374999999999996</v>
      </c>
      <c r="AP54" s="29">
        <v>0.90091666666666648</v>
      </c>
      <c r="AQ54" s="29">
        <v>1.0381666666666667</v>
      </c>
      <c r="AR54" s="29">
        <v>0.99958333333333327</v>
      </c>
      <c r="AS54" s="29">
        <v>0.98716666666666664</v>
      </c>
      <c r="AT54" s="29">
        <v>1.0103333333333333</v>
      </c>
      <c r="AU54" s="29">
        <v>0.95366666666666688</v>
      </c>
      <c r="AV54" s="29">
        <v>0.99241666666666684</v>
      </c>
      <c r="AW54" s="29">
        <v>0.98433333333333328</v>
      </c>
      <c r="AX54" s="29">
        <v>1.0420833333333333</v>
      </c>
      <c r="AY54" s="29">
        <v>0.99566666666666681</v>
      </c>
      <c r="AZ54" s="29">
        <v>1.0678333333333334</v>
      </c>
      <c r="BA54" s="29">
        <v>0.9774166666666666</v>
      </c>
      <c r="BB54" s="20">
        <v>33</v>
      </c>
      <c r="BC54" s="26">
        <v>0.97844166666666688</v>
      </c>
      <c r="BD54" s="2">
        <v>50</v>
      </c>
      <c r="BG54" s="26"/>
    </row>
    <row r="55" spans="1:84" x14ac:dyDescent="0.2">
      <c r="W55" s="20"/>
      <c r="X55" s="26"/>
      <c r="BC55" s="26"/>
      <c r="BG55" s="26"/>
    </row>
    <row r="56" spans="1:84" x14ac:dyDescent="0.2">
      <c r="W56" s="20"/>
      <c r="X56" s="26"/>
      <c r="BC56" s="26"/>
      <c r="BG56" s="26"/>
    </row>
    <row r="57" spans="1:84" x14ac:dyDescent="0.2">
      <c r="W57" s="20"/>
      <c r="X57" s="26"/>
      <c r="BC57" s="26"/>
      <c r="BG57" s="26"/>
    </row>
    <row r="58" spans="1:84" x14ac:dyDescent="0.2">
      <c r="W58" s="20"/>
      <c r="X58" s="26"/>
      <c r="BC58" s="26"/>
      <c r="BG58" s="26"/>
    </row>
    <row r="59" spans="1:84" x14ac:dyDescent="0.2">
      <c r="W59" s="20"/>
      <c r="X59" s="26"/>
      <c r="BC59" s="26"/>
      <c r="BG59" s="26"/>
    </row>
    <row r="60" spans="1:84" x14ac:dyDescent="0.2">
      <c r="W60" s="20"/>
      <c r="X60" s="26"/>
      <c r="BC60" s="26"/>
      <c r="BG60" s="26"/>
    </row>
    <row r="61" spans="1:84" x14ac:dyDescent="0.2">
      <c r="W61" s="20"/>
      <c r="X61" s="26"/>
      <c r="BC61" s="26"/>
      <c r="BG61" s="26"/>
    </row>
    <row r="62" spans="1:84" x14ac:dyDescent="0.2">
      <c r="W62" s="20"/>
      <c r="X62" s="26"/>
      <c r="BC62" s="26"/>
      <c r="BG62" s="26"/>
    </row>
    <row r="63" spans="1:84" x14ac:dyDescent="0.2">
      <c r="W63" s="20"/>
      <c r="X63" s="26"/>
      <c r="BC63" s="26"/>
      <c r="BG63" s="26"/>
    </row>
    <row r="64" spans="1:84" x14ac:dyDescent="0.2">
      <c r="W64" s="20"/>
      <c r="X64" s="26"/>
      <c r="BC64" s="26"/>
      <c r="BG64" s="26"/>
    </row>
    <row r="65" spans="23:59" x14ac:dyDescent="0.2">
      <c r="W65" s="20"/>
      <c r="X65" s="26"/>
      <c r="BC65" s="26"/>
      <c r="BG65" s="26"/>
    </row>
    <row r="66" spans="23:59" x14ac:dyDescent="0.2">
      <c r="W66" s="20"/>
      <c r="X66" s="26"/>
      <c r="BC66" s="26"/>
      <c r="BG66" s="26"/>
    </row>
    <row r="67" spans="23:59" x14ac:dyDescent="0.2">
      <c r="W67" s="20"/>
      <c r="X67" s="26"/>
      <c r="BC67" s="26"/>
      <c r="BG67" s="26"/>
    </row>
    <row r="68" spans="23:59" x14ac:dyDescent="0.2">
      <c r="W68" s="20"/>
      <c r="X68" s="26"/>
      <c r="BC68" s="26"/>
      <c r="BG68" s="26"/>
    </row>
    <row r="69" spans="23:59" x14ac:dyDescent="0.2">
      <c r="W69" s="20"/>
      <c r="X69" s="26"/>
      <c r="BC69" s="26"/>
      <c r="BG69" s="26"/>
    </row>
    <row r="70" spans="23:59" x14ac:dyDescent="0.2">
      <c r="W70" s="20"/>
      <c r="X70" s="26"/>
      <c r="BC70" s="26"/>
      <c r="BG70" s="26"/>
    </row>
    <row r="71" spans="23:59" x14ac:dyDescent="0.2">
      <c r="W71" s="20"/>
      <c r="X71" s="26"/>
      <c r="BC71" s="26"/>
      <c r="BG71" s="26"/>
    </row>
    <row r="72" spans="23:59" x14ac:dyDescent="0.2">
      <c r="W72" s="20"/>
      <c r="X72" s="26"/>
      <c r="BC72" s="26"/>
      <c r="BG72" s="26"/>
    </row>
    <row r="73" spans="23:59" x14ac:dyDescent="0.2">
      <c r="W73" s="20"/>
      <c r="X73" s="26"/>
      <c r="BC73" s="26"/>
      <c r="BG73" s="26"/>
    </row>
    <row r="74" spans="23:59" x14ac:dyDescent="0.2">
      <c r="W74" s="20"/>
      <c r="X74" s="26"/>
      <c r="BC74" s="26"/>
      <c r="BG74" s="26"/>
    </row>
    <row r="75" spans="23:59" x14ac:dyDescent="0.2">
      <c r="W75" s="20"/>
      <c r="X75" s="26"/>
      <c r="BC75" s="26"/>
      <c r="BG75" s="26"/>
    </row>
    <row r="76" spans="23:59" x14ac:dyDescent="0.2">
      <c r="W76" s="20"/>
      <c r="X76" s="26"/>
      <c r="BC76" s="26"/>
      <c r="BG76" s="26"/>
    </row>
    <row r="77" spans="23:59" x14ac:dyDescent="0.2">
      <c r="W77" s="20"/>
      <c r="X77" s="26"/>
      <c r="BC77" s="26"/>
      <c r="BG77" s="26"/>
    </row>
    <row r="78" spans="23:59" x14ac:dyDescent="0.2">
      <c r="W78" s="20"/>
      <c r="X78" s="26"/>
      <c r="BC78" s="26"/>
      <c r="BG78" s="26"/>
    </row>
    <row r="79" spans="23:59" x14ac:dyDescent="0.2">
      <c r="W79" s="20"/>
      <c r="X79" s="26"/>
      <c r="BC79" s="26"/>
      <c r="BG79" s="26"/>
    </row>
    <row r="80" spans="23:59" x14ac:dyDescent="0.2">
      <c r="W80" s="20"/>
      <c r="X80" s="26"/>
      <c r="BC80" s="26"/>
      <c r="BG80" s="26"/>
    </row>
    <row r="81" spans="23:59" x14ac:dyDescent="0.2">
      <c r="W81" s="20"/>
      <c r="X81" s="26"/>
      <c r="BC81" s="26"/>
      <c r="BG81" s="26"/>
    </row>
    <row r="82" spans="23:59" x14ac:dyDescent="0.2">
      <c r="W82" s="20"/>
      <c r="X82" s="26"/>
      <c r="BC82" s="26"/>
      <c r="BG82" s="26"/>
    </row>
    <row r="83" spans="23:59" x14ac:dyDescent="0.2">
      <c r="W83" s="20"/>
      <c r="X83" s="26"/>
      <c r="BC83" s="26"/>
      <c r="BG83" s="26"/>
    </row>
    <row r="84" spans="23:59" x14ac:dyDescent="0.2">
      <c r="W84" s="20"/>
      <c r="X84" s="26"/>
      <c r="BC84" s="26"/>
      <c r="BG84" s="26"/>
    </row>
    <row r="85" spans="23:59" x14ac:dyDescent="0.2">
      <c r="W85" s="20"/>
      <c r="X85" s="26"/>
      <c r="BC85" s="26"/>
      <c r="BG85" s="26"/>
    </row>
    <row r="86" spans="23:59" x14ac:dyDescent="0.2">
      <c r="W86" s="20"/>
      <c r="X86" s="26"/>
      <c r="BC86" s="26"/>
      <c r="BG86" s="26"/>
    </row>
    <row r="87" spans="23:59" x14ac:dyDescent="0.2">
      <c r="W87" s="20"/>
      <c r="X87" s="26"/>
      <c r="BC87" s="26"/>
      <c r="BG87" s="26"/>
    </row>
    <row r="88" spans="23:59" x14ac:dyDescent="0.2">
      <c r="W88" s="20"/>
      <c r="X88" s="26"/>
      <c r="BC88" s="26"/>
      <c r="BG88" s="26"/>
    </row>
    <row r="89" spans="23:59" x14ac:dyDescent="0.2">
      <c r="W89" s="20"/>
      <c r="X89" s="26"/>
      <c r="BC89" s="26"/>
      <c r="BG89" s="26"/>
    </row>
    <row r="90" spans="23:59" x14ac:dyDescent="0.2">
      <c r="W90" s="20"/>
      <c r="X90" s="26"/>
      <c r="BC90" s="26"/>
      <c r="BG90" s="26"/>
    </row>
    <row r="91" spans="23:59" x14ac:dyDescent="0.2">
      <c r="W91" s="20"/>
      <c r="X91" s="26"/>
      <c r="BC91" s="26"/>
      <c r="BG91" s="26"/>
    </row>
    <row r="92" spans="23:59" x14ac:dyDescent="0.2">
      <c r="W92" s="20"/>
      <c r="X92" s="26"/>
      <c r="BC92" s="26"/>
      <c r="BG92" s="26"/>
    </row>
    <row r="93" spans="23:59" x14ac:dyDescent="0.2">
      <c r="W93" s="20"/>
      <c r="X93" s="26"/>
      <c r="BC93" s="26"/>
      <c r="BG93" s="26"/>
    </row>
    <row r="94" spans="23:59" x14ac:dyDescent="0.2">
      <c r="W94" s="20"/>
      <c r="X94" s="26"/>
      <c r="BC94" s="26"/>
      <c r="BG94" s="26"/>
    </row>
    <row r="95" spans="23:59" x14ac:dyDescent="0.2">
      <c r="W95" s="20"/>
      <c r="X95" s="26"/>
      <c r="BC95" s="26"/>
      <c r="BG95" s="26"/>
    </row>
    <row r="96" spans="23:59" x14ac:dyDescent="0.2">
      <c r="W96" s="20"/>
      <c r="X96" s="26"/>
      <c r="BC96" s="26"/>
      <c r="BG96" s="26"/>
    </row>
    <row r="97" spans="23:59" x14ac:dyDescent="0.2">
      <c r="W97" s="20"/>
      <c r="X97" s="26"/>
      <c r="BC97" s="26"/>
      <c r="BG97" s="26"/>
    </row>
    <row r="98" spans="23:59" x14ac:dyDescent="0.2">
      <c r="W98" s="20"/>
      <c r="X98" s="26"/>
      <c r="BC98" s="26"/>
      <c r="BG98" s="26"/>
    </row>
    <row r="99" spans="23:59" x14ac:dyDescent="0.2">
      <c r="W99" s="20"/>
      <c r="X99" s="26"/>
      <c r="BC99" s="26"/>
      <c r="BG99" s="26"/>
    </row>
    <row r="100" spans="23:59" x14ac:dyDescent="0.2">
      <c r="W100" s="20"/>
      <c r="X100" s="26"/>
      <c r="BC100" s="26"/>
      <c r="BG100" s="26"/>
    </row>
    <row r="101" spans="23:59" x14ac:dyDescent="0.2">
      <c r="W101" s="20"/>
      <c r="X101" s="26"/>
      <c r="BC101" s="26"/>
      <c r="BG101" s="26"/>
    </row>
    <row r="102" spans="23:59" x14ac:dyDescent="0.2">
      <c r="W102" s="20"/>
      <c r="X102" s="26"/>
      <c r="BC102" s="26"/>
      <c r="BG102" s="26"/>
    </row>
    <row r="103" spans="23:59" x14ac:dyDescent="0.2">
      <c r="W103" s="20"/>
      <c r="X103" s="26"/>
      <c r="BC103" s="26"/>
      <c r="BG103" s="26"/>
    </row>
    <row r="104" spans="23:59" x14ac:dyDescent="0.2">
      <c r="W104" s="20"/>
      <c r="X104" s="26"/>
      <c r="BC104" s="26"/>
      <c r="BG104" s="26"/>
    </row>
  </sheetData>
  <sortState ref="AG5:BD54">
    <sortCondition ref="BD5:BD5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104"/>
  <sheetViews>
    <sheetView zoomScaleNormal="100" workbookViewId="0">
      <selection activeCell="G1" sqref="G1:I1"/>
    </sheetView>
  </sheetViews>
  <sheetFormatPr defaultRowHeight="12.75" x14ac:dyDescent="0.2"/>
  <cols>
    <col min="1" max="1" width="16.28515625" style="2" bestFit="1" customWidth="1"/>
    <col min="2" max="23" width="9.140625" style="2"/>
    <col min="24" max="24" width="10.5703125" style="2" customWidth="1"/>
    <col min="25" max="25" width="9.140625" style="2"/>
    <col min="26" max="26" width="8.42578125" style="2" customWidth="1"/>
    <col min="27" max="16384" width="9.140625" style="2"/>
  </cols>
  <sheetData>
    <row r="1" spans="1:55" ht="15.75" x14ac:dyDescent="0.25">
      <c r="D1" s="1"/>
      <c r="E1" s="1" t="s">
        <v>35</v>
      </c>
      <c r="H1" s="24"/>
      <c r="AI1" s="46" t="s">
        <v>39</v>
      </c>
      <c r="AL1" s="2" t="s">
        <v>20</v>
      </c>
    </row>
    <row r="2" spans="1:55" x14ac:dyDescent="0.2">
      <c r="AI2" s="2" t="s">
        <v>52</v>
      </c>
    </row>
    <row r="3" spans="1:55" ht="15" x14ac:dyDescent="0.25">
      <c r="A3" s="54" t="s">
        <v>4</v>
      </c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AF3" s="47" t="s">
        <v>4</v>
      </c>
      <c r="AG3" s="47" t="s">
        <v>33</v>
      </c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5" ht="51" x14ac:dyDescent="0.2">
      <c r="A4" s="51" t="s">
        <v>2</v>
      </c>
      <c r="B4" s="52">
        <v>43466</v>
      </c>
      <c r="C4" s="52">
        <v>43831</v>
      </c>
      <c r="D4" s="52">
        <v>44197</v>
      </c>
      <c r="E4" s="52">
        <v>44562</v>
      </c>
      <c r="F4" s="52">
        <v>44927</v>
      </c>
      <c r="G4" s="52">
        <v>45292</v>
      </c>
      <c r="H4" s="52">
        <v>45658</v>
      </c>
      <c r="I4" s="52">
        <v>46023</v>
      </c>
      <c r="J4" s="52">
        <v>46388</v>
      </c>
      <c r="K4" s="52">
        <v>46753</v>
      </c>
      <c r="L4" s="52">
        <v>47119</v>
      </c>
      <c r="M4" s="52">
        <v>47484</v>
      </c>
      <c r="N4" s="52">
        <v>47849</v>
      </c>
      <c r="O4" s="52">
        <v>48214</v>
      </c>
      <c r="P4" s="52">
        <v>48580</v>
      </c>
      <c r="Q4" s="52">
        <v>48945</v>
      </c>
      <c r="R4" s="52">
        <v>49310</v>
      </c>
      <c r="S4" s="52">
        <v>49675</v>
      </c>
      <c r="T4" s="52">
        <v>50041</v>
      </c>
      <c r="U4" s="52">
        <v>50406</v>
      </c>
      <c r="V4" s="51"/>
      <c r="X4" s="36" t="s">
        <v>46</v>
      </c>
      <c r="Y4" s="37" t="s">
        <v>5</v>
      </c>
      <c r="Z4" s="36" t="s">
        <v>45</v>
      </c>
      <c r="AF4" s="51" t="s">
        <v>2</v>
      </c>
      <c r="AG4" s="52">
        <v>43466</v>
      </c>
      <c r="AH4" s="52">
        <v>43831</v>
      </c>
      <c r="AI4" s="52">
        <v>44197</v>
      </c>
      <c r="AJ4" s="52">
        <v>44562</v>
      </c>
      <c r="AK4" s="52">
        <v>44927</v>
      </c>
      <c r="AL4" s="52">
        <v>45292</v>
      </c>
      <c r="AM4" s="52">
        <v>45658</v>
      </c>
      <c r="AN4" s="52">
        <v>46023</v>
      </c>
      <c r="AO4" s="52">
        <v>46388</v>
      </c>
      <c r="AP4" s="52">
        <v>46753</v>
      </c>
      <c r="AQ4" s="52">
        <v>47119</v>
      </c>
      <c r="AR4" s="52">
        <v>47484</v>
      </c>
      <c r="AS4" s="52">
        <v>47849</v>
      </c>
      <c r="AT4" s="52">
        <v>48214</v>
      </c>
      <c r="AU4" s="52">
        <v>48580</v>
      </c>
      <c r="AV4" s="52">
        <v>48945</v>
      </c>
      <c r="AW4" s="52">
        <v>49310</v>
      </c>
      <c r="AX4" s="52">
        <v>49675</v>
      </c>
      <c r="AY4" s="52">
        <v>50041</v>
      </c>
      <c r="AZ4" s="52">
        <v>50406</v>
      </c>
      <c r="BA4" s="36" t="s">
        <v>51</v>
      </c>
      <c r="BB4" s="37" t="s">
        <v>5</v>
      </c>
      <c r="BC4" s="36" t="s">
        <v>45</v>
      </c>
    </row>
    <row r="5" spans="1:55" x14ac:dyDescent="0.2">
      <c r="A5" s="2">
        <v>1</v>
      </c>
      <c r="B5" s="29">
        <v>0.9740000000000002</v>
      </c>
      <c r="C5" s="29">
        <v>0.99750000000000005</v>
      </c>
      <c r="D5" s="29">
        <v>1.0035833333333333</v>
      </c>
      <c r="E5" s="29">
        <v>1.0024999999999999</v>
      </c>
      <c r="F5" s="29">
        <v>1.0035833333333333</v>
      </c>
      <c r="G5" s="29">
        <v>1</v>
      </c>
      <c r="H5" s="29">
        <v>1.0357499999999999</v>
      </c>
      <c r="I5" s="29">
        <v>0.98358333333333314</v>
      </c>
      <c r="J5" s="29">
        <v>1.0004999999999999</v>
      </c>
      <c r="K5" s="29">
        <v>1.0200833333333332</v>
      </c>
      <c r="L5" s="29">
        <v>1.0203333333333331</v>
      </c>
      <c r="M5" s="29">
        <v>1.0180833333333332</v>
      </c>
      <c r="N5" s="29">
        <v>0.99841666666666651</v>
      </c>
      <c r="O5" s="29">
        <v>1.0105833333333332</v>
      </c>
      <c r="P5" s="29">
        <v>1.0249166666666667</v>
      </c>
      <c r="Q5" s="29">
        <v>1.02725</v>
      </c>
      <c r="R5" s="29">
        <v>0.96925000000000006</v>
      </c>
      <c r="S5" s="29">
        <v>0.98191666666666666</v>
      </c>
      <c r="T5" s="29">
        <v>0.92683333333333329</v>
      </c>
      <c r="U5" s="29">
        <v>0.96591666666666676</v>
      </c>
      <c r="X5" s="20">
        <f>RANK(U5,$U$5:$U$104)</f>
        <v>48</v>
      </c>
      <c r="Y5" s="26">
        <f t="shared" ref="Y5:Y54" si="0">AVERAGE(B5:U5)</f>
        <v>0.9982291666666665</v>
      </c>
      <c r="Z5" s="2">
        <f>RANK(Y5,$Y$5:$Y$104)</f>
        <v>31</v>
      </c>
      <c r="AF5" s="2">
        <v>36</v>
      </c>
      <c r="AG5" s="29">
        <v>1.0467500000000001</v>
      </c>
      <c r="AH5" s="29">
        <v>1.0074166666666666</v>
      </c>
      <c r="AI5" s="29">
        <v>0.96324999999999994</v>
      </c>
      <c r="AJ5" s="29">
        <v>0.99649999999999983</v>
      </c>
      <c r="AK5" s="29">
        <v>1.0857500000000002</v>
      </c>
      <c r="AL5" s="29">
        <v>1.0293333333333334</v>
      </c>
      <c r="AM5" s="29">
        <v>1.0618333333333334</v>
      </c>
      <c r="AN5" s="29">
        <v>0.97274999999999989</v>
      </c>
      <c r="AO5" s="29">
        <v>1.0338333333333332</v>
      </c>
      <c r="AP5" s="29">
        <v>0.98533333333333328</v>
      </c>
      <c r="AQ5" s="29">
        <v>1.0077499999999999</v>
      </c>
      <c r="AR5" s="29">
        <v>1.0264166666666668</v>
      </c>
      <c r="AS5" s="29">
        <v>1.0266666666666666</v>
      </c>
      <c r="AT5" s="29">
        <v>0.98741666666666683</v>
      </c>
      <c r="AU5" s="29">
        <v>0.97333333333333327</v>
      </c>
      <c r="AV5" s="29">
        <v>1.0411666666666666</v>
      </c>
      <c r="AW5" s="29">
        <v>0.94866666666666655</v>
      </c>
      <c r="AX5" s="29">
        <v>0.98683333333333323</v>
      </c>
      <c r="AY5" s="29">
        <v>0.98499999999999988</v>
      </c>
      <c r="AZ5" s="29">
        <v>1.0163333333333333</v>
      </c>
      <c r="BA5" s="20">
        <v>12</v>
      </c>
      <c r="BB5" s="26">
        <v>1.0091166666666667</v>
      </c>
      <c r="BC5" s="2">
        <v>1</v>
      </c>
    </row>
    <row r="6" spans="1:55" x14ac:dyDescent="0.2">
      <c r="A6" s="2">
        <v>2</v>
      </c>
      <c r="B6" s="29">
        <v>1.0232500000000002</v>
      </c>
      <c r="C6" s="29">
        <v>1.0024999999999999</v>
      </c>
      <c r="D6" s="29">
        <v>0.99933333333333341</v>
      </c>
      <c r="E6" s="29">
        <v>0.99983333333333346</v>
      </c>
      <c r="F6" s="29">
        <v>0.99074999999999991</v>
      </c>
      <c r="G6" s="29">
        <v>0.99258333333333326</v>
      </c>
      <c r="H6" s="29">
        <v>0.96583333333333321</v>
      </c>
      <c r="I6" s="29">
        <v>1.0130833333333333</v>
      </c>
      <c r="J6" s="29">
        <v>1.0004999999999999</v>
      </c>
      <c r="K6" s="29">
        <v>0.97050000000000003</v>
      </c>
      <c r="L6" s="29">
        <v>0.97341666666666649</v>
      </c>
      <c r="M6" s="29">
        <v>0.98083333333333333</v>
      </c>
      <c r="N6" s="29">
        <v>0.99558333333333326</v>
      </c>
      <c r="O6" s="29">
        <v>0.98741666666666672</v>
      </c>
      <c r="P6" s="29">
        <v>0.9770000000000002</v>
      </c>
      <c r="Q6" s="29">
        <v>0.97091666666666665</v>
      </c>
      <c r="R6" s="29">
        <v>1.0418333333333336</v>
      </c>
      <c r="S6" s="29">
        <v>1.0129166666666667</v>
      </c>
      <c r="T6" s="29">
        <v>1.0836666666666668</v>
      </c>
      <c r="U6" s="29">
        <v>1.0373333333333332</v>
      </c>
      <c r="X6" s="20">
        <f t="shared" ref="X6:X54" si="1">RANK(U6,$U$5:$U$104)</f>
        <v>4</v>
      </c>
      <c r="Y6" s="26">
        <f t="shared" si="0"/>
        <v>1.0009541666666666</v>
      </c>
      <c r="Z6" s="2">
        <f t="shared" ref="Z6:Z54" si="2">RANK(Y6,$Y$5:$Y$104)</f>
        <v>23</v>
      </c>
      <c r="AF6" s="2">
        <v>24</v>
      </c>
      <c r="AG6" s="29">
        <v>0.99050000000000005</v>
      </c>
      <c r="AH6" s="29">
        <v>1.02075</v>
      </c>
      <c r="AI6" s="29">
        <v>0.94191666666666662</v>
      </c>
      <c r="AJ6" s="29">
        <v>1.0203333333333333</v>
      </c>
      <c r="AK6" s="29">
        <v>1.0366666666666666</v>
      </c>
      <c r="AL6" s="29">
        <v>0.97699999999999998</v>
      </c>
      <c r="AM6" s="29">
        <v>0.99166666666666659</v>
      </c>
      <c r="AN6" s="29">
        <v>0.96966666666666657</v>
      </c>
      <c r="AO6" s="29">
        <v>1.0197499999999999</v>
      </c>
      <c r="AP6" s="29">
        <v>0.96583333333333321</v>
      </c>
      <c r="AQ6" s="29">
        <v>1.0765833333333332</v>
      </c>
      <c r="AR6" s="29">
        <v>1.0458333333333332</v>
      </c>
      <c r="AS6" s="29">
        <v>0.9867499999999999</v>
      </c>
      <c r="AT6" s="29">
        <v>1.0020833333333334</v>
      </c>
      <c r="AU6" s="29">
        <v>1.0315833333333333</v>
      </c>
      <c r="AV6" s="29">
        <v>1.01475</v>
      </c>
      <c r="AW6" s="29">
        <v>1.0250000000000001</v>
      </c>
      <c r="AX6" s="29">
        <v>1.0363333333333331</v>
      </c>
      <c r="AY6" s="29">
        <v>1.0322500000000001</v>
      </c>
      <c r="AZ6" s="29">
        <v>0.98675000000000013</v>
      </c>
      <c r="BA6" s="20">
        <v>37</v>
      </c>
      <c r="BB6" s="26">
        <v>1.0085999999999999</v>
      </c>
      <c r="BC6" s="2">
        <v>2</v>
      </c>
    </row>
    <row r="7" spans="1:55" x14ac:dyDescent="0.2">
      <c r="A7" s="2">
        <v>3</v>
      </c>
      <c r="B7" s="29">
        <v>0.99624999999999997</v>
      </c>
      <c r="C7" s="29">
        <v>0.96699999999999997</v>
      </c>
      <c r="D7" s="29">
        <v>1.0049166666666667</v>
      </c>
      <c r="E7" s="29">
        <v>1.0014166666666666</v>
      </c>
      <c r="F7" s="29">
        <v>1.0159999999999998</v>
      </c>
      <c r="G7" s="29">
        <v>1.034833333333333</v>
      </c>
      <c r="H7" s="29">
        <v>0.97416666666666663</v>
      </c>
      <c r="I7" s="29">
        <v>1.0069166666666667</v>
      </c>
      <c r="J7" s="29">
        <v>0.96666666666666645</v>
      </c>
      <c r="K7" s="29">
        <v>0.98475000000000013</v>
      </c>
      <c r="L7" s="29">
        <v>1.0236666666666667</v>
      </c>
      <c r="M7" s="29">
        <v>1.0281666666666667</v>
      </c>
      <c r="N7" s="29">
        <v>1.018</v>
      </c>
      <c r="O7" s="29">
        <v>0.9560833333333334</v>
      </c>
      <c r="P7" s="29">
        <v>0.9680833333333333</v>
      </c>
      <c r="Q7" s="29">
        <v>0.93666666666666687</v>
      </c>
      <c r="R7" s="29">
        <v>0.96641666666666659</v>
      </c>
      <c r="S7" s="29">
        <v>1.0105833333333334</v>
      </c>
      <c r="T7" s="29">
        <v>1.0036666666666667</v>
      </c>
      <c r="U7" s="29">
        <v>1.0048333333333332</v>
      </c>
      <c r="X7" s="20">
        <f t="shared" si="1"/>
        <v>19</v>
      </c>
      <c r="Y7" s="26">
        <f t="shared" si="0"/>
        <v>0.99345416666666675</v>
      </c>
      <c r="Z7" s="2">
        <f t="shared" si="2"/>
        <v>47</v>
      </c>
      <c r="AF7" s="2">
        <v>48</v>
      </c>
      <c r="AG7" s="29">
        <v>1.0407499999999998</v>
      </c>
      <c r="AH7" s="29">
        <v>0.9880000000000001</v>
      </c>
      <c r="AI7" s="29">
        <v>0.97133333333333327</v>
      </c>
      <c r="AJ7" s="29">
        <v>0.96383333333333321</v>
      </c>
      <c r="AK7" s="29">
        <v>1.0122500000000001</v>
      </c>
      <c r="AL7" s="29">
        <v>1.0035000000000001</v>
      </c>
      <c r="AM7" s="29">
        <v>0.98383333333333345</v>
      </c>
      <c r="AN7" s="29">
        <v>1.0485833333333334</v>
      </c>
      <c r="AO7" s="29">
        <v>0.95075000000000021</v>
      </c>
      <c r="AP7" s="29">
        <v>1.0740000000000001</v>
      </c>
      <c r="AQ7" s="29">
        <v>1.0454166666666664</v>
      </c>
      <c r="AR7" s="29">
        <v>1.0085</v>
      </c>
      <c r="AS7" s="29">
        <v>1.0305833333333332</v>
      </c>
      <c r="AT7" s="29">
        <v>1.0121666666666667</v>
      </c>
      <c r="AU7" s="29">
        <v>1.0009166666666667</v>
      </c>
      <c r="AV7" s="29">
        <v>1.0098333333333331</v>
      </c>
      <c r="AW7" s="29">
        <v>1.0181666666666667</v>
      </c>
      <c r="AX7" s="29">
        <v>0.94766666666666666</v>
      </c>
      <c r="AY7" s="29">
        <v>1.0286666666666666</v>
      </c>
      <c r="AZ7" s="29">
        <v>1.0214166666666666</v>
      </c>
      <c r="BA7" s="20">
        <v>8</v>
      </c>
      <c r="BB7" s="26">
        <v>1.0080083333333332</v>
      </c>
      <c r="BC7" s="2">
        <v>3</v>
      </c>
    </row>
    <row r="8" spans="1:55" x14ac:dyDescent="0.2">
      <c r="A8" s="2">
        <v>4</v>
      </c>
      <c r="B8" s="29">
        <v>0.99541666666666673</v>
      </c>
      <c r="C8" s="29">
        <v>1.0334166666666664</v>
      </c>
      <c r="D8" s="29">
        <v>1.0020833333333332</v>
      </c>
      <c r="E8" s="29">
        <v>0.99250000000000005</v>
      </c>
      <c r="F8" s="29">
        <v>0.98775000000000013</v>
      </c>
      <c r="G8" s="29">
        <v>0.97000000000000008</v>
      </c>
      <c r="H8" s="29">
        <v>1.0235000000000001</v>
      </c>
      <c r="I8" s="29">
        <v>0.99924999999999997</v>
      </c>
      <c r="J8" s="29">
        <v>1.0374999999999999</v>
      </c>
      <c r="K8" s="29">
        <v>1.0130833333333331</v>
      </c>
      <c r="L8" s="29">
        <v>0.97891666666666666</v>
      </c>
      <c r="M8" s="29">
        <v>0.96891666666666676</v>
      </c>
      <c r="N8" s="29">
        <v>0.99300000000000022</v>
      </c>
      <c r="O8" s="29">
        <v>1.0385833333333332</v>
      </c>
      <c r="P8" s="29">
        <v>1.0289166666666665</v>
      </c>
      <c r="Q8" s="29">
        <v>1.0650000000000002</v>
      </c>
      <c r="R8" s="29">
        <v>1.0399999999999998</v>
      </c>
      <c r="S8" s="29">
        <v>0.98399999999999999</v>
      </c>
      <c r="T8" s="29">
        <v>0.99899999999999978</v>
      </c>
      <c r="U8" s="29">
        <v>0.99566666666666659</v>
      </c>
      <c r="X8" s="20">
        <f t="shared" si="1"/>
        <v>30</v>
      </c>
      <c r="Y8" s="26">
        <f t="shared" si="0"/>
        <v>1.0073249999999996</v>
      </c>
      <c r="Z8" s="2">
        <f t="shared" si="2"/>
        <v>5</v>
      </c>
      <c r="AF8" s="2">
        <v>10</v>
      </c>
      <c r="AG8" s="29">
        <v>0.98133333333333317</v>
      </c>
      <c r="AH8" s="29">
        <v>0.9870000000000001</v>
      </c>
      <c r="AI8" s="29">
        <v>0.97375</v>
      </c>
      <c r="AJ8" s="29">
        <v>1.0008333333333332</v>
      </c>
      <c r="AK8" s="29">
        <v>0.99400000000000011</v>
      </c>
      <c r="AL8" s="29">
        <v>0.98050000000000004</v>
      </c>
      <c r="AM8" s="29">
        <v>1.0360833333333332</v>
      </c>
      <c r="AN8" s="29">
        <v>1.0052499999999998</v>
      </c>
      <c r="AO8" s="29">
        <v>0.98158333333333336</v>
      </c>
      <c r="AP8" s="29">
        <v>1.0446666666666666</v>
      </c>
      <c r="AQ8" s="29">
        <v>1.0057499999999999</v>
      </c>
      <c r="AR8" s="29">
        <v>1.0328333333333333</v>
      </c>
      <c r="AS8" s="29">
        <v>1.0129166666666667</v>
      </c>
      <c r="AT8" s="29">
        <v>1.05725</v>
      </c>
      <c r="AU8" s="29">
        <v>1.05325</v>
      </c>
      <c r="AV8" s="29">
        <v>0.98549999999999993</v>
      </c>
      <c r="AW8" s="29">
        <v>1.0629166666666665</v>
      </c>
      <c r="AX8" s="29">
        <v>1.0018333333333331</v>
      </c>
      <c r="AY8" s="29">
        <v>1.0011666666666665</v>
      </c>
      <c r="AZ8" s="29">
        <v>0.95283333333333331</v>
      </c>
      <c r="BA8" s="20">
        <v>49</v>
      </c>
      <c r="BB8" s="26">
        <v>1.0075624999999999</v>
      </c>
      <c r="BC8" s="2">
        <v>4</v>
      </c>
    </row>
    <row r="9" spans="1:55" x14ac:dyDescent="0.2">
      <c r="A9" s="2">
        <v>5</v>
      </c>
      <c r="B9" s="29">
        <v>0.96316666666666662</v>
      </c>
      <c r="C9" s="29">
        <v>0.98974999999999991</v>
      </c>
      <c r="D9" s="29">
        <v>0.97958333333333314</v>
      </c>
      <c r="E9" s="29">
        <v>1.0262499999999999</v>
      </c>
      <c r="F9" s="29">
        <v>0.96550000000000002</v>
      </c>
      <c r="G9" s="29">
        <v>0.9724166666666666</v>
      </c>
      <c r="H9" s="29">
        <v>1.0165833333333332</v>
      </c>
      <c r="I9" s="29">
        <v>0.94808333333333328</v>
      </c>
      <c r="J9" s="29">
        <v>0.9787499999999999</v>
      </c>
      <c r="K9" s="29">
        <v>1.0090833333333333</v>
      </c>
      <c r="L9" s="29">
        <v>1.0065833333333334</v>
      </c>
      <c r="M9" s="29">
        <v>1.0022500000000001</v>
      </c>
      <c r="N9" s="29">
        <v>1.02125</v>
      </c>
      <c r="O9" s="29">
        <v>0.99158333333333359</v>
      </c>
      <c r="P9" s="29">
        <v>0.98716666666666664</v>
      </c>
      <c r="Q9" s="29">
        <v>1.0121666666666667</v>
      </c>
      <c r="R9" s="29">
        <v>0.9923333333333334</v>
      </c>
      <c r="S9" s="29">
        <v>0.99483333333333335</v>
      </c>
      <c r="T9" s="29">
        <v>1.0586666666666666</v>
      </c>
      <c r="U9" s="29">
        <v>0.97849999999999993</v>
      </c>
      <c r="X9" s="20">
        <f t="shared" si="1"/>
        <v>43</v>
      </c>
      <c r="Y9" s="26">
        <f t="shared" si="0"/>
        <v>0.99472500000000008</v>
      </c>
      <c r="Z9" s="2">
        <f t="shared" si="2"/>
        <v>43</v>
      </c>
      <c r="AF9" s="2">
        <v>4</v>
      </c>
      <c r="AG9" s="29">
        <v>0.99541666666666673</v>
      </c>
      <c r="AH9" s="29">
        <v>1.0334166666666664</v>
      </c>
      <c r="AI9" s="29">
        <v>1.0020833333333332</v>
      </c>
      <c r="AJ9" s="29">
        <v>0.99250000000000005</v>
      </c>
      <c r="AK9" s="29">
        <v>0.98775000000000013</v>
      </c>
      <c r="AL9" s="29">
        <v>0.97000000000000008</v>
      </c>
      <c r="AM9" s="29">
        <v>1.0235000000000001</v>
      </c>
      <c r="AN9" s="29">
        <v>0.99924999999999997</v>
      </c>
      <c r="AO9" s="29">
        <v>1.0374999999999999</v>
      </c>
      <c r="AP9" s="29">
        <v>1.0130833333333331</v>
      </c>
      <c r="AQ9" s="29">
        <v>0.97891666666666666</v>
      </c>
      <c r="AR9" s="29">
        <v>0.96891666666666676</v>
      </c>
      <c r="AS9" s="29">
        <v>0.99300000000000022</v>
      </c>
      <c r="AT9" s="29">
        <v>1.0385833333333332</v>
      </c>
      <c r="AU9" s="29">
        <v>1.0289166666666665</v>
      </c>
      <c r="AV9" s="29">
        <v>1.0650000000000002</v>
      </c>
      <c r="AW9" s="29">
        <v>1.0399999999999998</v>
      </c>
      <c r="AX9" s="29">
        <v>0.98399999999999999</v>
      </c>
      <c r="AY9" s="29">
        <v>0.99899999999999978</v>
      </c>
      <c r="AZ9" s="29">
        <v>0.99566666666666659</v>
      </c>
      <c r="BA9" s="20">
        <v>30</v>
      </c>
      <c r="BB9" s="26">
        <v>1.0073249999999996</v>
      </c>
      <c r="BC9" s="2">
        <v>5</v>
      </c>
    </row>
    <row r="10" spans="1:55" x14ac:dyDescent="0.2">
      <c r="A10" s="2">
        <v>6</v>
      </c>
      <c r="B10" s="29">
        <v>1.0375833333333333</v>
      </c>
      <c r="C10" s="29">
        <v>1.0088333333333332</v>
      </c>
      <c r="D10" s="29">
        <v>1.0174166666666664</v>
      </c>
      <c r="E10" s="29">
        <v>0.96849999999999981</v>
      </c>
      <c r="F10" s="29">
        <v>1.0299166666666666</v>
      </c>
      <c r="G10" s="29">
        <v>1.0315000000000001</v>
      </c>
      <c r="H10" s="29">
        <v>0.98150000000000004</v>
      </c>
      <c r="I10" s="29">
        <v>1.0516666666666665</v>
      </c>
      <c r="J10" s="29">
        <v>1.0115000000000001</v>
      </c>
      <c r="K10" s="29">
        <v>1.0174999999999998</v>
      </c>
      <c r="L10" s="29">
        <v>0.9957499999999998</v>
      </c>
      <c r="M10" s="29">
        <v>0.99675000000000002</v>
      </c>
      <c r="N10" s="29">
        <v>0.98308333333333342</v>
      </c>
      <c r="O10" s="29">
        <v>1.01275</v>
      </c>
      <c r="P10" s="29">
        <v>1.0056666666666667</v>
      </c>
      <c r="Q10" s="29">
        <v>0.98591666666666666</v>
      </c>
      <c r="R10" s="29">
        <v>0.99783333333333346</v>
      </c>
      <c r="S10" s="29">
        <v>1.0016666666666667</v>
      </c>
      <c r="T10" s="29">
        <v>0.94025000000000014</v>
      </c>
      <c r="U10" s="29">
        <v>1.0205833333333334</v>
      </c>
      <c r="X10" s="20">
        <f t="shared" si="1"/>
        <v>9</v>
      </c>
      <c r="Y10" s="26">
        <f t="shared" si="0"/>
        <v>1.0048083333333333</v>
      </c>
      <c r="Z10" s="2">
        <f>RANK(Y10,$Y$5:$Y$104)</f>
        <v>9</v>
      </c>
      <c r="AF10" s="2">
        <v>8</v>
      </c>
      <c r="AG10" s="29">
        <v>0.97566666666666668</v>
      </c>
      <c r="AH10" s="29">
        <v>0.9744166666666666</v>
      </c>
      <c r="AI10" s="29">
        <v>0.98524999999999974</v>
      </c>
      <c r="AJ10" s="29">
        <v>1.0414166666666667</v>
      </c>
      <c r="AK10" s="29">
        <v>1.0346666666666666</v>
      </c>
      <c r="AL10" s="29">
        <v>0.98141666666666671</v>
      </c>
      <c r="AM10" s="29">
        <v>1.0523333333333333</v>
      </c>
      <c r="AN10" s="29">
        <v>1.0124166666666665</v>
      </c>
      <c r="AO10" s="29">
        <v>0.98025000000000018</v>
      </c>
      <c r="AP10" s="29">
        <v>0.97291666666666676</v>
      </c>
      <c r="AQ10" s="29">
        <v>0.96399999999999997</v>
      </c>
      <c r="AR10" s="29">
        <v>1.0201666666666667</v>
      </c>
      <c r="AS10" s="29">
        <v>0.96533333333333327</v>
      </c>
      <c r="AT10" s="29">
        <v>1.0245833333333334</v>
      </c>
      <c r="AU10" s="29">
        <v>1.014</v>
      </c>
      <c r="AV10" s="29">
        <v>1.0226666666666666</v>
      </c>
      <c r="AW10" s="29">
        <v>0.97899999999999998</v>
      </c>
      <c r="AX10" s="29">
        <v>1.0525</v>
      </c>
      <c r="AY10" s="29">
        <v>1.06775</v>
      </c>
      <c r="AZ10" s="29">
        <v>1.0014166666666668</v>
      </c>
      <c r="BA10" s="20">
        <v>22</v>
      </c>
      <c r="BB10" s="26">
        <v>1.0061083333333332</v>
      </c>
      <c r="BC10" s="2">
        <v>6</v>
      </c>
    </row>
    <row r="11" spans="1:55" x14ac:dyDescent="0.2">
      <c r="A11" s="2">
        <v>7</v>
      </c>
      <c r="B11" s="29">
        <v>1.0457500000000002</v>
      </c>
      <c r="C11" s="29">
        <v>1.0189999999999999</v>
      </c>
      <c r="D11" s="29">
        <v>1.0198333333333334</v>
      </c>
      <c r="E11" s="29">
        <v>0.95891666666666675</v>
      </c>
      <c r="F11" s="29">
        <v>0.96858333333333324</v>
      </c>
      <c r="G11" s="29">
        <v>1.0173333333333334</v>
      </c>
      <c r="H11" s="29">
        <v>0.95649999999999979</v>
      </c>
      <c r="I11" s="29">
        <v>0.9966666666666667</v>
      </c>
      <c r="J11" s="29">
        <v>1.0170833333333333</v>
      </c>
      <c r="K11" s="29">
        <v>1.0251666666666666</v>
      </c>
      <c r="L11" s="29">
        <v>1.0395833333333331</v>
      </c>
      <c r="M11" s="29">
        <v>0.98024999999999995</v>
      </c>
      <c r="N11" s="29">
        <v>1.0368333333333335</v>
      </c>
      <c r="O11" s="29">
        <v>0.97058333333333335</v>
      </c>
      <c r="P11" s="29">
        <v>0.97141666666666671</v>
      </c>
      <c r="Q11" s="29">
        <v>0.99083333333333334</v>
      </c>
      <c r="R11" s="29">
        <v>1.0096666666666667</v>
      </c>
      <c r="S11" s="29">
        <v>0.95591666666666664</v>
      </c>
      <c r="T11" s="29">
        <v>0.93441666666666656</v>
      </c>
      <c r="U11" s="29">
        <v>0.9920833333333331</v>
      </c>
      <c r="X11" s="20">
        <f t="shared" si="1"/>
        <v>32</v>
      </c>
      <c r="Y11" s="26">
        <f t="shared" si="0"/>
        <v>0.99532083333333365</v>
      </c>
      <c r="Z11" s="2">
        <f t="shared" si="2"/>
        <v>42</v>
      </c>
      <c r="AF11" s="2">
        <v>41</v>
      </c>
      <c r="AG11" s="29">
        <v>1.0139166666666666</v>
      </c>
      <c r="AH11" s="29">
        <v>1.0291666666666666</v>
      </c>
      <c r="AI11" s="29">
        <v>1.0011666666666668</v>
      </c>
      <c r="AJ11" s="29">
        <v>1.0671666666666666</v>
      </c>
      <c r="AK11" s="29">
        <v>0.96658333333333335</v>
      </c>
      <c r="AL11" s="29">
        <v>0.97358333333333336</v>
      </c>
      <c r="AM11" s="29">
        <v>0.97883333333333333</v>
      </c>
      <c r="AN11" s="29">
        <v>0.99783333333333335</v>
      </c>
      <c r="AO11" s="29">
        <v>0.97575000000000001</v>
      </c>
      <c r="AP11" s="29">
        <v>0.97441666666666682</v>
      </c>
      <c r="AQ11" s="29">
        <v>1.0051666666666665</v>
      </c>
      <c r="AR11" s="29">
        <v>1.0229166666666667</v>
      </c>
      <c r="AS11" s="29">
        <v>1.0528333333333333</v>
      </c>
      <c r="AT11" s="29">
        <v>1.0219999999999998</v>
      </c>
      <c r="AU11" s="29">
        <v>1.0304999999999997</v>
      </c>
      <c r="AV11" s="29">
        <v>0.99666666666666659</v>
      </c>
      <c r="AW11" s="29">
        <v>0.98116666666666674</v>
      </c>
      <c r="AX11" s="29">
        <v>1.0279999999999998</v>
      </c>
      <c r="AY11" s="29">
        <v>0.99416666666666664</v>
      </c>
      <c r="AZ11" s="29">
        <v>0.99591666666666667</v>
      </c>
      <c r="BA11" s="20">
        <v>29</v>
      </c>
      <c r="BB11" s="26">
        <v>1.0053874999999999</v>
      </c>
      <c r="BC11" s="2">
        <v>7</v>
      </c>
    </row>
    <row r="12" spans="1:55" x14ac:dyDescent="0.2">
      <c r="A12" s="2">
        <v>8</v>
      </c>
      <c r="B12" s="29">
        <v>0.97566666666666668</v>
      </c>
      <c r="C12" s="29">
        <v>0.9744166666666666</v>
      </c>
      <c r="D12" s="29">
        <v>0.98524999999999974</v>
      </c>
      <c r="E12" s="29">
        <v>1.0414166666666667</v>
      </c>
      <c r="F12" s="29">
        <v>1.0346666666666666</v>
      </c>
      <c r="G12" s="29">
        <v>0.98141666666666671</v>
      </c>
      <c r="H12" s="29">
        <v>1.0523333333333333</v>
      </c>
      <c r="I12" s="29">
        <v>1.0124166666666665</v>
      </c>
      <c r="J12" s="29">
        <v>0.98025000000000018</v>
      </c>
      <c r="K12" s="29">
        <v>0.97291666666666676</v>
      </c>
      <c r="L12" s="29">
        <v>0.96399999999999997</v>
      </c>
      <c r="M12" s="29">
        <v>1.0201666666666667</v>
      </c>
      <c r="N12" s="29">
        <v>0.96533333333333327</v>
      </c>
      <c r="O12" s="29">
        <v>1.0245833333333334</v>
      </c>
      <c r="P12" s="29">
        <v>1.014</v>
      </c>
      <c r="Q12" s="29">
        <v>1.0226666666666666</v>
      </c>
      <c r="R12" s="29">
        <v>0.97899999999999998</v>
      </c>
      <c r="S12" s="29">
        <v>1.0525</v>
      </c>
      <c r="T12" s="29">
        <v>1.06775</v>
      </c>
      <c r="U12" s="29">
        <v>1.0014166666666668</v>
      </c>
      <c r="X12" s="20">
        <f t="shared" si="1"/>
        <v>22</v>
      </c>
      <c r="Y12" s="26">
        <f t="shared" si="0"/>
        <v>1.0061083333333332</v>
      </c>
      <c r="Z12" s="2">
        <f t="shared" si="2"/>
        <v>6</v>
      </c>
      <c r="AF12" s="2">
        <v>25</v>
      </c>
      <c r="AG12" s="29">
        <v>0.96591666666666665</v>
      </c>
      <c r="AH12" s="29">
        <v>0.98766666666666669</v>
      </c>
      <c r="AI12" s="29">
        <v>1.0185833333333332</v>
      </c>
      <c r="AJ12" s="29">
        <v>1.0534166666666664</v>
      </c>
      <c r="AK12" s="29">
        <v>1.0580833333333333</v>
      </c>
      <c r="AL12" s="29">
        <v>1.0001666666666666</v>
      </c>
      <c r="AM12" s="29">
        <v>0.97024999999999995</v>
      </c>
      <c r="AN12" s="29">
        <v>0.98858333333333348</v>
      </c>
      <c r="AO12" s="29">
        <v>1.0125833333333334</v>
      </c>
      <c r="AP12" s="29">
        <v>0.98958333333333337</v>
      </c>
      <c r="AQ12" s="29">
        <v>1.0433333333333332</v>
      </c>
      <c r="AR12" s="29">
        <v>0.96266666666666667</v>
      </c>
      <c r="AS12" s="29">
        <v>0.95391666666666675</v>
      </c>
      <c r="AT12" s="29">
        <v>1.0179166666666666</v>
      </c>
      <c r="AU12" s="29">
        <v>1.0444166666666665</v>
      </c>
      <c r="AV12" s="29">
        <v>1.0370833333333334</v>
      </c>
      <c r="AW12" s="29">
        <v>0.98749999999999982</v>
      </c>
      <c r="AX12" s="29">
        <v>0.99458333333333337</v>
      </c>
      <c r="AY12" s="29">
        <v>1.018</v>
      </c>
      <c r="AZ12" s="29">
        <v>0.99916666666666654</v>
      </c>
      <c r="BA12" s="20">
        <v>26</v>
      </c>
      <c r="BB12" s="26">
        <v>1.0051708333333333</v>
      </c>
      <c r="BC12" s="2">
        <v>8</v>
      </c>
    </row>
    <row r="13" spans="1:55" x14ac:dyDescent="0.2">
      <c r="A13" s="2">
        <v>9</v>
      </c>
      <c r="B13" s="29">
        <v>1.0194166666666666</v>
      </c>
      <c r="C13" s="29">
        <v>1.0199166666666668</v>
      </c>
      <c r="D13" s="29">
        <v>1.0249999999999997</v>
      </c>
      <c r="E13" s="29">
        <v>0.997</v>
      </c>
      <c r="F13" s="29">
        <v>1.0065</v>
      </c>
      <c r="G13" s="29">
        <v>1.0235000000000001</v>
      </c>
      <c r="H13" s="29">
        <v>0.96549999999999969</v>
      </c>
      <c r="I13" s="29">
        <v>0.99024999999999996</v>
      </c>
      <c r="J13" s="29">
        <v>1.0169166666666665</v>
      </c>
      <c r="K13" s="29">
        <v>0.96066666666666656</v>
      </c>
      <c r="L13" s="29">
        <v>0.99941666666666684</v>
      </c>
      <c r="M13" s="29">
        <v>0.96616666666666662</v>
      </c>
      <c r="N13" s="29">
        <v>0.98791666666666667</v>
      </c>
      <c r="O13" s="29">
        <v>0.96533333333333327</v>
      </c>
      <c r="P13" s="29">
        <v>0.9514999999999999</v>
      </c>
      <c r="Q13" s="29">
        <v>1.0081666666666664</v>
      </c>
      <c r="R13" s="29">
        <v>0.94533333333333325</v>
      </c>
      <c r="S13" s="29">
        <v>0.99533333333333329</v>
      </c>
      <c r="T13" s="29">
        <v>0.99658333333333349</v>
      </c>
      <c r="U13" s="29">
        <v>1.0454166666666667</v>
      </c>
      <c r="X13" s="20">
        <f>RANK(U13,$U$5:$U$104)</f>
        <v>3</v>
      </c>
      <c r="Y13" s="26">
        <f t="shared" si="0"/>
        <v>0.99429166666666668</v>
      </c>
      <c r="Z13" s="2">
        <f t="shared" si="2"/>
        <v>45</v>
      </c>
      <c r="AF13" s="2">
        <v>6</v>
      </c>
      <c r="AG13" s="29">
        <v>1.0375833333333333</v>
      </c>
      <c r="AH13" s="29">
        <v>1.0088333333333332</v>
      </c>
      <c r="AI13" s="29">
        <v>1.0174166666666664</v>
      </c>
      <c r="AJ13" s="29">
        <v>0.96849999999999981</v>
      </c>
      <c r="AK13" s="29">
        <v>1.0299166666666666</v>
      </c>
      <c r="AL13" s="29">
        <v>1.0315000000000001</v>
      </c>
      <c r="AM13" s="29">
        <v>0.98150000000000004</v>
      </c>
      <c r="AN13" s="29">
        <v>1.0516666666666665</v>
      </c>
      <c r="AO13" s="29">
        <v>1.0115000000000001</v>
      </c>
      <c r="AP13" s="29">
        <v>1.0174999999999998</v>
      </c>
      <c r="AQ13" s="29">
        <v>0.9957499999999998</v>
      </c>
      <c r="AR13" s="29">
        <v>0.99675000000000002</v>
      </c>
      <c r="AS13" s="29">
        <v>0.98308333333333342</v>
      </c>
      <c r="AT13" s="29">
        <v>1.01275</v>
      </c>
      <c r="AU13" s="29">
        <v>1.0056666666666667</v>
      </c>
      <c r="AV13" s="29">
        <v>0.98591666666666666</v>
      </c>
      <c r="AW13" s="29">
        <v>0.99783333333333346</v>
      </c>
      <c r="AX13" s="29">
        <v>1.0016666666666667</v>
      </c>
      <c r="AY13" s="29">
        <v>0.94025000000000014</v>
      </c>
      <c r="AZ13" s="29">
        <v>1.0205833333333334</v>
      </c>
      <c r="BA13" s="20">
        <v>9</v>
      </c>
      <c r="BB13" s="26">
        <v>1.0048083333333333</v>
      </c>
      <c r="BC13" s="2">
        <v>9</v>
      </c>
    </row>
    <row r="14" spans="1:55" x14ac:dyDescent="0.2">
      <c r="A14" s="2">
        <v>10</v>
      </c>
      <c r="B14" s="29">
        <v>0.98133333333333317</v>
      </c>
      <c r="C14" s="29">
        <v>0.9870000000000001</v>
      </c>
      <c r="D14" s="29">
        <v>0.97375</v>
      </c>
      <c r="E14" s="29">
        <v>1.0008333333333332</v>
      </c>
      <c r="F14" s="29">
        <v>0.99400000000000011</v>
      </c>
      <c r="G14" s="29">
        <v>0.98050000000000004</v>
      </c>
      <c r="H14" s="29">
        <v>1.0360833333333332</v>
      </c>
      <c r="I14" s="29">
        <v>1.0052499999999998</v>
      </c>
      <c r="J14" s="29">
        <v>0.98158333333333336</v>
      </c>
      <c r="K14" s="29">
        <v>1.0446666666666666</v>
      </c>
      <c r="L14" s="29">
        <v>1.0057499999999999</v>
      </c>
      <c r="M14" s="29">
        <v>1.0328333333333333</v>
      </c>
      <c r="N14" s="29">
        <v>1.0129166666666667</v>
      </c>
      <c r="O14" s="29">
        <v>1.05725</v>
      </c>
      <c r="P14" s="29">
        <v>1.05325</v>
      </c>
      <c r="Q14" s="29">
        <v>0.98549999999999993</v>
      </c>
      <c r="R14" s="29">
        <v>1.0629166666666665</v>
      </c>
      <c r="S14" s="29">
        <v>1.0018333333333331</v>
      </c>
      <c r="T14" s="29">
        <v>1.0011666666666665</v>
      </c>
      <c r="U14" s="29">
        <v>0.95283333333333331</v>
      </c>
      <c r="X14" s="20">
        <f t="shared" si="1"/>
        <v>49</v>
      </c>
      <c r="Y14" s="26">
        <f t="shared" si="0"/>
        <v>1.0075624999999999</v>
      </c>
      <c r="Z14" s="2">
        <f t="shared" si="2"/>
        <v>4</v>
      </c>
      <c r="AF14" s="2">
        <v>37</v>
      </c>
      <c r="AG14" s="29">
        <v>0.98149999999999993</v>
      </c>
      <c r="AH14" s="29">
        <v>0.94700000000000006</v>
      </c>
      <c r="AI14" s="29">
        <v>0.99258333333333326</v>
      </c>
      <c r="AJ14" s="29">
        <v>1.0200833333333335</v>
      </c>
      <c r="AK14" s="29">
        <v>0.99308333333333332</v>
      </c>
      <c r="AL14" s="29">
        <v>1.0370833333333331</v>
      </c>
      <c r="AM14" s="29">
        <v>1.0302499999999999</v>
      </c>
      <c r="AN14" s="29">
        <v>0.98249999999999993</v>
      </c>
      <c r="AO14" s="29">
        <v>1.0059166666666666</v>
      </c>
      <c r="AP14" s="29">
        <v>1.0838333333333334</v>
      </c>
      <c r="AQ14" s="29">
        <v>0.93950000000000011</v>
      </c>
      <c r="AR14" s="29">
        <v>1.0224166666666665</v>
      </c>
      <c r="AS14" s="29">
        <v>1.02075</v>
      </c>
      <c r="AT14" s="29">
        <v>1.0495833333333333</v>
      </c>
      <c r="AU14" s="29">
        <v>0.96891666666666654</v>
      </c>
      <c r="AV14" s="29">
        <v>1.006</v>
      </c>
      <c r="AW14" s="29">
        <v>0.9864166666666665</v>
      </c>
      <c r="AX14" s="29">
        <v>1.0015833333333333</v>
      </c>
      <c r="AY14" s="29">
        <v>1.0099166666666668</v>
      </c>
      <c r="AZ14" s="29">
        <v>1.0096666666666667</v>
      </c>
      <c r="BA14" s="20">
        <v>16</v>
      </c>
      <c r="BB14" s="26">
        <v>1.0044291666666667</v>
      </c>
      <c r="BC14" s="2">
        <v>10</v>
      </c>
    </row>
    <row r="15" spans="1:55" x14ac:dyDescent="0.2">
      <c r="A15" s="2">
        <v>11</v>
      </c>
      <c r="B15" s="29">
        <v>0.94824999999999993</v>
      </c>
      <c r="C15" s="29">
        <v>1.0165833333333334</v>
      </c>
      <c r="D15" s="29">
        <v>0.96150000000000002</v>
      </c>
      <c r="E15" s="29">
        <v>1.0158333333333334</v>
      </c>
      <c r="F15" s="29">
        <v>1.0355833333333333</v>
      </c>
      <c r="G15" s="29">
        <v>1.0096666666666667</v>
      </c>
      <c r="H15" s="29">
        <v>1.0496666666666667</v>
      </c>
      <c r="I15" s="29">
        <v>0.98150000000000004</v>
      </c>
      <c r="J15" s="29">
        <v>0.98824999999999985</v>
      </c>
      <c r="K15" s="29">
        <v>1.0590833333333334</v>
      </c>
      <c r="L15" s="29">
        <v>1.0194166666666666</v>
      </c>
      <c r="M15" s="29">
        <v>0.96024999999999994</v>
      </c>
      <c r="N15" s="29">
        <v>0.9960833333333331</v>
      </c>
      <c r="O15" s="29">
        <v>1.0048333333333332</v>
      </c>
      <c r="P15" s="29">
        <v>1.0370833333333334</v>
      </c>
      <c r="Q15" s="29">
        <v>1.0322500000000001</v>
      </c>
      <c r="R15" s="29">
        <v>0.99175000000000002</v>
      </c>
      <c r="S15" s="29">
        <v>1.0000833333333332</v>
      </c>
      <c r="T15" s="29">
        <v>1.0273333333333332</v>
      </c>
      <c r="U15" s="29">
        <v>0.93725000000000003</v>
      </c>
      <c r="X15" s="20">
        <f t="shared" si="1"/>
        <v>50</v>
      </c>
      <c r="Y15" s="26">
        <f t="shared" si="0"/>
        <v>1.0036125</v>
      </c>
      <c r="Z15" s="2">
        <f t="shared" si="2"/>
        <v>12</v>
      </c>
      <c r="AF15" s="2">
        <v>17</v>
      </c>
      <c r="AG15" s="29">
        <v>1.0105833333333334</v>
      </c>
      <c r="AH15" s="29">
        <v>0.98341666666666672</v>
      </c>
      <c r="AI15" s="29">
        <v>1.0035833333333335</v>
      </c>
      <c r="AJ15" s="29">
        <v>0.98850000000000005</v>
      </c>
      <c r="AK15" s="29">
        <v>0.9956666666666667</v>
      </c>
      <c r="AL15" s="29">
        <v>1.0026666666666666</v>
      </c>
      <c r="AM15" s="29">
        <v>0.9614166666666667</v>
      </c>
      <c r="AN15" s="29">
        <v>1.0510000000000002</v>
      </c>
      <c r="AO15" s="29">
        <v>0.97708333333333341</v>
      </c>
      <c r="AP15" s="29">
        <v>1.0361666666666667</v>
      </c>
      <c r="AQ15" s="29">
        <v>1.0051666666666668</v>
      </c>
      <c r="AR15" s="29">
        <v>0.98249999999999993</v>
      </c>
      <c r="AS15" s="29">
        <v>1.0356666666666667</v>
      </c>
      <c r="AT15" s="29">
        <v>0.9770833333333333</v>
      </c>
      <c r="AU15" s="29">
        <v>1.0083333333333333</v>
      </c>
      <c r="AV15" s="29">
        <v>1.0814166666666665</v>
      </c>
      <c r="AW15" s="29">
        <v>0.95091666666666652</v>
      </c>
      <c r="AX15" s="29">
        <v>1.0490000000000002</v>
      </c>
      <c r="AY15" s="29">
        <v>1.0030833333333331</v>
      </c>
      <c r="AZ15" s="29">
        <v>0.97491666666666676</v>
      </c>
      <c r="BA15" s="20">
        <v>45</v>
      </c>
      <c r="BB15" s="26">
        <v>1.0039083333333332</v>
      </c>
      <c r="BC15" s="2">
        <v>11</v>
      </c>
    </row>
    <row r="16" spans="1:55" x14ac:dyDescent="0.2">
      <c r="A16" s="2">
        <v>12</v>
      </c>
      <c r="B16" s="29">
        <v>1.0502499999999999</v>
      </c>
      <c r="C16" s="29">
        <v>0.98083333333333333</v>
      </c>
      <c r="D16" s="29">
        <v>1.0431666666666666</v>
      </c>
      <c r="E16" s="29">
        <v>0.98816666666666675</v>
      </c>
      <c r="F16" s="29">
        <v>0.95699999999999996</v>
      </c>
      <c r="G16" s="29">
        <v>0.99708333333333332</v>
      </c>
      <c r="H16" s="29">
        <v>0.95533333333333337</v>
      </c>
      <c r="I16" s="29">
        <v>1.0137499999999999</v>
      </c>
      <c r="J16" s="29">
        <v>1.01125</v>
      </c>
      <c r="K16" s="29">
        <v>0.94074999999999998</v>
      </c>
      <c r="L16" s="29">
        <v>0.97108333333333341</v>
      </c>
      <c r="M16" s="29">
        <v>1.0449166666666667</v>
      </c>
      <c r="N16" s="29">
        <v>1.0090000000000001</v>
      </c>
      <c r="O16" s="29">
        <v>0.98974999999999991</v>
      </c>
      <c r="P16" s="29">
        <v>0.97424999999999973</v>
      </c>
      <c r="Q16" s="29">
        <v>0.96674999999999989</v>
      </c>
      <c r="R16" s="29">
        <v>1.0070833333333333</v>
      </c>
      <c r="S16" s="29">
        <v>1.006</v>
      </c>
      <c r="T16" s="29">
        <v>0.96666666666666667</v>
      </c>
      <c r="U16" s="29">
        <v>1.0591666666666666</v>
      </c>
      <c r="X16" s="20">
        <f t="shared" si="1"/>
        <v>1</v>
      </c>
      <c r="Y16" s="26">
        <f t="shared" si="0"/>
        <v>0.99661249999999979</v>
      </c>
      <c r="Z16" s="2">
        <f t="shared" si="2"/>
        <v>38</v>
      </c>
      <c r="AF16" s="2">
        <v>11</v>
      </c>
      <c r="AG16" s="29">
        <v>0.94824999999999993</v>
      </c>
      <c r="AH16" s="29">
        <v>1.0165833333333334</v>
      </c>
      <c r="AI16" s="29">
        <v>0.96150000000000002</v>
      </c>
      <c r="AJ16" s="29">
        <v>1.0158333333333334</v>
      </c>
      <c r="AK16" s="29">
        <v>1.0355833333333333</v>
      </c>
      <c r="AL16" s="29">
        <v>1.0096666666666667</v>
      </c>
      <c r="AM16" s="29">
        <v>1.0496666666666667</v>
      </c>
      <c r="AN16" s="29">
        <v>0.98150000000000004</v>
      </c>
      <c r="AO16" s="29">
        <v>0.98824999999999985</v>
      </c>
      <c r="AP16" s="29">
        <v>1.0590833333333334</v>
      </c>
      <c r="AQ16" s="29">
        <v>1.0194166666666666</v>
      </c>
      <c r="AR16" s="29">
        <v>0.96024999999999994</v>
      </c>
      <c r="AS16" s="29">
        <v>0.9960833333333331</v>
      </c>
      <c r="AT16" s="29">
        <v>1.0048333333333332</v>
      </c>
      <c r="AU16" s="29">
        <v>1.0370833333333334</v>
      </c>
      <c r="AV16" s="29">
        <v>1.0322500000000001</v>
      </c>
      <c r="AW16" s="29">
        <v>0.99175000000000002</v>
      </c>
      <c r="AX16" s="29">
        <v>1.0000833333333332</v>
      </c>
      <c r="AY16" s="29">
        <v>1.0273333333333332</v>
      </c>
      <c r="AZ16" s="29">
        <v>0.93725000000000003</v>
      </c>
      <c r="BA16" s="20">
        <v>50</v>
      </c>
      <c r="BB16" s="26">
        <v>1.0036125</v>
      </c>
      <c r="BC16" s="2">
        <v>12</v>
      </c>
    </row>
    <row r="17" spans="1:55" x14ac:dyDescent="0.2">
      <c r="A17" s="2">
        <v>13</v>
      </c>
      <c r="B17" s="29">
        <v>0.95741666666666669</v>
      </c>
      <c r="C17" s="29">
        <v>0.99383333333333324</v>
      </c>
      <c r="D17" s="29">
        <v>1.0083333333333333</v>
      </c>
      <c r="E17" s="29">
        <v>1.0448333333333333</v>
      </c>
      <c r="F17" s="29">
        <v>0.98116666666666663</v>
      </c>
      <c r="G17" s="29">
        <v>1.0111666666666665</v>
      </c>
      <c r="H17" s="29">
        <v>0.95450000000000024</v>
      </c>
      <c r="I17" s="29">
        <v>0.98916666666666675</v>
      </c>
      <c r="J17" s="29">
        <v>1.0168333333333335</v>
      </c>
      <c r="K17" s="29">
        <v>1.0049166666666667</v>
      </c>
      <c r="L17" s="29">
        <v>1.0265833333333332</v>
      </c>
      <c r="M17" s="29">
        <v>0.97975000000000001</v>
      </c>
      <c r="N17" s="29">
        <v>0.99891666666666667</v>
      </c>
      <c r="O17" s="29">
        <v>0.97766666666666679</v>
      </c>
      <c r="P17" s="29">
        <v>1.0151666666666668</v>
      </c>
      <c r="Q17" s="29">
        <v>1.0174166666666666</v>
      </c>
      <c r="R17" s="29">
        <v>1.00325</v>
      </c>
      <c r="S17" s="29">
        <v>0.99333333333333329</v>
      </c>
      <c r="T17" s="29">
        <v>1.01725</v>
      </c>
      <c r="U17" s="29">
        <v>0.98791666666666667</v>
      </c>
      <c r="X17" s="20">
        <f t="shared" si="1"/>
        <v>35</v>
      </c>
      <c r="Y17" s="26">
        <f t="shared" si="0"/>
        <v>0.99897083333333347</v>
      </c>
      <c r="Z17" s="2">
        <f t="shared" si="2"/>
        <v>28</v>
      </c>
      <c r="AF17" s="2">
        <v>20</v>
      </c>
      <c r="AG17" s="29">
        <v>1.0036666666666667</v>
      </c>
      <c r="AH17" s="29">
        <v>0.98991666666666667</v>
      </c>
      <c r="AI17" s="29">
        <v>1.0150833333333333</v>
      </c>
      <c r="AJ17" s="29">
        <v>1.0467499999999998</v>
      </c>
      <c r="AK17" s="29">
        <v>0.98941666666666661</v>
      </c>
      <c r="AL17" s="29">
        <v>0.98591666666666666</v>
      </c>
      <c r="AM17" s="29">
        <v>1.0105833333333332</v>
      </c>
      <c r="AN17" s="29">
        <v>1.0055833333333333</v>
      </c>
      <c r="AO17" s="29">
        <v>0.9820833333333332</v>
      </c>
      <c r="AP17" s="29">
        <v>1.0308333333333335</v>
      </c>
      <c r="AQ17" s="29">
        <v>1.0174166666666666</v>
      </c>
      <c r="AR17" s="29">
        <v>0.97716666666666674</v>
      </c>
      <c r="AS17" s="29">
        <v>1.0148333333333333</v>
      </c>
      <c r="AT17" s="29">
        <v>1.0271666666666666</v>
      </c>
      <c r="AU17" s="29">
        <v>1.0355000000000001</v>
      </c>
      <c r="AV17" s="29">
        <v>0.9514999999999999</v>
      </c>
      <c r="AW17" s="29">
        <v>0.99833333333333341</v>
      </c>
      <c r="AX17" s="29">
        <v>1.0243333333333335</v>
      </c>
      <c r="AY17" s="29">
        <v>0.99149999999999994</v>
      </c>
      <c r="AZ17" s="29">
        <v>0.97066666666666679</v>
      </c>
      <c r="BA17" s="20">
        <v>47</v>
      </c>
      <c r="BB17" s="26">
        <v>1.0034125</v>
      </c>
      <c r="BC17" s="2">
        <v>13</v>
      </c>
    </row>
    <row r="18" spans="1:55" x14ac:dyDescent="0.2">
      <c r="A18" s="2">
        <v>14</v>
      </c>
      <c r="B18" s="29">
        <v>1.0427499999999998</v>
      </c>
      <c r="C18" s="29">
        <v>1.0004999999999999</v>
      </c>
      <c r="D18" s="29">
        <v>0.98724999999999996</v>
      </c>
      <c r="E18" s="29">
        <v>0.96083333333333332</v>
      </c>
      <c r="F18" s="29">
        <v>1.0168333333333333</v>
      </c>
      <c r="G18" s="29">
        <v>0.9966666666666667</v>
      </c>
      <c r="H18" s="29">
        <v>1.039166666666667</v>
      </c>
      <c r="I18" s="29">
        <v>1.0245833333333334</v>
      </c>
      <c r="J18" s="29">
        <v>0.99425000000000008</v>
      </c>
      <c r="K18" s="29">
        <v>0.98875000000000002</v>
      </c>
      <c r="L18" s="29">
        <v>0.97066666666666679</v>
      </c>
      <c r="M18" s="29">
        <v>1.0188333333333333</v>
      </c>
      <c r="N18" s="29">
        <v>0.995</v>
      </c>
      <c r="O18" s="29">
        <v>1.0235833333333333</v>
      </c>
      <c r="P18" s="29">
        <v>0.9820000000000001</v>
      </c>
      <c r="Q18" s="29">
        <v>0.9906666666666667</v>
      </c>
      <c r="R18" s="29">
        <v>1.0036666666666665</v>
      </c>
      <c r="S18" s="29">
        <v>1.0041666666666667</v>
      </c>
      <c r="T18" s="29">
        <v>0.98275000000000012</v>
      </c>
      <c r="U18" s="29">
        <v>1.0070833333333333</v>
      </c>
      <c r="X18" s="20">
        <f t="shared" si="1"/>
        <v>17</v>
      </c>
      <c r="Y18" s="26">
        <f t="shared" si="0"/>
        <v>1.0014999999999998</v>
      </c>
      <c r="Z18" s="2">
        <f t="shared" si="2"/>
        <v>20</v>
      </c>
      <c r="AF18" s="2">
        <v>28</v>
      </c>
      <c r="AG18" s="29">
        <v>1.0078333333333334</v>
      </c>
      <c r="AH18" s="29">
        <v>0.97033333333333349</v>
      </c>
      <c r="AI18" s="29">
        <v>1.02</v>
      </c>
      <c r="AJ18" s="29">
        <v>1.0130833333333333</v>
      </c>
      <c r="AK18" s="29">
        <v>0.9966666666666667</v>
      </c>
      <c r="AL18" s="29">
        <v>0.99883333333333324</v>
      </c>
      <c r="AM18" s="29">
        <v>0.96099999999999985</v>
      </c>
      <c r="AN18" s="29">
        <v>1.0177499999999999</v>
      </c>
      <c r="AO18" s="29">
        <v>0.99766666666666681</v>
      </c>
      <c r="AP18" s="29">
        <v>1.0131666666666665</v>
      </c>
      <c r="AQ18" s="29">
        <v>1.0431666666666666</v>
      </c>
      <c r="AR18" s="29">
        <v>1.0065</v>
      </c>
      <c r="AS18" s="29">
        <v>1.0289999999999999</v>
      </c>
      <c r="AT18" s="29">
        <v>0.95224999999999993</v>
      </c>
      <c r="AU18" s="29">
        <v>0.95991666666666664</v>
      </c>
      <c r="AV18" s="29">
        <v>1.0086666666666668</v>
      </c>
      <c r="AW18" s="29">
        <v>1.0299166666666666</v>
      </c>
      <c r="AX18" s="29">
        <v>1.0514166666666667</v>
      </c>
      <c r="AY18" s="29">
        <v>0.97950000000000015</v>
      </c>
      <c r="AZ18" s="29">
        <v>0.99958333333333316</v>
      </c>
      <c r="BA18" s="20">
        <v>24</v>
      </c>
      <c r="BB18" s="26">
        <v>1.0028125000000001</v>
      </c>
      <c r="BC18" s="2">
        <v>14</v>
      </c>
    </row>
    <row r="19" spans="1:55" x14ac:dyDescent="0.2">
      <c r="A19" s="2">
        <v>15</v>
      </c>
      <c r="B19" s="29">
        <v>0.98608333333333353</v>
      </c>
      <c r="C19" s="29">
        <v>0.99908333333333343</v>
      </c>
      <c r="D19" s="29">
        <v>0.95441666666666658</v>
      </c>
      <c r="E19" s="29">
        <v>1.0096666666666667</v>
      </c>
      <c r="F19" s="29">
        <v>0.96833333333333316</v>
      </c>
      <c r="G19" s="29">
        <v>1.0146666666666666</v>
      </c>
      <c r="H19" s="29">
        <v>0.99800000000000011</v>
      </c>
      <c r="I19" s="29">
        <v>0.99416666666666653</v>
      </c>
      <c r="J19" s="29">
        <v>1.0105833333333334</v>
      </c>
      <c r="K19" s="29">
        <v>1.0094166666666666</v>
      </c>
      <c r="L19" s="29">
        <v>1.0312500000000002</v>
      </c>
      <c r="M19" s="29">
        <v>1.0319166666666666</v>
      </c>
      <c r="N19" s="29">
        <v>0.99916666666666654</v>
      </c>
      <c r="O19" s="29">
        <v>0.97683333333333333</v>
      </c>
      <c r="P19" s="29">
        <v>1.0251666666666666</v>
      </c>
      <c r="Q19" s="29">
        <v>1.0036666666666667</v>
      </c>
      <c r="R19" s="29">
        <v>1.0455833333333333</v>
      </c>
      <c r="S19" s="29">
        <v>0.95191666666666663</v>
      </c>
      <c r="T19" s="29">
        <v>1.0023333333333331</v>
      </c>
      <c r="U19" s="29">
        <v>1.0216666666666665</v>
      </c>
      <c r="X19" s="20">
        <f t="shared" si="1"/>
        <v>7</v>
      </c>
      <c r="Y19" s="26">
        <f t="shared" si="0"/>
        <v>1.0016958333333332</v>
      </c>
      <c r="Z19" s="2">
        <f t="shared" si="2"/>
        <v>18</v>
      </c>
      <c r="AF19" s="2">
        <v>21</v>
      </c>
      <c r="AG19" s="29">
        <v>1.0563333333333331</v>
      </c>
      <c r="AH19" s="29">
        <v>0.98875000000000002</v>
      </c>
      <c r="AI19" s="29">
        <v>0.98741666666666683</v>
      </c>
      <c r="AJ19" s="29">
        <v>0.98391666666666666</v>
      </c>
      <c r="AK19" s="29">
        <v>1.0084166666666667</v>
      </c>
      <c r="AL19" s="29">
        <v>0.97291666666666676</v>
      </c>
      <c r="AM19" s="29">
        <v>1.0355000000000001</v>
      </c>
      <c r="AN19" s="29">
        <v>1.0018333333333334</v>
      </c>
      <c r="AO19" s="29">
        <v>0.97533333333333339</v>
      </c>
      <c r="AP19" s="29">
        <v>0.95574999999999999</v>
      </c>
      <c r="AQ19" s="29">
        <v>0.98641666666666683</v>
      </c>
      <c r="AR19" s="29">
        <v>0.98691666666666655</v>
      </c>
      <c r="AS19" s="29">
        <v>1.0125833333333334</v>
      </c>
      <c r="AT19" s="29">
        <v>1.0125</v>
      </c>
      <c r="AU19" s="29">
        <v>1.0521666666666667</v>
      </c>
      <c r="AV19" s="29">
        <v>1.0349166666666669</v>
      </c>
      <c r="AW19" s="29">
        <v>1.0626666666666664</v>
      </c>
      <c r="AX19" s="29">
        <v>0.91433333333333333</v>
      </c>
      <c r="AY19" s="29">
        <v>1.0245833333333334</v>
      </c>
      <c r="AZ19" s="29">
        <v>1.0026666666666666</v>
      </c>
      <c r="BA19" s="20">
        <v>21</v>
      </c>
      <c r="BB19" s="26">
        <v>1.0027958333333331</v>
      </c>
      <c r="BC19" s="2">
        <v>15</v>
      </c>
    </row>
    <row r="20" spans="1:55" x14ac:dyDescent="0.2">
      <c r="A20" s="2">
        <v>16</v>
      </c>
      <c r="B20" s="29">
        <v>1.01075</v>
      </c>
      <c r="C20" s="29">
        <v>0.99233333333333329</v>
      </c>
      <c r="D20" s="29">
        <v>1.0455833333333333</v>
      </c>
      <c r="E20" s="29">
        <v>0.98291666666666666</v>
      </c>
      <c r="F20" s="29">
        <v>1.0336666666666665</v>
      </c>
      <c r="G20" s="29">
        <v>0.98775000000000002</v>
      </c>
      <c r="H20" s="29">
        <v>0.99674999999999991</v>
      </c>
      <c r="I20" s="29">
        <v>1.0060833333333334</v>
      </c>
      <c r="J20" s="29">
        <v>0.995</v>
      </c>
      <c r="K20" s="29">
        <v>0.99399999999999988</v>
      </c>
      <c r="L20" s="29">
        <v>0.9644999999999998</v>
      </c>
      <c r="M20" s="29">
        <v>0.96125000000000005</v>
      </c>
      <c r="N20" s="29">
        <v>0.99758333333333338</v>
      </c>
      <c r="O20" s="29">
        <v>1.0182499999999999</v>
      </c>
      <c r="P20" s="29">
        <v>0.98758333333333337</v>
      </c>
      <c r="Q20" s="29">
        <v>0.99841666666666662</v>
      </c>
      <c r="R20" s="29">
        <v>0.97491666666666665</v>
      </c>
      <c r="S20" s="29">
        <v>1.0480833333333333</v>
      </c>
      <c r="T20" s="29">
        <v>0.99750000000000005</v>
      </c>
      <c r="U20" s="29">
        <v>0.98625000000000007</v>
      </c>
      <c r="X20" s="20">
        <f t="shared" si="1"/>
        <v>38</v>
      </c>
      <c r="Y20" s="26">
        <f t="shared" si="0"/>
        <v>0.99895833333333317</v>
      </c>
      <c r="Z20" s="2">
        <f t="shared" si="2"/>
        <v>29</v>
      </c>
      <c r="AF20" s="2">
        <v>43</v>
      </c>
      <c r="AG20" s="29">
        <v>1.0145</v>
      </c>
      <c r="AH20" s="29">
        <v>0.96766666666666656</v>
      </c>
      <c r="AI20" s="29">
        <v>0.99316666666666664</v>
      </c>
      <c r="AJ20" s="29">
        <v>0.97466666666666646</v>
      </c>
      <c r="AK20" s="29">
        <v>1.0120833333333334</v>
      </c>
      <c r="AL20" s="29">
        <v>1.0109166666666667</v>
      </c>
      <c r="AM20" s="29">
        <v>0.97433333333333338</v>
      </c>
      <c r="AN20" s="29">
        <v>1.0170833333333333</v>
      </c>
      <c r="AO20" s="29">
        <v>1.0041666666666667</v>
      </c>
      <c r="AP20" s="29">
        <v>1.0445833333333334</v>
      </c>
      <c r="AQ20" s="29">
        <v>1.0061666666666667</v>
      </c>
      <c r="AR20" s="29">
        <v>1.0490000000000002</v>
      </c>
      <c r="AS20" s="29">
        <v>0.95683333333333331</v>
      </c>
      <c r="AT20" s="29">
        <v>1.0335833333333335</v>
      </c>
      <c r="AU20" s="29">
        <v>0.98333333333333328</v>
      </c>
      <c r="AV20" s="29">
        <v>1.0060833333333332</v>
      </c>
      <c r="AW20" s="29">
        <v>0.98375000000000012</v>
      </c>
      <c r="AX20" s="29">
        <v>0.9966666666666667</v>
      </c>
      <c r="AY20" s="29">
        <v>1.00275</v>
      </c>
      <c r="AZ20" s="29">
        <v>1.0128333333333333</v>
      </c>
      <c r="BA20" s="20">
        <v>14</v>
      </c>
      <c r="BB20" s="26">
        <v>1.0022083333333334</v>
      </c>
      <c r="BC20" s="2">
        <v>16</v>
      </c>
    </row>
    <row r="21" spans="1:55" x14ac:dyDescent="0.2">
      <c r="A21" s="2">
        <v>17</v>
      </c>
      <c r="B21" s="29">
        <v>1.0105833333333334</v>
      </c>
      <c r="C21" s="29">
        <v>0.98341666666666672</v>
      </c>
      <c r="D21" s="29">
        <v>1.0035833333333335</v>
      </c>
      <c r="E21" s="29">
        <v>0.98850000000000005</v>
      </c>
      <c r="F21" s="29">
        <v>0.9956666666666667</v>
      </c>
      <c r="G21" s="29">
        <v>1.0026666666666666</v>
      </c>
      <c r="H21" s="29">
        <v>0.9614166666666667</v>
      </c>
      <c r="I21" s="29">
        <v>1.0510000000000002</v>
      </c>
      <c r="J21" s="29">
        <v>0.97708333333333341</v>
      </c>
      <c r="K21" s="29">
        <v>1.0361666666666667</v>
      </c>
      <c r="L21" s="29">
        <v>1.0051666666666668</v>
      </c>
      <c r="M21" s="29">
        <v>0.98249999999999993</v>
      </c>
      <c r="N21" s="29">
        <v>1.0356666666666667</v>
      </c>
      <c r="O21" s="29">
        <v>0.9770833333333333</v>
      </c>
      <c r="P21" s="29">
        <v>1.0083333333333333</v>
      </c>
      <c r="Q21" s="29">
        <v>1.0814166666666665</v>
      </c>
      <c r="R21" s="29">
        <v>0.95091666666666652</v>
      </c>
      <c r="S21" s="29">
        <v>1.0490000000000002</v>
      </c>
      <c r="T21" s="29">
        <v>1.0030833333333331</v>
      </c>
      <c r="U21" s="29">
        <v>0.97491666666666676</v>
      </c>
      <c r="X21" s="20">
        <f t="shared" si="1"/>
        <v>45</v>
      </c>
      <c r="Y21" s="26">
        <f t="shared" si="0"/>
        <v>1.0039083333333332</v>
      </c>
      <c r="Z21" s="2">
        <f>RANK(Y21,$Y$5:$Y$104)</f>
        <v>11</v>
      </c>
      <c r="AF21" s="2">
        <v>31</v>
      </c>
      <c r="AG21" s="29">
        <v>0.99600000000000011</v>
      </c>
      <c r="AH21" s="29">
        <v>1.0439166666666666</v>
      </c>
      <c r="AI21" s="29">
        <v>0.97649999999999981</v>
      </c>
      <c r="AJ21" s="29">
        <v>1.0049999999999999</v>
      </c>
      <c r="AK21" s="29">
        <v>0.98491666666666655</v>
      </c>
      <c r="AL21" s="29">
        <v>1.1024166666666666</v>
      </c>
      <c r="AM21" s="29">
        <v>1.0383333333333331</v>
      </c>
      <c r="AN21" s="29">
        <v>0.98883333333333334</v>
      </c>
      <c r="AO21" s="29">
        <v>0.98383333333333323</v>
      </c>
      <c r="AP21" s="29">
        <v>0.99833333333333341</v>
      </c>
      <c r="AQ21" s="29">
        <v>0.99266666666666659</v>
      </c>
      <c r="AR21" s="29">
        <v>1.0033333333333334</v>
      </c>
      <c r="AS21" s="29">
        <v>0.96866666666666668</v>
      </c>
      <c r="AT21" s="29">
        <v>0.96208333333333318</v>
      </c>
      <c r="AU21" s="29">
        <v>1.0140000000000002</v>
      </c>
      <c r="AV21" s="29">
        <v>1.0246666666666666</v>
      </c>
      <c r="AW21" s="29">
        <v>0.97408333333333352</v>
      </c>
      <c r="AX21" s="29">
        <v>0.99183333333333323</v>
      </c>
      <c r="AY21" s="29">
        <v>0.97450000000000003</v>
      </c>
      <c r="AZ21" s="29">
        <v>1.0148333333333335</v>
      </c>
      <c r="BA21" s="20">
        <v>13</v>
      </c>
      <c r="BB21" s="26">
        <v>1.0019374999999999</v>
      </c>
      <c r="BC21" s="2">
        <v>17</v>
      </c>
    </row>
    <row r="22" spans="1:55" x14ac:dyDescent="0.2">
      <c r="A22" s="2">
        <v>18</v>
      </c>
      <c r="B22" s="29">
        <v>0.98616666666666664</v>
      </c>
      <c r="C22" s="29">
        <v>1.0181666666666667</v>
      </c>
      <c r="D22" s="29">
        <v>0.99483333333333335</v>
      </c>
      <c r="E22" s="29">
        <v>1.0196666666666667</v>
      </c>
      <c r="F22" s="29">
        <v>1.00075</v>
      </c>
      <c r="G22" s="29">
        <v>0.98858333333333326</v>
      </c>
      <c r="H22" s="29">
        <v>1.0378333333333336</v>
      </c>
      <c r="I22" s="29">
        <v>0.95866666666666678</v>
      </c>
      <c r="J22" s="29">
        <v>1.0284166666666668</v>
      </c>
      <c r="K22" s="29">
        <v>0.96208333333333351</v>
      </c>
      <c r="L22" s="29">
        <v>0.9910000000000001</v>
      </c>
      <c r="M22" s="29">
        <v>1.0189166666666667</v>
      </c>
      <c r="N22" s="29">
        <v>0.97066666666666668</v>
      </c>
      <c r="O22" s="29">
        <v>1.0151666666666666</v>
      </c>
      <c r="P22" s="29">
        <v>0.98449999999999982</v>
      </c>
      <c r="Q22" s="29">
        <v>0.93049999999999999</v>
      </c>
      <c r="R22" s="29">
        <v>1.04325</v>
      </c>
      <c r="S22" s="29">
        <v>0.95800000000000007</v>
      </c>
      <c r="T22" s="29">
        <v>1.0023333333333333</v>
      </c>
      <c r="U22" s="29">
        <v>1.0295000000000001</v>
      </c>
      <c r="X22" s="20">
        <f t="shared" si="1"/>
        <v>5</v>
      </c>
      <c r="Y22" s="26">
        <f t="shared" si="0"/>
        <v>0.99694999999999978</v>
      </c>
      <c r="Z22" s="2">
        <f t="shared" si="2"/>
        <v>36</v>
      </c>
      <c r="AF22" s="2">
        <v>15</v>
      </c>
      <c r="AG22" s="29">
        <v>0.98608333333333353</v>
      </c>
      <c r="AH22" s="29">
        <v>0.99908333333333343</v>
      </c>
      <c r="AI22" s="29">
        <v>0.95441666666666658</v>
      </c>
      <c r="AJ22" s="29">
        <v>1.0096666666666667</v>
      </c>
      <c r="AK22" s="29">
        <v>0.96833333333333316</v>
      </c>
      <c r="AL22" s="29">
        <v>1.0146666666666666</v>
      </c>
      <c r="AM22" s="29">
        <v>0.99800000000000011</v>
      </c>
      <c r="AN22" s="29">
        <v>0.99416666666666653</v>
      </c>
      <c r="AO22" s="29">
        <v>1.0105833333333334</v>
      </c>
      <c r="AP22" s="29">
        <v>1.0094166666666666</v>
      </c>
      <c r="AQ22" s="29">
        <v>1.0312500000000002</v>
      </c>
      <c r="AR22" s="29">
        <v>1.0319166666666666</v>
      </c>
      <c r="AS22" s="29">
        <v>0.99916666666666654</v>
      </c>
      <c r="AT22" s="29">
        <v>0.97683333333333333</v>
      </c>
      <c r="AU22" s="29">
        <v>1.0251666666666666</v>
      </c>
      <c r="AV22" s="29">
        <v>1.0036666666666667</v>
      </c>
      <c r="AW22" s="29">
        <v>1.0455833333333333</v>
      </c>
      <c r="AX22" s="29">
        <v>0.95191666666666663</v>
      </c>
      <c r="AY22" s="29">
        <v>1.0023333333333331</v>
      </c>
      <c r="AZ22" s="29">
        <v>1.0216666666666665</v>
      </c>
      <c r="BA22" s="20">
        <v>7</v>
      </c>
      <c r="BB22" s="26">
        <v>1.0016958333333332</v>
      </c>
      <c r="BC22" s="2">
        <v>18</v>
      </c>
    </row>
    <row r="23" spans="1:55" x14ac:dyDescent="0.2">
      <c r="A23" s="2">
        <v>19</v>
      </c>
      <c r="B23" s="29">
        <v>0.98516666666666663</v>
      </c>
      <c r="C23" s="29">
        <v>1.0064999999999997</v>
      </c>
      <c r="D23" s="29">
        <v>0.97883333333333333</v>
      </c>
      <c r="E23" s="29">
        <v>0.95983333333333343</v>
      </c>
      <c r="F23" s="29">
        <v>1.0178333333333334</v>
      </c>
      <c r="G23" s="29">
        <v>1.0117499999999999</v>
      </c>
      <c r="H23" s="29">
        <v>0.98483333333333345</v>
      </c>
      <c r="I23" s="29">
        <v>0.99116666666666686</v>
      </c>
      <c r="J23" s="29">
        <v>1.0097500000000001</v>
      </c>
      <c r="K23" s="29">
        <v>0.96133333333333326</v>
      </c>
      <c r="L23" s="29">
        <v>0.98124999999999984</v>
      </c>
      <c r="M23" s="29">
        <v>1.0172499999999998</v>
      </c>
      <c r="N23" s="29">
        <v>0.98450000000000004</v>
      </c>
      <c r="O23" s="29">
        <v>0.97525000000000006</v>
      </c>
      <c r="P23" s="29">
        <v>0.96383333333333321</v>
      </c>
      <c r="Q23" s="29">
        <v>1.0432500000000002</v>
      </c>
      <c r="R23" s="29">
        <v>1.0024999999999997</v>
      </c>
      <c r="S23" s="29">
        <v>0.96650000000000003</v>
      </c>
      <c r="T23" s="29">
        <v>1.00475</v>
      </c>
      <c r="U23" s="29">
        <v>1.0479999999999998</v>
      </c>
      <c r="X23" s="20">
        <f>RANK(U23,$U$5:$U$104)</f>
        <v>2</v>
      </c>
      <c r="Y23" s="26">
        <f t="shared" si="0"/>
        <v>0.99470416666666672</v>
      </c>
      <c r="Z23" s="2">
        <f t="shared" si="2"/>
        <v>44</v>
      </c>
      <c r="AF23" s="2">
        <v>39</v>
      </c>
      <c r="AG23" s="29">
        <v>1.0384166666666665</v>
      </c>
      <c r="AH23" s="29">
        <v>1.0065833333333334</v>
      </c>
      <c r="AI23" s="29">
        <v>0.98541666666666661</v>
      </c>
      <c r="AJ23" s="29">
        <v>1.0151666666666668</v>
      </c>
      <c r="AK23" s="29">
        <v>1.0305833333333332</v>
      </c>
      <c r="AL23" s="29">
        <v>0.98508333333333342</v>
      </c>
      <c r="AM23" s="29">
        <v>0.97725000000000006</v>
      </c>
      <c r="AN23" s="29">
        <v>1.0298333333333334</v>
      </c>
      <c r="AO23" s="29">
        <v>1.0120833333333332</v>
      </c>
      <c r="AP23" s="29">
        <v>1.0092500000000002</v>
      </c>
      <c r="AQ23" s="29">
        <v>1.0329166666666665</v>
      </c>
      <c r="AR23" s="29">
        <v>0.9680833333333333</v>
      </c>
      <c r="AS23" s="29">
        <v>1.0062499999999999</v>
      </c>
      <c r="AT23" s="29">
        <v>1.0138333333333331</v>
      </c>
      <c r="AU23" s="29">
        <v>0.99058333333333337</v>
      </c>
      <c r="AV23" s="29">
        <v>1.0085</v>
      </c>
      <c r="AW23" s="29">
        <v>0.94983333333333331</v>
      </c>
      <c r="AX23" s="29">
        <v>0.9979166666666669</v>
      </c>
      <c r="AY23" s="29">
        <v>0.999</v>
      </c>
      <c r="AZ23" s="29">
        <v>0.97374999999999989</v>
      </c>
      <c r="BA23" s="20">
        <v>46</v>
      </c>
      <c r="BB23" s="26">
        <v>1.0015166666666666</v>
      </c>
      <c r="BC23" s="2">
        <v>19</v>
      </c>
    </row>
    <row r="24" spans="1:55" x14ac:dyDescent="0.2">
      <c r="A24" s="2">
        <v>20</v>
      </c>
      <c r="B24" s="29">
        <v>1.0036666666666667</v>
      </c>
      <c r="C24" s="29">
        <v>0.98991666666666667</v>
      </c>
      <c r="D24" s="29">
        <v>1.0150833333333333</v>
      </c>
      <c r="E24" s="29">
        <v>1.0467499999999998</v>
      </c>
      <c r="F24" s="29">
        <v>0.98941666666666661</v>
      </c>
      <c r="G24" s="29">
        <v>0.98591666666666666</v>
      </c>
      <c r="H24" s="29">
        <v>1.0105833333333332</v>
      </c>
      <c r="I24" s="29">
        <v>1.0055833333333333</v>
      </c>
      <c r="J24" s="29">
        <v>0.9820833333333332</v>
      </c>
      <c r="K24" s="29">
        <v>1.0308333333333335</v>
      </c>
      <c r="L24" s="29">
        <v>1.0174166666666666</v>
      </c>
      <c r="M24" s="29">
        <v>0.97716666666666674</v>
      </c>
      <c r="N24" s="29">
        <v>1.0148333333333333</v>
      </c>
      <c r="O24" s="29">
        <v>1.0271666666666666</v>
      </c>
      <c r="P24" s="29">
        <v>1.0355000000000001</v>
      </c>
      <c r="Q24" s="29">
        <v>0.9514999999999999</v>
      </c>
      <c r="R24" s="29">
        <v>0.99833333333333341</v>
      </c>
      <c r="S24" s="29">
        <v>1.0243333333333335</v>
      </c>
      <c r="T24" s="29">
        <v>0.99149999999999994</v>
      </c>
      <c r="U24" s="29">
        <v>0.97066666666666679</v>
      </c>
      <c r="X24" s="20">
        <f t="shared" si="1"/>
        <v>47</v>
      </c>
      <c r="Y24" s="26">
        <f t="shared" si="0"/>
        <v>1.0034125</v>
      </c>
      <c r="Z24" s="2">
        <f t="shared" si="2"/>
        <v>13</v>
      </c>
      <c r="AF24" s="2">
        <v>14</v>
      </c>
      <c r="AG24" s="29">
        <v>1.0427499999999998</v>
      </c>
      <c r="AH24" s="29">
        <v>1.0004999999999999</v>
      </c>
      <c r="AI24" s="29">
        <v>0.98724999999999996</v>
      </c>
      <c r="AJ24" s="29">
        <v>0.96083333333333332</v>
      </c>
      <c r="AK24" s="29">
        <v>1.0168333333333333</v>
      </c>
      <c r="AL24" s="29">
        <v>0.9966666666666667</v>
      </c>
      <c r="AM24" s="29">
        <v>1.039166666666667</v>
      </c>
      <c r="AN24" s="29">
        <v>1.0245833333333334</v>
      </c>
      <c r="AO24" s="29">
        <v>0.99425000000000008</v>
      </c>
      <c r="AP24" s="29">
        <v>0.98875000000000002</v>
      </c>
      <c r="AQ24" s="29">
        <v>0.97066666666666679</v>
      </c>
      <c r="AR24" s="29">
        <v>1.0188333333333333</v>
      </c>
      <c r="AS24" s="29">
        <v>0.995</v>
      </c>
      <c r="AT24" s="29">
        <v>1.0235833333333333</v>
      </c>
      <c r="AU24" s="29">
        <v>0.9820000000000001</v>
      </c>
      <c r="AV24" s="29">
        <v>0.9906666666666667</v>
      </c>
      <c r="AW24" s="29">
        <v>1.0036666666666665</v>
      </c>
      <c r="AX24" s="29">
        <v>1.0041666666666667</v>
      </c>
      <c r="AY24" s="29">
        <v>0.98275000000000012</v>
      </c>
      <c r="AZ24" s="29">
        <v>1.0070833333333333</v>
      </c>
      <c r="BA24" s="20">
        <v>17</v>
      </c>
      <c r="BB24" s="26">
        <v>1.0014999999999998</v>
      </c>
      <c r="BC24" s="2">
        <v>20</v>
      </c>
    </row>
    <row r="25" spans="1:55" x14ac:dyDescent="0.2">
      <c r="A25" s="2">
        <v>21</v>
      </c>
      <c r="B25" s="29">
        <v>1.0563333333333331</v>
      </c>
      <c r="C25" s="29">
        <v>0.98875000000000002</v>
      </c>
      <c r="D25" s="29">
        <v>0.98741666666666683</v>
      </c>
      <c r="E25" s="29">
        <v>0.98391666666666666</v>
      </c>
      <c r="F25" s="29">
        <v>1.0084166666666667</v>
      </c>
      <c r="G25" s="29">
        <v>0.97291666666666676</v>
      </c>
      <c r="H25" s="29">
        <v>1.0355000000000001</v>
      </c>
      <c r="I25" s="29">
        <v>1.0018333333333334</v>
      </c>
      <c r="J25" s="29">
        <v>0.97533333333333339</v>
      </c>
      <c r="K25" s="29">
        <v>0.95574999999999999</v>
      </c>
      <c r="L25" s="29">
        <v>0.98641666666666683</v>
      </c>
      <c r="M25" s="29">
        <v>0.98691666666666655</v>
      </c>
      <c r="N25" s="29">
        <v>1.0125833333333334</v>
      </c>
      <c r="O25" s="29">
        <v>1.0125</v>
      </c>
      <c r="P25" s="29">
        <v>1.0521666666666667</v>
      </c>
      <c r="Q25" s="29">
        <v>1.0349166666666669</v>
      </c>
      <c r="R25" s="29">
        <v>1.0626666666666664</v>
      </c>
      <c r="S25" s="29">
        <v>0.91433333333333333</v>
      </c>
      <c r="T25" s="29">
        <v>1.0245833333333334</v>
      </c>
      <c r="U25" s="29">
        <v>1.0026666666666666</v>
      </c>
      <c r="X25" s="20">
        <f t="shared" si="1"/>
        <v>21</v>
      </c>
      <c r="Y25" s="26">
        <f t="shared" si="0"/>
        <v>1.0027958333333331</v>
      </c>
      <c r="Z25" s="2">
        <f t="shared" si="2"/>
        <v>15</v>
      </c>
      <c r="AF25" s="2">
        <v>34</v>
      </c>
      <c r="AG25" s="29">
        <v>1.0003333333333333</v>
      </c>
      <c r="AH25" s="29">
        <v>0.97558333333333314</v>
      </c>
      <c r="AI25" s="29">
        <v>1.0117500000000001</v>
      </c>
      <c r="AJ25" s="29">
        <v>1.00475</v>
      </c>
      <c r="AK25" s="29">
        <v>1.0325833333333332</v>
      </c>
      <c r="AL25" s="29">
        <v>1.0216666666666665</v>
      </c>
      <c r="AM25" s="29">
        <v>1.0134166666666666</v>
      </c>
      <c r="AN25" s="29">
        <v>0.99350000000000016</v>
      </c>
      <c r="AO25" s="29">
        <v>0.99949999999999994</v>
      </c>
      <c r="AP25" s="29">
        <v>0.99850000000000005</v>
      </c>
      <c r="AQ25" s="29">
        <v>1.0083333333333333</v>
      </c>
      <c r="AR25" s="29">
        <v>0.9538333333333332</v>
      </c>
      <c r="AS25" s="29">
        <v>0.99449999999999994</v>
      </c>
      <c r="AT25" s="29">
        <v>1.0234166666666664</v>
      </c>
      <c r="AU25" s="29">
        <v>1.0197499999999999</v>
      </c>
      <c r="AV25" s="29">
        <v>0.98950000000000005</v>
      </c>
      <c r="AW25" s="29">
        <v>0.97624999999999984</v>
      </c>
      <c r="AX25" s="29">
        <v>1.0310833333333334</v>
      </c>
      <c r="AY25" s="29">
        <v>0.99041666666666661</v>
      </c>
      <c r="AZ25" s="29">
        <v>0.99024999999999996</v>
      </c>
      <c r="BA25" s="20">
        <v>33</v>
      </c>
      <c r="BB25" s="26">
        <v>1.0014458333333336</v>
      </c>
      <c r="BC25" s="2">
        <v>21</v>
      </c>
    </row>
    <row r="26" spans="1:55" x14ac:dyDescent="0.2">
      <c r="A26" s="2">
        <v>22</v>
      </c>
      <c r="B26" s="29">
        <v>0.95074999999999987</v>
      </c>
      <c r="C26" s="29">
        <v>1.0148333333333335</v>
      </c>
      <c r="D26" s="29">
        <v>1.0239166666666666</v>
      </c>
      <c r="E26" s="29">
        <v>1.0127499999999998</v>
      </c>
      <c r="F26" s="29">
        <v>0.99391666666666667</v>
      </c>
      <c r="G26" s="29">
        <v>1.0260833333333332</v>
      </c>
      <c r="H26" s="29">
        <v>0.9644166666666667</v>
      </c>
      <c r="I26" s="29">
        <v>0.99341666666666661</v>
      </c>
      <c r="J26" s="29">
        <v>1.0319999999999998</v>
      </c>
      <c r="K26" s="29">
        <v>1.0306666666666666</v>
      </c>
      <c r="L26" s="29">
        <v>1.0158333333333334</v>
      </c>
      <c r="M26" s="29">
        <v>1.0286666666666666</v>
      </c>
      <c r="N26" s="29">
        <v>0.98833333333333329</v>
      </c>
      <c r="O26" s="29">
        <v>0.98991666666666667</v>
      </c>
      <c r="P26" s="29">
        <v>0.94066666666666654</v>
      </c>
      <c r="Q26" s="29">
        <v>0.96</v>
      </c>
      <c r="R26" s="29">
        <v>0.94233333333333313</v>
      </c>
      <c r="S26" s="29">
        <v>1.0952499999999998</v>
      </c>
      <c r="T26" s="29">
        <v>0.97858333333333325</v>
      </c>
      <c r="U26" s="29">
        <v>0.99633333333333329</v>
      </c>
      <c r="X26" s="20">
        <f t="shared" si="1"/>
        <v>28</v>
      </c>
      <c r="Y26" s="26">
        <f t="shared" si="0"/>
        <v>0.99893333333333323</v>
      </c>
      <c r="Z26" s="2">
        <f t="shared" si="2"/>
        <v>30</v>
      </c>
      <c r="AF26" s="2">
        <v>49</v>
      </c>
      <c r="AG26" s="29">
        <v>1.0026666666666666</v>
      </c>
      <c r="AH26" s="29">
        <v>1.0282500000000001</v>
      </c>
      <c r="AI26" s="29">
        <v>1.0030833333333333</v>
      </c>
      <c r="AJ26" s="29">
        <v>1.0184166666666667</v>
      </c>
      <c r="AK26" s="29">
        <v>0.98925000000000007</v>
      </c>
      <c r="AL26" s="29">
        <v>0.9916666666666667</v>
      </c>
      <c r="AM26" s="29">
        <v>0.99583333333333324</v>
      </c>
      <c r="AN26" s="29">
        <v>1.0149166666666667</v>
      </c>
      <c r="AO26" s="29">
        <v>0.99500000000000011</v>
      </c>
      <c r="AP26" s="29">
        <v>1.0106666666666668</v>
      </c>
      <c r="AQ26" s="29">
        <v>1.0125</v>
      </c>
      <c r="AR26" s="29">
        <v>1.0102499999999999</v>
      </c>
      <c r="AS26" s="29">
        <v>1.0040833333333337</v>
      </c>
      <c r="AT26" s="29">
        <v>0.99175000000000002</v>
      </c>
      <c r="AU26" s="29">
        <v>0.9590833333333334</v>
      </c>
      <c r="AV26" s="29">
        <v>1.0121666666666667</v>
      </c>
      <c r="AW26" s="29">
        <v>0.97691666666666677</v>
      </c>
      <c r="AX26" s="29">
        <v>0.99524999999999997</v>
      </c>
      <c r="AY26" s="29">
        <v>0.99250000000000005</v>
      </c>
      <c r="AZ26" s="29">
        <v>1.0185</v>
      </c>
      <c r="BA26" s="20">
        <v>10</v>
      </c>
      <c r="BB26" s="26">
        <v>1.0011375</v>
      </c>
      <c r="BC26" s="2">
        <v>22</v>
      </c>
    </row>
    <row r="27" spans="1:55" x14ac:dyDescent="0.2">
      <c r="A27" s="2">
        <v>23</v>
      </c>
      <c r="B27" s="29">
        <v>1.0126666666666666</v>
      </c>
      <c r="C27" s="29">
        <v>0.98749999999999993</v>
      </c>
      <c r="D27" s="29">
        <v>1.0653333333333335</v>
      </c>
      <c r="E27" s="29">
        <v>0.97624999999999995</v>
      </c>
      <c r="F27" s="29">
        <v>0.96658333333333335</v>
      </c>
      <c r="G27" s="29">
        <v>1.0111666666666668</v>
      </c>
      <c r="H27" s="29">
        <v>1.01</v>
      </c>
      <c r="I27" s="29">
        <v>1.0243333333333333</v>
      </c>
      <c r="J27" s="29">
        <v>0.97150000000000014</v>
      </c>
      <c r="K27" s="29">
        <v>1.0400833333333332</v>
      </c>
      <c r="L27" s="29">
        <v>0.9258333333333334</v>
      </c>
      <c r="M27" s="29">
        <v>0.95741666666666658</v>
      </c>
      <c r="N27" s="29">
        <v>1.0081666666666667</v>
      </c>
      <c r="O27" s="29">
        <v>1.0006666666666668</v>
      </c>
      <c r="P27" s="29">
        <v>0.9767499999999999</v>
      </c>
      <c r="Q27" s="29">
        <v>0.97866666666666646</v>
      </c>
      <c r="R27" s="29">
        <v>0.96674999999999989</v>
      </c>
      <c r="S27" s="29">
        <v>0.96558333333333335</v>
      </c>
      <c r="T27" s="29">
        <v>0.97541666666666682</v>
      </c>
      <c r="U27" s="29">
        <v>1.0036666666666669</v>
      </c>
      <c r="X27" s="20">
        <f t="shared" si="1"/>
        <v>20</v>
      </c>
      <c r="Y27" s="26">
        <f t="shared" si="0"/>
        <v>0.99121666666666697</v>
      </c>
      <c r="Z27" s="2">
        <f t="shared" si="2"/>
        <v>50</v>
      </c>
      <c r="AF27" s="2">
        <v>2</v>
      </c>
      <c r="AG27" s="29">
        <v>1.0232500000000002</v>
      </c>
      <c r="AH27" s="29">
        <v>1.0024999999999999</v>
      </c>
      <c r="AI27" s="29">
        <v>0.99933333333333341</v>
      </c>
      <c r="AJ27" s="29">
        <v>0.99983333333333346</v>
      </c>
      <c r="AK27" s="29">
        <v>0.99074999999999991</v>
      </c>
      <c r="AL27" s="29">
        <v>0.99258333333333326</v>
      </c>
      <c r="AM27" s="29">
        <v>0.96583333333333321</v>
      </c>
      <c r="AN27" s="29">
        <v>1.0130833333333333</v>
      </c>
      <c r="AO27" s="29">
        <v>1.0004999999999999</v>
      </c>
      <c r="AP27" s="29">
        <v>0.97050000000000003</v>
      </c>
      <c r="AQ27" s="29">
        <v>0.97341666666666649</v>
      </c>
      <c r="AR27" s="29">
        <v>0.98083333333333333</v>
      </c>
      <c r="AS27" s="29">
        <v>0.99558333333333326</v>
      </c>
      <c r="AT27" s="29">
        <v>0.98741666666666672</v>
      </c>
      <c r="AU27" s="29">
        <v>0.9770000000000002</v>
      </c>
      <c r="AV27" s="29">
        <v>0.97091666666666665</v>
      </c>
      <c r="AW27" s="29">
        <v>1.0418333333333336</v>
      </c>
      <c r="AX27" s="29">
        <v>1.0129166666666667</v>
      </c>
      <c r="AY27" s="29">
        <v>1.0836666666666668</v>
      </c>
      <c r="AZ27" s="29">
        <v>1.0373333333333332</v>
      </c>
      <c r="BA27" s="20">
        <v>4</v>
      </c>
      <c r="BB27" s="26">
        <v>1.0009541666666666</v>
      </c>
      <c r="BC27" s="2">
        <v>23</v>
      </c>
    </row>
    <row r="28" spans="1:55" x14ac:dyDescent="0.2">
      <c r="A28" s="2">
        <v>24</v>
      </c>
      <c r="B28" s="29">
        <v>0.99050000000000005</v>
      </c>
      <c r="C28" s="29">
        <v>1.02075</v>
      </c>
      <c r="D28" s="29">
        <v>0.94191666666666662</v>
      </c>
      <c r="E28" s="29">
        <v>1.0203333333333333</v>
      </c>
      <c r="F28" s="29">
        <v>1.0366666666666666</v>
      </c>
      <c r="G28" s="29">
        <v>0.97699999999999998</v>
      </c>
      <c r="H28" s="29">
        <v>0.99166666666666659</v>
      </c>
      <c r="I28" s="29">
        <v>0.96966666666666657</v>
      </c>
      <c r="J28" s="29">
        <v>1.0197499999999999</v>
      </c>
      <c r="K28" s="29">
        <v>0.96583333333333321</v>
      </c>
      <c r="L28" s="29">
        <v>1.0765833333333332</v>
      </c>
      <c r="M28" s="29">
        <v>1.0458333333333332</v>
      </c>
      <c r="N28" s="29">
        <v>0.9867499999999999</v>
      </c>
      <c r="O28" s="29">
        <v>1.0020833333333334</v>
      </c>
      <c r="P28" s="29">
        <v>1.0315833333333333</v>
      </c>
      <c r="Q28" s="29">
        <v>1.01475</v>
      </c>
      <c r="R28" s="29">
        <v>1.0250000000000001</v>
      </c>
      <c r="S28" s="29">
        <v>1.0363333333333331</v>
      </c>
      <c r="T28" s="29">
        <v>1.0322500000000001</v>
      </c>
      <c r="U28" s="29">
        <v>0.98675000000000013</v>
      </c>
      <c r="X28" s="20">
        <f t="shared" si="1"/>
        <v>37</v>
      </c>
      <c r="Y28" s="26">
        <f t="shared" si="0"/>
        <v>1.0085999999999999</v>
      </c>
      <c r="Z28" s="2">
        <f t="shared" si="2"/>
        <v>2</v>
      </c>
      <c r="AF28" s="2">
        <v>29</v>
      </c>
      <c r="AG28" s="29">
        <v>1.0449166666666667</v>
      </c>
      <c r="AH28" s="29">
        <v>0.98791666666666667</v>
      </c>
      <c r="AI28" s="29">
        <v>1.0169166666666667</v>
      </c>
      <c r="AJ28" s="29">
        <v>1.0167500000000003</v>
      </c>
      <c r="AK28" s="29">
        <v>1.0206666666666666</v>
      </c>
      <c r="AL28" s="29">
        <v>0.93633333333333335</v>
      </c>
      <c r="AM28" s="29">
        <v>0.99891666666666656</v>
      </c>
      <c r="AN28" s="29">
        <v>0.97100000000000009</v>
      </c>
      <c r="AO28" s="29">
        <v>0.96116666666666684</v>
      </c>
      <c r="AP28" s="29">
        <v>1.0418333333333334</v>
      </c>
      <c r="AQ28" s="29">
        <v>1.0158333333333334</v>
      </c>
      <c r="AR28" s="29">
        <v>1.0168333333333333</v>
      </c>
      <c r="AS28" s="29">
        <v>0.96641666666666659</v>
      </c>
      <c r="AT28" s="29">
        <v>1.0158333333333331</v>
      </c>
      <c r="AU28" s="29">
        <v>1.0216666666666667</v>
      </c>
      <c r="AV28" s="29">
        <v>1.0062500000000001</v>
      </c>
      <c r="AW28" s="29">
        <v>0.98824999999999985</v>
      </c>
      <c r="AX28" s="29">
        <v>0.99808333333333332</v>
      </c>
      <c r="AY28" s="29">
        <v>0.98499999999999999</v>
      </c>
      <c r="AZ28" s="29">
        <v>1.0059166666666666</v>
      </c>
      <c r="BA28" s="20">
        <v>18</v>
      </c>
      <c r="BB28" s="26">
        <v>1.0008250000000001</v>
      </c>
      <c r="BC28" s="2">
        <v>24</v>
      </c>
    </row>
    <row r="29" spans="1:55" x14ac:dyDescent="0.2">
      <c r="A29" s="2">
        <v>25</v>
      </c>
      <c r="B29" s="29">
        <v>0.96591666666666665</v>
      </c>
      <c r="C29" s="29">
        <v>0.98766666666666669</v>
      </c>
      <c r="D29" s="29">
        <v>1.0185833333333332</v>
      </c>
      <c r="E29" s="29">
        <v>1.0534166666666664</v>
      </c>
      <c r="F29" s="29">
        <v>1.0580833333333333</v>
      </c>
      <c r="G29" s="29">
        <v>1.0001666666666666</v>
      </c>
      <c r="H29" s="29">
        <v>0.97024999999999995</v>
      </c>
      <c r="I29" s="29">
        <v>0.98858333333333348</v>
      </c>
      <c r="J29" s="29">
        <v>1.0125833333333334</v>
      </c>
      <c r="K29" s="29">
        <v>0.98958333333333337</v>
      </c>
      <c r="L29" s="29">
        <v>1.0433333333333332</v>
      </c>
      <c r="M29" s="29">
        <v>0.96266666666666667</v>
      </c>
      <c r="N29" s="29">
        <v>0.95391666666666675</v>
      </c>
      <c r="O29" s="29">
        <v>1.0179166666666666</v>
      </c>
      <c r="P29" s="29">
        <v>1.0444166666666665</v>
      </c>
      <c r="Q29" s="29">
        <v>1.0370833333333334</v>
      </c>
      <c r="R29" s="29">
        <v>0.98749999999999982</v>
      </c>
      <c r="S29" s="29">
        <v>0.99458333333333337</v>
      </c>
      <c r="T29" s="29">
        <v>1.018</v>
      </c>
      <c r="U29" s="29">
        <v>0.99916666666666654</v>
      </c>
      <c r="X29" s="20">
        <f t="shared" si="1"/>
        <v>26</v>
      </c>
      <c r="Y29" s="26">
        <f t="shared" si="0"/>
        <v>1.0051708333333333</v>
      </c>
      <c r="Z29" s="2">
        <f t="shared" si="2"/>
        <v>8</v>
      </c>
      <c r="AF29" s="2">
        <v>46</v>
      </c>
      <c r="AG29" s="29">
        <v>1.0024166666666667</v>
      </c>
      <c r="AH29" s="29">
        <v>1.0178333333333331</v>
      </c>
      <c r="AI29" s="29">
        <v>0.95683333333333342</v>
      </c>
      <c r="AJ29" s="29">
        <v>1.0334166666666669</v>
      </c>
      <c r="AK29" s="29">
        <v>0.98625000000000007</v>
      </c>
      <c r="AL29" s="29">
        <v>0.99483333333333324</v>
      </c>
      <c r="AM29" s="29">
        <v>1.0239166666666668</v>
      </c>
      <c r="AN29" s="29">
        <v>1.0090000000000001</v>
      </c>
      <c r="AO29" s="29">
        <v>0.99916666666666654</v>
      </c>
      <c r="AP29" s="29">
        <v>0.99108333333333343</v>
      </c>
      <c r="AQ29" s="29">
        <v>1.014833333333333</v>
      </c>
      <c r="AR29" s="29">
        <v>0.96008333333333351</v>
      </c>
      <c r="AS29" s="29">
        <v>0.99683333333333335</v>
      </c>
      <c r="AT29" s="29">
        <v>0.9917499999999998</v>
      </c>
      <c r="AU29" s="29">
        <v>1.0095833333333335</v>
      </c>
      <c r="AV29" s="29">
        <v>0.96324999999999994</v>
      </c>
      <c r="AW29" s="29">
        <v>0.99491666666666656</v>
      </c>
      <c r="AX29" s="29">
        <v>1.0511666666666668</v>
      </c>
      <c r="AY29" s="29">
        <v>1.0238333333333334</v>
      </c>
      <c r="AZ29" s="29">
        <v>0.9847499999999999</v>
      </c>
      <c r="BA29" s="20">
        <v>40</v>
      </c>
      <c r="BB29" s="26">
        <v>1.0002875</v>
      </c>
      <c r="BC29" s="2">
        <v>25</v>
      </c>
    </row>
    <row r="30" spans="1:55" x14ac:dyDescent="0.2">
      <c r="A30" s="2">
        <v>26</v>
      </c>
      <c r="B30" s="29">
        <v>1.0319166666666666</v>
      </c>
      <c r="C30" s="29">
        <v>1.0069999999999999</v>
      </c>
      <c r="D30" s="29">
        <v>0.97549999999999981</v>
      </c>
      <c r="E30" s="29">
        <v>0.96050000000000002</v>
      </c>
      <c r="F30" s="29">
        <v>0.93833333333333335</v>
      </c>
      <c r="G30" s="29">
        <v>1.00525</v>
      </c>
      <c r="H30" s="29">
        <v>1.0273333333333332</v>
      </c>
      <c r="I30" s="29">
        <v>1.004</v>
      </c>
      <c r="J30" s="29">
        <v>0.9847499999999999</v>
      </c>
      <c r="K30" s="29">
        <v>1.0142500000000001</v>
      </c>
      <c r="L30" s="29">
        <v>0.95416666666666661</v>
      </c>
      <c r="M30" s="29">
        <v>1.0348333333333335</v>
      </c>
      <c r="N30" s="29">
        <v>1.0451666666666666</v>
      </c>
      <c r="O30" s="29">
        <v>0.98499999999999999</v>
      </c>
      <c r="P30" s="29">
        <v>0.97916666666666696</v>
      </c>
      <c r="Q30" s="29">
        <v>0.97633333333333339</v>
      </c>
      <c r="R30" s="29">
        <v>1.01325</v>
      </c>
      <c r="S30" s="29">
        <v>1.0085833333333334</v>
      </c>
      <c r="T30" s="29">
        <v>0.98008333333333331</v>
      </c>
      <c r="U30" s="29">
        <v>0.99433333333333318</v>
      </c>
      <c r="X30" s="20">
        <f t="shared" si="1"/>
        <v>31</v>
      </c>
      <c r="Y30" s="26">
        <f t="shared" si="0"/>
        <v>0.9959874999999998</v>
      </c>
      <c r="Z30" s="2">
        <f t="shared" si="2"/>
        <v>39</v>
      </c>
      <c r="AF30" s="2">
        <v>33</v>
      </c>
      <c r="AG30" s="29">
        <v>0.99716666666666665</v>
      </c>
      <c r="AH30" s="29">
        <v>1.0262499999999999</v>
      </c>
      <c r="AI30" s="29">
        <v>0.99216666666666675</v>
      </c>
      <c r="AJ30" s="29">
        <v>0.99908333333333343</v>
      </c>
      <c r="AK30" s="29">
        <v>0.95941666666666681</v>
      </c>
      <c r="AL30" s="29">
        <v>0.97633333333333328</v>
      </c>
      <c r="AM30" s="29">
        <v>0.98858333333333326</v>
      </c>
      <c r="AN30" s="29">
        <v>1.0065000000000002</v>
      </c>
      <c r="AO30" s="29">
        <v>1.0008333333333335</v>
      </c>
      <c r="AP30" s="29">
        <v>1.0000833333333332</v>
      </c>
      <c r="AQ30" s="29">
        <v>1.0065833333333334</v>
      </c>
      <c r="AR30" s="29">
        <v>1.04775</v>
      </c>
      <c r="AS30" s="29">
        <v>1.0079999999999998</v>
      </c>
      <c r="AT30" s="29">
        <v>0.97908333333333319</v>
      </c>
      <c r="AU30" s="29">
        <v>0.98849999999999982</v>
      </c>
      <c r="AV30" s="29">
        <v>1.0131666666666665</v>
      </c>
      <c r="AW30" s="29">
        <v>1.0171666666666668</v>
      </c>
      <c r="AX30" s="29">
        <v>0.96241666666666681</v>
      </c>
      <c r="AY30" s="29">
        <v>1.0142499999999997</v>
      </c>
      <c r="AZ30" s="29">
        <v>1.0122500000000001</v>
      </c>
      <c r="BA30" s="20">
        <v>15</v>
      </c>
      <c r="BB30" s="26">
        <v>0.99977916666666677</v>
      </c>
      <c r="BC30" s="2">
        <v>26</v>
      </c>
    </row>
    <row r="31" spans="1:55" x14ac:dyDescent="0.2">
      <c r="A31" s="2">
        <v>27</v>
      </c>
      <c r="B31" s="29">
        <v>0.99016666666666664</v>
      </c>
      <c r="C31" s="29">
        <v>1.0294999999999999</v>
      </c>
      <c r="D31" s="29">
        <v>0.98416666666666675</v>
      </c>
      <c r="E31" s="29">
        <v>0.9804166666666666</v>
      </c>
      <c r="F31" s="29">
        <v>1.0085000000000002</v>
      </c>
      <c r="G31" s="29">
        <v>0.99758333333333316</v>
      </c>
      <c r="H31" s="29">
        <v>1.042</v>
      </c>
      <c r="I31" s="29">
        <v>0.97849999999999993</v>
      </c>
      <c r="J31" s="29">
        <v>1.01475</v>
      </c>
      <c r="K31" s="29">
        <v>0.97991666666666655</v>
      </c>
      <c r="L31" s="29">
        <v>0.95691666666666675</v>
      </c>
      <c r="M31" s="29">
        <v>0.99725000000000008</v>
      </c>
      <c r="N31" s="29">
        <v>0.97049999999999981</v>
      </c>
      <c r="O31" s="29">
        <v>1.0544166666666668</v>
      </c>
      <c r="P31" s="29">
        <v>1.0308333333333333</v>
      </c>
      <c r="Q31" s="29">
        <v>0.98850000000000016</v>
      </c>
      <c r="R31" s="29">
        <v>0.96491666666666676</v>
      </c>
      <c r="S31" s="29">
        <v>0.95825000000000005</v>
      </c>
      <c r="T31" s="29">
        <v>1.0104999999999997</v>
      </c>
      <c r="U31" s="29">
        <v>0.99925000000000008</v>
      </c>
      <c r="X31" s="20">
        <f t="shared" si="1"/>
        <v>25</v>
      </c>
      <c r="Y31" s="26">
        <f t="shared" si="0"/>
        <v>0.99684166666666663</v>
      </c>
      <c r="Z31" s="2">
        <f t="shared" si="2"/>
        <v>37</v>
      </c>
      <c r="AF31" s="2">
        <v>30</v>
      </c>
      <c r="AG31" s="29">
        <v>0.96333333333333326</v>
      </c>
      <c r="AH31" s="29">
        <v>1.0054166666666666</v>
      </c>
      <c r="AI31" s="29">
        <v>0.97975000000000001</v>
      </c>
      <c r="AJ31" s="29">
        <v>0.98183333333333334</v>
      </c>
      <c r="AK31" s="29">
        <v>0.97724999999999984</v>
      </c>
      <c r="AL31" s="29">
        <v>1.0569166666666667</v>
      </c>
      <c r="AM31" s="29">
        <v>1.0007499999999998</v>
      </c>
      <c r="AN31" s="29">
        <v>1.0285</v>
      </c>
      <c r="AO31" s="29">
        <v>1.0675833333333331</v>
      </c>
      <c r="AP31" s="29">
        <v>0.96541666666666659</v>
      </c>
      <c r="AQ31" s="29">
        <v>0.98933333333333329</v>
      </c>
      <c r="AR31" s="29">
        <v>0.98424999999999985</v>
      </c>
      <c r="AS31" s="29">
        <v>1.0238333333333334</v>
      </c>
      <c r="AT31" s="29">
        <v>0.97825000000000006</v>
      </c>
      <c r="AU31" s="29">
        <v>0.97658333333333325</v>
      </c>
      <c r="AV31" s="29">
        <v>1.0011666666666665</v>
      </c>
      <c r="AW31" s="29">
        <v>1.0099166666666666</v>
      </c>
      <c r="AX31" s="29">
        <v>0.99999999999999989</v>
      </c>
      <c r="AY31" s="29">
        <v>1.0168333333333333</v>
      </c>
      <c r="AZ31" s="29">
        <v>0.98858333333333326</v>
      </c>
      <c r="BA31" s="20">
        <v>34</v>
      </c>
      <c r="BB31" s="26">
        <v>0.99977499999999997</v>
      </c>
      <c r="BC31" s="2">
        <v>27</v>
      </c>
    </row>
    <row r="32" spans="1:55" x14ac:dyDescent="0.2">
      <c r="A32" s="2">
        <v>28</v>
      </c>
      <c r="B32" s="29">
        <v>1.0078333333333334</v>
      </c>
      <c r="C32" s="29">
        <v>0.97033333333333349</v>
      </c>
      <c r="D32" s="29">
        <v>1.02</v>
      </c>
      <c r="E32" s="29">
        <v>1.0130833333333333</v>
      </c>
      <c r="F32" s="29">
        <v>0.9966666666666667</v>
      </c>
      <c r="G32" s="29">
        <v>0.99883333333333324</v>
      </c>
      <c r="H32" s="29">
        <v>0.96099999999999985</v>
      </c>
      <c r="I32" s="29">
        <v>1.0177499999999999</v>
      </c>
      <c r="J32" s="29">
        <v>0.99766666666666681</v>
      </c>
      <c r="K32" s="29">
        <v>1.0131666666666665</v>
      </c>
      <c r="L32" s="29">
        <v>1.0431666666666666</v>
      </c>
      <c r="M32" s="29">
        <v>1.0065</v>
      </c>
      <c r="N32" s="29">
        <v>1.0289999999999999</v>
      </c>
      <c r="O32" s="29">
        <v>0.95224999999999993</v>
      </c>
      <c r="P32" s="29">
        <v>0.95991666666666664</v>
      </c>
      <c r="Q32" s="29">
        <v>1.0086666666666668</v>
      </c>
      <c r="R32" s="29">
        <v>1.0299166666666666</v>
      </c>
      <c r="S32" s="29">
        <v>1.0514166666666667</v>
      </c>
      <c r="T32" s="29">
        <v>0.97950000000000015</v>
      </c>
      <c r="U32" s="29">
        <v>0.99958333333333316</v>
      </c>
      <c r="X32" s="20">
        <f t="shared" si="1"/>
        <v>24</v>
      </c>
      <c r="Y32" s="26">
        <f t="shared" si="0"/>
        <v>1.0028125000000001</v>
      </c>
      <c r="Z32" s="2">
        <f t="shared" si="2"/>
        <v>14</v>
      </c>
      <c r="AF32" s="2">
        <v>13</v>
      </c>
      <c r="AG32" s="29">
        <v>0.95741666666666669</v>
      </c>
      <c r="AH32" s="29">
        <v>0.99383333333333324</v>
      </c>
      <c r="AI32" s="29">
        <v>1.0083333333333333</v>
      </c>
      <c r="AJ32" s="29">
        <v>1.0448333333333333</v>
      </c>
      <c r="AK32" s="29">
        <v>0.98116666666666663</v>
      </c>
      <c r="AL32" s="29">
        <v>1.0111666666666665</v>
      </c>
      <c r="AM32" s="29">
        <v>0.95450000000000024</v>
      </c>
      <c r="AN32" s="29">
        <v>0.98916666666666675</v>
      </c>
      <c r="AO32" s="29">
        <v>1.0168333333333335</v>
      </c>
      <c r="AP32" s="29">
        <v>1.0049166666666667</v>
      </c>
      <c r="AQ32" s="29">
        <v>1.0265833333333332</v>
      </c>
      <c r="AR32" s="29">
        <v>0.97975000000000001</v>
      </c>
      <c r="AS32" s="29">
        <v>0.99891666666666667</v>
      </c>
      <c r="AT32" s="29">
        <v>0.97766666666666679</v>
      </c>
      <c r="AU32" s="29">
        <v>1.0151666666666668</v>
      </c>
      <c r="AV32" s="29">
        <v>1.0174166666666666</v>
      </c>
      <c r="AW32" s="29">
        <v>1.00325</v>
      </c>
      <c r="AX32" s="29">
        <v>0.99333333333333329</v>
      </c>
      <c r="AY32" s="29">
        <v>1.01725</v>
      </c>
      <c r="AZ32" s="29">
        <v>0.98791666666666667</v>
      </c>
      <c r="BA32" s="20">
        <v>35</v>
      </c>
      <c r="BB32" s="26">
        <v>0.99897083333333347</v>
      </c>
      <c r="BC32" s="2">
        <v>28</v>
      </c>
    </row>
    <row r="33" spans="1:55" x14ac:dyDescent="0.2">
      <c r="A33" s="2">
        <v>29</v>
      </c>
      <c r="B33" s="29">
        <v>1.0449166666666667</v>
      </c>
      <c r="C33" s="29">
        <v>0.98791666666666667</v>
      </c>
      <c r="D33" s="29">
        <v>1.0169166666666667</v>
      </c>
      <c r="E33" s="29">
        <v>1.0167500000000003</v>
      </c>
      <c r="F33" s="29">
        <v>1.0206666666666666</v>
      </c>
      <c r="G33" s="29">
        <v>0.93633333333333335</v>
      </c>
      <c r="H33" s="29">
        <v>0.99891666666666656</v>
      </c>
      <c r="I33" s="29">
        <v>0.97100000000000009</v>
      </c>
      <c r="J33" s="29">
        <v>0.96116666666666684</v>
      </c>
      <c r="K33" s="29">
        <v>1.0418333333333334</v>
      </c>
      <c r="L33" s="29">
        <v>1.0158333333333334</v>
      </c>
      <c r="M33" s="29">
        <v>1.0168333333333333</v>
      </c>
      <c r="N33" s="29">
        <v>0.96641666666666659</v>
      </c>
      <c r="O33" s="29">
        <v>1.0158333333333331</v>
      </c>
      <c r="P33" s="29">
        <v>1.0216666666666667</v>
      </c>
      <c r="Q33" s="29">
        <v>1.0062500000000001</v>
      </c>
      <c r="R33" s="29">
        <v>0.98824999999999985</v>
      </c>
      <c r="S33" s="29">
        <v>0.99808333333333332</v>
      </c>
      <c r="T33" s="29">
        <v>0.98499999999999999</v>
      </c>
      <c r="U33" s="29">
        <v>1.0059166666666666</v>
      </c>
      <c r="X33" s="20">
        <f t="shared" si="1"/>
        <v>18</v>
      </c>
      <c r="Y33" s="26">
        <f t="shared" si="0"/>
        <v>1.0008250000000001</v>
      </c>
      <c r="Z33" s="2">
        <f t="shared" si="2"/>
        <v>24</v>
      </c>
      <c r="AF33" s="2">
        <v>16</v>
      </c>
      <c r="AG33" s="29">
        <v>1.01075</v>
      </c>
      <c r="AH33" s="29">
        <v>0.99233333333333329</v>
      </c>
      <c r="AI33" s="29">
        <v>1.0455833333333333</v>
      </c>
      <c r="AJ33" s="29">
        <v>0.98291666666666666</v>
      </c>
      <c r="AK33" s="29">
        <v>1.0336666666666665</v>
      </c>
      <c r="AL33" s="29">
        <v>0.98775000000000002</v>
      </c>
      <c r="AM33" s="29">
        <v>0.99674999999999991</v>
      </c>
      <c r="AN33" s="29">
        <v>1.0060833333333334</v>
      </c>
      <c r="AO33" s="29">
        <v>0.995</v>
      </c>
      <c r="AP33" s="29">
        <v>0.99399999999999988</v>
      </c>
      <c r="AQ33" s="29">
        <v>0.9644999999999998</v>
      </c>
      <c r="AR33" s="29">
        <v>0.96125000000000005</v>
      </c>
      <c r="AS33" s="29">
        <v>0.99758333333333338</v>
      </c>
      <c r="AT33" s="29">
        <v>1.0182499999999999</v>
      </c>
      <c r="AU33" s="29">
        <v>0.98758333333333337</v>
      </c>
      <c r="AV33" s="29">
        <v>0.99841666666666662</v>
      </c>
      <c r="AW33" s="29">
        <v>0.97491666666666665</v>
      </c>
      <c r="AX33" s="29">
        <v>1.0480833333333333</v>
      </c>
      <c r="AY33" s="29">
        <v>0.99750000000000005</v>
      </c>
      <c r="AZ33" s="29">
        <v>0.98625000000000007</v>
      </c>
      <c r="BA33" s="20">
        <v>38</v>
      </c>
      <c r="BB33" s="26">
        <v>0.99895833333333317</v>
      </c>
      <c r="BC33" s="2">
        <v>29</v>
      </c>
    </row>
    <row r="34" spans="1:55" x14ac:dyDescent="0.2">
      <c r="A34" s="2">
        <v>30</v>
      </c>
      <c r="B34" s="29">
        <v>0.96333333333333326</v>
      </c>
      <c r="C34" s="29">
        <v>1.0054166666666666</v>
      </c>
      <c r="D34" s="29">
        <v>0.97975000000000001</v>
      </c>
      <c r="E34" s="29">
        <v>0.98183333333333334</v>
      </c>
      <c r="F34" s="29">
        <v>0.97724999999999984</v>
      </c>
      <c r="G34" s="29">
        <v>1.0569166666666667</v>
      </c>
      <c r="H34" s="29">
        <v>1.0007499999999998</v>
      </c>
      <c r="I34" s="29">
        <v>1.0285</v>
      </c>
      <c r="J34" s="29">
        <v>1.0675833333333331</v>
      </c>
      <c r="K34" s="29">
        <v>0.96541666666666659</v>
      </c>
      <c r="L34" s="29">
        <v>0.98933333333333329</v>
      </c>
      <c r="M34" s="29">
        <v>0.98424999999999985</v>
      </c>
      <c r="N34" s="29">
        <v>1.0238333333333334</v>
      </c>
      <c r="O34" s="29">
        <v>0.97825000000000006</v>
      </c>
      <c r="P34" s="29">
        <v>0.97658333333333325</v>
      </c>
      <c r="Q34" s="29">
        <v>1.0011666666666665</v>
      </c>
      <c r="R34" s="29">
        <v>1.0099166666666666</v>
      </c>
      <c r="S34" s="29">
        <v>0.99999999999999989</v>
      </c>
      <c r="T34" s="29">
        <v>1.0168333333333333</v>
      </c>
      <c r="U34" s="29">
        <v>0.98858333333333326</v>
      </c>
      <c r="X34" s="20">
        <f t="shared" si="1"/>
        <v>34</v>
      </c>
      <c r="Y34" s="26">
        <f t="shared" si="0"/>
        <v>0.99977499999999997</v>
      </c>
      <c r="Z34" s="2">
        <f t="shared" si="2"/>
        <v>27</v>
      </c>
      <c r="AF34" s="2">
        <v>22</v>
      </c>
      <c r="AG34" s="29">
        <v>0.95074999999999987</v>
      </c>
      <c r="AH34" s="29">
        <v>1.0148333333333335</v>
      </c>
      <c r="AI34" s="29">
        <v>1.0239166666666666</v>
      </c>
      <c r="AJ34" s="29">
        <v>1.0127499999999998</v>
      </c>
      <c r="AK34" s="29">
        <v>0.99391666666666667</v>
      </c>
      <c r="AL34" s="29">
        <v>1.0260833333333332</v>
      </c>
      <c r="AM34" s="29">
        <v>0.9644166666666667</v>
      </c>
      <c r="AN34" s="29">
        <v>0.99341666666666661</v>
      </c>
      <c r="AO34" s="29">
        <v>1.0319999999999998</v>
      </c>
      <c r="AP34" s="29">
        <v>1.0306666666666666</v>
      </c>
      <c r="AQ34" s="29">
        <v>1.0158333333333334</v>
      </c>
      <c r="AR34" s="29">
        <v>1.0286666666666666</v>
      </c>
      <c r="AS34" s="29">
        <v>0.98833333333333329</v>
      </c>
      <c r="AT34" s="29">
        <v>0.98991666666666667</v>
      </c>
      <c r="AU34" s="29">
        <v>0.94066666666666654</v>
      </c>
      <c r="AV34" s="29">
        <v>0.96</v>
      </c>
      <c r="AW34" s="29">
        <v>0.94233333333333313</v>
      </c>
      <c r="AX34" s="29">
        <v>1.0952499999999998</v>
      </c>
      <c r="AY34" s="29">
        <v>0.97858333333333325</v>
      </c>
      <c r="AZ34" s="29">
        <v>0.99633333333333329</v>
      </c>
      <c r="BA34" s="20">
        <v>28</v>
      </c>
      <c r="BB34" s="26">
        <v>0.99893333333333323</v>
      </c>
      <c r="BC34" s="2">
        <v>30</v>
      </c>
    </row>
    <row r="35" spans="1:55" x14ac:dyDescent="0.2">
      <c r="A35" s="2">
        <v>31</v>
      </c>
      <c r="B35" s="29">
        <v>0.99600000000000011</v>
      </c>
      <c r="C35" s="29">
        <v>1.0439166666666666</v>
      </c>
      <c r="D35" s="29">
        <v>0.97649999999999981</v>
      </c>
      <c r="E35" s="29">
        <v>1.0049999999999999</v>
      </c>
      <c r="F35" s="29">
        <v>0.98491666666666655</v>
      </c>
      <c r="G35" s="29">
        <v>1.1024166666666666</v>
      </c>
      <c r="H35" s="29">
        <v>1.0383333333333331</v>
      </c>
      <c r="I35" s="29">
        <v>0.98883333333333334</v>
      </c>
      <c r="J35" s="29">
        <v>0.98383333333333323</v>
      </c>
      <c r="K35" s="29">
        <v>0.99833333333333341</v>
      </c>
      <c r="L35" s="29">
        <v>0.99266666666666659</v>
      </c>
      <c r="M35" s="29">
        <v>1.0033333333333334</v>
      </c>
      <c r="N35" s="29">
        <v>0.96866666666666668</v>
      </c>
      <c r="O35" s="29">
        <v>0.96208333333333318</v>
      </c>
      <c r="P35" s="29">
        <v>1.0140000000000002</v>
      </c>
      <c r="Q35" s="29">
        <v>1.0246666666666666</v>
      </c>
      <c r="R35" s="29">
        <v>0.97408333333333352</v>
      </c>
      <c r="S35" s="29">
        <v>0.99183333333333323</v>
      </c>
      <c r="T35" s="29">
        <v>0.97450000000000003</v>
      </c>
      <c r="U35" s="29">
        <v>1.0148333333333335</v>
      </c>
      <c r="X35" s="20">
        <f t="shared" si="1"/>
        <v>13</v>
      </c>
      <c r="Y35" s="26">
        <f t="shared" si="0"/>
        <v>1.0019374999999999</v>
      </c>
      <c r="Z35" s="2">
        <f>RANK(Y35,$Y$5:$Y$104)</f>
        <v>17</v>
      </c>
      <c r="AF35" s="2">
        <v>1</v>
      </c>
      <c r="AG35" s="29">
        <v>0.9740000000000002</v>
      </c>
      <c r="AH35" s="29">
        <v>0.99750000000000005</v>
      </c>
      <c r="AI35" s="29">
        <v>1.0035833333333333</v>
      </c>
      <c r="AJ35" s="29">
        <v>1.0024999999999999</v>
      </c>
      <c r="AK35" s="29">
        <v>1.0035833333333333</v>
      </c>
      <c r="AL35" s="29">
        <v>1</v>
      </c>
      <c r="AM35" s="29">
        <v>1.0357499999999999</v>
      </c>
      <c r="AN35" s="29">
        <v>0.98358333333333314</v>
      </c>
      <c r="AO35" s="29">
        <v>1.0004999999999999</v>
      </c>
      <c r="AP35" s="29">
        <v>1.0200833333333332</v>
      </c>
      <c r="AQ35" s="29">
        <v>1.0203333333333331</v>
      </c>
      <c r="AR35" s="29">
        <v>1.0180833333333332</v>
      </c>
      <c r="AS35" s="29">
        <v>0.99841666666666651</v>
      </c>
      <c r="AT35" s="29">
        <v>1.0105833333333332</v>
      </c>
      <c r="AU35" s="29">
        <v>1.0249166666666667</v>
      </c>
      <c r="AV35" s="29">
        <v>1.02725</v>
      </c>
      <c r="AW35" s="29">
        <v>0.96925000000000006</v>
      </c>
      <c r="AX35" s="29">
        <v>0.98191666666666666</v>
      </c>
      <c r="AY35" s="29">
        <v>0.92683333333333329</v>
      </c>
      <c r="AZ35" s="29">
        <v>0.96591666666666676</v>
      </c>
      <c r="BA35" s="20">
        <v>48</v>
      </c>
      <c r="BB35" s="26">
        <v>0.9982291666666665</v>
      </c>
      <c r="BC35" s="2">
        <v>31</v>
      </c>
    </row>
    <row r="36" spans="1:55" x14ac:dyDescent="0.2">
      <c r="A36" s="2">
        <v>32</v>
      </c>
      <c r="B36" s="29">
        <v>1.0019166666666668</v>
      </c>
      <c r="C36" s="29">
        <v>0.96583333333333343</v>
      </c>
      <c r="D36" s="29">
        <v>1.0247499999999998</v>
      </c>
      <c r="E36" s="29">
        <v>0.9926666666666667</v>
      </c>
      <c r="F36" s="29">
        <v>1.0126666666666668</v>
      </c>
      <c r="G36" s="29">
        <v>0.91025000000000011</v>
      </c>
      <c r="H36" s="29">
        <v>0.96116666666666672</v>
      </c>
      <c r="I36" s="29">
        <v>1.0073333333333332</v>
      </c>
      <c r="J36" s="29">
        <v>1.0051666666666665</v>
      </c>
      <c r="K36" s="29">
        <v>0.99725000000000019</v>
      </c>
      <c r="L36" s="29">
        <v>0.99791666666666645</v>
      </c>
      <c r="M36" s="29">
        <v>0.99541666666666673</v>
      </c>
      <c r="N36" s="29">
        <v>1.0396666666666667</v>
      </c>
      <c r="O36" s="29">
        <v>1.0309166666666665</v>
      </c>
      <c r="P36" s="29">
        <v>0.98675000000000013</v>
      </c>
      <c r="Q36" s="29">
        <v>0.97716666666666663</v>
      </c>
      <c r="R36" s="29">
        <v>1.0246666666666666</v>
      </c>
      <c r="S36" s="29">
        <v>1.0033333333333334</v>
      </c>
      <c r="T36" s="29">
        <v>1.0209166666666667</v>
      </c>
      <c r="U36" s="29">
        <v>0.99741666666666651</v>
      </c>
      <c r="X36" s="20">
        <f t="shared" si="1"/>
        <v>27</v>
      </c>
      <c r="Y36" s="26">
        <f t="shared" si="0"/>
        <v>0.99765833333333354</v>
      </c>
      <c r="Z36" s="2">
        <f t="shared" si="2"/>
        <v>32</v>
      </c>
      <c r="AF36" s="2">
        <v>32</v>
      </c>
      <c r="AG36" s="29">
        <v>1.0019166666666668</v>
      </c>
      <c r="AH36" s="29">
        <v>0.96583333333333343</v>
      </c>
      <c r="AI36" s="29">
        <v>1.0247499999999998</v>
      </c>
      <c r="AJ36" s="29">
        <v>0.9926666666666667</v>
      </c>
      <c r="AK36" s="29">
        <v>1.0126666666666668</v>
      </c>
      <c r="AL36" s="29">
        <v>0.91025000000000011</v>
      </c>
      <c r="AM36" s="29">
        <v>0.96116666666666672</v>
      </c>
      <c r="AN36" s="29">
        <v>1.0073333333333332</v>
      </c>
      <c r="AO36" s="29">
        <v>1.0051666666666665</v>
      </c>
      <c r="AP36" s="29">
        <v>0.99725000000000019</v>
      </c>
      <c r="AQ36" s="29">
        <v>0.99791666666666645</v>
      </c>
      <c r="AR36" s="29">
        <v>0.99541666666666673</v>
      </c>
      <c r="AS36" s="29">
        <v>1.0396666666666667</v>
      </c>
      <c r="AT36" s="29">
        <v>1.0309166666666665</v>
      </c>
      <c r="AU36" s="29">
        <v>0.98675000000000013</v>
      </c>
      <c r="AV36" s="29">
        <v>0.97716666666666663</v>
      </c>
      <c r="AW36" s="29">
        <v>1.0246666666666666</v>
      </c>
      <c r="AX36" s="29">
        <v>1.0033333333333334</v>
      </c>
      <c r="AY36" s="29">
        <v>1.0209166666666667</v>
      </c>
      <c r="AZ36" s="29">
        <v>0.99741666666666651</v>
      </c>
      <c r="BA36" s="20">
        <v>27</v>
      </c>
      <c r="BB36" s="26">
        <v>0.99765833333333354</v>
      </c>
      <c r="BC36" s="2">
        <v>32</v>
      </c>
    </row>
    <row r="37" spans="1:55" x14ac:dyDescent="0.2">
      <c r="A37" s="2">
        <v>33</v>
      </c>
      <c r="B37" s="29">
        <v>0.99716666666666665</v>
      </c>
      <c r="C37" s="29">
        <v>1.0262499999999999</v>
      </c>
      <c r="D37" s="29">
        <v>0.99216666666666675</v>
      </c>
      <c r="E37" s="29">
        <v>0.99908333333333343</v>
      </c>
      <c r="F37" s="29">
        <v>0.95941666666666681</v>
      </c>
      <c r="G37" s="29">
        <v>0.97633333333333328</v>
      </c>
      <c r="H37" s="29">
        <v>0.98858333333333326</v>
      </c>
      <c r="I37" s="29">
        <v>1.0065000000000002</v>
      </c>
      <c r="J37" s="29">
        <v>1.0008333333333335</v>
      </c>
      <c r="K37" s="29">
        <v>1.0000833333333332</v>
      </c>
      <c r="L37" s="29">
        <v>1.0065833333333334</v>
      </c>
      <c r="M37" s="29">
        <v>1.04775</v>
      </c>
      <c r="N37" s="29">
        <v>1.0079999999999998</v>
      </c>
      <c r="O37" s="29">
        <v>0.97908333333333319</v>
      </c>
      <c r="P37" s="29">
        <v>0.98849999999999982</v>
      </c>
      <c r="Q37" s="29">
        <v>1.0131666666666665</v>
      </c>
      <c r="R37" s="29">
        <v>1.0171666666666668</v>
      </c>
      <c r="S37" s="29">
        <v>0.96241666666666681</v>
      </c>
      <c r="T37" s="29">
        <v>1.0142499999999997</v>
      </c>
      <c r="U37" s="29">
        <v>1.0122500000000001</v>
      </c>
      <c r="X37" s="20">
        <f t="shared" si="1"/>
        <v>15</v>
      </c>
      <c r="Y37" s="26">
        <f t="shared" si="0"/>
        <v>0.99977916666666677</v>
      </c>
      <c r="Z37" s="2">
        <f t="shared" si="2"/>
        <v>26</v>
      </c>
      <c r="AF37" s="2">
        <v>40</v>
      </c>
      <c r="AG37" s="29">
        <v>0.96699999999999997</v>
      </c>
      <c r="AH37" s="29">
        <v>0.99341666666666661</v>
      </c>
      <c r="AI37" s="29">
        <v>1.0191666666666668</v>
      </c>
      <c r="AJ37" s="29">
        <v>0.98349999999999993</v>
      </c>
      <c r="AK37" s="29">
        <v>0.96858333333333346</v>
      </c>
      <c r="AL37" s="29">
        <v>1.0062500000000001</v>
      </c>
      <c r="AM37" s="29">
        <v>1.0183333333333333</v>
      </c>
      <c r="AN37" s="29">
        <v>0.97616666666666652</v>
      </c>
      <c r="AO37" s="29">
        <v>0.98366666666666658</v>
      </c>
      <c r="AP37" s="29">
        <v>0.98816666666666675</v>
      </c>
      <c r="AQ37" s="29">
        <v>0.97691666666666654</v>
      </c>
      <c r="AR37" s="29">
        <v>1.0301666666666665</v>
      </c>
      <c r="AS37" s="29">
        <v>0.98741666666666672</v>
      </c>
      <c r="AT37" s="29">
        <v>0.97833333333333339</v>
      </c>
      <c r="AU37" s="29">
        <v>1.0162499999999999</v>
      </c>
      <c r="AV37" s="29">
        <v>0.98108333333333342</v>
      </c>
      <c r="AW37" s="29">
        <v>1.0555000000000001</v>
      </c>
      <c r="AX37" s="29">
        <v>1.0010833333333333</v>
      </c>
      <c r="AY37" s="29">
        <v>0.99408333333333321</v>
      </c>
      <c r="AZ37" s="29">
        <v>1.0257499999999999</v>
      </c>
      <c r="BA37" s="20">
        <v>6</v>
      </c>
      <c r="BB37" s="26">
        <v>0.99754166666666644</v>
      </c>
      <c r="BC37" s="2">
        <v>33</v>
      </c>
    </row>
    <row r="38" spans="1:55" x14ac:dyDescent="0.2">
      <c r="A38" s="2">
        <v>34</v>
      </c>
      <c r="B38" s="29">
        <v>1.0003333333333333</v>
      </c>
      <c r="C38" s="29">
        <v>0.97558333333333314</v>
      </c>
      <c r="D38" s="29">
        <v>1.0117500000000001</v>
      </c>
      <c r="E38" s="29">
        <v>1.00475</v>
      </c>
      <c r="F38" s="29">
        <v>1.0325833333333332</v>
      </c>
      <c r="G38" s="29">
        <v>1.0216666666666665</v>
      </c>
      <c r="H38" s="29">
        <v>1.0134166666666666</v>
      </c>
      <c r="I38" s="29">
        <v>0.99350000000000016</v>
      </c>
      <c r="J38" s="29">
        <v>0.99949999999999994</v>
      </c>
      <c r="K38" s="29">
        <v>0.99850000000000005</v>
      </c>
      <c r="L38" s="29">
        <v>1.0083333333333333</v>
      </c>
      <c r="M38" s="29">
        <v>0.9538333333333332</v>
      </c>
      <c r="N38" s="29">
        <v>0.99449999999999994</v>
      </c>
      <c r="O38" s="29">
        <v>1.0234166666666664</v>
      </c>
      <c r="P38" s="29">
        <v>1.0197499999999999</v>
      </c>
      <c r="Q38" s="29">
        <v>0.98950000000000005</v>
      </c>
      <c r="R38" s="29">
        <v>0.97624999999999984</v>
      </c>
      <c r="S38" s="29">
        <v>1.0310833333333334</v>
      </c>
      <c r="T38" s="29">
        <v>0.99041666666666661</v>
      </c>
      <c r="U38" s="29">
        <v>0.99024999999999996</v>
      </c>
      <c r="X38" s="20">
        <f t="shared" si="1"/>
        <v>33</v>
      </c>
      <c r="Y38" s="26">
        <f t="shared" si="0"/>
        <v>1.0014458333333336</v>
      </c>
      <c r="Z38" s="2">
        <f t="shared" si="2"/>
        <v>21</v>
      </c>
      <c r="AF38" s="2">
        <v>45</v>
      </c>
      <c r="AG38" s="29">
        <v>1.0000000000000002</v>
      </c>
      <c r="AH38" s="29">
        <v>0.9787499999999999</v>
      </c>
      <c r="AI38" s="29">
        <v>1.0399166666666666</v>
      </c>
      <c r="AJ38" s="29">
        <v>0.96166666666666656</v>
      </c>
      <c r="AK38" s="29">
        <v>1.0134999999999998</v>
      </c>
      <c r="AL38" s="29">
        <v>0.99841666666666662</v>
      </c>
      <c r="AM38" s="29">
        <v>0.97483333333333333</v>
      </c>
      <c r="AN38" s="29">
        <v>0.99916666666666687</v>
      </c>
      <c r="AO38" s="29">
        <v>0.99749999999999994</v>
      </c>
      <c r="AP38" s="29">
        <v>1.0105000000000002</v>
      </c>
      <c r="AQ38" s="29">
        <v>0.98866666666666669</v>
      </c>
      <c r="AR38" s="29">
        <v>1.0397500000000002</v>
      </c>
      <c r="AS38" s="29">
        <v>0.99424999999999997</v>
      </c>
      <c r="AT38" s="29">
        <v>0.99991666666666656</v>
      </c>
      <c r="AU38" s="29">
        <v>0.98</v>
      </c>
      <c r="AV38" s="29">
        <v>1.0383333333333333</v>
      </c>
      <c r="AW38" s="29">
        <v>0.99841666666666651</v>
      </c>
      <c r="AX38" s="29">
        <v>0.94966666666666655</v>
      </c>
      <c r="AY38" s="29">
        <v>0.96875</v>
      </c>
      <c r="AZ38" s="29">
        <v>1.0170833333333333</v>
      </c>
      <c r="BA38" s="20">
        <v>11</v>
      </c>
      <c r="BB38" s="26">
        <v>0.99745416666666653</v>
      </c>
      <c r="BC38" s="2">
        <v>34</v>
      </c>
    </row>
    <row r="39" spans="1:55" x14ac:dyDescent="0.2">
      <c r="A39" s="2">
        <v>35</v>
      </c>
      <c r="B39" s="29">
        <v>0.95591666666666664</v>
      </c>
      <c r="C39" s="29">
        <v>0.99733333333333329</v>
      </c>
      <c r="D39" s="29">
        <v>1.0290833333333333</v>
      </c>
      <c r="E39" s="29">
        <v>1.00325</v>
      </c>
      <c r="F39" s="29">
        <v>0.92566666666666653</v>
      </c>
      <c r="G39" s="29">
        <v>0.97833333333333317</v>
      </c>
      <c r="H39" s="29">
        <v>0.94124999999999981</v>
      </c>
      <c r="I39" s="29">
        <v>1.0252499999999998</v>
      </c>
      <c r="J39" s="29">
        <v>0.96775</v>
      </c>
      <c r="K39" s="29">
        <v>1.0004999999999999</v>
      </c>
      <c r="L39" s="29">
        <v>0.98983333333333323</v>
      </c>
      <c r="M39" s="29">
        <v>0.9744166666666666</v>
      </c>
      <c r="N39" s="29">
        <v>0.97799999999999987</v>
      </c>
      <c r="O39" s="29">
        <v>1.0121666666666667</v>
      </c>
      <c r="P39" s="29">
        <v>1.0216666666666667</v>
      </c>
      <c r="Q39" s="29">
        <v>0.95958333333333323</v>
      </c>
      <c r="R39" s="29">
        <v>1.0620000000000001</v>
      </c>
      <c r="S39" s="29">
        <v>1.0190833333333333</v>
      </c>
      <c r="T39" s="29">
        <v>1.0210833333333333</v>
      </c>
      <c r="U39" s="29">
        <v>0.97833333333333339</v>
      </c>
      <c r="X39" s="20">
        <f t="shared" si="1"/>
        <v>44</v>
      </c>
      <c r="Y39" s="26">
        <f t="shared" si="0"/>
        <v>0.99202499999999993</v>
      </c>
      <c r="Z39" s="2">
        <f t="shared" si="2"/>
        <v>48</v>
      </c>
      <c r="AF39" s="2">
        <v>44</v>
      </c>
      <c r="AG39" s="29">
        <v>0.98341666666666649</v>
      </c>
      <c r="AH39" s="29">
        <v>1.0465833333333332</v>
      </c>
      <c r="AI39" s="29">
        <v>0.9957499999999998</v>
      </c>
      <c r="AJ39" s="29">
        <v>1.0171666666666666</v>
      </c>
      <c r="AK39" s="29">
        <v>0.98374999999999979</v>
      </c>
      <c r="AL39" s="29">
        <v>0.99608333333333332</v>
      </c>
      <c r="AM39" s="29">
        <v>1.0355833333333333</v>
      </c>
      <c r="AN39" s="29">
        <v>0.97916666666666663</v>
      </c>
      <c r="AO39" s="29">
        <v>0.99716666666666676</v>
      </c>
      <c r="AP39" s="29">
        <v>0.96174999999999999</v>
      </c>
      <c r="AQ39" s="29">
        <v>0.98633333333333317</v>
      </c>
      <c r="AR39" s="29">
        <v>0.94724999999999993</v>
      </c>
      <c r="AS39" s="29">
        <v>1.0423333333333333</v>
      </c>
      <c r="AT39" s="29">
        <v>0.97041666666666659</v>
      </c>
      <c r="AU39" s="29">
        <v>1.0149999999999999</v>
      </c>
      <c r="AV39" s="29">
        <v>0.99183333333333346</v>
      </c>
      <c r="AW39" s="29">
        <v>1.0099999999999998</v>
      </c>
      <c r="AX39" s="29">
        <v>1.0009166666666667</v>
      </c>
      <c r="AY39" s="29">
        <v>0.99958333333333327</v>
      </c>
      <c r="AZ39" s="29">
        <v>0.9860000000000001</v>
      </c>
      <c r="BA39" s="20">
        <v>39</v>
      </c>
      <c r="BB39" s="26">
        <v>0.99730416666666666</v>
      </c>
      <c r="BC39" s="2">
        <v>35</v>
      </c>
    </row>
    <row r="40" spans="1:55" x14ac:dyDescent="0.2">
      <c r="A40" s="2">
        <v>36</v>
      </c>
      <c r="B40" s="29">
        <v>1.0467500000000001</v>
      </c>
      <c r="C40" s="29">
        <v>1.0074166666666666</v>
      </c>
      <c r="D40" s="29">
        <v>0.96324999999999994</v>
      </c>
      <c r="E40" s="29">
        <v>0.99649999999999983</v>
      </c>
      <c r="F40" s="29">
        <v>1.0857500000000002</v>
      </c>
      <c r="G40" s="29">
        <v>1.0293333333333334</v>
      </c>
      <c r="H40" s="29">
        <v>1.0618333333333334</v>
      </c>
      <c r="I40" s="29">
        <v>0.97274999999999989</v>
      </c>
      <c r="J40" s="29">
        <v>1.0338333333333332</v>
      </c>
      <c r="K40" s="29">
        <v>0.98533333333333328</v>
      </c>
      <c r="L40" s="29">
        <v>1.0077499999999999</v>
      </c>
      <c r="M40" s="29">
        <v>1.0264166666666668</v>
      </c>
      <c r="N40" s="29">
        <v>1.0266666666666666</v>
      </c>
      <c r="O40" s="29">
        <v>0.98741666666666683</v>
      </c>
      <c r="P40" s="29">
        <v>0.97333333333333327</v>
      </c>
      <c r="Q40" s="29">
        <v>1.0411666666666666</v>
      </c>
      <c r="R40" s="29">
        <v>0.94866666666666655</v>
      </c>
      <c r="S40" s="29">
        <v>0.98683333333333323</v>
      </c>
      <c r="T40" s="29">
        <v>0.98499999999999988</v>
      </c>
      <c r="U40" s="29">
        <v>1.0163333333333333</v>
      </c>
      <c r="X40" s="20">
        <f t="shared" si="1"/>
        <v>12</v>
      </c>
      <c r="Y40" s="26">
        <f t="shared" si="0"/>
        <v>1.0091166666666667</v>
      </c>
      <c r="Z40" s="2">
        <f t="shared" si="2"/>
        <v>1</v>
      </c>
      <c r="AF40" s="2">
        <v>18</v>
      </c>
      <c r="AG40" s="29">
        <v>0.98616666666666664</v>
      </c>
      <c r="AH40" s="29">
        <v>1.0181666666666667</v>
      </c>
      <c r="AI40" s="29">
        <v>0.99483333333333335</v>
      </c>
      <c r="AJ40" s="29">
        <v>1.0196666666666667</v>
      </c>
      <c r="AK40" s="29">
        <v>1.00075</v>
      </c>
      <c r="AL40" s="29">
        <v>0.98858333333333326</v>
      </c>
      <c r="AM40" s="29">
        <v>1.0378333333333336</v>
      </c>
      <c r="AN40" s="29">
        <v>0.95866666666666678</v>
      </c>
      <c r="AO40" s="29">
        <v>1.0284166666666668</v>
      </c>
      <c r="AP40" s="29">
        <v>0.96208333333333351</v>
      </c>
      <c r="AQ40" s="29">
        <v>0.9910000000000001</v>
      </c>
      <c r="AR40" s="29">
        <v>1.0189166666666667</v>
      </c>
      <c r="AS40" s="29">
        <v>0.97066666666666668</v>
      </c>
      <c r="AT40" s="29">
        <v>1.0151666666666666</v>
      </c>
      <c r="AU40" s="29">
        <v>0.98449999999999982</v>
      </c>
      <c r="AV40" s="29">
        <v>0.93049999999999999</v>
      </c>
      <c r="AW40" s="29">
        <v>1.04325</v>
      </c>
      <c r="AX40" s="29">
        <v>0.95800000000000007</v>
      </c>
      <c r="AY40" s="29">
        <v>1.0023333333333333</v>
      </c>
      <c r="AZ40" s="29">
        <v>1.0295000000000001</v>
      </c>
      <c r="BA40" s="20">
        <v>5</v>
      </c>
      <c r="BB40" s="26">
        <v>0.99694999999999978</v>
      </c>
      <c r="BC40" s="2">
        <v>36</v>
      </c>
    </row>
    <row r="41" spans="1:55" x14ac:dyDescent="0.2">
      <c r="A41" s="2">
        <v>37</v>
      </c>
      <c r="B41" s="29">
        <v>0.98149999999999993</v>
      </c>
      <c r="C41" s="29">
        <v>0.94700000000000006</v>
      </c>
      <c r="D41" s="29">
        <v>0.99258333333333326</v>
      </c>
      <c r="E41" s="29">
        <v>1.0200833333333335</v>
      </c>
      <c r="F41" s="29">
        <v>0.99308333333333332</v>
      </c>
      <c r="G41" s="29">
        <v>1.0370833333333331</v>
      </c>
      <c r="H41" s="29">
        <v>1.0302499999999999</v>
      </c>
      <c r="I41" s="29">
        <v>0.98249999999999993</v>
      </c>
      <c r="J41" s="29">
        <v>1.0059166666666666</v>
      </c>
      <c r="K41" s="29">
        <v>1.0838333333333334</v>
      </c>
      <c r="L41" s="29">
        <v>0.93950000000000011</v>
      </c>
      <c r="M41" s="29">
        <v>1.0224166666666665</v>
      </c>
      <c r="N41" s="29">
        <v>1.02075</v>
      </c>
      <c r="O41" s="29">
        <v>1.0495833333333333</v>
      </c>
      <c r="P41" s="29">
        <v>0.96891666666666654</v>
      </c>
      <c r="Q41" s="29">
        <v>1.006</v>
      </c>
      <c r="R41" s="29">
        <v>0.9864166666666665</v>
      </c>
      <c r="S41" s="29">
        <v>1.0015833333333333</v>
      </c>
      <c r="T41" s="29">
        <v>1.0099166666666668</v>
      </c>
      <c r="U41" s="29">
        <v>1.0096666666666667</v>
      </c>
      <c r="X41" s="20">
        <f t="shared" si="1"/>
        <v>16</v>
      </c>
      <c r="Y41" s="26">
        <f t="shared" si="0"/>
        <v>1.0044291666666667</v>
      </c>
      <c r="Z41" s="2">
        <f t="shared" si="2"/>
        <v>10</v>
      </c>
      <c r="AF41" s="2">
        <v>27</v>
      </c>
      <c r="AG41" s="29">
        <v>0.99016666666666664</v>
      </c>
      <c r="AH41" s="29">
        <v>1.0294999999999999</v>
      </c>
      <c r="AI41" s="29">
        <v>0.98416666666666675</v>
      </c>
      <c r="AJ41" s="29">
        <v>0.9804166666666666</v>
      </c>
      <c r="AK41" s="29">
        <v>1.0085000000000002</v>
      </c>
      <c r="AL41" s="29">
        <v>0.99758333333333316</v>
      </c>
      <c r="AM41" s="29">
        <v>1.042</v>
      </c>
      <c r="AN41" s="29">
        <v>0.97849999999999993</v>
      </c>
      <c r="AO41" s="29">
        <v>1.01475</v>
      </c>
      <c r="AP41" s="29">
        <v>0.97991666666666655</v>
      </c>
      <c r="AQ41" s="29">
        <v>0.95691666666666675</v>
      </c>
      <c r="AR41" s="29">
        <v>0.99725000000000008</v>
      </c>
      <c r="AS41" s="29">
        <v>0.97049999999999981</v>
      </c>
      <c r="AT41" s="29">
        <v>1.0544166666666668</v>
      </c>
      <c r="AU41" s="29">
        <v>1.0308333333333333</v>
      </c>
      <c r="AV41" s="29">
        <v>0.98850000000000016</v>
      </c>
      <c r="AW41" s="29">
        <v>0.96491666666666676</v>
      </c>
      <c r="AX41" s="29">
        <v>0.95825000000000005</v>
      </c>
      <c r="AY41" s="29">
        <v>1.0104999999999997</v>
      </c>
      <c r="AZ41" s="29">
        <v>0.99925000000000008</v>
      </c>
      <c r="BA41" s="20">
        <v>25</v>
      </c>
      <c r="BB41" s="26">
        <v>0.99684166666666663</v>
      </c>
      <c r="BC41" s="2">
        <v>37</v>
      </c>
    </row>
    <row r="42" spans="1:55" x14ac:dyDescent="0.2">
      <c r="A42" s="2">
        <v>38</v>
      </c>
      <c r="B42" s="29">
        <v>1.0109166666666667</v>
      </c>
      <c r="C42" s="29">
        <v>1.0530833333333331</v>
      </c>
      <c r="D42" s="29">
        <v>1.0034999999999998</v>
      </c>
      <c r="E42" s="29">
        <v>0.98050000000000004</v>
      </c>
      <c r="F42" s="29">
        <v>1.0088333333333332</v>
      </c>
      <c r="G42" s="29">
        <v>0.97350000000000003</v>
      </c>
      <c r="H42" s="29">
        <v>0.97816666666666674</v>
      </c>
      <c r="I42" s="29">
        <v>1.006</v>
      </c>
      <c r="J42" s="29">
        <v>0.98799999999999999</v>
      </c>
      <c r="K42" s="29">
        <v>0.92674999999999985</v>
      </c>
      <c r="L42" s="29">
        <v>1.0645</v>
      </c>
      <c r="M42" s="29">
        <v>0.97925000000000006</v>
      </c>
      <c r="N42" s="29">
        <v>0.98175000000000001</v>
      </c>
      <c r="O42" s="29">
        <v>0.95800000000000007</v>
      </c>
      <c r="P42" s="29">
        <v>1.0309999999999999</v>
      </c>
      <c r="Q42" s="29">
        <v>0.9920833333333331</v>
      </c>
      <c r="R42" s="29">
        <v>1.0128333333333333</v>
      </c>
      <c r="S42" s="29">
        <v>0.99500000000000022</v>
      </c>
      <c r="T42" s="29">
        <v>0.98208333333333353</v>
      </c>
      <c r="U42" s="29">
        <v>0.98783333333333345</v>
      </c>
      <c r="X42" s="20">
        <f t="shared" si="1"/>
        <v>36</v>
      </c>
      <c r="Y42" s="26">
        <f t="shared" si="0"/>
        <v>0.99567916666666678</v>
      </c>
      <c r="Z42" s="2">
        <f t="shared" si="2"/>
        <v>40</v>
      </c>
      <c r="AF42" s="2">
        <v>12</v>
      </c>
      <c r="AG42" s="29">
        <v>1.0502499999999999</v>
      </c>
      <c r="AH42" s="29">
        <v>0.98083333333333333</v>
      </c>
      <c r="AI42" s="29">
        <v>1.0431666666666666</v>
      </c>
      <c r="AJ42" s="29">
        <v>0.98816666666666675</v>
      </c>
      <c r="AK42" s="29">
        <v>0.95699999999999996</v>
      </c>
      <c r="AL42" s="29">
        <v>0.99708333333333332</v>
      </c>
      <c r="AM42" s="29">
        <v>0.95533333333333337</v>
      </c>
      <c r="AN42" s="29">
        <v>1.0137499999999999</v>
      </c>
      <c r="AO42" s="29">
        <v>1.01125</v>
      </c>
      <c r="AP42" s="29">
        <v>0.94074999999999998</v>
      </c>
      <c r="AQ42" s="29">
        <v>0.97108333333333341</v>
      </c>
      <c r="AR42" s="29">
        <v>1.0449166666666667</v>
      </c>
      <c r="AS42" s="29">
        <v>1.0090000000000001</v>
      </c>
      <c r="AT42" s="29">
        <v>0.98974999999999991</v>
      </c>
      <c r="AU42" s="29">
        <v>0.97424999999999973</v>
      </c>
      <c r="AV42" s="29">
        <v>0.96674999999999989</v>
      </c>
      <c r="AW42" s="29">
        <v>1.0070833333333333</v>
      </c>
      <c r="AX42" s="29">
        <v>1.006</v>
      </c>
      <c r="AY42" s="29">
        <v>0.96666666666666667</v>
      </c>
      <c r="AZ42" s="29">
        <v>1.0591666666666666</v>
      </c>
      <c r="BA42" s="20">
        <v>1</v>
      </c>
      <c r="BB42" s="26">
        <v>0.99661249999999979</v>
      </c>
      <c r="BC42" s="2">
        <v>38</v>
      </c>
    </row>
    <row r="43" spans="1:55" x14ac:dyDescent="0.2">
      <c r="A43" s="2">
        <v>39</v>
      </c>
      <c r="B43" s="29">
        <v>1.0384166666666665</v>
      </c>
      <c r="C43" s="29">
        <v>1.0065833333333334</v>
      </c>
      <c r="D43" s="29">
        <v>0.98541666666666661</v>
      </c>
      <c r="E43" s="29">
        <v>1.0151666666666668</v>
      </c>
      <c r="F43" s="29">
        <v>1.0305833333333332</v>
      </c>
      <c r="G43" s="29">
        <v>0.98508333333333342</v>
      </c>
      <c r="H43" s="29">
        <v>0.97725000000000006</v>
      </c>
      <c r="I43" s="29">
        <v>1.0298333333333334</v>
      </c>
      <c r="J43" s="29">
        <v>1.0120833333333332</v>
      </c>
      <c r="K43" s="29">
        <v>1.0092500000000002</v>
      </c>
      <c r="L43" s="29">
        <v>1.0329166666666665</v>
      </c>
      <c r="M43" s="29">
        <v>0.9680833333333333</v>
      </c>
      <c r="N43" s="29">
        <v>1.0062499999999999</v>
      </c>
      <c r="O43" s="29">
        <v>1.0138333333333331</v>
      </c>
      <c r="P43" s="29">
        <v>0.99058333333333337</v>
      </c>
      <c r="Q43" s="29">
        <v>1.0085</v>
      </c>
      <c r="R43" s="29">
        <v>0.94983333333333331</v>
      </c>
      <c r="S43" s="29">
        <v>0.9979166666666669</v>
      </c>
      <c r="T43" s="29">
        <v>0.999</v>
      </c>
      <c r="U43" s="29">
        <v>0.97374999999999989</v>
      </c>
      <c r="X43" s="20">
        <f>RANK(U43,$U$5:$U$104)</f>
        <v>46</v>
      </c>
      <c r="Y43" s="26">
        <f t="shared" si="0"/>
        <v>1.0015166666666666</v>
      </c>
      <c r="Z43" s="2">
        <f t="shared" si="2"/>
        <v>19</v>
      </c>
      <c r="AF43" s="2">
        <v>26</v>
      </c>
      <c r="AG43" s="29">
        <v>1.0319166666666666</v>
      </c>
      <c r="AH43" s="29">
        <v>1.0069999999999999</v>
      </c>
      <c r="AI43" s="29">
        <v>0.97549999999999981</v>
      </c>
      <c r="AJ43" s="29">
        <v>0.96050000000000002</v>
      </c>
      <c r="AK43" s="29">
        <v>0.93833333333333335</v>
      </c>
      <c r="AL43" s="29">
        <v>1.00525</v>
      </c>
      <c r="AM43" s="29">
        <v>1.0273333333333332</v>
      </c>
      <c r="AN43" s="29">
        <v>1.004</v>
      </c>
      <c r="AO43" s="29">
        <v>0.9847499999999999</v>
      </c>
      <c r="AP43" s="29">
        <v>1.0142500000000001</v>
      </c>
      <c r="AQ43" s="29">
        <v>0.95416666666666661</v>
      </c>
      <c r="AR43" s="29">
        <v>1.0348333333333335</v>
      </c>
      <c r="AS43" s="29">
        <v>1.0451666666666666</v>
      </c>
      <c r="AT43" s="29">
        <v>0.98499999999999999</v>
      </c>
      <c r="AU43" s="29">
        <v>0.97916666666666696</v>
      </c>
      <c r="AV43" s="29">
        <v>0.97633333333333339</v>
      </c>
      <c r="AW43" s="29">
        <v>1.01325</v>
      </c>
      <c r="AX43" s="29">
        <v>1.0085833333333334</v>
      </c>
      <c r="AY43" s="29">
        <v>0.98008333333333331</v>
      </c>
      <c r="AZ43" s="29">
        <v>0.99433333333333318</v>
      </c>
      <c r="BA43" s="20">
        <v>31</v>
      </c>
      <c r="BB43" s="26">
        <v>0.9959874999999998</v>
      </c>
      <c r="BC43" s="2">
        <v>39</v>
      </c>
    </row>
    <row r="44" spans="1:55" x14ac:dyDescent="0.2">
      <c r="A44" s="2">
        <v>40</v>
      </c>
      <c r="B44" s="29">
        <v>0.96699999999999997</v>
      </c>
      <c r="C44" s="29">
        <v>0.99341666666666661</v>
      </c>
      <c r="D44" s="29">
        <v>1.0191666666666668</v>
      </c>
      <c r="E44" s="29">
        <v>0.98349999999999993</v>
      </c>
      <c r="F44" s="29">
        <v>0.96858333333333346</v>
      </c>
      <c r="G44" s="29">
        <v>1.0062500000000001</v>
      </c>
      <c r="H44" s="29">
        <v>1.0183333333333333</v>
      </c>
      <c r="I44" s="29">
        <v>0.97616666666666652</v>
      </c>
      <c r="J44" s="29">
        <v>0.98366666666666658</v>
      </c>
      <c r="K44" s="29">
        <v>0.98816666666666675</v>
      </c>
      <c r="L44" s="29">
        <v>0.97691666666666654</v>
      </c>
      <c r="M44" s="29">
        <v>1.0301666666666665</v>
      </c>
      <c r="N44" s="29">
        <v>0.98741666666666672</v>
      </c>
      <c r="O44" s="29">
        <v>0.97833333333333339</v>
      </c>
      <c r="P44" s="29">
        <v>1.0162499999999999</v>
      </c>
      <c r="Q44" s="29">
        <v>0.98108333333333342</v>
      </c>
      <c r="R44" s="29">
        <v>1.0555000000000001</v>
      </c>
      <c r="S44" s="29">
        <v>1.0010833333333333</v>
      </c>
      <c r="T44" s="29">
        <v>0.99408333333333321</v>
      </c>
      <c r="U44" s="29">
        <v>1.0257499999999999</v>
      </c>
      <c r="X44" s="20">
        <f t="shared" si="1"/>
        <v>6</v>
      </c>
      <c r="Y44" s="26">
        <f t="shared" si="0"/>
        <v>0.99754166666666644</v>
      </c>
      <c r="Z44" s="2">
        <f t="shared" si="2"/>
        <v>33</v>
      </c>
      <c r="AF44" s="2">
        <v>38</v>
      </c>
      <c r="AG44" s="29">
        <v>1.0109166666666667</v>
      </c>
      <c r="AH44" s="29">
        <v>1.0530833333333331</v>
      </c>
      <c r="AI44" s="29">
        <v>1.0034999999999998</v>
      </c>
      <c r="AJ44" s="29">
        <v>0.98050000000000004</v>
      </c>
      <c r="AK44" s="29">
        <v>1.0088333333333332</v>
      </c>
      <c r="AL44" s="29">
        <v>0.97350000000000003</v>
      </c>
      <c r="AM44" s="29">
        <v>0.97816666666666674</v>
      </c>
      <c r="AN44" s="29">
        <v>1.006</v>
      </c>
      <c r="AO44" s="29">
        <v>0.98799999999999999</v>
      </c>
      <c r="AP44" s="29">
        <v>0.92674999999999985</v>
      </c>
      <c r="AQ44" s="29">
        <v>1.0645</v>
      </c>
      <c r="AR44" s="29">
        <v>0.97925000000000006</v>
      </c>
      <c r="AS44" s="29">
        <v>0.98175000000000001</v>
      </c>
      <c r="AT44" s="29">
        <v>0.95800000000000007</v>
      </c>
      <c r="AU44" s="29">
        <v>1.0309999999999999</v>
      </c>
      <c r="AV44" s="29">
        <v>0.9920833333333331</v>
      </c>
      <c r="AW44" s="29">
        <v>1.0128333333333333</v>
      </c>
      <c r="AX44" s="29">
        <v>0.99500000000000022</v>
      </c>
      <c r="AY44" s="29">
        <v>0.98208333333333353</v>
      </c>
      <c r="AZ44" s="29">
        <v>0.98783333333333345</v>
      </c>
      <c r="BA44" s="20">
        <v>36</v>
      </c>
      <c r="BB44" s="26">
        <v>0.99567916666666678</v>
      </c>
      <c r="BC44" s="2">
        <v>40</v>
      </c>
    </row>
    <row r="45" spans="1:55" x14ac:dyDescent="0.2">
      <c r="A45" s="2">
        <v>41</v>
      </c>
      <c r="B45" s="29">
        <v>1.0139166666666666</v>
      </c>
      <c r="C45" s="29">
        <v>1.0291666666666666</v>
      </c>
      <c r="D45" s="29">
        <v>1.0011666666666668</v>
      </c>
      <c r="E45" s="29">
        <v>1.0671666666666666</v>
      </c>
      <c r="F45" s="29">
        <v>0.96658333333333335</v>
      </c>
      <c r="G45" s="29">
        <v>0.97358333333333336</v>
      </c>
      <c r="H45" s="29">
        <v>0.97883333333333333</v>
      </c>
      <c r="I45" s="29">
        <v>0.99783333333333335</v>
      </c>
      <c r="J45" s="29">
        <v>0.97575000000000001</v>
      </c>
      <c r="K45" s="29">
        <v>0.97441666666666682</v>
      </c>
      <c r="L45" s="29">
        <v>1.0051666666666665</v>
      </c>
      <c r="M45" s="29">
        <v>1.0229166666666667</v>
      </c>
      <c r="N45" s="29">
        <v>1.0528333333333333</v>
      </c>
      <c r="O45" s="29">
        <v>1.0219999999999998</v>
      </c>
      <c r="P45" s="29">
        <v>1.0304999999999997</v>
      </c>
      <c r="Q45" s="29">
        <v>0.99666666666666659</v>
      </c>
      <c r="R45" s="29">
        <v>0.98116666666666674</v>
      </c>
      <c r="S45" s="29">
        <v>1.0279999999999998</v>
      </c>
      <c r="T45" s="29">
        <v>0.99416666666666664</v>
      </c>
      <c r="U45" s="29">
        <v>0.99591666666666667</v>
      </c>
      <c r="X45" s="20">
        <f t="shared" si="1"/>
        <v>29</v>
      </c>
      <c r="Y45" s="26">
        <f t="shared" si="0"/>
        <v>1.0053874999999999</v>
      </c>
      <c r="Z45" s="2">
        <f t="shared" si="2"/>
        <v>7</v>
      </c>
      <c r="AF45" s="2">
        <v>50</v>
      </c>
      <c r="AG45" s="29">
        <v>0.9993333333333333</v>
      </c>
      <c r="AH45" s="29">
        <v>0.96424999999999994</v>
      </c>
      <c r="AI45" s="29">
        <v>0.98483333333333334</v>
      </c>
      <c r="AJ45" s="29">
        <v>0.98250000000000004</v>
      </c>
      <c r="AK45" s="29">
        <v>1.0141666666666669</v>
      </c>
      <c r="AL45" s="29">
        <v>1.0077499999999999</v>
      </c>
      <c r="AM45" s="29">
        <v>0.99408333333333332</v>
      </c>
      <c r="AN45" s="29">
        <v>1.0029166666666667</v>
      </c>
      <c r="AO45" s="29">
        <v>0.99991666666666668</v>
      </c>
      <c r="AP45" s="29">
        <v>0.98424999999999985</v>
      </c>
      <c r="AQ45" s="29">
        <v>0.98291666666666666</v>
      </c>
      <c r="AR45" s="29">
        <v>0.98058333333333347</v>
      </c>
      <c r="AS45" s="29">
        <v>0.99308333333333332</v>
      </c>
      <c r="AT45" s="29">
        <v>1.0014166666666666</v>
      </c>
      <c r="AU45" s="29">
        <v>1.0387500000000001</v>
      </c>
      <c r="AV45" s="29">
        <v>0.97924999999999984</v>
      </c>
      <c r="AW45" s="29">
        <v>1.0152499999999998</v>
      </c>
      <c r="AX45" s="29">
        <v>0.99924999999999997</v>
      </c>
      <c r="AY45" s="29">
        <v>1.0031666666666668</v>
      </c>
      <c r="AZ45" s="29">
        <v>0.98208333333333353</v>
      </c>
      <c r="BA45" s="20">
        <v>41</v>
      </c>
      <c r="BB45" s="26">
        <v>0.99548749999999975</v>
      </c>
      <c r="BC45" s="2">
        <v>41</v>
      </c>
    </row>
    <row r="46" spans="1:55" x14ac:dyDescent="0.2">
      <c r="A46" s="2">
        <v>42</v>
      </c>
      <c r="B46" s="29">
        <v>0.9780833333333333</v>
      </c>
      <c r="C46" s="29">
        <v>0.97216666666666673</v>
      </c>
      <c r="D46" s="29">
        <v>0.98958333333333337</v>
      </c>
      <c r="E46" s="29">
        <v>0.93633333333333324</v>
      </c>
      <c r="F46" s="29">
        <v>1.0356666666666667</v>
      </c>
      <c r="G46" s="29">
        <v>1.0200833333333332</v>
      </c>
      <c r="H46" s="29">
        <v>1.0162500000000001</v>
      </c>
      <c r="I46" s="29">
        <v>0.99516666666666653</v>
      </c>
      <c r="J46" s="29">
        <v>1.01475</v>
      </c>
      <c r="K46" s="29">
        <v>1.0250000000000001</v>
      </c>
      <c r="L46" s="29">
        <v>0.98583333333333334</v>
      </c>
      <c r="M46" s="29">
        <v>0.9826666666666668</v>
      </c>
      <c r="N46" s="29">
        <v>0.93900000000000006</v>
      </c>
      <c r="O46" s="29">
        <v>0.98108333333333342</v>
      </c>
      <c r="P46" s="29">
        <v>0.96274999999999988</v>
      </c>
      <c r="Q46" s="29">
        <v>1.000416666666667</v>
      </c>
      <c r="R46" s="29">
        <v>1.0129166666666665</v>
      </c>
      <c r="S46" s="29">
        <v>0.97749999999999992</v>
      </c>
      <c r="T46" s="29">
        <v>1.0084166666666665</v>
      </c>
      <c r="U46" s="29">
        <v>1.0014166666666664</v>
      </c>
      <c r="X46" s="20">
        <f t="shared" si="1"/>
        <v>23</v>
      </c>
      <c r="Y46" s="26">
        <f t="shared" si="0"/>
        <v>0.99175416666666671</v>
      </c>
      <c r="Z46" s="2">
        <f t="shared" si="2"/>
        <v>49</v>
      </c>
      <c r="AF46" s="2">
        <v>7</v>
      </c>
      <c r="AG46" s="29">
        <v>1.0457500000000002</v>
      </c>
      <c r="AH46" s="29">
        <v>1.0189999999999999</v>
      </c>
      <c r="AI46" s="29">
        <v>1.0198333333333334</v>
      </c>
      <c r="AJ46" s="29">
        <v>0.95891666666666675</v>
      </c>
      <c r="AK46" s="29">
        <v>0.96858333333333324</v>
      </c>
      <c r="AL46" s="29">
        <v>1.0173333333333334</v>
      </c>
      <c r="AM46" s="29">
        <v>0.95649999999999979</v>
      </c>
      <c r="AN46" s="29">
        <v>0.9966666666666667</v>
      </c>
      <c r="AO46" s="29">
        <v>1.0170833333333333</v>
      </c>
      <c r="AP46" s="29">
        <v>1.0251666666666666</v>
      </c>
      <c r="AQ46" s="29">
        <v>1.0395833333333331</v>
      </c>
      <c r="AR46" s="29">
        <v>0.98024999999999995</v>
      </c>
      <c r="AS46" s="29">
        <v>1.0368333333333335</v>
      </c>
      <c r="AT46" s="29">
        <v>0.97058333333333335</v>
      </c>
      <c r="AU46" s="29">
        <v>0.97141666666666671</v>
      </c>
      <c r="AV46" s="29">
        <v>0.99083333333333334</v>
      </c>
      <c r="AW46" s="29">
        <v>1.0096666666666667</v>
      </c>
      <c r="AX46" s="29">
        <v>0.95591666666666664</v>
      </c>
      <c r="AY46" s="29">
        <v>0.93441666666666656</v>
      </c>
      <c r="AZ46" s="29">
        <v>0.9920833333333331</v>
      </c>
      <c r="BA46" s="20">
        <v>32</v>
      </c>
      <c r="BB46" s="26">
        <v>0.99532083333333365</v>
      </c>
      <c r="BC46" s="2">
        <v>42</v>
      </c>
    </row>
    <row r="47" spans="1:55" x14ac:dyDescent="0.2">
      <c r="A47" s="2">
        <v>43</v>
      </c>
      <c r="B47" s="29">
        <v>1.0145</v>
      </c>
      <c r="C47" s="29">
        <v>0.96766666666666656</v>
      </c>
      <c r="D47" s="29">
        <v>0.99316666666666664</v>
      </c>
      <c r="E47" s="29">
        <v>0.97466666666666646</v>
      </c>
      <c r="F47" s="29">
        <v>1.0120833333333334</v>
      </c>
      <c r="G47" s="29">
        <v>1.0109166666666667</v>
      </c>
      <c r="H47" s="29">
        <v>0.97433333333333338</v>
      </c>
      <c r="I47" s="29">
        <v>1.0170833333333333</v>
      </c>
      <c r="J47" s="29">
        <v>1.0041666666666667</v>
      </c>
      <c r="K47" s="29">
        <v>1.0445833333333334</v>
      </c>
      <c r="L47" s="29">
        <v>1.0061666666666667</v>
      </c>
      <c r="M47" s="29">
        <v>1.0490000000000002</v>
      </c>
      <c r="N47" s="29">
        <v>0.95683333333333331</v>
      </c>
      <c r="O47" s="29">
        <v>1.0335833333333335</v>
      </c>
      <c r="P47" s="29">
        <v>0.98333333333333328</v>
      </c>
      <c r="Q47" s="29">
        <v>1.0060833333333332</v>
      </c>
      <c r="R47" s="29">
        <v>0.98375000000000012</v>
      </c>
      <c r="S47" s="29">
        <v>0.9966666666666667</v>
      </c>
      <c r="T47" s="29">
        <v>1.00275</v>
      </c>
      <c r="U47" s="29">
        <v>1.0128333333333333</v>
      </c>
      <c r="X47" s="20">
        <f t="shared" si="1"/>
        <v>14</v>
      </c>
      <c r="Y47" s="26">
        <f t="shared" si="0"/>
        <v>1.0022083333333334</v>
      </c>
      <c r="Z47" s="2">
        <f t="shared" si="2"/>
        <v>16</v>
      </c>
      <c r="AF47" s="2">
        <v>5</v>
      </c>
      <c r="AG47" s="29">
        <v>0.96316666666666662</v>
      </c>
      <c r="AH47" s="29">
        <v>0.98974999999999991</v>
      </c>
      <c r="AI47" s="29">
        <v>0.97958333333333314</v>
      </c>
      <c r="AJ47" s="29">
        <v>1.0262499999999999</v>
      </c>
      <c r="AK47" s="29">
        <v>0.96550000000000002</v>
      </c>
      <c r="AL47" s="29">
        <v>0.9724166666666666</v>
      </c>
      <c r="AM47" s="29">
        <v>1.0165833333333332</v>
      </c>
      <c r="AN47" s="29">
        <v>0.94808333333333328</v>
      </c>
      <c r="AO47" s="29">
        <v>0.9787499999999999</v>
      </c>
      <c r="AP47" s="29">
        <v>1.0090833333333333</v>
      </c>
      <c r="AQ47" s="29">
        <v>1.0065833333333334</v>
      </c>
      <c r="AR47" s="29">
        <v>1.0022500000000001</v>
      </c>
      <c r="AS47" s="29">
        <v>1.02125</v>
      </c>
      <c r="AT47" s="29">
        <v>0.99158333333333359</v>
      </c>
      <c r="AU47" s="29">
        <v>0.98716666666666664</v>
      </c>
      <c r="AV47" s="29">
        <v>1.0121666666666667</v>
      </c>
      <c r="AW47" s="29">
        <v>0.9923333333333334</v>
      </c>
      <c r="AX47" s="29">
        <v>0.99483333333333335</v>
      </c>
      <c r="AY47" s="29">
        <v>1.0586666666666666</v>
      </c>
      <c r="AZ47" s="29">
        <v>0.97849999999999993</v>
      </c>
      <c r="BA47" s="20">
        <v>43</v>
      </c>
      <c r="BB47" s="26">
        <v>0.99472500000000008</v>
      </c>
      <c r="BC47" s="2">
        <v>43</v>
      </c>
    </row>
    <row r="48" spans="1:55" x14ac:dyDescent="0.2">
      <c r="A48" s="2">
        <v>44</v>
      </c>
      <c r="B48" s="29">
        <v>0.98341666666666649</v>
      </c>
      <c r="C48" s="29">
        <v>1.0465833333333332</v>
      </c>
      <c r="D48" s="29">
        <v>0.9957499999999998</v>
      </c>
      <c r="E48" s="29">
        <v>1.0171666666666666</v>
      </c>
      <c r="F48" s="29">
        <v>0.98374999999999979</v>
      </c>
      <c r="G48" s="29">
        <v>0.99608333333333332</v>
      </c>
      <c r="H48" s="29">
        <v>1.0355833333333333</v>
      </c>
      <c r="I48" s="29">
        <v>0.97916666666666663</v>
      </c>
      <c r="J48" s="29">
        <v>0.99716666666666676</v>
      </c>
      <c r="K48" s="29">
        <v>0.96174999999999999</v>
      </c>
      <c r="L48" s="29">
        <v>0.98633333333333317</v>
      </c>
      <c r="M48" s="29">
        <v>0.94724999999999993</v>
      </c>
      <c r="N48" s="29">
        <v>1.0423333333333333</v>
      </c>
      <c r="O48" s="29">
        <v>0.97041666666666659</v>
      </c>
      <c r="P48" s="29">
        <v>1.0149999999999999</v>
      </c>
      <c r="Q48" s="29">
        <v>0.99183333333333346</v>
      </c>
      <c r="R48" s="29">
        <v>1.0099999999999998</v>
      </c>
      <c r="S48" s="29">
        <v>1.0009166666666667</v>
      </c>
      <c r="T48" s="29">
        <v>0.99958333333333327</v>
      </c>
      <c r="U48" s="29">
        <v>0.9860000000000001</v>
      </c>
      <c r="X48" s="20">
        <f t="shared" si="1"/>
        <v>39</v>
      </c>
      <c r="Y48" s="26">
        <f t="shared" si="0"/>
        <v>0.99730416666666666</v>
      </c>
      <c r="Z48" s="2">
        <f t="shared" si="2"/>
        <v>35</v>
      </c>
      <c r="AF48" s="2">
        <v>19</v>
      </c>
      <c r="AG48" s="29">
        <v>0.98516666666666663</v>
      </c>
      <c r="AH48" s="29">
        <v>1.0064999999999997</v>
      </c>
      <c r="AI48" s="29">
        <v>0.97883333333333333</v>
      </c>
      <c r="AJ48" s="29">
        <v>0.95983333333333343</v>
      </c>
      <c r="AK48" s="29">
        <v>1.0178333333333334</v>
      </c>
      <c r="AL48" s="29">
        <v>1.0117499999999999</v>
      </c>
      <c r="AM48" s="29">
        <v>0.98483333333333345</v>
      </c>
      <c r="AN48" s="29">
        <v>0.99116666666666686</v>
      </c>
      <c r="AO48" s="29">
        <v>1.0097500000000001</v>
      </c>
      <c r="AP48" s="29">
        <v>0.96133333333333326</v>
      </c>
      <c r="AQ48" s="29">
        <v>0.98124999999999984</v>
      </c>
      <c r="AR48" s="29">
        <v>1.0172499999999998</v>
      </c>
      <c r="AS48" s="29">
        <v>0.98450000000000004</v>
      </c>
      <c r="AT48" s="29">
        <v>0.97525000000000006</v>
      </c>
      <c r="AU48" s="29">
        <v>0.96383333333333321</v>
      </c>
      <c r="AV48" s="29">
        <v>1.0432500000000002</v>
      </c>
      <c r="AW48" s="29">
        <v>1.0024999999999997</v>
      </c>
      <c r="AX48" s="29">
        <v>0.96650000000000003</v>
      </c>
      <c r="AY48" s="29">
        <v>1.00475</v>
      </c>
      <c r="AZ48" s="29">
        <v>1.0479999999999998</v>
      </c>
      <c r="BA48" s="20">
        <v>2</v>
      </c>
      <c r="BB48" s="26">
        <v>0.99470416666666672</v>
      </c>
      <c r="BC48" s="2">
        <v>44</v>
      </c>
    </row>
    <row r="49" spans="1:55" x14ac:dyDescent="0.2">
      <c r="A49" s="2">
        <v>45</v>
      </c>
      <c r="B49" s="29">
        <v>1.0000000000000002</v>
      </c>
      <c r="C49" s="29">
        <v>0.9787499999999999</v>
      </c>
      <c r="D49" s="29">
        <v>1.0399166666666666</v>
      </c>
      <c r="E49" s="29">
        <v>0.96166666666666656</v>
      </c>
      <c r="F49" s="29">
        <v>1.0134999999999998</v>
      </c>
      <c r="G49" s="29">
        <v>0.99841666666666662</v>
      </c>
      <c r="H49" s="29">
        <v>0.97483333333333333</v>
      </c>
      <c r="I49" s="29">
        <v>0.99916666666666687</v>
      </c>
      <c r="J49" s="29">
        <v>0.99749999999999994</v>
      </c>
      <c r="K49" s="29">
        <v>1.0105000000000002</v>
      </c>
      <c r="L49" s="29">
        <v>0.98866666666666669</v>
      </c>
      <c r="M49" s="29">
        <v>1.0397500000000002</v>
      </c>
      <c r="N49" s="29">
        <v>0.99424999999999997</v>
      </c>
      <c r="O49" s="29">
        <v>0.99991666666666656</v>
      </c>
      <c r="P49" s="29">
        <v>0.98</v>
      </c>
      <c r="Q49" s="29">
        <v>1.0383333333333333</v>
      </c>
      <c r="R49" s="29">
        <v>0.99841666666666651</v>
      </c>
      <c r="S49" s="29">
        <v>0.94966666666666655</v>
      </c>
      <c r="T49" s="29">
        <v>0.96875</v>
      </c>
      <c r="U49" s="29">
        <v>1.0170833333333333</v>
      </c>
      <c r="X49" s="20">
        <f t="shared" si="1"/>
        <v>11</v>
      </c>
      <c r="Y49" s="26">
        <f t="shared" si="0"/>
        <v>0.99745416666666653</v>
      </c>
      <c r="Z49" s="2">
        <f t="shared" si="2"/>
        <v>34</v>
      </c>
      <c r="AF49" s="2">
        <v>9</v>
      </c>
      <c r="AG49" s="29">
        <v>1.0194166666666666</v>
      </c>
      <c r="AH49" s="29">
        <v>1.0199166666666668</v>
      </c>
      <c r="AI49" s="29">
        <v>1.0249999999999997</v>
      </c>
      <c r="AJ49" s="29">
        <v>0.997</v>
      </c>
      <c r="AK49" s="29">
        <v>1.0065</v>
      </c>
      <c r="AL49" s="29">
        <v>1.0235000000000001</v>
      </c>
      <c r="AM49" s="29">
        <v>0.96549999999999969</v>
      </c>
      <c r="AN49" s="29">
        <v>0.99024999999999996</v>
      </c>
      <c r="AO49" s="29">
        <v>1.0169166666666665</v>
      </c>
      <c r="AP49" s="29">
        <v>0.96066666666666656</v>
      </c>
      <c r="AQ49" s="29">
        <v>0.99941666666666684</v>
      </c>
      <c r="AR49" s="29">
        <v>0.96616666666666662</v>
      </c>
      <c r="AS49" s="29">
        <v>0.98791666666666667</v>
      </c>
      <c r="AT49" s="29">
        <v>0.96533333333333327</v>
      </c>
      <c r="AU49" s="29">
        <v>0.9514999999999999</v>
      </c>
      <c r="AV49" s="29">
        <v>1.0081666666666664</v>
      </c>
      <c r="AW49" s="29">
        <v>0.94533333333333325</v>
      </c>
      <c r="AX49" s="29">
        <v>0.99533333333333329</v>
      </c>
      <c r="AY49" s="29">
        <v>0.99658333333333349</v>
      </c>
      <c r="AZ49" s="29">
        <v>1.0454166666666667</v>
      </c>
      <c r="BA49" s="20">
        <v>3</v>
      </c>
      <c r="BB49" s="26">
        <v>0.99429166666666668</v>
      </c>
      <c r="BC49" s="2">
        <v>45</v>
      </c>
    </row>
    <row r="50" spans="1:55" x14ac:dyDescent="0.2">
      <c r="A50" s="2">
        <v>46</v>
      </c>
      <c r="B50" s="29">
        <v>1.0024166666666667</v>
      </c>
      <c r="C50" s="29">
        <v>1.0178333333333331</v>
      </c>
      <c r="D50" s="29">
        <v>0.95683333333333342</v>
      </c>
      <c r="E50" s="29">
        <v>1.0334166666666669</v>
      </c>
      <c r="F50" s="29">
        <v>0.98625000000000007</v>
      </c>
      <c r="G50" s="29">
        <v>0.99483333333333324</v>
      </c>
      <c r="H50" s="29">
        <v>1.0239166666666668</v>
      </c>
      <c r="I50" s="29">
        <v>1.0090000000000001</v>
      </c>
      <c r="J50" s="29">
        <v>0.99916666666666654</v>
      </c>
      <c r="K50" s="29">
        <v>0.99108333333333343</v>
      </c>
      <c r="L50" s="29">
        <v>1.014833333333333</v>
      </c>
      <c r="M50" s="29">
        <v>0.96008333333333351</v>
      </c>
      <c r="N50" s="29">
        <v>0.99683333333333335</v>
      </c>
      <c r="O50" s="29">
        <v>0.9917499999999998</v>
      </c>
      <c r="P50" s="29">
        <v>1.0095833333333335</v>
      </c>
      <c r="Q50" s="29">
        <v>0.96324999999999994</v>
      </c>
      <c r="R50" s="29">
        <v>0.99491666666666656</v>
      </c>
      <c r="S50" s="29">
        <v>1.0511666666666668</v>
      </c>
      <c r="T50" s="29">
        <v>1.0238333333333334</v>
      </c>
      <c r="U50" s="29">
        <v>0.9847499999999999</v>
      </c>
      <c r="X50" s="20">
        <f t="shared" si="1"/>
        <v>40</v>
      </c>
      <c r="Y50" s="26">
        <f t="shared" si="0"/>
        <v>1.0002875</v>
      </c>
      <c r="Z50" s="2">
        <f t="shared" si="2"/>
        <v>25</v>
      </c>
      <c r="AF50" s="2">
        <v>47</v>
      </c>
      <c r="AG50" s="29">
        <v>0.96199999999999986</v>
      </c>
      <c r="AH50" s="29">
        <v>1.0110833333333333</v>
      </c>
      <c r="AI50" s="29">
        <v>1.0485</v>
      </c>
      <c r="AJ50" s="29">
        <v>1.0398333333333334</v>
      </c>
      <c r="AK50" s="29">
        <v>0.9860000000000001</v>
      </c>
      <c r="AL50" s="29">
        <v>0.9906666666666667</v>
      </c>
      <c r="AM50" s="29">
        <v>1.0164166666666667</v>
      </c>
      <c r="AN50" s="29">
        <v>0.9474999999999999</v>
      </c>
      <c r="AO50" s="29">
        <v>1.0428333333333333</v>
      </c>
      <c r="AP50" s="29">
        <v>0.93391666666666673</v>
      </c>
      <c r="AQ50" s="29">
        <v>0.96283333333333321</v>
      </c>
      <c r="AR50" s="29">
        <v>0.98950000000000016</v>
      </c>
      <c r="AS50" s="29">
        <v>0.97941666666666649</v>
      </c>
      <c r="AT50" s="29">
        <v>0.99108333333333343</v>
      </c>
      <c r="AU50" s="29">
        <v>0.99949999999999983</v>
      </c>
      <c r="AV50" s="29">
        <v>0.98191666666666666</v>
      </c>
      <c r="AW50" s="29">
        <v>0.98450000000000004</v>
      </c>
      <c r="AX50" s="29">
        <v>1.0482499999999999</v>
      </c>
      <c r="AY50" s="29">
        <v>0.97758333333333314</v>
      </c>
      <c r="AZ50" s="29">
        <v>0.98100000000000021</v>
      </c>
      <c r="BA50" s="20">
        <v>42</v>
      </c>
      <c r="BB50" s="26">
        <v>0.99371666666666658</v>
      </c>
      <c r="BC50" s="2">
        <v>46</v>
      </c>
    </row>
    <row r="51" spans="1:55" x14ac:dyDescent="0.2">
      <c r="A51" s="2">
        <v>47</v>
      </c>
      <c r="B51" s="29">
        <v>0.96199999999999986</v>
      </c>
      <c r="C51" s="29">
        <v>1.0110833333333333</v>
      </c>
      <c r="D51" s="29">
        <v>1.0485</v>
      </c>
      <c r="E51" s="29">
        <v>1.0398333333333334</v>
      </c>
      <c r="F51" s="29">
        <v>0.9860000000000001</v>
      </c>
      <c r="G51" s="29">
        <v>0.9906666666666667</v>
      </c>
      <c r="H51" s="29">
        <v>1.0164166666666667</v>
      </c>
      <c r="I51" s="29">
        <v>0.9474999999999999</v>
      </c>
      <c r="J51" s="29">
        <v>1.0428333333333333</v>
      </c>
      <c r="K51" s="29">
        <v>0.93391666666666673</v>
      </c>
      <c r="L51" s="29">
        <v>0.96283333333333321</v>
      </c>
      <c r="M51" s="29">
        <v>0.98950000000000016</v>
      </c>
      <c r="N51" s="29">
        <v>0.97941666666666649</v>
      </c>
      <c r="O51" s="29">
        <v>0.99108333333333343</v>
      </c>
      <c r="P51" s="29">
        <v>0.99949999999999983</v>
      </c>
      <c r="Q51" s="29">
        <v>0.98191666666666666</v>
      </c>
      <c r="R51" s="29">
        <v>0.98450000000000004</v>
      </c>
      <c r="S51" s="29">
        <v>1.0482499999999999</v>
      </c>
      <c r="T51" s="29">
        <v>0.97758333333333314</v>
      </c>
      <c r="U51" s="29">
        <v>0.98100000000000021</v>
      </c>
      <c r="X51" s="20">
        <f t="shared" si="1"/>
        <v>42</v>
      </c>
      <c r="Y51" s="26">
        <f t="shared" si="0"/>
        <v>0.99371666666666658</v>
      </c>
      <c r="Z51" s="2">
        <f t="shared" si="2"/>
        <v>46</v>
      </c>
      <c r="AF51" s="2">
        <v>3</v>
      </c>
      <c r="AG51" s="29">
        <v>0.99624999999999997</v>
      </c>
      <c r="AH51" s="29">
        <v>0.96699999999999997</v>
      </c>
      <c r="AI51" s="29">
        <v>1.0049166666666667</v>
      </c>
      <c r="AJ51" s="29">
        <v>1.0014166666666666</v>
      </c>
      <c r="AK51" s="29">
        <v>1.0159999999999998</v>
      </c>
      <c r="AL51" s="29">
        <v>1.034833333333333</v>
      </c>
      <c r="AM51" s="29">
        <v>0.97416666666666663</v>
      </c>
      <c r="AN51" s="29">
        <v>1.0069166666666667</v>
      </c>
      <c r="AO51" s="29">
        <v>0.96666666666666645</v>
      </c>
      <c r="AP51" s="29">
        <v>0.98475000000000013</v>
      </c>
      <c r="AQ51" s="29">
        <v>1.0236666666666667</v>
      </c>
      <c r="AR51" s="29">
        <v>1.0281666666666667</v>
      </c>
      <c r="AS51" s="29">
        <v>1.018</v>
      </c>
      <c r="AT51" s="29">
        <v>0.9560833333333334</v>
      </c>
      <c r="AU51" s="29">
        <v>0.9680833333333333</v>
      </c>
      <c r="AV51" s="29">
        <v>0.93666666666666687</v>
      </c>
      <c r="AW51" s="29">
        <v>0.96641666666666659</v>
      </c>
      <c r="AX51" s="29">
        <v>1.0105833333333334</v>
      </c>
      <c r="AY51" s="29">
        <v>1.0036666666666667</v>
      </c>
      <c r="AZ51" s="29">
        <v>1.0048333333333332</v>
      </c>
      <c r="BA51" s="20">
        <v>19</v>
      </c>
      <c r="BB51" s="26">
        <v>0.99345416666666675</v>
      </c>
      <c r="BC51" s="2">
        <v>47</v>
      </c>
    </row>
    <row r="52" spans="1:55" x14ac:dyDescent="0.2">
      <c r="A52" s="2">
        <v>48</v>
      </c>
      <c r="B52" s="29">
        <v>1.0407499999999998</v>
      </c>
      <c r="C52" s="29">
        <v>0.9880000000000001</v>
      </c>
      <c r="D52" s="29">
        <v>0.97133333333333327</v>
      </c>
      <c r="E52" s="29">
        <v>0.96383333333333321</v>
      </c>
      <c r="F52" s="29">
        <v>1.0122500000000001</v>
      </c>
      <c r="G52" s="29">
        <v>1.0035000000000001</v>
      </c>
      <c r="H52" s="29">
        <v>0.98383333333333345</v>
      </c>
      <c r="I52" s="29">
        <v>1.0485833333333334</v>
      </c>
      <c r="J52" s="29">
        <v>0.95075000000000021</v>
      </c>
      <c r="K52" s="29">
        <v>1.0740000000000001</v>
      </c>
      <c r="L52" s="29">
        <v>1.0454166666666664</v>
      </c>
      <c r="M52" s="29">
        <v>1.0085</v>
      </c>
      <c r="N52" s="29">
        <v>1.0305833333333332</v>
      </c>
      <c r="O52" s="29">
        <v>1.0121666666666667</v>
      </c>
      <c r="P52" s="29">
        <v>1.0009166666666667</v>
      </c>
      <c r="Q52" s="29">
        <v>1.0098333333333331</v>
      </c>
      <c r="R52" s="29">
        <v>1.0181666666666667</v>
      </c>
      <c r="S52" s="29">
        <v>0.94766666666666666</v>
      </c>
      <c r="T52" s="29">
        <v>1.0286666666666666</v>
      </c>
      <c r="U52" s="29">
        <v>1.0214166666666666</v>
      </c>
      <c r="X52" s="20">
        <f t="shared" si="1"/>
        <v>8</v>
      </c>
      <c r="Y52" s="26">
        <f t="shared" si="0"/>
        <v>1.0080083333333332</v>
      </c>
      <c r="Z52" s="2">
        <f t="shared" si="2"/>
        <v>3</v>
      </c>
      <c r="AF52" s="2">
        <v>35</v>
      </c>
      <c r="AG52" s="29">
        <v>0.95591666666666664</v>
      </c>
      <c r="AH52" s="29">
        <v>0.99733333333333329</v>
      </c>
      <c r="AI52" s="29">
        <v>1.0290833333333333</v>
      </c>
      <c r="AJ52" s="29">
        <v>1.00325</v>
      </c>
      <c r="AK52" s="29">
        <v>0.92566666666666653</v>
      </c>
      <c r="AL52" s="29">
        <v>0.97833333333333317</v>
      </c>
      <c r="AM52" s="29">
        <v>0.94124999999999981</v>
      </c>
      <c r="AN52" s="29">
        <v>1.0252499999999998</v>
      </c>
      <c r="AO52" s="29">
        <v>0.96775</v>
      </c>
      <c r="AP52" s="29">
        <v>1.0004999999999999</v>
      </c>
      <c r="AQ52" s="29">
        <v>0.98983333333333323</v>
      </c>
      <c r="AR52" s="29">
        <v>0.9744166666666666</v>
      </c>
      <c r="AS52" s="29">
        <v>0.97799999999999987</v>
      </c>
      <c r="AT52" s="29">
        <v>1.0121666666666667</v>
      </c>
      <c r="AU52" s="29">
        <v>1.0216666666666667</v>
      </c>
      <c r="AV52" s="29">
        <v>0.95958333333333323</v>
      </c>
      <c r="AW52" s="29">
        <v>1.0620000000000001</v>
      </c>
      <c r="AX52" s="29">
        <v>1.0190833333333333</v>
      </c>
      <c r="AY52" s="29">
        <v>1.0210833333333333</v>
      </c>
      <c r="AZ52" s="29">
        <v>0.97833333333333339</v>
      </c>
      <c r="BA52" s="20">
        <v>44</v>
      </c>
      <c r="BB52" s="26">
        <v>0.99202499999999993</v>
      </c>
      <c r="BC52" s="2">
        <v>48</v>
      </c>
    </row>
    <row r="53" spans="1:55" x14ac:dyDescent="0.2">
      <c r="A53" s="2">
        <v>49</v>
      </c>
      <c r="B53" s="29">
        <v>1.0026666666666666</v>
      </c>
      <c r="C53" s="29">
        <v>1.0282500000000001</v>
      </c>
      <c r="D53" s="29">
        <v>1.0030833333333333</v>
      </c>
      <c r="E53" s="29">
        <v>1.0184166666666667</v>
      </c>
      <c r="F53" s="29">
        <v>0.98925000000000007</v>
      </c>
      <c r="G53" s="29">
        <v>0.9916666666666667</v>
      </c>
      <c r="H53" s="29">
        <v>0.99583333333333324</v>
      </c>
      <c r="I53" s="29">
        <v>1.0149166666666667</v>
      </c>
      <c r="J53" s="29">
        <v>0.99500000000000011</v>
      </c>
      <c r="K53" s="29">
        <v>1.0106666666666668</v>
      </c>
      <c r="L53" s="29">
        <v>1.0125</v>
      </c>
      <c r="M53" s="29">
        <v>1.0102499999999999</v>
      </c>
      <c r="N53" s="29">
        <v>1.0040833333333337</v>
      </c>
      <c r="O53" s="29">
        <v>0.99175000000000002</v>
      </c>
      <c r="P53" s="29">
        <v>0.9590833333333334</v>
      </c>
      <c r="Q53" s="29">
        <v>1.0121666666666667</v>
      </c>
      <c r="R53" s="29">
        <v>0.97691666666666677</v>
      </c>
      <c r="S53" s="29">
        <v>0.99524999999999997</v>
      </c>
      <c r="T53" s="29">
        <v>0.99250000000000005</v>
      </c>
      <c r="U53" s="29">
        <v>1.0185</v>
      </c>
      <c r="X53" s="20">
        <f t="shared" si="1"/>
        <v>10</v>
      </c>
      <c r="Y53" s="26">
        <f t="shared" si="0"/>
        <v>1.0011375</v>
      </c>
      <c r="Z53" s="2">
        <f t="shared" si="2"/>
        <v>22</v>
      </c>
      <c r="AF53" s="2">
        <v>42</v>
      </c>
      <c r="AG53" s="29">
        <v>0.9780833333333333</v>
      </c>
      <c r="AH53" s="29">
        <v>0.97216666666666673</v>
      </c>
      <c r="AI53" s="29">
        <v>0.98958333333333337</v>
      </c>
      <c r="AJ53" s="29">
        <v>0.93633333333333324</v>
      </c>
      <c r="AK53" s="29">
        <v>1.0356666666666667</v>
      </c>
      <c r="AL53" s="29">
        <v>1.0200833333333332</v>
      </c>
      <c r="AM53" s="29">
        <v>1.0162500000000001</v>
      </c>
      <c r="AN53" s="29">
        <v>0.99516666666666653</v>
      </c>
      <c r="AO53" s="29">
        <v>1.01475</v>
      </c>
      <c r="AP53" s="29">
        <v>1.0250000000000001</v>
      </c>
      <c r="AQ53" s="29">
        <v>0.98583333333333334</v>
      </c>
      <c r="AR53" s="29">
        <v>0.9826666666666668</v>
      </c>
      <c r="AS53" s="29">
        <v>0.93900000000000006</v>
      </c>
      <c r="AT53" s="29">
        <v>0.98108333333333342</v>
      </c>
      <c r="AU53" s="29">
        <v>0.96274999999999988</v>
      </c>
      <c r="AV53" s="29">
        <v>1.000416666666667</v>
      </c>
      <c r="AW53" s="29">
        <v>1.0129166666666665</v>
      </c>
      <c r="AX53" s="29">
        <v>0.97749999999999992</v>
      </c>
      <c r="AY53" s="29">
        <v>1.0084166666666665</v>
      </c>
      <c r="AZ53" s="29">
        <v>1.0014166666666664</v>
      </c>
      <c r="BA53" s="20">
        <v>23</v>
      </c>
      <c r="BB53" s="26">
        <v>0.99175416666666671</v>
      </c>
      <c r="BC53" s="2">
        <v>49</v>
      </c>
    </row>
    <row r="54" spans="1:55" x14ac:dyDescent="0.2">
      <c r="A54" s="2">
        <v>50</v>
      </c>
      <c r="B54" s="29">
        <v>0.9993333333333333</v>
      </c>
      <c r="C54" s="29">
        <v>0.96424999999999994</v>
      </c>
      <c r="D54" s="29">
        <v>0.98483333333333334</v>
      </c>
      <c r="E54" s="29">
        <v>0.98250000000000004</v>
      </c>
      <c r="F54" s="29">
        <v>1.0141666666666669</v>
      </c>
      <c r="G54" s="29">
        <v>1.0077499999999999</v>
      </c>
      <c r="H54" s="29">
        <v>0.99408333333333332</v>
      </c>
      <c r="I54" s="29">
        <v>1.0029166666666667</v>
      </c>
      <c r="J54" s="29">
        <v>0.99991666666666668</v>
      </c>
      <c r="K54" s="29">
        <v>0.98424999999999985</v>
      </c>
      <c r="L54" s="29">
        <v>0.98291666666666666</v>
      </c>
      <c r="M54" s="29">
        <v>0.98058333333333347</v>
      </c>
      <c r="N54" s="29">
        <v>0.99308333333333332</v>
      </c>
      <c r="O54" s="29">
        <v>1.0014166666666666</v>
      </c>
      <c r="P54" s="29">
        <v>1.0387500000000001</v>
      </c>
      <c r="Q54" s="29">
        <v>0.97924999999999984</v>
      </c>
      <c r="R54" s="29">
        <v>1.0152499999999998</v>
      </c>
      <c r="S54" s="29">
        <v>0.99924999999999997</v>
      </c>
      <c r="T54" s="29">
        <v>1.0031666666666668</v>
      </c>
      <c r="U54" s="29">
        <v>0.98208333333333353</v>
      </c>
      <c r="X54" s="20">
        <f t="shared" si="1"/>
        <v>41</v>
      </c>
      <c r="Y54" s="26">
        <f t="shared" si="0"/>
        <v>0.99548749999999975</v>
      </c>
      <c r="Z54" s="2">
        <f t="shared" si="2"/>
        <v>41</v>
      </c>
      <c r="AF54" s="2">
        <v>23</v>
      </c>
      <c r="AG54" s="29">
        <v>1.0126666666666666</v>
      </c>
      <c r="AH54" s="29">
        <v>0.98749999999999993</v>
      </c>
      <c r="AI54" s="29">
        <v>1.0653333333333335</v>
      </c>
      <c r="AJ54" s="29">
        <v>0.97624999999999995</v>
      </c>
      <c r="AK54" s="29">
        <v>0.96658333333333335</v>
      </c>
      <c r="AL54" s="29">
        <v>1.0111666666666668</v>
      </c>
      <c r="AM54" s="29">
        <v>1.01</v>
      </c>
      <c r="AN54" s="29">
        <v>1.0243333333333333</v>
      </c>
      <c r="AO54" s="29">
        <v>0.97150000000000014</v>
      </c>
      <c r="AP54" s="29">
        <v>1.0400833333333332</v>
      </c>
      <c r="AQ54" s="29">
        <v>0.9258333333333334</v>
      </c>
      <c r="AR54" s="29">
        <v>0.95741666666666658</v>
      </c>
      <c r="AS54" s="29">
        <v>1.0081666666666667</v>
      </c>
      <c r="AT54" s="29">
        <v>1.0006666666666668</v>
      </c>
      <c r="AU54" s="29">
        <v>0.9767499999999999</v>
      </c>
      <c r="AV54" s="29">
        <v>0.97866666666666646</v>
      </c>
      <c r="AW54" s="29">
        <v>0.96674999999999989</v>
      </c>
      <c r="AX54" s="29">
        <v>0.96558333333333335</v>
      </c>
      <c r="AY54" s="29">
        <v>0.97541666666666682</v>
      </c>
      <c r="AZ54" s="29">
        <v>1.0036666666666669</v>
      </c>
      <c r="BA54" s="20">
        <v>20</v>
      </c>
      <c r="BB54" s="26">
        <v>0.99121666666666697</v>
      </c>
      <c r="BC54" s="2">
        <v>50</v>
      </c>
    </row>
    <row r="55" spans="1:55" x14ac:dyDescent="0.2">
      <c r="X55" s="20"/>
      <c r="Y55" s="26"/>
      <c r="BB55" s="26"/>
    </row>
    <row r="56" spans="1:55" x14ac:dyDescent="0.2">
      <c r="X56" s="20"/>
      <c r="Y56" s="26"/>
      <c r="BB56" s="26"/>
    </row>
    <row r="57" spans="1:55" x14ac:dyDescent="0.2">
      <c r="X57" s="20"/>
      <c r="Y57" s="26"/>
      <c r="BB57" s="26"/>
    </row>
    <row r="58" spans="1:55" x14ac:dyDescent="0.2">
      <c r="X58" s="20"/>
      <c r="Y58" s="26"/>
      <c r="BB58" s="26"/>
    </row>
    <row r="59" spans="1:55" x14ac:dyDescent="0.2">
      <c r="X59" s="20"/>
      <c r="Y59" s="26"/>
      <c r="BB59" s="26"/>
    </row>
    <row r="60" spans="1:55" x14ac:dyDescent="0.2">
      <c r="X60" s="20"/>
      <c r="Y60" s="26"/>
      <c r="BB60" s="26"/>
    </row>
    <row r="61" spans="1:55" x14ac:dyDescent="0.2">
      <c r="X61" s="20"/>
      <c r="Y61" s="26"/>
      <c r="BB61" s="26"/>
    </row>
    <row r="62" spans="1:55" x14ac:dyDescent="0.2">
      <c r="X62" s="20"/>
      <c r="Y62" s="26"/>
      <c r="BB62" s="26"/>
    </row>
    <row r="63" spans="1:55" x14ac:dyDescent="0.2">
      <c r="X63" s="20"/>
      <c r="Y63" s="26"/>
      <c r="BB63" s="26"/>
    </row>
    <row r="64" spans="1:55" x14ac:dyDescent="0.2">
      <c r="X64" s="20"/>
      <c r="Y64" s="26"/>
      <c r="BB64" s="26"/>
    </row>
    <row r="65" spans="24:54" x14ac:dyDescent="0.2">
      <c r="X65" s="20"/>
      <c r="Y65" s="26"/>
      <c r="BB65" s="26"/>
    </row>
    <row r="66" spans="24:54" x14ac:dyDescent="0.2">
      <c r="X66" s="20"/>
      <c r="Y66" s="26"/>
      <c r="BB66" s="26"/>
    </row>
    <row r="67" spans="24:54" x14ac:dyDescent="0.2">
      <c r="X67" s="20"/>
      <c r="Y67" s="26"/>
      <c r="BB67" s="26"/>
    </row>
    <row r="68" spans="24:54" x14ac:dyDescent="0.2">
      <c r="X68" s="20"/>
      <c r="Y68" s="26"/>
      <c r="BB68" s="26"/>
    </row>
    <row r="69" spans="24:54" x14ac:dyDescent="0.2">
      <c r="X69" s="20"/>
      <c r="Y69" s="26"/>
      <c r="BB69" s="26"/>
    </row>
    <row r="70" spans="24:54" x14ac:dyDescent="0.2">
      <c r="X70" s="20"/>
      <c r="Y70" s="26"/>
      <c r="BB70" s="26"/>
    </row>
    <row r="71" spans="24:54" x14ac:dyDescent="0.2">
      <c r="X71" s="20"/>
      <c r="Y71" s="26"/>
      <c r="BB71" s="26"/>
    </row>
    <row r="72" spans="24:54" x14ac:dyDescent="0.2">
      <c r="X72" s="20"/>
      <c r="Y72" s="26"/>
      <c r="BB72" s="26"/>
    </row>
    <row r="73" spans="24:54" x14ac:dyDescent="0.2">
      <c r="X73" s="20"/>
      <c r="Y73" s="26"/>
      <c r="BB73" s="26"/>
    </row>
    <row r="74" spans="24:54" x14ac:dyDescent="0.2">
      <c r="X74" s="20"/>
      <c r="Y74" s="26"/>
      <c r="BB74" s="26"/>
    </row>
    <row r="75" spans="24:54" x14ac:dyDescent="0.2">
      <c r="X75" s="20"/>
      <c r="Y75" s="26"/>
      <c r="BB75" s="26"/>
    </row>
    <row r="76" spans="24:54" x14ac:dyDescent="0.2">
      <c r="X76" s="20"/>
      <c r="Y76" s="26"/>
      <c r="BB76" s="26"/>
    </row>
    <row r="77" spans="24:54" x14ac:dyDescent="0.2">
      <c r="X77" s="20"/>
      <c r="Y77" s="26"/>
      <c r="BB77" s="26"/>
    </row>
    <row r="78" spans="24:54" x14ac:dyDescent="0.2">
      <c r="X78" s="20"/>
      <c r="Y78" s="26"/>
      <c r="BB78" s="26"/>
    </row>
    <row r="79" spans="24:54" x14ac:dyDescent="0.2">
      <c r="X79" s="20"/>
      <c r="Y79" s="26"/>
      <c r="BB79" s="26"/>
    </row>
    <row r="80" spans="24:54" x14ac:dyDescent="0.2">
      <c r="X80" s="20"/>
      <c r="Y80" s="26"/>
      <c r="BB80" s="26"/>
    </row>
    <row r="81" spans="24:54" x14ac:dyDescent="0.2">
      <c r="X81" s="20"/>
      <c r="Y81" s="26"/>
      <c r="BB81" s="26"/>
    </row>
    <row r="82" spans="24:54" x14ac:dyDescent="0.2">
      <c r="X82" s="20"/>
      <c r="Y82" s="26"/>
      <c r="BB82" s="26"/>
    </row>
    <row r="83" spans="24:54" x14ac:dyDescent="0.2">
      <c r="X83" s="20"/>
      <c r="Y83" s="26"/>
      <c r="BB83" s="26"/>
    </row>
    <row r="84" spans="24:54" x14ac:dyDescent="0.2">
      <c r="X84" s="20"/>
      <c r="Y84" s="26"/>
      <c r="BB84" s="26"/>
    </row>
    <row r="85" spans="24:54" x14ac:dyDescent="0.2">
      <c r="X85" s="20"/>
      <c r="Y85" s="26"/>
      <c r="BB85" s="26"/>
    </row>
    <row r="86" spans="24:54" x14ac:dyDescent="0.2">
      <c r="X86" s="20"/>
      <c r="Y86" s="26"/>
      <c r="BB86" s="26"/>
    </row>
    <row r="87" spans="24:54" x14ac:dyDescent="0.2">
      <c r="X87" s="20"/>
      <c r="Y87" s="26"/>
      <c r="BB87" s="26"/>
    </row>
    <row r="88" spans="24:54" x14ac:dyDescent="0.2">
      <c r="X88" s="20"/>
      <c r="Y88" s="26"/>
      <c r="BB88" s="26"/>
    </row>
    <row r="89" spans="24:54" x14ac:dyDescent="0.2">
      <c r="X89" s="20"/>
      <c r="Y89" s="26"/>
      <c r="BB89" s="26"/>
    </row>
    <row r="90" spans="24:54" x14ac:dyDescent="0.2">
      <c r="X90" s="20"/>
      <c r="Y90" s="26"/>
      <c r="BB90" s="26"/>
    </row>
    <row r="91" spans="24:54" x14ac:dyDescent="0.2">
      <c r="X91" s="20"/>
      <c r="Y91" s="26"/>
      <c r="BB91" s="26"/>
    </row>
    <row r="92" spans="24:54" x14ac:dyDescent="0.2">
      <c r="X92" s="20"/>
      <c r="Y92" s="26"/>
      <c r="BB92" s="26"/>
    </row>
    <row r="93" spans="24:54" x14ac:dyDescent="0.2">
      <c r="X93" s="20"/>
      <c r="Y93" s="26"/>
      <c r="BB93" s="26"/>
    </row>
    <row r="94" spans="24:54" x14ac:dyDescent="0.2">
      <c r="X94" s="20"/>
      <c r="Y94" s="26"/>
      <c r="BB94" s="26"/>
    </row>
    <row r="95" spans="24:54" x14ac:dyDescent="0.2">
      <c r="X95" s="20"/>
      <c r="Y95" s="26"/>
      <c r="BB95" s="26"/>
    </row>
    <row r="96" spans="24:54" x14ac:dyDescent="0.2">
      <c r="X96" s="20"/>
      <c r="Y96" s="26"/>
      <c r="BB96" s="26"/>
    </row>
    <row r="97" spans="24:54" x14ac:dyDescent="0.2">
      <c r="X97" s="20"/>
      <c r="Y97" s="26"/>
      <c r="BB97" s="26"/>
    </row>
    <row r="98" spans="24:54" x14ac:dyDescent="0.2">
      <c r="X98" s="20"/>
      <c r="Y98" s="26"/>
      <c r="BB98" s="26"/>
    </row>
    <row r="99" spans="24:54" x14ac:dyDescent="0.2">
      <c r="X99" s="20"/>
      <c r="Y99" s="26"/>
      <c r="BB99" s="26"/>
    </row>
    <row r="100" spans="24:54" x14ac:dyDescent="0.2">
      <c r="X100" s="20"/>
      <c r="Y100" s="26"/>
      <c r="BB100" s="26"/>
    </row>
    <row r="101" spans="24:54" x14ac:dyDescent="0.2">
      <c r="X101" s="20"/>
      <c r="Y101" s="26"/>
      <c r="BB101" s="26"/>
    </row>
    <row r="102" spans="24:54" x14ac:dyDescent="0.2">
      <c r="X102" s="20"/>
      <c r="Y102" s="26"/>
      <c r="BB102" s="26"/>
    </row>
    <row r="103" spans="24:54" x14ac:dyDescent="0.2">
      <c r="X103" s="20"/>
      <c r="Y103" s="26"/>
      <c r="BB103" s="26"/>
    </row>
    <row r="104" spans="24:54" x14ac:dyDescent="0.2">
      <c r="X104" s="20"/>
      <c r="Y104" s="26"/>
      <c r="BB104" s="26"/>
    </row>
  </sheetData>
  <sortState ref="AF5:BC54">
    <sortCondition ref="BC5:BC54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C106"/>
  <sheetViews>
    <sheetView zoomScaleNormal="100" workbookViewId="0">
      <selection activeCell="G1" sqref="G1:J1"/>
    </sheetView>
  </sheetViews>
  <sheetFormatPr defaultRowHeight="12.75" x14ac:dyDescent="0.2"/>
  <cols>
    <col min="1" max="23" width="9.140625" style="2"/>
    <col min="24" max="24" width="10.5703125" style="2" customWidth="1"/>
    <col min="25" max="25" width="9.140625" style="2"/>
    <col min="26" max="26" width="11" style="2" customWidth="1"/>
    <col min="27" max="16384" width="9.140625" style="2"/>
  </cols>
  <sheetData>
    <row r="1" spans="1:81" ht="15.75" x14ac:dyDescent="0.25">
      <c r="E1" s="1" t="s">
        <v>38</v>
      </c>
      <c r="F1" s="1"/>
      <c r="H1" s="24"/>
      <c r="AI1" s="46" t="s">
        <v>39</v>
      </c>
    </row>
    <row r="2" spans="1:81" x14ac:dyDescent="0.2">
      <c r="AI2" s="2" t="s">
        <v>52</v>
      </c>
    </row>
    <row r="3" spans="1:81" ht="15" customHeight="1" x14ac:dyDescent="0.2">
      <c r="A3" s="47" t="s">
        <v>4</v>
      </c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36"/>
      <c r="BA3" s="37"/>
      <c r="BB3" s="36"/>
    </row>
    <row r="4" spans="1:81" ht="51" x14ac:dyDescent="0.2">
      <c r="A4" s="51" t="s">
        <v>2</v>
      </c>
      <c r="B4" s="52">
        <v>43466</v>
      </c>
      <c r="C4" s="52">
        <v>43831</v>
      </c>
      <c r="D4" s="52">
        <v>44197</v>
      </c>
      <c r="E4" s="52">
        <v>44562</v>
      </c>
      <c r="F4" s="52">
        <v>44927</v>
      </c>
      <c r="G4" s="52">
        <v>45292</v>
      </c>
      <c r="H4" s="52">
        <v>45658</v>
      </c>
      <c r="I4" s="52">
        <v>46023</v>
      </c>
      <c r="J4" s="52">
        <v>46388</v>
      </c>
      <c r="K4" s="52">
        <v>46753</v>
      </c>
      <c r="L4" s="52">
        <v>47119</v>
      </c>
      <c r="M4" s="52">
        <v>47484</v>
      </c>
      <c r="N4" s="52">
        <v>47849</v>
      </c>
      <c r="O4" s="52">
        <v>48214</v>
      </c>
      <c r="P4" s="52">
        <v>48580</v>
      </c>
      <c r="Q4" s="52">
        <v>48945</v>
      </c>
      <c r="R4" s="52">
        <v>49310</v>
      </c>
      <c r="S4" s="52">
        <v>49675</v>
      </c>
      <c r="T4" s="52">
        <v>50041</v>
      </c>
      <c r="U4" s="52">
        <v>50406</v>
      </c>
      <c r="V4" s="51"/>
      <c r="X4" s="36" t="s">
        <v>51</v>
      </c>
      <c r="Y4" s="37" t="s">
        <v>5</v>
      </c>
      <c r="Z4" s="36" t="s">
        <v>45</v>
      </c>
      <c r="AE4" s="51" t="s">
        <v>2</v>
      </c>
      <c r="AF4" s="52">
        <v>43466</v>
      </c>
      <c r="AG4" s="52">
        <v>43831</v>
      </c>
      <c r="AH4" s="52">
        <v>44197</v>
      </c>
      <c r="AI4" s="52">
        <v>44562</v>
      </c>
      <c r="AJ4" s="52">
        <v>44927</v>
      </c>
      <c r="AK4" s="52">
        <v>45292</v>
      </c>
      <c r="AL4" s="52">
        <v>45658</v>
      </c>
      <c r="AM4" s="52">
        <v>46023</v>
      </c>
      <c r="AN4" s="52">
        <v>46388</v>
      </c>
      <c r="AO4" s="52">
        <v>46753</v>
      </c>
      <c r="AP4" s="52">
        <v>47119</v>
      </c>
      <c r="AQ4" s="52">
        <v>47484</v>
      </c>
      <c r="AR4" s="52">
        <v>47849</v>
      </c>
      <c r="AS4" s="52">
        <v>48214</v>
      </c>
      <c r="AT4" s="52">
        <v>48580</v>
      </c>
      <c r="AU4" s="52">
        <v>48945</v>
      </c>
      <c r="AV4" s="52">
        <v>49310</v>
      </c>
      <c r="AW4" s="52">
        <v>49675</v>
      </c>
      <c r="AX4" s="52">
        <v>50041</v>
      </c>
      <c r="AY4" s="52">
        <v>50406</v>
      </c>
      <c r="AZ4" s="36" t="s">
        <v>51</v>
      </c>
      <c r="BA4" s="37" t="s">
        <v>5</v>
      </c>
      <c r="BB4" s="36" t="s">
        <v>45</v>
      </c>
      <c r="BF4" s="51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36"/>
      <c r="CB4" s="37"/>
      <c r="CC4" s="36"/>
    </row>
    <row r="5" spans="1:81" x14ac:dyDescent="0.2">
      <c r="A5" s="2">
        <v>1</v>
      </c>
      <c r="B5" s="29">
        <v>1.0282500000000001</v>
      </c>
      <c r="C5" s="29">
        <v>1.0268333333333333</v>
      </c>
      <c r="D5" s="29">
        <v>0.99799999999999989</v>
      </c>
      <c r="E5" s="29">
        <v>0.9910000000000001</v>
      </c>
      <c r="F5" s="29">
        <v>1.0002500000000001</v>
      </c>
      <c r="G5" s="29">
        <v>1.0213333333333334</v>
      </c>
      <c r="H5" s="29">
        <v>1.0282500000000001</v>
      </c>
      <c r="I5" s="29">
        <v>0.99208333333333332</v>
      </c>
      <c r="J5" s="29">
        <v>0.97216666666666673</v>
      </c>
      <c r="K5" s="29">
        <v>0.95525000000000004</v>
      </c>
      <c r="L5" s="29">
        <v>1.0081666666666667</v>
      </c>
      <c r="M5" s="29">
        <v>1.0317499999999999</v>
      </c>
      <c r="N5" s="29">
        <v>1.0554166666666667</v>
      </c>
      <c r="O5" s="29">
        <v>1.0135833333333333</v>
      </c>
      <c r="P5" s="29">
        <v>1.0084166666666665</v>
      </c>
      <c r="Q5" s="29">
        <v>1.0513333333333332</v>
      </c>
      <c r="R5" s="29">
        <v>0.97258333333333313</v>
      </c>
      <c r="S5" s="29">
        <v>0.95224999999999993</v>
      </c>
      <c r="T5" s="29">
        <v>0.98424999999999985</v>
      </c>
      <c r="U5" s="29">
        <v>1.0464166666666666</v>
      </c>
      <c r="X5" s="20">
        <f>RANK(U5,$U$5:$U$104)</f>
        <v>3</v>
      </c>
      <c r="Y5" s="26">
        <f>AVERAGE(B5:U5)</f>
        <v>1.0068791666666663</v>
      </c>
      <c r="Z5" s="2">
        <f>RANK(Y5,$Y$5:$Y$104)</f>
        <v>6</v>
      </c>
      <c r="AE5" s="2">
        <v>30</v>
      </c>
      <c r="AF5" s="29">
        <v>1.0081666666666667</v>
      </c>
      <c r="AG5" s="29">
        <v>1.0090833333333333</v>
      </c>
      <c r="AH5" s="29">
        <v>0.98066666666666669</v>
      </c>
      <c r="AI5" s="29">
        <v>1.0219166666666666</v>
      </c>
      <c r="AJ5" s="29">
        <v>1.0384166666666663</v>
      </c>
      <c r="AK5" s="29">
        <v>1.0130833333333331</v>
      </c>
      <c r="AL5" s="29">
        <v>1.0190000000000001</v>
      </c>
      <c r="AM5" s="29">
        <v>1.01475</v>
      </c>
      <c r="AN5" s="29">
        <v>1.0731666666666666</v>
      </c>
      <c r="AO5" s="29">
        <v>0.96941666666666659</v>
      </c>
      <c r="AP5" s="29">
        <v>1.0025000000000002</v>
      </c>
      <c r="AQ5" s="29">
        <v>1.0544166666666668</v>
      </c>
      <c r="AR5" s="29">
        <v>1.0041666666666667</v>
      </c>
      <c r="AS5" s="29">
        <v>0.99558333333333315</v>
      </c>
      <c r="AT5" s="29">
        <v>0.9860000000000001</v>
      </c>
      <c r="AU5" s="29">
        <v>1.0463333333333333</v>
      </c>
      <c r="AV5" s="29">
        <v>0.99750000000000005</v>
      </c>
      <c r="AW5" s="29">
        <v>1.0062499999999999</v>
      </c>
      <c r="AX5" s="29">
        <v>1.0183333333333333</v>
      </c>
      <c r="AY5" s="29">
        <v>0.96691666666666665</v>
      </c>
      <c r="AZ5" s="20">
        <v>46</v>
      </c>
      <c r="BA5" s="26">
        <v>1.0112833333333333</v>
      </c>
      <c r="BB5" s="2">
        <v>1</v>
      </c>
      <c r="CA5" s="20"/>
      <c r="CB5" s="26"/>
    </row>
    <row r="6" spans="1:81" x14ac:dyDescent="0.2">
      <c r="A6" s="2">
        <v>2</v>
      </c>
      <c r="B6" s="29">
        <v>0.97166666666666668</v>
      </c>
      <c r="C6" s="29">
        <v>0.96991666666666665</v>
      </c>
      <c r="D6" s="29">
        <v>1.0035000000000001</v>
      </c>
      <c r="E6" s="29">
        <v>1.0009166666666667</v>
      </c>
      <c r="F6" s="29">
        <v>0.98966666666666647</v>
      </c>
      <c r="G6" s="29">
        <v>0.97533333333333339</v>
      </c>
      <c r="H6" s="29">
        <v>0.97241666666666671</v>
      </c>
      <c r="I6" s="29">
        <v>1.0011666666666665</v>
      </c>
      <c r="J6" s="29">
        <v>1.0260833333333332</v>
      </c>
      <c r="K6" s="29">
        <v>1.0395833333333335</v>
      </c>
      <c r="L6" s="29">
        <v>0.9866666666666668</v>
      </c>
      <c r="M6" s="29">
        <v>0.97025000000000006</v>
      </c>
      <c r="N6" s="29">
        <v>0.94891666666666674</v>
      </c>
      <c r="O6" s="29">
        <v>0.98450000000000015</v>
      </c>
      <c r="P6" s="29">
        <v>1.0046666666666668</v>
      </c>
      <c r="Q6" s="29">
        <v>0.95224999999999993</v>
      </c>
      <c r="R6" s="29">
        <v>1.0221666666666664</v>
      </c>
      <c r="S6" s="29">
        <v>1.0610833333333334</v>
      </c>
      <c r="T6" s="29">
        <v>1.0200833333333332</v>
      </c>
      <c r="U6" s="29">
        <v>0.96050000000000013</v>
      </c>
      <c r="X6" s="20">
        <f t="shared" ref="X6:X54" si="0">RANK(U6,$U$5:$U$104)</f>
        <v>48</v>
      </c>
      <c r="Y6" s="26">
        <f>AVERAGE(B6:U6)</f>
        <v>0.99306666666666654</v>
      </c>
      <c r="Z6" s="2">
        <f t="shared" ref="Z6:Z54" si="1">RANK(Y6,$Y$5:$Y$104)</f>
        <v>43</v>
      </c>
      <c r="AE6" s="2">
        <v>10</v>
      </c>
      <c r="AF6" s="29">
        <v>0.98758333333333337</v>
      </c>
      <c r="AG6" s="29">
        <v>0.99325000000000008</v>
      </c>
      <c r="AH6" s="29">
        <v>0.97433333333333316</v>
      </c>
      <c r="AI6" s="29">
        <v>0.97016666666666662</v>
      </c>
      <c r="AJ6" s="29">
        <v>1.0509166666666665</v>
      </c>
      <c r="AK6" s="29">
        <v>0.97783333333333344</v>
      </c>
      <c r="AL6" s="29">
        <v>1.0329999999999999</v>
      </c>
      <c r="AM6" s="29">
        <v>1.0339166666666668</v>
      </c>
      <c r="AN6" s="29">
        <v>1.0113333333333332</v>
      </c>
      <c r="AO6" s="29">
        <v>0.99383333333333335</v>
      </c>
      <c r="AP6" s="29">
        <v>0.98350000000000015</v>
      </c>
      <c r="AQ6" s="29">
        <v>1.0582499999999999</v>
      </c>
      <c r="AR6" s="29">
        <v>0.97708333333333319</v>
      </c>
      <c r="AS6" s="29">
        <v>1.0892500000000001</v>
      </c>
      <c r="AT6" s="29">
        <v>1.0413333333333332</v>
      </c>
      <c r="AU6" s="29">
        <v>1.0101666666666667</v>
      </c>
      <c r="AV6" s="29">
        <v>1.0354166666666667</v>
      </c>
      <c r="AW6" s="29">
        <v>0.95966666666666678</v>
      </c>
      <c r="AX6" s="29">
        <v>0.99458333333333326</v>
      </c>
      <c r="AY6" s="29">
        <v>1.0220833333333332</v>
      </c>
      <c r="AZ6" s="20">
        <v>13</v>
      </c>
      <c r="BA6" s="26">
        <v>1.0098749999999999</v>
      </c>
      <c r="BB6" s="2">
        <v>2</v>
      </c>
      <c r="CA6" s="20"/>
      <c r="CB6" s="26"/>
    </row>
    <row r="7" spans="1:81" x14ac:dyDescent="0.2">
      <c r="A7" s="2">
        <v>3</v>
      </c>
      <c r="B7" s="29">
        <v>0.97658333333333325</v>
      </c>
      <c r="C7" s="29">
        <v>0.99991666666666656</v>
      </c>
      <c r="D7" s="29">
        <v>1.0051666666666665</v>
      </c>
      <c r="E7" s="29">
        <v>1.0102500000000001</v>
      </c>
      <c r="F7" s="29">
        <v>1.0460833333333335</v>
      </c>
      <c r="G7" s="29">
        <v>1.0159166666666668</v>
      </c>
      <c r="H7" s="29">
        <v>0.99558333333333326</v>
      </c>
      <c r="I7" s="29">
        <v>1.0113333333333334</v>
      </c>
      <c r="J7" s="29">
        <v>0.99491666666666656</v>
      </c>
      <c r="K7" s="29">
        <v>0.97474999999999978</v>
      </c>
      <c r="L7" s="29">
        <v>1.0219166666666666</v>
      </c>
      <c r="M7" s="29">
        <v>1.0035000000000001</v>
      </c>
      <c r="N7" s="29">
        <v>0.98450000000000004</v>
      </c>
      <c r="O7" s="29">
        <v>0.98283333333333334</v>
      </c>
      <c r="P7" s="29">
        <v>0.9870833333333332</v>
      </c>
      <c r="Q7" s="29">
        <v>0.98483333333333334</v>
      </c>
      <c r="R7" s="29">
        <v>0.97658333333333347</v>
      </c>
      <c r="S7" s="29">
        <v>1.0055000000000003</v>
      </c>
      <c r="T7" s="29">
        <v>1.0017499999999997</v>
      </c>
      <c r="U7" s="29">
        <v>0.97991666666666666</v>
      </c>
      <c r="X7" s="20">
        <f t="shared" si="0"/>
        <v>38</v>
      </c>
      <c r="Y7" s="26">
        <f t="shared" ref="Y7:Y54" si="2">AVERAGE(B7:U7)</f>
        <v>0.99794583333333353</v>
      </c>
      <c r="Z7" s="2">
        <f t="shared" si="1"/>
        <v>35</v>
      </c>
      <c r="AE7" s="2">
        <v>43</v>
      </c>
      <c r="AF7" s="29">
        <v>0.98324999999999996</v>
      </c>
      <c r="AG7" s="29">
        <v>0.94316666666666682</v>
      </c>
      <c r="AH7" s="29">
        <v>0.99541666666666684</v>
      </c>
      <c r="AI7" s="29">
        <v>0.99691666666666656</v>
      </c>
      <c r="AJ7" s="29">
        <v>0.99458333333333326</v>
      </c>
      <c r="AK7" s="29">
        <v>1.0309999999999999</v>
      </c>
      <c r="AL7" s="29">
        <v>1.0144166666666667</v>
      </c>
      <c r="AM7" s="29">
        <v>1.0116666666666665</v>
      </c>
      <c r="AN7" s="29">
        <v>1.0321666666666665</v>
      </c>
      <c r="AO7" s="29">
        <v>1.0188333333333333</v>
      </c>
      <c r="AP7" s="29">
        <v>1.0072500000000002</v>
      </c>
      <c r="AQ7" s="29">
        <v>1.0251666666666668</v>
      </c>
      <c r="AR7" s="29">
        <v>1.0402500000000001</v>
      </c>
      <c r="AS7" s="29">
        <v>1.0662499999999999</v>
      </c>
      <c r="AT7" s="29">
        <v>0.96358333333333335</v>
      </c>
      <c r="AU7" s="29">
        <v>1.0387500000000001</v>
      </c>
      <c r="AV7" s="29">
        <v>1.0281666666666665</v>
      </c>
      <c r="AW7" s="29">
        <v>0.98575000000000002</v>
      </c>
      <c r="AX7" s="29">
        <v>0.9920000000000001</v>
      </c>
      <c r="AY7" s="29">
        <v>1.0083333333333335</v>
      </c>
      <c r="AZ7" s="20">
        <v>21</v>
      </c>
      <c r="BA7" s="26">
        <v>1.0088458333333334</v>
      </c>
      <c r="BB7" s="2">
        <v>3</v>
      </c>
      <c r="CA7" s="20"/>
      <c r="CB7" s="26"/>
    </row>
    <row r="8" spans="1:81" x14ac:dyDescent="0.2">
      <c r="A8" s="2">
        <v>4</v>
      </c>
      <c r="B8" s="29">
        <v>1.0188333333333335</v>
      </c>
      <c r="C8" s="29">
        <v>1.0064166666666665</v>
      </c>
      <c r="D8" s="29">
        <v>0.99650000000000005</v>
      </c>
      <c r="E8" s="29">
        <v>0.99900000000000011</v>
      </c>
      <c r="F8" s="29">
        <v>0.96050000000000002</v>
      </c>
      <c r="G8" s="29">
        <v>0.98691666666666666</v>
      </c>
      <c r="H8" s="29">
        <v>1.0097500000000001</v>
      </c>
      <c r="I8" s="29">
        <v>0.98333333333333328</v>
      </c>
      <c r="J8" s="29">
        <v>1.0103333333333333</v>
      </c>
      <c r="K8" s="29">
        <v>1.0326666666666666</v>
      </c>
      <c r="L8" s="29">
        <v>0.99824999999999997</v>
      </c>
      <c r="M8" s="29">
        <v>0.9906666666666667</v>
      </c>
      <c r="N8" s="29">
        <v>1.0111666666666668</v>
      </c>
      <c r="O8" s="29">
        <v>1.0102500000000001</v>
      </c>
      <c r="P8" s="29">
        <v>1.0076666666666665</v>
      </c>
      <c r="Q8" s="29">
        <v>1.0094999999999998</v>
      </c>
      <c r="R8" s="29">
        <v>1.0197499999999999</v>
      </c>
      <c r="S8" s="29">
        <v>0.98799999999999988</v>
      </c>
      <c r="T8" s="29">
        <v>1.0008333333333332</v>
      </c>
      <c r="U8" s="29">
        <v>1.0225833333333332</v>
      </c>
      <c r="X8" s="20">
        <f t="shared" si="0"/>
        <v>12</v>
      </c>
      <c r="Y8" s="26">
        <f t="shared" si="2"/>
        <v>1.0031458333333332</v>
      </c>
      <c r="Z8" s="2">
        <f t="shared" si="1"/>
        <v>16</v>
      </c>
      <c r="AE8" s="2">
        <v>20</v>
      </c>
      <c r="AF8" s="29">
        <v>1.0319166666666666</v>
      </c>
      <c r="AG8" s="29">
        <v>1.0290833333333333</v>
      </c>
      <c r="AH8" s="29">
        <v>1.0584166666666666</v>
      </c>
      <c r="AI8" s="29">
        <v>0.98741666666666672</v>
      </c>
      <c r="AJ8" s="29">
        <v>0.96383333333333343</v>
      </c>
      <c r="AK8" s="29">
        <v>1.0266666666666664</v>
      </c>
      <c r="AL8" s="29">
        <v>1.0102500000000003</v>
      </c>
      <c r="AM8" s="29">
        <v>0.98408333333333342</v>
      </c>
      <c r="AN8" s="29">
        <v>0.99991666666666656</v>
      </c>
      <c r="AO8" s="29">
        <v>1.0017499999999997</v>
      </c>
      <c r="AP8" s="29">
        <v>1.0273333333333332</v>
      </c>
      <c r="AQ8" s="29">
        <v>1.0383333333333333</v>
      </c>
      <c r="AR8" s="29">
        <v>1.0175833333333335</v>
      </c>
      <c r="AS8" s="29">
        <v>1.0047499999999998</v>
      </c>
      <c r="AT8" s="29">
        <v>1.0372499999999998</v>
      </c>
      <c r="AU8" s="29">
        <v>0.9600833333333334</v>
      </c>
      <c r="AV8" s="29">
        <v>1.0109999999999999</v>
      </c>
      <c r="AW8" s="29">
        <v>0.99199999999999999</v>
      </c>
      <c r="AX8" s="29">
        <v>0.96908333333333341</v>
      </c>
      <c r="AY8" s="29">
        <v>0.99583333333333324</v>
      </c>
      <c r="AZ8" s="20">
        <v>27</v>
      </c>
      <c r="BA8" s="26">
        <v>1.0073291666666666</v>
      </c>
      <c r="BB8" s="2">
        <v>4</v>
      </c>
      <c r="CA8" s="20"/>
      <c r="CB8" s="26"/>
    </row>
    <row r="9" spans="1:81" x14ac:dyDescent="0.2">
      <c r="A9" s="2">
        <v>5</v>
      </c>
      <c r="B9" s="29">
        <v>1.0262499999999999</v>
      </c>
      <c r="C9" s="29">
        <v>0.99691666666666656</v>
      </c>
      <c r="D9" s="29">
        <v>0.99575000000000002</v>
      </c>
      <c r="E9" s="29">
        <v>0.99750000000000005</v>
      </c>
      <c r="F9" s="29">
        <v>1.0166666666666668</v>
      </c>
      <c r="G9" s="29">
        <v>0.96408333333333329</v>
      </c>
      <c r="H9" s="29">
        <v>1.0238333333333334</v>
      </c>
      <c r="I9" s="29">
        <v>0.97166666666666657</v>
      </c>
      <c r="J9" s="29">
        <v>0.99541666666666673</v>
      </c>
      <c r="K9" s="29">
        <v>1.0266666666666666</v>
      </c>
      <c r="L9" s="29">
        <v>1.0162499999999999</v>
      </c>
      <c r="M9" s="29">
        <v>1.0025833333333332</v>
      </c>
      <c r="N9" s="29">
        <v>0.99683333333333313</v>
      </c>
      <c r="O9" s="29">
        <v>0.97483333333333333</v>
      </c>
      <c r="P9" s="29">
        <v>0.99008333333333332</v>
      </c>
      <c r="Q9" s="29">
        <v>1.0173333333333332</v>
      </c>
      <c r="R9" s="29">
        <v>0.98791666666666667</v>
      </c>
      <c r="S9" s="29">
        <v>1.0151666666666666</v>
      </c>
      <c r="T9" s="29">
        <v>1.0215833333333335</v>
      </c>
      <c r="U9" s="29">
        <v>0.97508333333333341</v>
      </c>
      <c r="X9" s="20">
        <f t="shared" si="0"/>
        <v>42</v>
      </c>
      <c r="Y9" s="26">
        <f>AVERAGE(B9:U9)</f>
        <v>1.0006208333333331</v>
      </c>
      <c r="Z9" s="2">
        <f>RANK(Y9,$Y$5:$Y$104)</f>
        <v>23</v>
      </c>
      <c r="AE9" s="2">
        <v>25</v>
      </c>
      <c r="AF9" s="29">
        <v>1.0001666666666666</v>
      </c>
      <c r="AG9" s="29">
        <v>1.0054166666666668</v>
      </c>
      <c r="AH9" s="29">
        <v>0.97124999999999995</v>
      </c>
      <c r="AI9" s="29">
        <v>1.0217500000000002</v>
      </c>
      <c r="AJ9" s="29">
        <v>1.0782500000000002</v>
      </c>
      <c r="AK9" s="29">
        <v>0.97766666666666657</v>
      </c>
      <c r="AL9" s="29">
        <v>0.995</v>
      </c>
      <c r="AM9" s="29">
        <v>0.9804166666666666</v>
      </c>
      <c r="AN9" s="29">
        <v>1.0306666666666666</v>
      </c>
      <c r="AO9" s="29">
        <v>0.99266666666666659</v>
      </c>
      <c r="AP9" s="29">
        <v>1.0381666666666667</v>
      </c>
      <c r="AQ9" s="29">
        <v>0.99116666666666653</v>
      </c>
      <c r="AR9" s="29">
        <v>0.97408333333333352</v>
      </c>
      <c r="AS9" s="29">
        <v>1.03975</v>
      </c>
      <c r="AT9" s="29">
        <v>0.97283333333333333</v>
      </c>
      <c r="AU9" s="29">
        <v>0.98241666666666649</v>
      </c>
      <c r="AV9" s="29">
        <v>1.0114166666666666</v>
      </c>
      <c r="AW9" s="29">
        <v>1.0695833333333333</v>
      </c>
      <c r="AX9" s="29">
        <v>1.0398333333333334</v>
      </c>
      <c r="AY9" s="29">
        <v>0.97149999999999992</v>
      </c>
      <c r="AZ9" s="20">
        <v>44</v>
      </c>
      <c r="BA9" s="26">
        <v>1.0071999999999999</v>
      </c>
      <c r="BB9" s="2">
        <v>5</v>
      </c>
      <c r="CA9" s="20"/>
      <c r="CB9" s="26"/>
    </row>
    <row r="10" spans="1:81" x14ac:dyDescent="0.2">
      <c r="A10" s="2">
        <v>6</v>
      </c>
      <c r="B10" s="29">
        <v>0.96866666666666668</v>
      </c>
      <c r="C10" s="29">
        <v>0.99950000000000017</v>
      </c>
      <c r="D10" s="29">
        <v>1</v>
      </c>
      <c r="E10" s="29">
        <v>1.0035833333333335</v>
      </c>
      <c r="F10" s="29">
        <v>0.98075000000000001</v>
      </c>
      <c r="G10" s="29">
        <v>1.0354166666666667</v>
      </c>
      <c r="H10" s="29">
        <v>0.97250000000000014</v>
      </c>
      <c r="I10" s="29">
        <v>1.0241666666666669</v>
      </c>
      <c r="J10" s="29">
        <v>1.0002500000000001</v>
      </c>
      <c r="K10" s="29">
        <v>0.97108333333333319</v>
      </c>
      <c r="L10" s="29">
        <v>0.98525000000000007</v>
      </c>
      <c r="M10" s="29">
        <v>0.99316666666666664</v>
      </c>
      <c r="N10" s="29">
        <v>1.0064166666666667</v>
      </c>
      <c r="O10" s="29">
        <v>1.0293333333333334</v>
      </c>
      <c r="P10" s="29">
        <v>1.0108333333333333</v>
      </c>
      <c r="Q10" s="29">
        <v>0.97983333333333322</v>
      </c>
      <c r="R10" s="29">
        <v>1.0121666666666667</v>
      </c>
      <c r="S10" s="29">
        <v>0.9777499999999999</v>
      </c>
      <c r="T10" s="29">
        <v>0.98616666666666664</v>
      </c>
      <c r="U10" s="29">
        <v>1.0228333333333335</v>
      </c>
      <c r="X10" s="20">
        <f t="shared" si="0"/>
        <v>11</v>
      </c>
      <c r="Y10" s="26">
        <f t="shared" si="2"/>
        <v>0.99798333333333356</v>
      </c>
      <c r="Z10" s="2">
        <f t="shared" si="1"/>
        <v>34</v>
      </c>
      <c r="AE10" s="2">
        <v>1</v>
      </c>
      <c r="AF10" s="29">
        <v>1.0282500000000001</v>
      </c>
      <c r="AG10" s="29">
        <v>1.0268333333333333</v>
      </c>
      <c r="AH10" s="29">
        <v>0.99799999999999989</v>
      </c>
      <c r="AI10" s="29">
        <v>0.9910000000000001</v>
      </c>
      <c r="AJ10" s="29">
        <v>1.0002500000000001</v>
      </c>
      <c r="AK10" s="29">
        <v>1.0213333333333334</v>
      </c>
      <c r="AL10" s="29">
        <v>1.0282500000000001</v>
      </c>
      <c r="AM10" s="29">
        <v>0.99208333333333332</v>
      </c>
      <c r="AN10" s="29">
        <v>0.97216666666666673</v>
      </c>
      <c r="AO10" s="29">
        <v>0.95525000000000004</v>
      </c>
      <c r="AP10" s="29">
        <v>1.0081666666666667</v>
      </c>
      <c r="AQ10" s="29">
        <v>1.0317499999999999</v>
      </c>
      <c r="AR10" s="29">
        <v>1.0554166666666667</v>
      </c>
      <c r="AS10" s="29">
        <v>1.0135833333333333</v>
      </c>
      <c r="AT10" s="29">
        <v>1.0084166666666665</v>
      </c>
      <c r="AU10" s="29">
        <v>1.0513333333333332</v>
      </c>
      <c r="AV10" s="29">
        <v>0.97258333333333313</v>
      </c>
      <c r="AW10" s="29">
        <v>0.95224999999999993</v>
      </c>
      <c r="AX10" s="29">
        <v>0.98424999999999985</v>
      </c>
      <c r="AY10" s="29">
        <v>1.0464166666666666</v>
      </c>
      <c r="AZ10" s="20">
        <v>3</v>
      </c>
      <c r="BA10" s="26">
        <v>1.0068791666666663</v>
      </c>
      <c r="BB10" s="2">
        <v>6</v>
      </c>
      <c r="CA10" s="20"/>
      <c r="CB10" s="26"/>
    </row>
    <row r="11" spans="1:81" x14ac:dyDescent="0.2">
      <c r="A11" s="2">
        <v>7</v>
      </c>
      <c r="B11" s="29">
        <v>1.0524166666666668</v>
      </c>
      <c r="C11" s="29">
        <v>1.02925</v>
      </c>
      <c r="D11" s="29">
        <v>1.0184999999999997</v>
      </c>
      <c r="E11" s="29">
        <v>1.0193333333333332</v>
      </c>
      <c r="F11" s="29">
        <v>0.98150000000000004</v>
      </c>
      <c r="G11" s="29">
        <v>0.95750000000000002</v>
      </c>
      <c r="H11" s="29">
        <v>1.0573333333333332</v>
      </c>
      <c r="I11" s="29">
        <v>0.99308333333333321</v>
      </c>
      <c r="J11" s="29">
        <v>1.038</v>
      </c>
      <c r="K11" s="29">
        <v>1.0649166666666667</v>
      </c>
      <c r="L11" s="29">
        <v>0.99274999999999991</v>
      </c>
      <c r="M11" s="29">
        <v>1.0058333333333336</v>
      </c>
      <c r="N11" s="29">
        <v>1.0353333333333334</v>
      </c>
      <c r="O11" s="29">
        <v>0.95741666666666658</v>
      </c>
      <c r="P11" s="29">
        <v>0.97949999999999993</v>
      </c>
      <c r="Q11" s="29">
        <v>0.98716666666666664</v>
      </c>
      <c r="R11" s="29">
        <v>1.0166666666666666</v>
      </c>
      <c r="S11" s="29">
        <v>0.97325000000000006</v>
      </c>
      <c r="T11" s="29">
        <v>0.95691666666666653</v>
      </c>
      <c r="U11" s="29">
        <v>0.9913333333333334</v>
      </c>
      <c r="X11" s="20">
        <f t="shared" si="0"/>
        <v>29</v>
      </c>
      <c r="Y11" s="26">
        <f t="shared" si="2"/>
        <v>1.0054000000000001</v>
      </c>
      <c r="Z11" s="2">
        <f t="shared" si="1"/>
        <v>12</v>
      </c>
      <c r="AE11" s="2">
        <v>39</v>
      </c>
      <c r="AF11" s="29">
        <v>0.98783333333333345</v>
      </c>
      <c r="AG11" s="29">
        <v>1.0288333333333333</v>
      </c>
      <c r="AH11" s="29">
        <v>1.0783333333333334</v>
      </c>
      <c r="AI11" s="29">
        <v>1.0402500000000001</v>
      </c>
      <c r="AJ11" s="29">
        <v>1.05575</v>
      </c>
      <c r="AK11" s="29">
        <v>0.99175000000000013</v>
      </c>
      <c r="AL11" s="29">
        <v>0.97991666666666666</v>
      </c>
      <c r="AM11" s="29">
        <v>0.99308333333333321</v>
      </c>
      <c r="AN11" s="29">
        <v>1.0462499999999999</v>
      </c>
      <c r="AO11" s="29">
        <v>1.0115833333333335</v>
      </c>
      <c r="AP11" s="29">
        <v>1.0294166666666669</v>
      </c>
      <c r="AQ11" s="29">
        <v>0.99541666666666639</v>
      </c>
      <c r="AR11" s="29">
        <v>0.94974999999999998</v>
      </c>
      <c r="AS11" s="29">
        <v>1.0093333333333334</v>
      </c>
      <c r="AT11" s="29">
        <v>0.95008333333333317</v>
      </c>
      <c r="AU11" s="29">
        <v>0.98124999999999984</v>
      </c>
      <c r="AV11" s="29">
        <v>1.0135833333333333</v>
      </c>
      <c r="AW11" s="29">
        <v>1.0109166666666669</v>
      </c>
      <c r="AX11" s="29">
        <v>0.99650000000000005</v>
      </c>
      <c r="AY11" s="29">
        <v>0.98758333333333337</v>
      </c>
      <c r="AZ11" s="20">
        <v>31</v>
      </c>
      <c r="BA11" s="26">
        <v>1.0068708333333336</v>
      </c>
      <c r="BB11" s="2">
        <v>7</v>
      </c>
      <c r="CA11" s="20"/>
      <c r="CB11" s="26"/>
    </row>
    <row r="12" spans="1:81" x14ac:dyDescent="0.2">
      <c r="A12" s="2">
        <v>8</v>
      </c>
      <c r="B12" s="29">
        <v>0.9830833333333332</v>
      </c>
      <c r="C12" s="29">
        <v>0.96891666666666687</v>
      </c>
      <c r="D12" s="29">
        <v>0.98333333333333339</v>
      </c>
      <c r="E12" s="29">
        <v>0.98250000000000004</v>
      </c>
      <c r="F12" s="29">
        <v>1.0171666666666666</v>
      </c>
      <c r="G12" s="29">
        <v>1.06125</v>
      </c>
      <c r="H12" s="29">
        <v>0.96433333333333338</v>
      </c>
      <c r="I12" s="29">
        <v>1.0179166666666666</v>
      </c>
      <c r="J12" s="29">
        <v>0.96824999999999994</v>
      </c>
      <c r="K12" s="29">
        <v>0.94450000000000001</v>
      </c>
      <c r="L12" s="29">
        <v>0.99949999999999994</v>
      </c>
      <c r="M12" s="29">
        <v>0.9906666666666667</v>
      </c>
      <c r="N12" s="29">
        <v>0.9734166666666666</v>
      </c>
      <c r="O12" s="29">
        <v>1.0419166666666666</v>
      </c>
      <c r="P12" s="29">
        <v>1.0196666666666667</v>
      </c>
      <c r="Q12" s="29">
        <v>1.0175000000000001</v>
      </c>
      <c r="R12" s="29">
        <v>0.9817499999999999</v>
      </c>
      <c r="S12" s="29">
        <v>1.0223333333333333</v>
      </c>
      <c r="T12" s="29">
        <v>1.0382499999999999</v>
      </c>
      <c r="U12" s="29">
        <v>1.0037500000000001</v>
      </c>
      <c r="X12" s="20">
        <f t="shared" si="0"/>
        <v>24</v>
      </c>
      <c r="Y12" s="26">
        <f t="shared" si="2"/>
        <v>0.999</v>
      </c>
      <c r="Z12" s="2">
        <f t="shared" si="1"/>
        <v>28</v>
      </c>
      <c r="AE12" s="2">
        <v>31</v>
      </c>
      <c r="AF12" s="29">
        <v>0.98908333333333331</v>
      </c>
      <c r="AG12" s="29">
        <v>1.0110833333333333</v>
      </c>
      <c r="AH12" s="29">
        <v>1.0006666666666668</v>
      </c>
      <c r="AI12" s="29">
        <v>1.0290000000000001</v>
      </c>
      <c r="AJ12" s="29">
        <v>1.0075833333333333</v>
      </c>
      <c r="AK12" s="29">
        <v>1.0630833333333334</v>
      </c>
      <c r="AL12" s="29">
        <v>1.0288333333333333</v>
      </c>
      <c r="AM12" s="29">
        <v>1.01</v>
      </c>
      <c r="AN12" s="29">
        <v>1.0089166666666667</v>
      </c>
      <c r="AO12" s="29">
        <v>0.95216666666666683</v>
      </c>
      <c r="AP12" s="29">
        <v>0.98475000000000001</v>
      </c>
      <c r="AQ12" s="29">
        <v>0.98266666666666669</v>
      </c>
      <c r="AR12" s="29">
        <v>1.0235833333333333</v>
      </c>
      <c r="AS12" s="29">
        <v>0.97941666666666671</v>
      </c>
      <c r="AT12" s="29">
        <v>0.98908333333333331</v>
      </c>
      <c r="AU12" s="29">
        <v>1.0111666666666668</v>
      </c>
      <c r="AV12" s="29">
        <v>0.99774999999999991</v>
      </c>
      <c r="AW12" s="29">
        <v>1.0044166666666667</v>
      </c>
      <c r="AX12" s="29">
        <v>1.0209166666666667</v>
      </c>
      <c r="AY12" s="29">
        <v>1.0398333333333334</v>
      </c>
      <c r="AZ12" s="20">
        <v>4</v>
      </c>
      <c r="BA12" s="26">
        <v>1.0067000000000002</v>
      </c>
      <c r="BB12" s="2">
        <v>8</v>
      </c>
      <c r="CA12" s="20"/>
      <c r="CB12" s="26"/>
    </row>
    <row r="13" spans="1:81" x14ac:dyDescent="0.2">
      <c r="A13" s="2">
        <v>9</v>
      </c>
      <c r="B13" s="29">
        <v>1.0031666666666665</v>
      </c>
      <c r="C13" s="29">
        <v>1.0088333333333332</v>
      </c>
      <c r="D13" s="29">
        <v>1.0290833333333333</v>
      </c>
      <c r="E13" s="29">
        <v>1.0348333333333335</v>
      </c>
      <c r="F13" s="29">
        <v>0.95408333333333317</v>
      </c>
      <c r="G13" s="29">
        <v>1.0226666666666668</v>
      </c>
      <c r="H13" s="29">
        <v>0.96333333333333326</v>
      </c>
      <c r="I13" s="29">
        <v>0.96441666666666659</v>
      </c>
      <c r="J13" s="29">
        <v>0.99224999999999997</v>
      </c>
      <c r="K13" s="29">
        <v>0.99916666666666665</v>
      </c>
      <c r="L13" s="29">
        <v>1.0197499999999999</v>
      </c>
      <c r="M13" s="29">
        <v>0.94525000000000003</v>
      </c>
      <c r="N13" s="29">
        <v>1.0197499999999999</v>
      </c>
      <c r="O13" s="29">
        <v>0.92208333333333325</v>
      </c>
      <c r="P13" s="29">
        <v>0.96350000000000025</v>
      </c>
      <c r="Q13" s="29">
        <v>0.98449999999999982</v>
      </c>
      <c r="R13" s="29">
        <v>0.97483333333333333</v>
      </c>
      <c r="S13" s="29">
        <v>1.0391666666666666</v>
      </c>
      <c r="T13" s="29">
        <v>1.0035833333333335</v>
      </c>
      <c r="U13" s="29">
        <v>0.97883333333333322</v>
      </c>
      <c r="X13" s="20">
        <f>RANK(U13,$U$5:$U$104)</f>
        <v>40</v>
      </c>
      <c r="Y13" s="26">
        <f t="shared" si="2"/>
        <v>0.99115416666666678</v>
      </c>
      <c r="Z13" s="2">
        <f t="shared" si="1"/>
        <v>49</v>
      </c>
      <c r="AE13" s="2">
        <v>49</v>
      </c>
      <c r="AF13" s="29">
        <v>1.0059166666666666</v>
      </c>
      <c r="AG13" s="29">
        <v>1.0220833333333335</v>
      </c>
      <c r="AH13" s="29">
        <v>0.97633333333333328</v>
      </c>
      <c r="AI13" s="29">
        <v>0.99799999999999989</v>
      </c>
      <c r="AJ13" s="29">
        <v>0.99824999999999997</v>
      </c>
      <c r="AK13" s="29">
        <v>0.99425000000000019</v>
      </c>
      <c r="AL13" s="29">
        <v>1.0060000000000002</v>
      </c>
      <c r="AM13" s="29">
        <v>1.0656666666666668</v>
      </c>
      <c r="AN13" s="29">
        <v>0.99775000000000003</v>
      </c>
      <c r="AO13" s="29">
        <v>1.0567499999999999</v>
      </c>
      <c r="AP13" s="29">
        <v>0.99366666666666659</v>
      </c>
      <c r="AQ13" s="29">
        <v>1.0076666666666667</v>
      </c>
      <c r="AR13" s="29">
        <v>0.98758333333333326</v>
      </c>
      <c r="AS13" s="29">
        <v>0.997</v>
      </c>
      <c r="AT13" s="29">
        <v>1.0162500000000001</v>
      </c>
      <c r="AU13" s="29">
        <v>1.0233333333333332</v>
      </c>
      <c r="AV13" s="29">
        <v>1.0029999999999999</v>
      </c>
      <c r="AW13" s="29">
        <v>0.97766666666666679</v>
      </c>
      <c r="AX13" s="29">
        <v>0.99099999999999999</v>
      </c>
      <c r="AY13" s="29">
        <v>1.0057499999999999</v>
      </c>
      <c r="AZ13" s="20">
        <v>23</v>
      </c>
      <c r="BA13" s="26">
        <v>1.0061958333333332</v>
      </c>
      <c r="BB13" s="2">
        <v>9</v>
      </c>
      <c r="CA13" s="20"/>
      <c r="CB13" s="26"/>
    </row>
    <row r="14" spans="1:81" x14ac:dyDescent="0.2">
      <c r="A14" s="2">
        <v>10</v>
      </c>
      <c r="B14" s="29">
        <v>0.98758333333333337</v>
      </c>
      <c r="C14" s="29">
        <v>0.99325000000000008</v>
      </c>
      <c r="D14" s="29">
        <v>0.97433333333333316</v>
      </c>
      <c r="E14" s="29">
        <v>0.97016666666666662</v>
      </c>
      <c r="F14" s="29">
        <v>1.0509166666666665</v>
      </c>
      <c r="G14" s="29">
        <v>0.97783333333333344</v>
      </c>
      <c r="H14" s="29">
        <v>1.0329999999999999</v>
      </c>
      <c r="I14" s="29">
        <v>1.0339166666666668</v>
      </c>
      <c r="J14" s="29">
        <v>1.0113333333333332</v>
      </c>
      <c r="K14" s="29">
        <v>0.99383333333333335</v>
      </c>
      <c r="L14" s="29">
        <v>0.98350000000000015</v>
      </c>
      <c r="M14" s="29">
        <v>1.0582499999999999</v>
      </c>
      <c r="N14" s="29">
        <v>0.97708333333333319</v>
      </c>
      <c r="O14" s="29">
        <v>1.0892500000000001</v>
      </c>
      <c r="P14" s="29">
        <v>1.0413333333333332</v>
      </c>
      <c r="Q14" s="29">
        <v>1.0101666666666667</v>
      </c>
      <c r="R14" s="29">
        <v>1.0354166666666667</v>
      </c>
      <c r="S14" s="29">
        <v>0.95966666666666678</v>
      </c>
      <c r="T14" s="29">
        <v>0.99458333333333326</v>
      </c>
      <c r="U14" s="29">
        <v>1.0220833333333332</v>
      </c>
      <c r="X14" s="20">
        <f t="shared" si="0"/>
        <v>13</v>
      </c>
      <c r="Y14" s="26">
        <f t="shared" si="2"/>
        <v>1.0098749999999999</v>
      </c>
      <c r="Z14" s="2">
        <f t="shared" si="1"/>
        <v>2</v>
      </c>
      <c r="AE14" s="2">
        <v>48</v>
      </c>
      <c r="AF14" s="29">
        <v>1.0126666666666666</v>
      </c>
      <c r="AG14" s="29">
        <v>0.99808333333333321</v>
      </c>
      <c r="AH14" s="29">
        <v>0.99483333333333335</v>
      </c>
      <c r="AI14" s="29">
        <v>1.0215000000000001</v>
      </c>
      <c r="AJ14" s="29">
        <v>1.0242500000000001</v>
      </c>
      <c r="AK14" s="29">
        <v>1.0395833333333331</v>
      </c>
      <c r="AL14" s="29">
        <v>0.95850000000000002</v>
      </c>
      <c r="AM14" s="29">
        <v>1.0608333333333333</v>
      </c>
      <c r="AN14" s="29">
        <v>0.99258333333333326</v>
      </c>
      <c r="AO14" s="29">
        <v>1.03125</v>
      </c>
      <c r="AP14" s="29">
        <v>0.99850000000000005</v>
      </c>
      <c r="AQ14" s="29">
        <v>0.98774999999999979</v>
      </c>
      <c r="AR14" s="29">
        <v>0.98058333333333347</v>
      </c>
      <c r="AS14" s="29">
        <v>1.0027499999999998</v>
      </c>
      <c r="AT14" s="29">
        <v>0.96416666666666684</v>
      </c>
      <c r="AU14" s="29">
        <v>0.98774999999999979</v>
      </c>
      <c r="AV14" s="29">
        <v>1.0168333333333333</v>
      </c>
      <c r="AW14" s="29">
        <v>0.98733333333333329</v>
      </c>
      <c r="AX14" s="29">
        <v>1.0044166666666665</v>
      </c>
      <c r="AY14" s="29">
        <v>1.0574166666666667</v>
      </c>
      <c r="AZ14" s="20">
        <v>1</v>
      </c>
      <c r="BA14" s="26">
        <v>1.0060791666666666</v>
      </c>
      <c r="BB14" s="2">
        <v>10</v>
      </c>
      <c r="CA14" s="20"/>
      <c r="CB14" s="26"/>
    </row>
    <row r="15" spans="1:81" x14ac:dyDescent="0.2">
      <c r="A15" s="2">
        <v>11</v>
      </c>
      <c r="B15" s="29">
        <v>1.0357499999999999</v>
      </c>
      <c r="C15" s="29">
        <v>0.9910000000000001</v>
      </c>
      <c r="D15" s="29">
        <v>0.9863333333333334</v>
      </c>
      <c r="E15" s="29">
        <v>1.0303333333333333</v>
      </c>
      <c r="F15" s="29">
        <v>0.97691666666666654</v>
      </c>
      <c r="G15" s="29">
        <v>0.98491666666666655</v>
      </c>
      <c r="H15" s="29">
        <v>1.0025000000000002</v>
      </c>
      <c r="I15" s="29">
        <v>1.0365833333333334</v>
      </c>
      <c r="J15" s="29">
        <v>1.0065833333333332</v>
      </c>
      <c r="K15" s="29">
        <v>1.03725</v>
      </c>
      <c r="L15" s="29">
        <v>1.0176666666666667</v>
      </c>
      <c r="M15" s="29">
        <v>1.0005833333333334</v>
      </c>
      <c r="N15" s="29">
        <v>1.0270833333333329</v>
      </c>
      <c r="O15" s="29">
        <v>1.0006666666666666</v>
      </c>
      <c r="P15" s="29">
        <v>1.0213333333333334</v>
      </c>
      <c r="Q15" s="29">
        <v>0.99991666666666668</v>
      </c>
      <c r="R15" s="29">
        <v>1.0039999999999998</v>
      </c>
      <c r="S15" s="29">
        <v>1.0111666666666668</v>
      </c>
      <c r="T15" s="29">
        <v>0.98816666666666675</v>
      </c>
      <c r="U15" s="29">
        <v>0.94558333333333333</v>
      </c>
      <c r="X15" s="20">
        <f t="shared" si="0"/>
        <v>50</v>
      </c>
      <c r="Y15" s="26">
        <f t="shared" si="2"/>
        <v>1.0052166666666669</v>
      </c>
      <c r="Z15" s="2">
        <f t="shared" si="1"/>
        <v>13</v>
      </c>
      <c r="AE15" s="2">
        <v>13</v>
      </c>
      <c r="AF15" s="29">
        <v>0.98658333333333348</v>
      </c>
      <c r="AG15" s="29">
        <v>1.0441666666666665</v>
      </c>
      <c r="AH15" s="29">
        <v>1.0069999999999999</v>
      </c>
      <c r="AI15" s="29">
        <v>1.014</v>
      </c>
      <c r="AJ15" s="29">
        <v>0.96033333333333326</v>
      </c>
      <c r="AK15" s="29">
        <v>0.96116666666666661</v>
      </c>
      <c r="AL15" s="29">
        <v>0.98566666666666658</v>
      </c>
      <c r="AM15" s="29">
        <v>1.0078333333333334</v>
      </c>
      <c r="AN15" s="29">
        <v>1.0254166666666666</v>
      </c>
      <c r="AO15" s="29">
        <v>1.0035833333333333</v>
      </c>
      <c r="AP15" s="29">
        <v>1.0325</v>
      </c>
      <c r="AQ15" s="29">
        <v>1.0004999999999999</v>
      </c>
      <c r="AR15" s="29">
        <v>1.01325</v>
      </c>
      <c r="AS15" s="29">
        <v>1.0078333333333334</v>
      </c>
      <c r="AT15" s="29">
        <v>1.0854999999999999</v>
      </c>
      <c r="AU15" s="29">
        <v>1.0200833333333335</v>
      </c>
      <c r="AV15" s="29">
        <v>1.0054166666666666</v>
      </c>
      <c r="AW15" s="29">
        <v>0.99366666666666659</v>
      </c>
      <c r="AX15" s="29">
        <v>0.99508333333333354</v>
      </c>
      <c r="AY15" s="29">
        <v>0.96841666666666659</v>
      </c>
      <c r="AZ15" s="20">
        <v>45</v>
      </c>
      <c r="BA15" s="26">
        <v>1.0059</v>
      </c>
      <c r="BB15" s="2">
        <v>11</v>
      </c>
      <c r="CA15" s="20"/>
      <c r="CB15" s="26"/>
    </row>
    <row r="16" spans="1:81" x14ac:dyDescent="0.2">
      <c r="A16" s="2">
        <v>12</v>
      </c>
      <c r="B16" s="29">
        <v>0.9684166666666667</v>
      </c>
      <c r="C16" s="29">
        <v>1.0016666666666669</v>
      </c>
      <c r="D16" s="29">
        <v>1.0018333333333331</v>
      </c>
      <c r="E16" s="29">
        <v>0.97675000000000001</v>
      </c>
      <c r="F16" s="29">
        <v>1.0191666666666666</v>
      </c>
      <c r="G16" s="29">
        <v>1.0120000000000002</v>
      </c>
      <c r="H16" s="29">
        <v>0.98924999999999974</v>
      </c>
      <c r="I16" s="29">
        <v>0.96891666666666654</v>
      </c>
      <c r="J16" s="29">
        <v>1.00275</v>
      </c>
      <c r="K16" s="29">
        <v>0.95800000000000007</v>
      </c>
      <c r="L16" s="29">
        <v>0.98050000000000004</v>
      </c>
      <c r="M16" s="29">
        <v>0.99391666666666667</v>
      </c>
      <c r="N16" s="29">
        <v>0.98391666666666666</v>
      </c>
      <c r="O16" s="29">
        <v>0.99508333333333321</v>
      </c>
      <c r="P16" s="29">
        <v>0.98816666666666653</v>
      </c>
      <c r="Q16" s="29">
        <v>0.99949999999999994</v>
      </c>
      <c r="R16" s="29">
        <v>0.997</v>
      </c>
      <c r="S16" s="29">
        <v>0.99749999999999994</v>
      </c>
      <c r="T16" s="29">
        <v>1.0015000000000001</v>
      </c>
      <c r="U16" s="29">
        <v>1.0502499999999999</v>
      </c>
      <c r="X16" s="20">
        <f t="shared" si="0"/>
        <v>2</v>
      </c>
      <c r="Y16" s="26">
        <f t="shared" si="2"/>
        <v>0.99430416666666654</v>
      </c>
      <c r="Z16" s="2">
        <f t="shared" si="1"/>
        <v>39</v>
      </c>
      <c r="AE16" s="2">
        <v>7</v>
      </c>
      <c r="AF16" s="29">
        <v>1.0524166666666668</v>
      </c>
      <c r="AG16" s="29">
        <v>1.02925</v>
      </c>
      <c r="AH16" s="29">
        <v>1.0184999999999997</v>
      </c>
      <c r="AI16" s="29">
        <v>1.0193333333333332</v>
      </c>
      <c r="AJ16" s="29">
        <v>0.98150000000000004</v>
      </c>
      <c r="AK16" s="29">
        <v>0.95750000000000002</v>
      </c>
      <c r="AL16" s="29">
        <v>1.0573333333333332</v>
      </c>
      <c r="AM16" s="29">
        <v>0.99308333333333321</v>
      </c>
      <c r="AN16" s="29">
        <v>1.038</v>
      </c>
      <c r="AO16" s="29">
        <v>1.0649166666666667</v>
      </c>
      <c r="AP16" s="29">
        <v>0.99274999999999991</v>
      </c>
      <c r="AQ16" s="29">
        <v>1.0058333333333336</v>
      </c>
      <c r="AR16" s="29">
        <v>1.0353333333333334</v>
      </c>
      <c r="AS16" s="29">
        <v>0.95741666666666658</v>
      </c>
      <c r="AT16" s="29">
        <v>0.97949999999999993</v>
      </c>
      <c r="AU16" s="29">
        <v>0.98716666666666664</v>
      </c>
      <c r="AV16" s="29">
        <v>1.0166666666666666</v>
      </c>
      <c r="AW16" s="29">
        <v>0.97325000000000006</v>
      </c>
      <c r="AX16" s="29">
        <v>0.95691666666666653</v>
      </c>
      <c r="AY16" s="29">
        <v>0.9913333333333334</v>
      </c>
      <c r="AZ16" s="20">
        <v>29</v>
      </c>
      <c r="BA16" s="26">
        <v>1.0054000000000001</v>
      </c>
      <c r="BB16" s="2">
        <v>12</v>
      </c>
      <c r="CA16" s="20"/>
      <c r="CB16" s="26"/>
    </row>
    <row r="17" spans="1:80" x14ac:dyDescent="0.2">
      <c r="A17" s="2">
        <v>13</v>
      </c>
      <c r="B17" s="29">
        <v>0.98658333333333348</v>
      </c>
      <c r="C17" s="29">
        <v>1.0441666666666665</v>
      </c>
      <c r="D17" s="29">
        <v>1.0069999999999999</v>
      </c>
      <c r="E17" s="29">
        <v>1.014</v>
      </c>
      <c r="F17" s="29">
        <v>0.96033333333333326</v>
      </c>
      <c r="G17" s="29">
        <v>0.96116666666666661</v>
      </c>
      <c r="H17" s="29">
        <v>0.98566666666666658</v>
      </c>
      <c r="I17" s="29">
        <v>1.0078333333333334</v>
      </c>
      <c r="J17" s="29">
        <v>1.0254166666666666</v>
      </c>
      <c r="K17" s="29">
        <v>1.0035833333333333</v>
      </c>
      <c r="L17" s="29">
        <v>1.0325</v>
      </c>
      <c r="M17" s="29">
        <v>1.0004999999999999</v>
      </c>
      <c r="N17" s="29">
        <v>1.01325</v>
      </c>
      <c r="O17" s="29">
        <v>1.0078333333333334</v>
      </c>
      <c r="P17" s="29">
        <v>1.0854999999999999</v>
      </c>
      <c r="Q17" s="29">
        <v>1.0200833333333335</v>
      </c>
      <c r="R17" s="29">
        <v>1.0054166666666666</v>
      </c>
      <c r="S17" s="29">
        <v>0.99366666666666659</v>
      </c>
      <c r="T17" s="29">
        <v>0.99508333333333354</v>
      </c>
      <c r="U17" s="29">
        <v>0.96841666666666659</v>
      </c>
      <c r="X17" s="20">
        <f t="shared" si="0"/>
        <v>45</v>
      </c>
      <c r="Y17" s="26">
        <f t="shared" si="2"/>
        <v>1.0059</v>
      </c>
      <c r="Z17" s="2">
        <f t="shared" si="1"/>
        <v>11</v>
      </c>
      <c r="AE17" s="2">
        <v>11</v>
      </c>
      <c r="AF17" s="29">
        <v>1.0357499999999999</v>
      </c>
      <c r="AG17" s="29">
        <v>0.9910000000000001</v>
      </c>
      <c r="AH17" s="29">
        <v>0.9863333333333334</v>
      </c>
      <c r="AI17" s="29">
        <v>1.0303333333333333</v>
      </c>
      <c r="AJ17" s="29">
        <v>0.97691666666666654</v>
      </c>
      <c r="AK17" s="29">
        <v>0.98491666666666655</v>
      </c>
      <c r="AL17" s="29">
        <v>1.0025000000000002</v>
      </c>
      <c r="AM17" s="29">
        <v>1.0365833333333334</v>
      </c>
      <c r="AN17" s="29">
        <v>1.0065833333333332</v>
      </c>
      <c r="AO17" s="29">
        <v>1.03725</v>
      </c>
      <c r="AP17" s="29">
        <v>1.0176666666666667</v>
      </c>
      <c r="AQ17" s="29">
        <v>1.0005833333333334</v>
      </c>
      <c r="AR17" s="29">
        <v>1.0270833333333329</v>
      </c>
      <c r="AS17" s="29">
        <v>1.0006666666666666</v>
      </c>
      <c r="AT17" s="29">
        <v>1.0213333333333334</v>
      </c>
      <c r="AU17" s="29">
        <v>0.99991666666666668</v>
      </c>
      <c r="AV17" s="29">
        <v>1.0039999999999998</v>
      </c>
      <c r="AW17" s="29">
        <v>1.0111666666666668</v>
      </c>
      <c r="AX17" s="29">
        <v>0.98816666666666675</v>
      </c>
      <c r="AY17" s="29">
        <v>0.94558333333333333</v>
      </c>
      <c r="AZ17" s="20">
        <v>50</v>
      </c>
      <c r="BA17" s="26">
        <v>1.0052166666666669</v>
      </c>
      <c r="BB17" s="2">
        <v>13</v>
      </c>
      <c r="CA17" s="20"/>
      <c r="CB17" s="26"/>
    </row>
    <row r="18" spans="1:80" x14ac:dyDescent="0.2">
      <c r="A18" s="2">
        <v>14</v>
      </c>
      <c r="B18" s="29">
        <v>1.0100833333333332</v>
      </c>
      <c r="C18" s="29">
        <v>0.9570833333333334</v>
      </c>
      <c r="D18" s="29">
        <v>0.98658333333333337</v>
      </c>
      <c r="E18" s="29">
        <v>0.98291666666666666</v>
      </c>
      <c r="F18" s="29">
        <v>1.047666666666667</v>
      </c>
      <c r="G18" s="29">
        <v>1.0375833333333333</v>
      </c>
      <c r="H18" s="29">
        <v>1.0183333333333333</v>
      </c>
      <c r="I18" s="29">
        <v>1.0006666666666668</v>
      </c>
      <c r="J18" s="29">
        <v>0.96683333333333332</v>
      </c>
      <c r="K18" s="29">
        <v>0.99316666666666664</v>
      </c>
      <c r="L18" s="29">
        <v>0.96316666666666662</v>
      </c>
      <c r="M18" s="29">
        <v>1.0016666666666667</v>
      </c>
      <c r="N18" s="29">
        <v>0.98799999999999999</v>
      </c>
      <c r="O18" s="29">
        <v>0.98599999999999988</v>
      </c>
      <c r="P18" s="29">
        <v>0.92225000000000001</v>
      </c>
      <c r="Q18" s="29">
        <v>0.98416666666666686</v>
      </c>
      <c r="R18" s="29">
        <v>0.99483333333333324</v>
      </c>
      <c r="S18" s="29">
        <v>1.0091666666666668</v>
      </c>
      <c r="T18" s="29">
        <v>0.99708333333333332</v>
      </c>
      <c r="U18" s="29">
        <v>1.0274166666666666</v>
      </c>
      <c r="X18" s="20">
        <f t="shared" si="0"/>
        <v>7</v>
      </c>
      <c r="Y18" s="26">
        <f t="shared" si="2"/>
        <v>0.99373333333333336</v>
      </c>
      <c r="Z18" s="2">
        <f t="shared" si="1"/>
        <v>40</v>
      </c>
      <c r="AE18" s="2">
        <v>35</v>
      </c>
      <c r="AF18" s="29">
        <v>0.97350000000000003</v>
      </c>
      <c r="AG18" s="29">
        <v>1.0449999999999999</v>
      </c>
      <c r="AH18" s="29">
        <v>0.99725000000000008</v>
      </c>
      <c r="AI18" s="29">
        <v>1.0243333333333335</v>
      </c>
      <c r="AJ18" s="29">
        <v>0.99691666666666678</v>
      </c>
      <c r="AK18" s="29">
        <v>0.99125000000000008</v>
      </c>
      <c r="AL18" s="29">
        <v>0.97258333333333324</v>
      </c>
      <c r="AM18" s="29">
        <v>1.0642499999999999</v>
      </c>
      <c r="AN18" s="29">
        <v>1.0104166666666667</v>
      </c>
      <c r="AO18" s="29">
        <v>0.99125000000000008</v>
      </c>
      <c r="AP18" s="29">
        <v>1.034</v>
      </c>
      <c r="AQ18" s="29">
        <v>0.98708333333333342</v>
      </c>
      <c r="AR18" s="29">
        <v>0.96783333333333343</v>
      </c>
      <c r="AS18" s="29">
        <v>0.99416666666666664</v>
      </c>
      <c r="AT18" s="29">
        <v>1.0347500000000001</v>
      </c>
      <c r="AU18" s="29">
        <v>0.95650000000000013</v>
      </c>
      <c r="AV18" s="29">
        <v>1.0170833333333336</v>
      </c>
      <c r="AW18" s="29">
        <v>0.98108333333333364</v>
      </c>
      <c r="AX18" s="29">
        <v>1.0453333333333332</v>
      </c>
      <c r="AY18" s="29">
        <v>0.99091666666666667</v>
      </c>
      <c r="AZ18" s="20">
        <v>30</v>
      </c>
      <c r="BA18" s="26">
        <v>1.0037749999999999</v>
      </c>
      <c r="BB18" s="2">
        <v>14</v>
      </c>
      <c r="CA18" s="20"/>
      <c r="CB18" s="26"/>
    </row>
    <row r="19" spans="1:80" x14ac:dyDescent="0.2">
      <c r="A19" s="2">
        <v>15</v>
      </c>
      <c r="B19" s="29">
        <v>1.0090833333333333</v>
      </c>
      <c r="C19" s="29">
        <v>0.97633333333333328</v>
      </c>
      <c r="D19" s="29">
        <v>1.0130833333333333</v>
      </c>
      <c r="E19" s="29">
        <v>0.98924999999999985</v>
      </c>
      <c r="F19" s="29">
        <v>0.96858333333333324</v>
      </c>
      <c r="G19" s="29">
        <v>0.97183333333333322</v>
      </c>
      <c r="H19" s="29">
        <v>0.96891666666666676</v>
      </c>
      <c r="I19" s="29">
        <v>1.0060833333333334</v>
      </c>
      <c r="J19" s="29">
        <v>0.96900000000000019</v>
      </c>
      <c r="K19" s="29">
        <v>1.0075833333333335</v>
      </c>
      <c r="L19" s="29">
        <v>0.99774999999999991</v>
      </c>
      <c r="M19" s="29">
        <v>0.98641666666666661</v>
      </c>
      <c r="N19" s="29">
        <v>0.9634166666666667</v>
      </c>
      <c r="O19" s="29">
        <v>1.0040833333333332</v>
      </c>
      <c r="P19" s="29">
        <v>1.0120833333333332</v>
      </c>
      <c r="Q19" s="29">
        <v>1.0660000000000001</v>
      </c>
      <c r="R19" s="29">
        <v>1.0466666666666666</v>
      </c>
      <c r="S19" s="29">
        <v>0.97958333333333325</v>
      </c>
      <c r="T19" s="29">
        <v>0.99933333333333341</v>
      </c>
      <c r="U19" s="29">
        <v>1.0301666666666665</v>
      </c>
      <c r="X19" s="20">
        <f t="shared" si="0"/>
        <v>6</v>
      </c>
      <c r="Y19" s="26">
        <f t="shared" si="2"/>
        <v>0.99826250000000005</v>
      </c>
      <c r="Z19" s="2">
        <f t="shared" si="1"/>
        <v>32</v>
      </c>
      <c r="AE19" s="2">
        <v>22</v>
      </c>
      <c r="AF19" s="29">
        <v>0.93841666666666679</v>
      </c>
      <c r="AG19" s="29">
        <v>0.98941666666666661</v>
      </c>
      <c r="AH19" s="29">
        <v>1.02125</v>
      </c>
      <c r="AI19" s="29">
        <v>1.0024999999999999</v>
      </c>
      <c r="AJ19" s="29">
        <v>0.98899999999999999</v>
      </c>
      <c r="AK19" s="29">
        <v>0.96666666666666667</v>
      </c>
      <c r="AL19" s="29">
        <v>1.0168333333333335</v>
      </c>
      <c r="AM19" s="29">
        <v>0.98358333333333325</v>
      </c>
      <c r="AN19" s="29">
        <v>1.0399166666666666</v>
      </c>
      <c r="AO19" s="29">
        <v>1.0029999999999999</v>
      </c>
      <c r="AP19" s="29">
        <v>1.0173333333333334</v>
      </c>
      <c r="AQ19" s="29">
        <v>1.0168333333333333</v>
      </c>
      <c r="AR19" s="29">
        <v>1.0387500000000003</v>
      </c>
      <c r="AS19" s="29">
        <v>1.0069166666666669</v>
      </c>
      <c r="AT19" s="29">
        <v>0.98524999999999985</v>
      </c>
      <c r="AU19" s="29">
        <v>1.0023333333333333</v>
      </c>
      <c r="AV19" s="29">
        <v>0.96791666666666665</v>
      </c>
      <c r="AW19" s="29">
        <v>1.0929999999999997</v>
      </c>
      <c r="AX19" s="29">
        <v>1.016</v>
      </c>
      <c r="AY19" s="29">
        <v>0.9730000000000002</v>
      </c>
      <c r="AZ19" s="20">
        <v>43</v>
      </c>
      <c r="BA19" s="26">
        <v>1.0033958333333335</v>
      </c>
      <c r="BB19" s="2">
        <v>15</v>
      </c>
      <c r="CA19" s="20"/>
      <c r="CB19" s="26"/>
    </row>
    <row r="20" spans="1:80" x14ac:dyDescent="0.2">
      <c r="A20" s="2">
        <v>16</v>
      </c>
      <c r="B20" s="29">
        <v>0.9870833333333332</v>
      </c>
      <c r="C20" s="29">
        <v>1.0206666666666664</v>
      </c>
      <c r="D20" s="29">
        <v>0.98283333333333334</v>
      </c>
      <c r="E20" s="29">
        <v>1.0130000000000001</v>
      </c>
      <c r="F20" s="29">
        <v>1.0281666666666667</v>
      </c>
      <c r="G20" s="29">
        <v>1.0223333333333333</v>
      </c>
      <c r="H20" s="29">
        <v>1.0300000000000002</v>
      </c>
      <c r="I20" s="29">
        <v>0.98816666666666653</v>
      </c>
      <c r="J20" s="29">
        <v>1.0253333333333332</v>
      </c>
      <c r="K20" s="29">
        <v>0.99774999999999991</v>
      </c>
      <c r="L20" s="29">
        <v>1.0049999999999999</v>
      </c>
      <c r="M20" s="29">
        <v>1.0128333333333333</v>
      </c>
      <c r="N20" s="29">
        <v>1.0361666666666667</v>
      </c>
      <c r="O20" s="29">
        <v>0.99333333333333329</v>
      </c>
      <c r="P20" s="29">
        <v>0.98808333333333331</v>
      </c>
      <c r="Q20" s="29">
        <v>0.93783333333333363</v>
      </c>
      <c r="R20" s="29">
        <v>0.95525000000000004</v>
      </c>
      <c r="S20" s="29">
        <v>1.0170833333333333</v>
      </c>
      <c r="T20" s="29">
        <v>0.99658333333333315</v>
      </c>
      <c r="U20" s="29">
        <v>0.97641666666666671</v>
      </c>
      <c r="X20" s="20">
        <f t="shared" si="0"/>
        <v>41</v>
      </c>
      <c r="Y20" s="26">
        <f t="shared" si="2"/>
        <v>1.0006958333333331</v>
      </c>
      <c r="Z20" s="2">
        <f t="shared" si="1"/>
        <v>22</v>
      </c>
      <c r="AE20" s="2">
        <v>4</v>
      </c>
      <c r="AF20" s="29">
        <v>1.0188333333333335</v>
      </c>
      <c r="AG20" s="29">
        <v>1.0064166666666665</v>
      </c>
      <c r="AH20" s="29">
        <v>0.99650000000000005</v>
      </c>
      <c r="AI20" s="29">
        <v>0.99900000000000011</v>
      </c>
      <c r="AJ20" s="29">
        <v>0.96050000000000002</v>
      </c>
      <c r="AK20" s="29">
        <v>0.98691666666666666</v>
      </c>
      <c r="AL20" s="29">
        <v>1.0097500000000001</v>
      </c>
      <c r="AM20" s="29">
        <v>0.98333333333333328</v>
      </c>
      <c r="AN20" s="29">
        <v>1.0103333333333333</v>
      </c>
      <c r="AO20" s="29">
        <v>1.0326666666666666</v>
      </c>
      <c r="AP20" s="29">
        <v>0.99824999999999997</v>
      </c>
      <c r="AQ20" s="29">
        <v>0.9906666666666667</v>
      </c>
      <c r="AR20" s="29">
        <v>1.0111666666666668</v>
      </c>
      <c r="AS20" s="29">
        <v>1.0102500000000001</v>
      </c>
      <c r="AT20" s="29">
        <v>1.0076666666666665</v>
      </c>
      <c r="AU20" s="29">
        <v>1.0094999999999998</v>
      </c>
      <c r="AV20" s="29">
        <v>1.0197499999999999</v>
      </c>
      <c r="AW20" s="29">
        <v>0.98799999999999988</v>
      </c>
      <c r="AX20" s="29">
        <v>1.0008333333333332</v>
      </c>
      <c r="AY20" s="29">
        <v>1.0225833333333332</v>
      </c>
      <c r="AZ20" s="20">
        <v>12</v>
      </c>
      <c r="BA20" s="26">
        <v>1.0031458333333332</v>
      </c>
      <c r="BB20" s="2">
        <v>16</v>
      </c>
      <c r="CA20" s="20"/>
      <c r="CB20" s="26"/>
    </row>
    <row r="21" spans="1:80" x14ac:dyDescent="0.2">
      <c r="A21" s="2">
        <v>17</v>
      </c>
      <c r="B21" s="29">
        <v>0.98775000000000002</v>
      </c>
      <c r="C21" s="29">
        <v>0.99825000000000008</v>
      </c>
      <c r="D21" s="29">
        <v>1.0071666666666668</v>
      </c>
      <c r="E21" s="29">
        <v>1.0083333333333333</v>
      </c>
      <c r="F21" s="29">
        <v>0.97408333333333319</v>
      </c>
      <c r="G21" s="29">
        <v>1.0120833333333332</v>
      </c>
      <c r="H21" s="29">
        <v>0.9700833333333333</v>
      </c>
      <c r="I21" s="29">
        <v>1.0344166666666668</v>
      </c>
      <c r="J21" s="29">
        <v>0.97083333333333321</v>
      </c>
      <c r="K21" s="29">
        <v>1.01275</v>
      </c>
      <c r="L21" s="29">
        <v>1.0217499999999997</v>
      </c>
      <c r="M21" s="29">
        <v>1.0014999999999998</v>
      </c>
      <c r="N21" s="29">
        <v>1.0774999999999999</v>
      </c>
      <c r="O21" s="29">
        <v>0.96708333333333352</v>
      </c>
      <c r="P21" s="29">
        <v>1.0353333333333332</v>
      </c>
      <c r="Q21" s="29">
        <v>1.0045833333333334</v>
      </c>
      <c r="R21" s="29">
        <v>0.98066666666666669</v>
      </c>
      <c r="S21" s="29">
        <v>0.9864166666666665</v>
      </c>
      <c r="T21" s="29">
        <v>1.0069166666666665</v>
      </c>
      <c r="U21" s="29">
        <v>0.98599999999999988</v>
      </c>
      <c r="X21" s="20">
        <f t="shared" si="0"/>
        <v>35</v>
      </c>
      <c r="Y21" s="26">
        <f t="shared" si="2"/>
        <v>1.002175</v>
      </c>
      <c r="Z21" s="2">
        <f t="shared" si="1"/>
        <v>17</v>
      </c>
      <c r="AE21" s="2">
        <v>17</v>
      </c>
      <c r="AF21" s="29">
        <v>0.98775000000000002</v>
      </c>
      <c r="AG21" s="29">
        <v>0.99825000000000008</v>
      </c>
      <c r="AH21" s="29">
        <v>1.0071666666666668</v>
      </c>
      <c r="AI21" s="29">
        <v>1.0083333333333333</v>
      </c>
      <c r="AJ21" s="29">
        <v>0.97408333333333319</v>
      </c>
      <c r="AK21" s="29">
        <v>1.0120833333333332</v>
      </c>
      <c r="AL21" s="29">
        <v>0.9700833333333333</v>
      </c>
      <c r="AM21" s="29">
        <v>1.0344166666666668</v>
      </c>
      <c r="AN21" s="29">
        <v>0.97083333333333321</v>
      </c>
      <c r="AO21" s="29">
        <v>1.01275</v>
      </c>
      <c r="AP21" s="29">
        <v>1.0217499999999997</v>
      </c>
      <c r="AQ21" s="29">
        <v>1.0014999999999998</v>
      </c>
      <c r="AR21" s="29">
        <v>1.0774999999999999</v>
      </c>
      <c r="AS21" s="29">
        <v>0.96708333333333352</v>
      </c>
      <c r="AT21" s="29">
        <v>1.0353333333333332</v>
      </c>
      <c r="AU21" s="29">
        <v>1.0045833333333334</v>
      </c>
      <c r="AV21" s="29">
        <v>0.98066666666666669</v>
      </c>
      <c r="AW21" s="29">
        <v>0.9864166666666665</v>
      </c>
      <c r="AX21" s="29">
        <v>1.0069166666666665</v>
      </c>
      <c r="AY21" s="29">
        <v>0.98599999999999988</v>
      </c>
      <c r="AZ21" s="20">
        <v>35</v>
      </c>
      <c r="BA21" s="26">
        <v>1.002175</v>
      </c>
      <c r="BB21" s="2">
        <v>17</v>
      </c>
      <c r="CA21" s="20"/>
      <c r="CB21" s="26"/>
    </row>
    <row r="22" spans="1:80" x14ac:dyDescent="0.2">
      <c r="A22" s="2">
        <v>18</v>
      </c>
      <c r="B22" s="29">
        <v>1.0095000000000001</v>
      </c>
      <c r="C22" s="29">
        <v>1.0057499999999999</v>
      </c>
      <c r="D22" s="29">
        <v>0.99399999999999988</v>
      </c>
      <c r="E22" s="29">
        <v>0.99350000000000005</v>
      </c>
      <c r="F22" s="29">
        <v>1.0221666666666667</v>
      </c>
      <c r="G22" s="29">
        <v>0.98016666666666674</v>
      </c>
      <c r="H22" s="29">
        <v>1.0305833333333332</v>
      </c>
      <c r="I22" s="29">
        <v>0.97424999999999995</v>
      </c>
      <c r="J22" s="29">
        <v>1.0235000000000001</v>
      </c>
      <c r="K22" s="29">
        <v>0.98383333333333345</v>
      </c>
      <c r="L22" s="29">
        <v>0.97733333333333317</v>
      </c>
      <c r="M22" s="29">
        <v>1.01125</v>
      </c>
      <c r="N22" s="29">
        <v>0.93100000000000005</v>
      </c>
      <c r="O22" s="29">
        <v>1.0310833333333334</v>
      </c>
      <c r="P22" s="29">
        <v>0.96024999999999994</v>
      </c>
      <c r="Q22" s="29">
        <v>0.99133333333333307</v>
      </c>
      <c r="R22" s="29">
        <v>1.0166666666666664</v>
      </c>
      <c r="S22" s="29">
        <v>1.0076666666666667</v>
      </c>
      <c r="T22" s="29">
        <v>0.99316666666666642</v>
      </c>
      <c r="U22" s="29">
        <v>1.0093333333333332</v>
      </c>
      <c r="X22" s="20">
        <f t="shared" si="0"/>
        <v>20</v>
      </c>
      <c r="Y22" s="26">
        <f t="shared" si="2"/>
        <v>0.99731666666666663</v>
      </c>
      <c r="Z22" s="2">
        <f t="shared" si="1"/>
        <v>36</v>
      </c>
      <c r="AE22" s="2">
        <v>27</v>
      </c>
      <c r="AF22" s="29">
        <v>0.97316666666666662</v>
      </c>
      <c r="AG22" s="29">
        <v>1.0459166666666666</v>
      </c>
      <c r="AH22" s="29">
        <v>1.0223333333333333</v>
      </c>
      <c r="AI22" s="29">
        <v>0.94741666666666668</v>
      </c>
      <c r="AJ22" s="29">
        <v>0.98433333333333339</v>
      </c>
      <c r="AK22" s="29">
        <v>1.0108333333333335</v>
      </c>
      <c r="AL22" s="29">
        <v>1.0075833333333333</v>
      </c>
      <c r="AM22" s="29">
        <v>0.98541666666666672</v>
      </c>
      <c r="AN22" s="29">
        <v>1.0503333333333333</v>
      </c>
      <c r="AO22" s="29">
        <v>0.97516666666666663</v>
      </c>
      <c r="AP22" s="29">
        <v>1.0024166666666667</v>
      </c>
      <c r="AQ22" s="29">
        <v>1.0044999999999999</v>
      </c>
      <c r="AR22" s="29">
        <v>0.94266666666666665</v>
      </c>
      <c r="AS22" s="29">
        <v>0.98208333333333331</v>
      </c>
      <c r="AT22" s="29">
        <v>1.0386666666666666</v>
      </c>
      <c r="AU22" s="29">
        <v>1.0338333333333332</v>
      </c>
      <c r="AV22" s="29">
        <v>0.98524999999999985</v>
      </c>
      <c r="AW22" s="29">
        <v>1.0086666666666668</v>
      </c>
      <c r="AX22" s="29">
        <v>1.0265</v>
      </c>
      <c r="AY22" s="29">
        <v>1.0155833333333333</v>
      </c>
      <c r="AZ22" s="20">
        <v>16</v>
      </c>
      <c r="BA22" s="26">
        <v>1.0021333333333331</v>
      </c>
      <c r="BB22" s="2">
        <v>18</v>
      </c>
      <c r="CA22" s="20"/>
      <c r="CB22" s="26"/>
    </row>
    <row r="23" spans="1:80" x14ac:dyDescent="0.2">
      <c r="A23" s="2">
        <v>19</v>
      </c>
      <c r="B23" s="29">
        <v>0.96608333333333329</v>
      </c>
      <c r="C23" s="29">
        <v>0.98041666666666671</v>
      </c>
      <c r="D23" s="29">
        <v>0.94491666666666674</v>
      </c>
      <c r="E23" s="29">
        <v>1.0114166666666666</v>
      </c>
      <c r="F23" s="29">
        <v>1.0309999999999999</v>
      </c>
      <c r="G23" s="29">
        <v>0.97299999999999986</v>
      </c>
      <c r="H23" s="29">
        <v>0.98324999999999996</v>
      </c>
      <c r="I23" s="29">
        <v>1.0115833333333335</v>
      </c>
      <c r="J23" s="29">
        <v>0.99275000000000002</v>
      </c>
      <c r="K23" s="29">
        <v>0.99624999999999997</v>
      </c>
      <c r="L23" s="29">
        <v>0.97691666666666677</v>
      </c>
      <c r="M23" s="29">
        <v>0.97158333333333335</v>
      </c>
      <c r="N23" s="29">
        <v>0.98125000000000007</v>
      </c>
      <c r="O23" s="29">
        <v>1.0007499999999998</v>
      </c>
      <c r="P23" s="29">
        <v>0.96158333333333346</v>
      </c>
      <c r="Q23" s="29">
        <v>1.0407500000000001</v>
      </c>
      <c r="R23" s="29">
        <v>0.99483333333333335</v>
      </c>
      <c r="S23" s="29">
        <v>1.002</v>
      </c>
      <c r="T23" s="29">
        <v>1.0318333333333334</v>
      </c>
      <c r="U23" s="29">
        <v>1.0176666666666667</v>
      </c>
      <c r="X23" s="20">
        <f t="shared" si="0"/>
        <v>15</v>
      </c>
      <c r="Y23" s="26">
        <f t="shared" si="2"/>
        <v>0.99349166666666666</v>
      </c>
      <c r="Z23" s="2">
        <f t="shared" si="1"/>
        <v>42</v>
      </c>
      <c r="AE23" s="2">
        <v>23</v>
      </c>
      <c r="AF23" s="29">
        <v>1.0743333333333334</v>
      </c>
      <c r="AG23" s="29">
        <v>0.98541666666666661</v>
      </c>
      <c r="AH23" s="29">
        <v>0.99841666666666695</v>
      </c>
      <c r="AI23" s="29">
        <v>0.97649999999999981</v>
      </c>
      <c r="AJ23" s="29">
        <v>0.98516666666666663</v>
      </c>
      <c r="AK23" s="29">
        <v>0.95050000000000001</v>
      </c>
      <c r="AL23" s="29">
        <v>1.02075</v>
      </c>
      <c r="AM23" s="29">
        <v>1.0591666666666664</v>
      </c>
      <c r="AN23" s="29">
        <v>1.0189999999999999</v>
      </c>
      <c r="AO23" s="29">
        <v>1.0069999999999999</v>
      </c>
      <c r="AP23" s="29">
        <v>0.97299999999999986</v>
      </c>
      <c r="AQ23" s="29">
        <v>0.99641666666666673</v>
      </c>
      <c r="AR23" s="29">
        <v>0.9790000000000002</v>
      </c>
      <c r="AS23" s="29">
        <v>0.97841666666666682</v>
      </c>
      <c r="AT23" s="29">
        <v>0.97175000000000011</v>
      </c>
      <c r="AU23" s="29">
        <v>1.0243333333333333</v>
      </c>
      <c r="AV23" s="29">
        <v>0.97183333333333322</v>
      </c>
      <c r="AW23" s="29">
        <v>1.0365833333333334</v>
      </c>
      <c r="AX23" s="29">
        <v>1.0126666666666666</v>
      </c>
      <c r="AY23" s="29">
        <v>1.0098333333333336</v>
      </c>
      <c r="AZ23" s="20">
        <v>19</v>
      </c>
      <c r="BA23" s="26">
        <v>1.0015041666666666</v>
      </c>
      <c r="BB23" s="2">
        <v>19</v>
      </c>
      <c r="CA23" s="20"/>
      <c r="CB23" s="26"/>
    </row>
    <row r="24" spans="1:80" x14ac:dyDescent="0.2">
      <c r="A24" s="2">
        <v>20</v>
      </c>
      <c r="B24" s="29">
        <v>1.0319166666666666</v>
      </c>
      <c r="C24" s="29">
        <v>1.0290833333333333</v>
      </c>
      <c r="D24" s="29">
        <v>1.0584166666666666</v>
      </c>
      <c r="E24" s="29">
        <v>0.98741666666666672</v>
      </c>
      <c r="F24" s="29">
        <v>0.96383333333333343</v>
      </c>
      <c r="G24" s="29">
        <v>1.0266666666666664</v>
      </c>
      <c r="H24" s="29">
        <v>1.0102500000000003</v>
      </c>
      <c r="I24" s="29">
        <v>0.98408333333333342</v>
      </c>
      <c r="J24" s="29">
        <v>0.99991666666666656</v>
      </c>
      <c r="K24" s="29">
        <v>1.0017499999999997</v>
      </c>
      <c r="L24" s="29">
        <v>1.0273333333333332</v>
      </c>
      <c r="M24" s="29">
        <v>1.0383333333333333</v>
      </c>
      <c r="N24" s="29">
        <v>1.0175833333333335</v>
      </c>
      <c r="O24" s="29">
        <v>1.0047499999999998</v>
      </c>
      <c r="P24" s="29">
        <v>1.0372499999999998</v>
      </c>
      <c r="Q24" s="29">
        <v>0.9600833333333334</v>
      </c>
      <c r="R24" s="29">
        <v>1.0109999999999999</v>
      </c>
      <c r="S24" s="29">
        <v>0.99199999999999999</v>
      </c>
      <c r="T24" s="29">
        <v>0.96908333333333341</v>
      </c>
      <c r="U24" s="29">
        <v>0.99583333333333324</v>
      </c>
      <c r="X24" s="20">
        <f t="shared" si="0"/>
        <v>27</v>
      </c>
      <c r="Y24" s="26">
        <f t="shared" si="2"/>
        <v>1.0073291666666666</v>
      </c>
      <c r="Z24" s="2">
        <f t="shared" si="1"/>
        <v>4</v>
      </c>
      <c r="AE24" s="2">
        <v>34</v>
      </c>
      <c r="AF24" s="29">
        <v>0.98366666666666658</v>
      </c>
      <c r="AG24" s="29">
        <v>0.98724999999999996</v>
      </c>
      <c r="AH24" s="29">
        <v>0.98633333333333351</v>
      </c>
      <c r="AI24" s="29">
        <v>0.96691666666666654</v>
      </c>
      <c r="AJ24" s="29">
        <v>1.0415833333333333</v>
      </c>
      <c r="AK24" s="29">
        <v>1.01075</v>
      </c>
      <c r="AL24" s="29">
        <v>1.0305833333333334</v>
      </c>
      <c r="AM24" s="29">
        <v>1.0050833333333333</v>
      </c>
      <c r="AN24" s="29">
        <v>1.0384166666666668</v>
      </c>
      <c r="AO24" s="29">
        <v>1.0158333333333334</v>
      </c>
      <c r="AP24" s="29">
        <v>0.97450000000000003</v>
      </c>
      <c r="AQ24" s="29">
        <v>1.01475</v>
      </c>
      <c r="AR24" s="29">
        <v>0.95783333333333331</v>
      </c>
      <c r="AS24" s="29">
        <v>0.98475000000000013</v>
      </c>
      <c r="AT24" s="29">
        <v>0.99408333333333321</v>
      </c>
      <c r="AU24" s="29">
        <v>1.0378333333333336</v>
      </c>
      <c r="AV24" s="29">
        <v>0.97091666666666665</v>
      </c>
      <c r="AW24" s="29">
        <v>1.028</v>
      </c>
      <c r="AX24" s="29">
        <v>0.97325000000000006</v>
      </c>
      <c r="AY24" s="29">
        <v>1.0274166666666666</v>
      </c>
      <c r="AZ24" s="20">
        <v>7</v>
      </c>
      <c r="BA24" s="26">
        <v>1.0014875000000001</v>
      </c>
      <c r="BB24" s="2">
        <v>20</v>
      </c>
      <c r="CA24" s="20"/>
      <c r="CB24" s="26"/>
    </row>
    <row r="25" spans="1:80" x14ac:dyDescent="0.2">
      <c r="A25" s="2">
        <v>21</v>
      </c>
      <c r="B25" s="29">
        <v>1.0773333333333333</v>
      </c>
      <c r="C25" s="29">
        <v>1.0162500000000001</v>
      </c>
      <c r="D25" s="29">
        <v>0.97566666666666679</v>
      </c>
      <c r="E25" s="29">
        <v>0.99674999999999991</v>
      </c>
      <c r="F25" s="29">
        <v>1.0111666666666668</v>
      </c>
      <c r="G25" s="29">
        <v>1.0349166666666667</v>
      </c>
      <c r="H25" s="29">
        <v>0.98341666666666672</v>
      </c>
      <c r="I25" s="29">
        <v>1.0109999999999999</v>
      </c>
      <c r="J25" s="29">
        <v>0.97008333333333319</v>
      </c>
      <c r="K25" s="29">
        <v>0.99083333333333357</v>
      </c>
      <c r="L25" s="29">
        <v>0.9906666666666667</v>
      </c>
      <c r="M25" s="29">
        <v>0.98475000000000001</v>
      </c>
      <c r="N25" s="29">
        <v>0.96208333333333329</v>
      </c>
      <c r="O25" s="29">
        <v>0.99491666666666656</v>
      </c>
      <c r="P25" s="29">
        <v>1.0205000000000002</v>
      </c>
      <c r="Q25" s="29">
        <v>0.99425000000000008</v>
      </c>
      <c r="R25" s="29">
        <v>1.0475000000000001</v>
      </c>
      <c r="S25" s="29">
        <v>0.91658333333333319</v>
      </c>
      <c r="T25" s="29">
        <v>0.98183333333333322</v>
      </c>
      <c r="U25" s="29">
        <v>1.0229999999999999</v>
      </c>
      <c r="X25" s="20">
        <f t="shared" si="0"/>
        <v>10</v>
      </c>
      <c r="Y25" s="26">
        <f t="shared" si="2"/>
        <v>0.99917499999999992</v>
      </c>
      <c r="Z25" s="2">
        <f t="shared" si="1"/>
        <v>27</v>
      </c>
      <c r="AE25" s="2">
        <v>42</v>
      </c>
      <c r="AF25" s="29">
        <v>0.96016666666666639</v>
      </c>
      <c r="AG25" s="29">
        <v>0.98983333333333334</v>
      </c>
      <c r="AH25" s="29">
        <v>1.0171666666666666</v>
      </c>
      <c r="AI25" s="29">
        <v>1.0004166666666665</v>
      </c>
      <c r="AJ25" s="29">
        <v>1.0048333333333335</v>
      </c>
      <c r="AK25" s="29">
        <v>0.99441666666666662</v>
      </c>
      <c r="AL25" s="29">
        <v>1.0109999999999999</v>
      </c>
      <c r="AM25" s="29">
        <v>1.0001666666666666</v>
      </c>
      <c r="AN25" s="29">
        <v>1.0277499999999999</v>
      </c>
      <c r="AO25" s="29">
        <v>0.99091666666666667</v>
      </c>
      <c r="AP25" s="29">
        <v>0.98624999999999974</v>
      </c>
      <c r="AQ25" s="29">
        <v>0.95374999999999976</v>
      </c>
      <c r="AR25" s="29">
        <v>0.97658333333333347</v>
      </c>
      <c r="AS25" s="29">
        <v>1.034</v>
      </c>
      <c r="AT25" s="29">
        <v>1.00125</v>
      </c>
      <c r="AU25" s="29">
        <v>1.0185833333333332</v>
      </c>
      <c r="AV25" s="29">
        <v>1.0248333333333333</v>
      </c>
      <c r="AW25" s="29">
        <v>0.99808333333333332</v>
      </c>
      <c r="AX25" s="29">
        <v>1.0385</v>
      </c>
      <c r="AY25" s="29">
        <v>0.98641666666666661</v>
      </c>
      <c r="AZ25" s="20">
        <v>33</v>
      </c>
      <c r="BA25" s="26">
        <v>1.0007458333333334</v>
      </c>
      <c r="BB25" s="2">
        <v>21</v>
      </c>
      <c r="CA25" s="20"/>
      <c r="CB25" s="26"/>
    </row>
    <row r="26" spans="1:80" x14ac:dyDescent="0.2">
      <c r="A26" s="2">
        <v>22</v>
      </c>
      <c r="B26" s="29">
        <v>0.93841666666666679</v>
      </c>
      <c r="C26" s="29">
        <v>0.98941666666666661</v>
      </c>
      <c r="D26" s="29">
        <v>1.02125</v>
      </c>
      <c r="E26" s="29">
        <v>1.0024999999999999</v>
      </c>
      <c r="F26" s="29">
        <v>0.98899999999999999</v>
      </c>
      <c r="G26" s="29">
        <v>0.96666666666666667</v>
      </c>
      <c r="H26" s="29">
        <v>1.0168333333333335</v>
      </c>
      <c r="I26" s="29">
        <v>0.98358333333333325</v>
      </c>
      <c r="J26" s="29">
        <v>1.0399166666666666</v>
      </c>
      <c r="K26" s="29">
        <v>1.0029999999999999</v>
      </c>
      <c r="L26" s="29">
        <v>1.0173333333333334</v>
      </c>
      <c r="M26" s="29">
        <v>1.0168333333333333</v>
      </c>
      <c r="N26" s="29">
        <v>1.0387500000000003</v>
      </c>
      <c r="O26" s="29">
        <v>1.0069166666666669</v>
      </c>
      <c r="P26" s="29">
        <v>0.98524999999999985</v>
      </c>
      <c r="Q26" s="29">
        <v>1.0023333333333333</v>
      </c>
      <c r="R26" s="29">
        <v>0.96791666666666665</v>
      </c>
      <c r="S26" s="29">
        <v>1.0929999999999997</v>
      </c>
      <c r="T26" s="29">
        <v>1.016</v>
      </c>
      <c r="U26" s="29">
        <v>0.9730000000000002</v>
      </c>
      <c r="X26" s="20">
        <f t="shared" si="0"/>
        <v>43</v>
      </c>
      <c r="Y26" s="26">
        <f t="shared" si="2"/>
        <v>1.0033958333333335</v>
      </c>
      <c r="Z26" s="2">
        <f t="shared" si="1"/>
        <v>15</v>
      </c>
      <c r="AE26" s="2">
        <v>16</v>
      </c>
      <c r="AF26" s="29">
        <v>0.9870833333333332</v>
      </c>
      <c r="AG26" s="29">
        <v>1.0206666666666664</v>
      </c>
      <c r="AH26" s="29">
        <v>0.98283333333333334</v>
      </c>
      <c r="AI26" s="29">
        <v>1.0130000000000001</v>
      </c>
      <c r="AJ26" s="29">
        <v>1.0281666666666667</v>
      </c>
      <c r="AK26" s="29">
        <v>1.0223333333333333</v>
      </c>
      <c r="AL26" s="29">
        <v>1.0300000000000002</v>
      </c>
      <c r="AM26" s="29">
        <v>0.98816666666666653</v>
      </c>
      <c r="AN26" s="29">
        <v>1.0253333333333332</v>
      </c>
      <c r="AO26" s="29">
        <v>0.99774999999999991</v>
      </c>
      <c r="AP26" s="29">
        <v>1.0049999999999999</v>
      </c>
      <c r="AQ26" s="29">
        <v>1.0128333333333333</v>
      </c>
      <c r="AR26" s="29">
        <v>1.0361666666666667</v>
      </c>
      <c r="AS26" s="29">
        <v>0.99333333333333329</v>
      </c>
      <c r="AT26" s="29">
        <v>0.98808333333333331</v>
      </c>
      <c r="AU26" s="29">
        <v>0.93783333333333363</v>
      </c>
      <c r="AV26" s="29">
        <v>0.95525000000000004</v>
      </c>
      <c r="AW26" s="29">
        <v>1.0170833333333333</v>
      </c>
      <c r="AX26" s="29">
        <v>0.99658333333333315</v>
      </c>
      <c r="AY26" s="29">
        <v>0.97641666666666671</v>
      </c>
      <c r="AZ26" s="20">
        <v>41</v>
      </c>
      <c r="BA26" s="26">
        <v>1.0006958333333331</v>
      </c>
      <c r="BB26" s="2">
        <v>22</v>
      </c>
      <c r="CA26" s="20"/>
      <c r="CB26" s="26"/>
    </row>
    <row r="27" spans="1:80" x14ac:dyDescent="0.2">
      <c r="A27" s="2">
        <v>23</v>
      </c>
      <c r="B27" s="29">
        <v>1.0743333333333334</v>
      </c>
      <c r="C27" s="29">
        <v>0.98541666666666661</v>
      </c>
      <c r="D27" s="29">
        <v>0.99841666666666695</v>
      </c>
      <c r="E27" s="29">
        <v>0.97649999999999981</v>
      </c>
      <c r="F27" s="29">
        <v>0.98516666666666663</v>
      </c>
      <c r="G27" s="29">
        <v>0.95050000000000001</v>
      </c>
      <c r="H27" s="29">
        <v>1.02075</v>
      </c>
      <c r="I27" s="29">
        <v>1.0591666666666664</v>
      </c>
      <c r="J27" s="29">
        <v>1.0189999999999999</v>
      </c>
      <c r="K27" s="29">
        <v>1.0069999999999999</v>
      </c>
      <c r="L27" s="29">
        <v>0.97299999999999986</v>
      </c>
      <c r="M27" s="29">
        <v>0.99641666666666673</v>
      </c>
      <c r="N27" s="29">
        <v>0.9790000000000002</v>
      </c>
      <c r="O27" s="29">
        <v>0.97841666666666682</v>
      </c>
      <c r="P27" s="29">
        <v>0.97175000000000011</v>
      </c>
      <c r="Q27" s="29">
        <v>1.0243333333333333</v>
      </c>
      <c r="R27" s="29">
        <v>0.97183333333333322</v>
      </c>
      <c r="S27" s="29">
        <v>1.0365833333333334</v>
      </c>
      <c r="T27" s="29">
        <v>1.0126666666666666</v>
      </c>
      <c r="U27" s="29">
        <v>1.0098333333333336</v>
      </c>
      <c r="X27" s="20">
        <f t="shared" si="0"/>
        <v>19</v>
      </c>
      <c r="Y27" s="26">
        <f t="shared" si="2"/>
        <v>1.0015041666666666</v>
      </c>
      <c r="Z27" s="2">
        <f t="shared" si="1"/>
        <v>19</v>
      </c>
      <c r="AE27" s="2">
        <v>5</v>
      </c>
      <c r="AF27" s="29">
        <v>1.0262499999999999</v>
      </c>
      <c r="AG27" s="29">
        <v>0.99691666666666656</v>
      </c>
      <c r="AH27" s="29">
        <v>0.99575000000000002</v>
      </c>
      <c r="AI27" s="29">
        <v>0.99750000000000005</v>
      </c>
      <c r="AJ27" s="29">
        <v>1.0166666666666668</v>
      </c>
      <c r="AK27" s="29">
        <v>0.96408333333333329</v>
      </c>
      <c r="AL27" s="29">
        <v>1.0238333333333334</v>
      </c>
      <c r="AM27" s="29">
        <v>0.97166666666666657</v>
      </c>
      <c r="AN27" s="29">
        <v>0.99541666666666673</v>
      </c>
      <c r="AO27" s="29">
        <v>1.0266666666666666</v>
      </c>
      <c r="AP27" s="29">
        <v>1.0162499999999999</v>
      </c>
      <c r="AQ27" s="29">
        <v>1.0025833333333332</v>
      </c>
      <c r="AR27" s="29">
        <v>0.99683333333333313</v>
      </c>
      <c r="AS27" s="29">
        <v>0.97483333333333333</v>
      </c>
      <c r="AT27" s="29">
        <v>0.99008333333333332</v>
      </c>
      <c r="AU27" s="29">
        <v>1.0173333333333332</v>
      </c>
      <c r="AV27" s="29">
        <v>0.98791666666666667</v>
      </c>
      <c r="AW27" s="29">
        <v>1.0151666666666666</v>
      </c>
      <c r="AX27" s="29">
        <v>1.0215833333333335</v>
      </c>
      <c r="AY27" s="29">
        <v>0.97508333333333341</v>
      </c>
      <c r="AZ27" s="20">
        <v>42</v>
      </c>
      <c r="BA27" s="26">
        <v>1.0006208333333331</v>
      </c>
      <c r="BB27" s="2">
        <v>23</v>
      </c>
      <c r="CA27" s="20"/>
      <c r="CB27" s="26"/>
    </row>
    <row r="28" spans="1:80" x14ac:dyDescent="0.2">
      <c r="A28" s="2">
        <v>24</v>
      </c>
      <c r="B28" s="29">
        <v>0.94033333333333324</v>
      </c>
      <c r="C28" s="29">
        <v>1.0175833333333333</v>
      </c>
      <c r="D28" s="29">
        <v>0.9986666666666667</v>
      </c>
      <c r="E28" s="29">
        <v>1.02</v>
      </c>
      <c r="F28" s="29">
        <v>1.0160833333333332</v>
      </c>
      <c r="G28" s="29">
        <v>1.05725</v>
      </c>
      <c r="H28" s="29">
        <v>0.97949999999999993</v>
      </c>
      <c r="I28" s="29">
        <v>0.94183333333333319</v>
      </c>
      <c r="J28" s="29">
        <v>0.9766666666666669</v>
      </c>
      <c r="K28" s="29">
        <v>1.0010000000000001</v>
      </c>
      <c r="L28" s="29">
        <v>1.0344166666666668</v>
      </c>
      <c r="M28" s="29">
        <v>0.99808333333333354</v>
      </c>
      <c r="N28" s="29">
        <v>1.0209166666666667</v>
      </c>
      <c r="O28" s="29">
        <v>1.0207499999999998</v>
      </c>
      <c r="P28" s="29">
        <v>1.0288333333333333</v>
      </c>
      <c r="Q28" s="29">
        <v>0.97058333333333324</v>
      </c>
      <c r="R28" s="29">
        <v>1.0239166666666668</v>
      </c>
      <c r="S28" s="29">
        <v>0.9604166666666667</v>
      </c>
      <c r="T28" s="29">
        <v>0.98274999999999979</v>
      </c>
      <c r="U28" s="29">
        <v>0.98725000000000007</v>
      </c>
      <c r="X28" s="20">
        <f t="shared" si="0"/>
        <v>32</v>
      </c>
      <c r="Y28" s="26">
        <f t="shared" si="2"/>
        <v>0.99884166666666663</v>
      </c>
      <c r="Z28" s="2">
        <f t="shared" si="1"/>
        <v>30</v>
      </c>
      <c r="AE28" s="2">
        <v>46</v>
      </c>
      <c r="AF28" s="29">
        <v>1.0246666666666666</v>
      </c>
      <c r="AG28" s="29">
        <v>1.0340833333333335</v>
      </c>
      <c r="AH28" s="29">
        <v>0.95308333333333339</v>
      </c>
      <c r="AI28" s="29">
        <v>0.97341666666666671</v>
      </c>
      <c r="AJ28" s="29">
        <v>0.96099999999999997</v>
      </c>
      <c r="AK28" s="29">
        <v>1.0202500000000001</v>
      </c>
      <c r="AL28" s="29">
        <v>1.0565833333333332</v>
      </c>
      <c r="AM28" s="29">
        <v>0.99966666666666659</v>
      </c>
      <c r="AN28" s="29">
        <v>1.0164999999999997</v>
      </c>
      <c r="AO28" s="29">
        <v>0.97975000000000001</v>
      </c>
      <c r="AP28" s="29">
        <v>0.94374999999999998</v>
      </c>
      <c r="AQ28" s="29">
        <v>0.96808333333333307</v>
      </c>
      <c r="AR28" s="29">
        <v>1.0189166666666665</v>
      </c>
      <c r="AS28" s="29">
        <v>0.99349999999999994</v>
      </c>
      <c r="AT28" s="29">
        <v>0.9925833333333336</v>
      </c>
      <c r="AU28" s="29">
        <v>1.0063333333333333</v>
      </c>
      <c r="AV28" s="29">
        <v>0.99525000000000008</v>
      </c>
      <c r="AW28" s="29">
        <v>1.0768333333333333</v>
      </c>
      <c r="AX28" s="29">
        <v>0.99700000000000022</v>
      </c>
      <c r="AY28" s="29">
        <v>1</v>
      </c>
      <c r="AZ28" s="20">
        <v>25</v>
      </c>
      <c r="BA28" s="26">
        <v>1.0005624999999998</v>
      </c>
      <c r="BB28" s="2">
        <v>24</v>
      </c>
      <c r="CA28" s="20"/>
      <c r="CB28" s="26"/>
    </row>
    <row r="29" spans="1:80" x14ac:dyDescent="0.2">
      <c r="A29" s="2">
        <v>25</v>
      </c>
      <c r="B29" s="29">
        <v>1.0001666666666666</v>
      </c>
      <c r="C29" s="29">
        <v>1.0054166666666668</v>
      </c>
      <c r="D29" s="29">
        <v>0.97124999999999995</v>
      </c>
      <c r="E29" s="29">
        <v>1.0217500000000002</v>
      </c>
      <c r="F29" s="29">
        <v>1.0782500000000002</v>
      </c>
      <c r="G29" s="29">
        <v>0.97766666666666657</v>
      </c>
      <c r="H29" s="29">
        <v>0.995</v>
      </c>
      <c r="I29" s="29">
        <v>0.9804166666666666</v>
      </c>
      <c r="J29" s="29">
        <v>1.0306666666666666</v>
      </c>
      <c r="K29" s="29">
        <v>0.99266666666666659</v>
      </c>
      <c r="L29" s="29">
        <v>1.0381666666666667</v>
      </c>
      <c r="M29" s="29">
        <v>0.99116666666666653</v>
      </c>
      <c r="N29" s="29">
        <v>0.97408333333333352</v>
      </c>
      <c r="O29" s="29">
        <v>1.03975</v>
      </c>
      <c r="P29" s="29">
        <v>0.97283333333333333</v>
      </c>
      <c r="Q29" s="29">
        <v>0.98241666666666649</v>
      </c>
      <c r="R29" s="29">
        <v>1.0114166666666666</v>
      </c>
      <c r="S29" s="29">
        <v>1.0695833333333333</v>
      </c>
      <c r="T29" s="29">
        <v>1.0398333333333334</v>
      </c>
      <c r="U29" s="29">
        <v>0.97149999999999992</v>
      </c>
      <c r="X29" s="20">
        <f t="shared" si="0"/>
        <v>44</v>
      </c>
      <c r="Y29" s="26">
        <f t="shared" si="2"/>
        <v>1.0071999999999999</v>
      </c>
      <c r="Z29" s="2">
        <f t="shared" si="1"/>
        <v>5</v>
      </c>
      <c r="AE29" s="2">
        <v>45</v>
      </c>
      <c r="AF29" s="29">
        <v>0.98491666666666655</v>
      </c>
      <c r="AG29" s="29">
        <v>0.96366666666666667</v>
      </c>
      <c r="AH29" s="29">
        <v>1.0376666666666665</v>
      </c>
      <c r="AI29" s="29">
        <v>1.024</v>
      </c>
      <c r="AJ29" s="29">
        <v>1.0529999999999997</v>
      </c>
      <c r="AK29" s="29">
        <v>0.97791666666666666</v>
      </c>
      <c r="AL29" s="29">
        <v>0.95708333333333329</v>
      </c>
      <c r="AM29" s="29">
        <v>0.99799999999999989</v>
      </c>
      <c r="AN29" s="29">
        <v>0.98749999999999993</v>
      </c>
      <c r="AO29" s="29">
        <v>1.0205833333333332</v>
      </c>
      <c r="AP29" s="29">
        <v>1.0564166666666668</v>
      </c>
      <c r="AQ29" s="29">
        <v>1.0260833333333335</v>
      </c>
      <c r="AR29" s="29">
        <v>0.97499999999999976</v>
      </c>
      <c r="AS29" s="29">
        <v>1.0135833333333333</v>
      </c>
      <c r="AT29" s="29">
        <v>1.0053333333333332</v>
      </c>
      <c r="AU29" s="29">
        <v>0.98849999999999982</v>
      </c>
      <c r="AV29" s="29">
        <v>0.99708333333333332</v>
      </c>
      <c r="AW29" s="29">
        <v>0.92699999999999994</v>
      </c>
      <c r="AX29" s="29">
        <v>1.0041666666666664</v>
      </c>
      <c r="AY29" s="29">
        <v>0.99758333333333316</v>
      </c>
      <c r="AZ29" s="20">
        <v>26</v>
      </c>
      <c r="BA29" s="26">
        <v>0.9997541666666665</v>
      </c>
      <c r="BB29" s="2">
        <v>25</v>
      </c>
      <c r="CA29" s="20"/>
      <c r="CB29" s="26"/>
    </row>
    <row r="30" spans="1:80" x14ac:dyDescent="0.2">
      <c r="A30" s="2">
        <v>26</v>
      </c>
      <c r="B30" s="29">
        <v>0.99575000000000014</v>
      </c>
      <c r="C30" s="29">
        <v>0.98799999999999988</v>
      </c>
      <c r="D30" s="29">
        <v>1.0246666666666666</v>
      </c>
      <c r="E30" s="29">
        <v>0.98666666666666669</v>
      </c>
      <c r="F30" s="29">
        <v>0.93400000000000005</v>
      </c>
      <c r="G30" s="29">
        <v>1.0276666666666665</v>
      </c>
      <c r="H30" s="29">
        <v>1.0044166666666665</v>
      </c>
      <c r="I30" s="29">
        <v>1.0155000000000001</v>
      </c>
      <c r="J30" s="29">
        <v>0.97175000000000011</v>
      </c>
      <c r="K30" s="29">
        <v>1.006</v>
      </c>
      <c r="L30" s="29">
        <v>0.96200000000000008</v>
      </c>
      <c r="M30" s="29">
        <v>1.0032500000000002</v>
      </c>
      <c r="N30" s="29">
        <v>1.0230833333333333</v>
      </c>
      <c r="O30" s="29">
        <v>0.96783333333333321</v>
      </c>
      <c r="P30" s="29">
        <v>1.0184166666666665</v>
      </c>
      <c r="Q30" s="29">
        <v>1.0254999999999999</v>
      </c>
      <c r="R30" s="29">
        <v>0.98324999999999996</v>
      </c>
      <c r="S30" s="29">
        <v>0.93633333333333324</v>
      </c>
      <c r="T30" s="29">
        <v>0.95774999999999999</v>
      </c>
      <c r="U30" s="29">
        <v>1.0242500000000001</v>
      </c>
      <c r="X30" s="20">
        <f t="shared" si="0"/>
        <v>9</v>
      </c>
      <c r="Y30" s="26">
        <f t="shared" si="2"/>
        <v>0.99280416666666671</v>
      </c>
      <c r="Z30" s="2">
        <f t="shared" si="1"/>
        <v>45</v>
      </c>
      <c r="AE30" s="2">
        <v>38</v>
      </c>
      <c r="AF30" s="29">
        <v>0.98175000000000001</v>
      </c>
      <c r="AG30" s="29">
        <v>1.0375833333333333</v>
      </c>
      <c r="AH30" s="29">
        <v>0.99516666666666653</v>
      </c>
      <c r="AI30" s="29">
        <v>0.96766666666666667</v>
      </c>
      <c r="AJ30" s="29">
        <v>0.98024999999999995</v>
      </c>
      <c r="AK30" s="29">
        <v>1.0149166666666667</v>
      </c>
      <c r="AL30" s="29">
        <v>0.97799999999999987</v>
      </c>
      <c r="AM30" s="29">
        <v>1.05325</v>
      </c>
      <c r="AN30" s="29">
        <v>0.99791666666666645</v>
      </c>
      <c r="AO30" s="29">
        <v>1.0103333333333333</v>
      </c>
      <c r="AP30" s="29">
        <v>0.99241666666666639</v>
      </c>
      <c r="AQ30" s="29">
        <v>0.97966666666666669</v>
      </c>
      <c r="AR30" s="29">
        <v>0.99083333333333334</v>
      </c>
      <c r="AS30" s="29">
        <v>1.0028333333333335</v>
      </c>
      <c r="AT30" s="29">
        <v>1.0431666666666668</v>
      </c>
      <c r="AU30" s="29">
        <v>0.98</v>
      </c>
      <c r="AV30" s="29">
        <v>1.0134166666666666</v>
      </c>
      <c r="AW30" s="29">
        <v>0.97575000000000001</v>
      </c>
      <c r="AX30" s="29">
        <v>1.0076666666666665</v>
      </c>
      <c r="AY30" s="29">
        <v>0.9860833333333332</v>
      </c>
      <c r="AZ30" s="20">
        <v>34</v>
      </c>
      <c r="BA30" s="26">
        <v>0.9994333333333334</v>
      </c>
      <c r="BB30" s="2">
        <v>26</v>
      </c>
      <c r="CA30" s="20"/>
      <c r="CB30" s="26"/>
    </row>
    <row r="31" spans="1:80" x14ac:dyDescent="0.2">
      <c r="A31" s="2">
        <v>27</v>
      </c>
      <c r="B31" s="29">
        <v>0.97316666666666662</v>
      </c>
      <c r="C31" s="29">
        <v>1.0459166666666666</v>
      </c>
      <c r="D31" s="29">
        <v>1.0223333333333333</v>
      </c>
      <c r="E31" s="29">
        <v>0.94741666666666668</v>
      </c>
      <c r="F31" s="29">
        <v>0.98433333333333339</v>
      </c>
      <c r="G31" s="29">
        <v>1.0108333333333335</v>
      </c>
      <c r="H31" s="29">
        <v>1.0075833333333333</v>
      </c>
      <c r="I31" s="29">
        <v>0.98541666666666672</v>
      </c>
      <c r="J31" s="29">
        <v>1.0503333333333333</v>
      </c>
      <c r="K31" s="29">
        <v>0.97516666666666663</v>
      </c>
      <c r="L31" s="29">
        <v>1.0024166666666667</v>
      </c>
      <c r="M31" s="29">
        <v>1.0044999999999999</v>
      </c>
      <c r="N31" s="29">
        <v>0.94266666666666665</v>
      </c>
      <c r="O31" s="29">
        <v>0.98208333333333331</v>
      </c>
      <c r="P31" s="29">
        <v>1.0386666666666666</v>
      </c>
      <c r="Q31" s="29">
        <v>1.0338333333333332</v>
      </c>
      <c r="R31" s="29">
        <v>0.98524999999999985</v>
      </c>
      <c r="S31" s="29">
        <v>1.0086666666666668</v>
      </c>
      <c r="T31" s="29">
        <v>1.0265</v>
      </c>
      <c r="U31" s="29">
        <v>1.0155833333333333</v>
      </c>
      <c r="X31" s="20">
        <f t="shared" si="0"/>
        <v>16</v>
      </c>
      <c r="Y31" s="26">
        <f t="shared" si="2"/>
        <v>1.0021333333333331</v>
      </c>
      <c r="Z31" s="2">
        <f t="shared" si="1"/>
        <v>18</v>
      </c>
      <c r="AE31" s="2">
        <v>21</v>
      </c>
      <c r="AF31" s="29">
        <v>1.0773333333333333</v>
      </c>
      <c r="AG31" s="29">
        <v>1.0162500000000001</v>
      </c>
      <c r="AH31" s="29">
        <v>0.97566666666666679</v>
      </c>
      <c r="AI31" s="29">
        <v>0.99674999999999991</v>
      </c>
      <c r="AJ31" s="29">
        <v>1.0111666666666668</v>
      </c>
      <c r="AK31" s="29">
        <v>1.0349166666666667</v>
      </c>
      <c r="AL31" s="29">
        <v>0.98341666666666672</v>
      </c>
      <c r="AM31" s="29">
        <v>1.0109999999999999</v>
      </c>
      <c r="AN31" s="29">
        <v>0.97008333333333319</v>
      </c>
      <c r="AO31" s="29">
        <v>0.99083333333333357</v>
      </c>
      <c r="AP31" s="29">
        <v>0.9906666666666667</v>
      </c>
      <c r="AQ31" s="29">
        <v>0.98475000000000001</v>
      </c>
      <c r="AR31" s="29">
        <v>0.96208333333333329</v>
      </c>
      <c r="AS31" s="29">
        <v>0.99491666666666656</v>
      </c>
      <c r="AT31" s="29">
        <v>1.0205000000000002</v>
      </c>
      <c r="AU31" s="29">
        <v>0.99425000000000008</v>
      </c>
      <c r="AV31" s="29">
        <v>1.0475000000000001</v>
      </c>
      <c r="AW31" s="29">
        <v>0.91658333333333319</v>
      </c>
      <c r="AX31" s="29">
        <v>0.98183333333333322</v>
      </c>
      <c r="AY31" s="29">
        <v>1.0229999999999999</v>
      </c>
      <c r="AZ31" s="20">
        <v>10</v>
      </c>
      <c r="BA31" s="26">
        <v>0.99917499999999992</v>
      </c>
      <c r="BB31" s="2">
        <v>27</v>
      </c>
      <c r="CA31" s="20"/>
      <c r="CB31" s="26"/>
    </row>
    <row r="32" spans="1:80" x14ac:dyDescent="0.2">
      <c r="A32" s="2">
        <v>28</v>
      </c>
      <c r="B32" s="29">
        <v>1.0203333333333331</v>
      </c>
      <c r="C32" s="29">
        <v>0.95074999999999987</v>
      </c>
      <c r="D32" s="29">
        <v>0.98216666666666663</v>
      </c>
      <c r="E32" s="29">
        <v>1.0531666666666666</v>
      </c>
      <c r="F32" s="29">
        <v>1.0196666666666667</v>
      </c>
      <c r="G32" s="29">
        <v>0.99191666666666656</v>
      </c>
      <c r="H32" s="29">
        <v>0.99708333333333332</v>
      </c>
      <c r="I32" s="29">
        <v>1.0138333333333331</v>
      </c>
      <c r="J32" s="29">
        <v>0.96183333333333332</v>
      </c>
      <c r="K32" s="29">
        <v>1.0235000000000001</v>
      </c>
      <c r="L32" s="29">
        <v>0.99575000000000002</v>
      </c>
      <c r="M32" s="29">
        <v>0.98991666666666678</v>
      </c>
      <c r="N32" s="29">
        <v>1.0600833333333333</v>
      </c>
      <c r="O32" s="29">
        <v>1.0124166666666665</v>
      </c>
      <c r="P32" s="29">
        <v>0.95683333333333331</v>
      </c>
      <c r="Q32" s="29">
        <v>0.98066666666666691</v>
      </c>
      <c r="R32" s="29">
        <v>1.01525</v>
      </c>
      <c r="S32" s="29">
        <v>0.98750000000000016</v>
      </c>
      <c r="T32" s="29">
        <v>0.97116666666666662</v>
      </c>
      <c r="U32" s="29">
        <v>0.98083333333333333</v>
      </c>
      <c r="X32" s="20">
        <f t="shared" si="0"/>
        <v>37</v>
      </c>
      <c r="Y32" s="26">
        <f t="shared" si="2"/>
        <v>0.99823333333333308</v>
      </c>
      <c r="Z32" s="2">
        <f t="shared" si="1"/>
        <v>33</v>
      </c>
      <c r="AE32" s="2">
        <v>8</v>
      </c>
      <c r="AF32" s="29">
        <v>0.9830833333333332</v>
      </c>
      <c r="AG32" s="29">
        <v>0.96891666666666687</v>
      </c>
      <c r="AH32" s="29">
        <v>0.98333333333333339</v>
      </c>
      <c r="AI32" s="29">
        <v>0.98250000000000004</v>
      </c>
      <c r="AJ32" s="29">
        <v>1.0171666666666666</v>
      </c>
      <c r="AK32" s="29">
        <v>1.06125</v>
      </c>
      <c r="AL32" s="29">
        <v>0.96433333333333338</v>
      </c>
      <c r="AM32" s="29">
        <v>1.0179166666666666</v>
      </c>
      <c r="AN32" s="29">
        <v>0.96824999999999994</v>
      </c>
      <c r="AO32" s="29">
        <v>0.94450000000000001</v>
      </c>
      <c r="AP32" s="29">
        <v>0.99949999999999994</v>
      </c>
      <c r="AQ32" s="29">
        <v>0.9906666666666667</v>
      </c>
      <c r="AR32" s="29">
        <v>0.9734166666666666</v>
      </c>
      <c r="AS32" s="29">
        <v>1.0419166666666666</v>
      </c>
      <c r="AT32" s="29">
        <v>1.0196666666666667</v>
      </c>
      <c r="AU32" s="29">
        <v>1.0175000000000001</v>
      </c>
      <c r="AV32" s="29">
        <v>0.9817499999999999</v>
      </c>
      <c r="AW32" s="29">
        <v>1.0223333333333333</v>
      </c>
      <c r="AX32" s="29">
        <v>1.0382499999999999</v>
      </c>
      <c r="AY32" s="29">
        <v>1.0037500000000001</v>
      </c>
      <c r="AZ32" s="20">
        <v>24</v>
      </c>
      <c r="BA32" s="26">
        <v>0.999</v>
      </c>
      <c r="BB32" s="2">
        <v>28</v>
      </c>
      <c r="CA32" s="20"/>
      <c r="CB32" s="26"/>
    </row>
    <row r="33" spans="1:80" x14ac:dyDescent="0.2">
      <c r="A33" s="2">
        <v>29</v>
      </c>
      <c r="B33" s="29">
        <v>0.99233333333333329</v>
      </c>
      <c r="C33" s="29">
        <v>0.98866666666666669</v>
      </c>
      <c r="D33" s="29">
        <v>1.0261666666666664</v>
      </c>
      <c r="E33" s="29">
        <v>0.97049999999999981</v>
      </c>
      <c r="F33" s="29">
        <v>0.95816666666666672</v>
      </c>
      <c r="G33" s="29">
        <v>0.98225000000000007</v>
      </c>
      <c r="H33" s="29">
        <v>0.98333333333333328</v>
      </c>
      <c r="I33" s="29">
        <v>0.98349999999999993</v>
      </c>
      <c r="J33" s="29">
        <v>0.94541666666666668</v>
      </c>
      <c r="K33" s="29">
        <v>1.0301666666666669</v>
      </c>
      <c r="L33" s="29">
        <v>0.99074999999999991</v>
      </c>
      <c r="M33" s="29">
        <v>0.94033333333333324</v>
      </c>
      <c r="N33" s="29">
        <v>0.99108333333333321</v>
      </c>
      <c r="O33" s="29">
        <v>0.99899999999999978</v>
      </c>
      <c r="P33" s="29">
        <v>1.0071666666666668</v>
      </c>
      <c r="Q33" s="29">
        <v>0.95500000000000007</v>
      </c>
      <c r="R33" s="29">
        <v>1.0057500000000001</v>
      </c>
      <c r="S33" s="29">
        <v>0.98749999999999993</v>
      </c>
      <c r="T33" s="29">
        <v>0.98833333333333329</v>
      </c>
      <c r="U33" s="29">
        <v>1.0308333333333335</v>
      </c>
      <c r="X33" s="20">
        <f t="shared" si="0"/>
        <v>5</v>
      </c>
      <c r="Y33" s="26">
        <f t="shared" si="2"/>
        <v>0.98781250000000009</v>
      </c>
      <c r="Z33" s="2">
        <f t="shared" si="1"/>
        <v>50</v>
      </c>
      <c r="AE33" s="2">
        <v>37</v>
      </c>
      <c r="AF33" s="29">
        <v>1.0164166666666667</v>
      </c>
      <c r="AG33" s="29">
        <v>0.95900000000000007</v>
      </c>
      <c r="AH33" s="29">
        <v>1.0109166666666665</v>
      </c>
      <c r="AI33" s="29">
        <v>1.0389999999999999</v>
      </c>
      <c r="AJ33" s="29">
        <v>1.0114999999999998</v>
      </c>
      <c r="AK33" s="29">
        <v>0.98775000000000013</v>
      </c>
      <c r="AL33" s="29">
        <v>1.0194999999999999</v>
      </c>
      <c r="AM33" s="29">
        <v>0.94433333333333325</v>
      </c>
      <c r="AN33" s="29">
        <v>0.98958333333333315</v>
      </c>
      <c r="AO33" s="29">
        <v>0.99175000000000002</v>
      </c>
      <c r="AP33" s="29">
        <v>1.0007499999999998</v>
      </c>
      <c r="AQ33" s="29">
        <v>1.0230833333333333</v>
      </c>
      <c r="AR33" s="29">
        <v>1.0051666666666668</v>
      </c>
      <c r="AS33" s="29">
        <v>0.9946666666666667</v>
      </c>
      <c r="AT33" s="29">
        <v>0.96266666666666678</v>
      </c>
      <c r="AU33" s="29">
        <v>1.0157500000000002</v>
      </c>
      <c r="AV33" s="29">
        <v>0.98349999999999993</v>
      </c>
      <c r="AW33" s="29">
        <v>1.0199166666666666</v>
      </c>
      <c r="AX33" s="29">
        <v>0.99049999999999994</v>
      </c>
      <c r="AY33" s="29">
        <v>1.0117499999999999</v>
      </c>
      <c r="AZ33" s="20">
        <v>18</v>
      </c>
      <c r="BA33" s="26">
        <v>0.99887500000000018</v>
      </c>
      <c r="BB33" s="2">
        <v>29</v>
      </c>
      <c r="CA33" s="20"/>
      <c r="CB33" s="26"/>
    </row>
    <row r="34" spans="1:80" x14ac:dyDescent="0.2">
      <c r="A34" s="2">
        <v>30</v>
      </c>
      <c r="B34" s="29">
        <v>1.0081666666666667</v>
      </c>
      <c r="C34" s="29">
        <v>1.0090833333333333</v>
      </c>
      <c r="D34" s="29">
        <v>0.98066666666666669</v>
      </c>
      <c r="E34" s="29">
        <v>1.0219166666666666</v>
      </c>
      <c r="F34" s="29">
        <v>1.0384166666666663</v>
      </c>
      <c r="G34" s="29">
        <v>1.0130833333333331</v>
      </c>
      <c r="H34" s="29">
        <v>1.0190000000000001</v>
      </c>
      <c r="I34" s="29">
        <v>1.01475</v>
      </c>
      <c r="J34" s="29">
        <v>1.0731666666666666</v>
      </c>
      <c r="K34" s="29">
        <v>0.96941666666666659</v>
      </c>
      <c r="L34" s="29">
        <v>1.0025000000000002</v>
      </c>
      <c r="M34" s="29">
        <v>1.0544166666666668</v>
      </c>
      <c r="N34" s="29">
        <v>1.0041666666666667</v>
      </c>
      <c r="O34" s="29">
        <v>0.99558333333333315</v>
      </c>
      <c r="P34" s="29">
        <v>0.9860000000000001</v>
      </c>
      <c r="Q34" s="29">
        <v>1.0463333333333333</v>
      </c>
      <c r="R34" s="29">
        <v>0.99750000000000005</v>
      </c>
      <c r="S34" s="29">
        <v>1.0062499999999999</v>
      </c>
      <c r="T34" s="29">
        <v>1.0183333333333333</v>
      </c>
      <c r="U34" s="29">
        <v>0.96691666666666665</v>
      </c>
      <c r="X34" s="20">
        <f t="shared" si="0"/>
        <v>46</v>
      </c>
      <c r="Y34" s="26">
        <f t="shared" si="2"/>
        <v>1.0112833333333333</v>
      </c>
      <c r="Z34" s="2">
        <f t="shared" si="1"/>
        <v>1</v>
      </c>
      <c r="AE34" s="2">
        <v>24</v>
      </c>
      <c r="AF34" s="29">
        <v>0.94033333333333324</v>
      </c>
      <c r="AG34" s="29">
        <v>1.0175833333333333</v>
      </c>
      <c r="AH34" s="29">
        <v>0.9986666666666667</v>
      </c>
      <c r="AI34" s="29">
        <v>1.02</v>
      </c>
      <c r="AJ34" s="29">
        <v>1.0160833333333332</v>
      </c>
      <c r="AK34" s="29">
        <v>1.05725</v>
      </c>
      <c r="AL34" s="29">
        <v>0.97949999999999993</v>
      </c>
      <c r="AM34" s="29">
        <v>0.94183333333333319</v>
      </c>
      <c r="AN34" s="29">
        <v>0.9766666666666669</v>
      </c>
      <c r="AO34" s="29">
        <v>1.0010000000000001</v>
      </c>
      <c r="AP34" s="29">
        <v>1.0344166666666668</v>
      </c>
      <c r="AQ34" s="29">
        <v>0.99808333333333354</v>
      </c>
      <c r="AR34" s="29">
        <v>1.0209166666666667</v>
      </c>
      <c r="AS34" s="29">
        <v>1.0207499999999998</v>
      </c>
      <c r="AT34" s="29">
        <v>1.0288333333333333</v>
      </c>
      <c r="AU34" s="29">
        <v>0.97058333333333324</v>
      </c>
      <c r="AV34" s="29">
        <v>1.0239166666666668</v>
      </c>
      <c r="AW34" s="29">
        <v>0.9604166666666667</v>
      </c>
      <c r="AX34" s="29">
        <v>0.98274999999999979</v>
      </c>
      <c r="AY34" s="29">
        <v>0.98725000000000007</v>
      </c>
      <c r="AZ34" s="20">
        <v>32</v>
      </c>
      <c r="BA34" s="26">
        <v>0.99884166666666663</v>
      </c>
      <c r="BB34" s="2">
        <v>30</v>
      </c>
      <c r="CA34" s="20"/>
      <c r="CB34" s="26"/>
    </row>
    <row r="35" spans="1:80" x14ac:dyDescent="0.2">
      <c r="A35" s="2">
        <v>31</v>
      </c>
      <c r="B35" s="29">
        <v>0.98908333333333331</v>
      </c>
      <c r="C35" s="29">
        <v>1.0110833333333333</v>
      </c>
      <c r="D35" s="29">
        <v>1.0006666666666668</v>
      </c>
      <c r="E35" s="29">
        <v>1.0290000000000001</v>
      </c>
      <c r="F35" s="29">
        <v>1.0075833333333333</v>
      </c>
      <c r="G35" s="29">
        <v>1.0630833333333334</v>
      </c>
      <c r="H35" s="29">
        <v>1.0288333333333333</v>
      </c>
      <c r="I35" s="29">
        <v>1.01</v>
      </c>
      <c r="J35" s="29">
        <v>1.0089166666666667</v>
      </c>
      <c r="K35" s="29">
        <v>0.95216666666666683</v>
      </c>
      <c r="L35" s="29">
        <v>0.98475000000000001</v>
      </c>
      <c r="M35" s="29">
        <v>0.98266666666666669</v>
      </c>
      <c r="N35" s="29">
        <v>1.0235833333333333</v>
      </c>
      <c r="O35" s="29">
        <v>0.97941666666666671</v>
      </c>
      <c r="P35" s="29">
        <v>0.98908333333333331</v>
      </c>
      <c r="Q35" s="29">
        <v>1.0111666666666668</v>
      </c>
      <c r="R35" s="29">
        <v>0.99774999999999991</v>
      </c>
      <c r="S35" s="29">
        <v>1.0044166666666667</v>
      </c>
      <c r="T35" s="29">
        <v>1.0209166666666667</v>
      </c>
      <c r="U35" s="29">
        <v>1.0398333333333334</v>
      </c>
      <c r="X35" s="20">
        <f t="shared" si="0"/>
        <v>4</v>
      </c>
      <c r="Y35" s="26">
        <f t="shared" si="2"/>
        <v>1.0067000000000002</v>
      </c>
      <c r="Z35" s="2">
        <f t="shared" si="1"/>
        <v>8</v>
      </c>
      <c r="AE35" s="2">
        <v>33</v>
      </c>
      <c r="AF35" s="29">
        <v>1.006</v>
      </c>
      <c r="AG35" s="29">
        <v>1.0044166666666667</v>
      </c>
      <c r="AH35" s="29">
        <v>1.0101666666666664</v>
      </c>
      <c r="AI35" s="29">
        <v>1.0287499999999998</v>
      </c>
      <c r="AJ35" s="29">
        <v>0.95558333333333323</v>
      </c>
      <c r="AK35" s="29">
        <v>0.98316666666666663</v>
      </c>
      <c r="AL35" s="29">
        <v>0.96966666666666657</v>
      </c>
      <c r="AM35" s="29">
        <v>0.9903333333333334</v>
      </c>
      <c r="AN35" s="29">
        <v>0.95441666666666658</v>
      </c>
      <c r="AO35" s="29">
        <v>0.99516666666666664</v>
      </c>
      <c r="AP35" s="29">
        <v>1.0256666666666667</v>
      </c>
      <c r="AQ35" s="29">
        <v>0.98991666666666667</v>
      </c>
      <c r="AR35" s="29">
        <v>1.0419166666666666</v>
      </c>
      <c r="AS35" s="29">
        <v>1.0155000000000001</v>
      </c>
      <c r="AT35" s="29">
        <v>1.0022499999999999</v>
      </c>
      <c r="AU35" s="29">
        <v>0.96066666666666656</v>
      </c>
      <c r="AV35" s="29">
        <v>1.0308333333333335</v>
      </c>
      <c r="AW35" s="29">
        <v>0.96974999999999989</v>
      </c>
      <c r="AX35" s="29">
        <v>1.0533333333333335</v>
      </c>
      <c r="AY35" s="29">
        <v>0.97899999999999998</v>
      </c>
      <c r="AZ35" s="20">
        <v>39</v>
      </c>
      <c r="BA35" s="26">
        <v>0.99832500000000002</v>
      </c>
      <c r="BB35" s="2">
        <v>31</v>
      </c>
      <c r="CA35" s="20"/>
      <c r="CB35" s="26"/>
    </row>
    <row r="36" spans="1:80" x14ac:dyDescent="0.2">
      <c r="A36" s="2">
        <v>32</v>
      </c>
      <c r="B36" s="29">
        <v>1.0095833333333333</v>
      </c>
      <c r="C36" s="29">
        <v>1.0071666666666668</v>
      </c>
      <c r="D36" s="29">
        <v>0.99366666666666681</v>
      </c>
      <c r="E36" s="29">
        <v>0.97175</v>
      </c>
      <c r="F36" s="29">
        <v>0.99091666666666667</v>
      </c>
      <c r="G36" s="29">
        <v>0.94</v>
      </c>
      <c r="H36" s="29">
        <v>0.96624999999999994</v>
      </c>
      <c r="I36" s="29">
        <v>0.98891666666666678</v>
      </c>
      <c r="J36" s="29">
        <v>0.98516666666666675</v>
      </c>
      <c r="K36" s="29">
        <v>1.0460833333333333</v>
      </c>
      <c r="L36" s="29">
        <v>1.008</v>
      </c>
      <c r="M36" s="29">
        <v>1.0154166666666664</v>
      </c>
      <c r="N36" s="29">
        <v>0.97091666666666676</v>
      </c>
      <c r="O36" s="29">
        <v>1.0162499999999999</v>
      </c>
      <c r="P36" s="29">
        <v>1.0108333333333333</v>
      </c>
      <c r="Q36" s="29">
        <v>0.98833333333333329</v>
      </c>
      <c r="R36" s="29">
        <v>1.0014166666666666</v>
      </c>
      <c r="S36" s="29">
        <v>0.99150000000000027</v>
      </c>
      <c r="T36" s="29">
        <v>0.9770833333333333</v>
      </c>
      <c r="U36" s="29">
        <v>0.96324999999999994</v>
      </c>
      <c r="X36" s="20">
        <f t="shared" si="0"/>
        <v>47</v>
      </c>
      <c r="Y36" s="26">
        <f t="shared" si="2"/>
        <v>0.99212499999999992</v>
      </c>
      <c r="Z36" s="2">
        <f t="shared" si="1"/>
        <v>47</v>
      </c>
      <c r="AE36" s="2">
        <v>15</v>
      </c>
      <c r="AF36" s="29">
        <v>1.0090833333333333</v>
      </c>
      <c r="AG36" s="29">
        <v>0.97633333333333328</v>
      </c>
      <c r="AH36" s="29">
        <v>1.0130833333333333</v>
      </c>
      <c r="AI36" s="29">
        <v>0.98924999999999985</v>
      </c>
      <c r="AJ36" s="29">
        <v>0.96858333333333324</v>
      </c>
      <c r="AK36" s="29">
        <v>0.97183333333333322</v>
      </c>
      <c r="AL36" s="29">
        <v>0.96891666666666676</v>
      </c>
      <c r="AM36" s="29">
        <v>1.0060833333333334</v>
      </c>
      <c r="AN36" s="29">
        <v>0.96900000000000019</v>
      </c>
      <c r="AO36" s="29">
        <v>1.0075833333333335</v>
      </c>
      <c r="AP36" s="29">
        <v>0.99774999999999991</v>
      </c>
      <c r="AQ36" s="29">
        <v>0.98641666666666661</v>
      </c>
      <c r="AR36" s="29">
        <v>0.9634166666666667</v>
      </c>
      <c r="AS36" s="29">
        <v>1.0040833333333332</v>
      </c>
      <c r="AT36" s="29">
        <v>1.0120833333333332</v>
      </c>
      <c r="AU36" s="29">
        <v>1.0660000000000001</v>
      </c>
      <c r="AV36" s="29">
        <v>1.0466666666666666</v>
      </c>
      <c r="AW36" s="29">
        <v>0.97958333333333325</v>
      </c>
      <c r="AX36" s="29">
        <v>0.99933333333333341</v>
      </c>
      <c r="AY36" s="29">
        <v>1.0301666666666665</v>
      </c>
      <c r="AZ36" s="20">
        <v>6</v>
      </c>
      <c r="BA36" s="26">
        <v>0.99826250000000005</v>
      </c>
      <c r="BB36" s="2">
        <v>32</v>
      </c>
      <c r="CA36" s="20"/>
      <c r="CB36" s="26"/>
    </row>
    <row r="37" spans="1:80" x14ac:dyDescent="0.2">
      <c r="A37" s="2">
        <v>33</v>
      </c>
      <c r="B37" s="29">
        <v>1.006</v>
      </c>
      <c r="C37" s="29">
        <v>1.0044166666666667</v>
      </c>
      <c r="D37" s="29">
        <v>1.0101666666666664</v>
      </c>
      <c r="E37" s="29">
        <v>1.0287499999999998</v>
      </c>
      <c r="F37" s="29">
        <v>0.95558333333333323</v>
      </c>
      <c r="G37" s="29">
        <v>0.98316666666666663</v>
      </c>
      <c r="H37" s="29">
        <v>0.96966666666666657</v>
      </c>
      <c r="I37" s="29">
        <v>0.9903333333333334</v>
      </c>
      <c r="J37" s="29">
        <v>0.95441666666666658</v>
      </c>
      <c r="K37" s="29">
        <v>0.99516666666666664</v>
      </c>
      <c r="L37" s="29">
        <v>1.0256666666666667</v>
      </c>
      <c r="M37" s="29">
        <v>0.98991666666666667</v>
      </c>
      <c r="N37" s="29">
        <v>1.0419166666666666</v>
      </c>
      <c r="O37" s="29">
        <v>1.0155000000000001</v>
      </c>
      <c r="P37" s="29">
        <v>1.0022499999999999</v>
      </c>
      <c r="Q37" s="29">
        <v>0.96066666666666656</v>
      </c>
      <c r="R37" s="29">
        <v>1.0308333333333335</v>
      </c>
      <c r="S37" s="29">
        <v>0.96974999999999989</v>
      </c>
      <c r="T37" s="29">
        <v>1.0533333333333335</v>
      </c>
      <c r="U37" s="29">
        <v>0.97899999999999998</v>
      </c>
      <c r="X37" s="20">
        <f t="shared" si="0"/>
        <v>39</v>
      </c>
      <c r="Y37" s="26">
        <f t="shared" si="2"/>
        <v>0.99832500000000002</v>
      </c>
      <c r="Z37" s="2">
        <f t="shared" si="1"/>
        <v>31</v>
      </c>
      <c r="AE37" s="2">
        <v>28</v>
      </c>
      <c r="AF37" s="29">
        <v>1.0203333333333331</v>
      </c>
      <c r="AG37" s="29">
        <v>0.95074999999999987</v>
      </c>
      <c r="AH37" s="29">
        <v>0.98216666666666663</v>
      </c>
      <c r="AI37" s="29">
        <v>1.0531666666666666</v>
      </c>
      <c r="AJ37" s="29">
        <v>1.0196666666666667</v>
      </c>
      <c r="AK37" s="29">
        <v>0.99191666666666656</v>
      </c>
      <c r="AL37" s="29">
        <v>0.99708333333333332</v>
      </c>
      <c r="AM37" s="29">
        <v>1.0138333333333331</v>
      </c>
      <c r="AN37" s="29">
        <v>0.96183333333333332</v>
      </c>
      <c r="AO37" s="29">
        <v>1.0235000000000001</v>
      </c>
      <c r="AP37" s="29">
        <v>0.99575000000000002</v>
      </c>
      <c r="AQ37" s="29">
        <v>0.98991666666666678</v>
      </c>
      <c r="AR37" s="29">
        <v>1.0600833333333333</v>
      </c>
      <c r="AS37" s="29">
        <v>1.0124166666666665</v>
      </c>
      <c r="AT37" s="29">
        <v>0.95683333333333331</v>
      </c>
      <c r="AU37" s="29">
        <v>0.98066666666666691</v>
      </c>
      <c r="AV37" s="29">
        <v>1.01525</v>
      </c>
      <c r="AW37" s="29">
        <v>0.98750000000000016</v>
      </c>
      <c r="AX37" s="29">
        <v>0.97116666666666662</v>
      </c>
      <c r="AY37" s="29">
        <v>0.98083333333333333</v>
      </c>
      <c r="AZ37" s="20">
        <v>37</v>
      </c>
      <c r="BA37" s="26">
        <v>0.99823333333333308</v>
      </c>
      <c r="BB37" s="2">
        <v>33</v>
      </c>
      <c r="CA37" s="20"/>
      <c r="CB37" s="26"/>
    </row>
    <row r="38" spans="1:80" x14ac:dyDescent="0.2">
      <c r="A38" s="2">
        <v>34</v>
      </c>
      <c r="B38" s="29">
        <v>0.98366666666666658</v>
      </c>
      <c r="C38" s="29">
        <v>0.98724999999999996</v>
      </c>
      <c r="D38" s="29">
        <v>0.98633333333333351</v>
      </c>
      <c r="E38" s="29">
        <v>0.96691666666666654</v>
      </c>
      <c r="F38" s="29">
        <v>1.0415833333333333</v>
      </c>
      <c r="G38" s="29">
        <v>1.01075</v>
      </c>
      <c r="H38" s="29">
        <v>1.0305833333333334</v>
      </c>
      <c r="I38" s="29">
        <v>1.0050833333333333</v>
      </c>
      <c r="J38" s="29">
        <v>1.0384166666666668</v>
      </c>
      <c r="K38" s="29">
        <v>1.0158333333333334</v>
      </c>
      <c r="L38" s="29">
        <v>0.97450000000000003</v>
      </c>
      <c r="M38" s="29">
        <v>1.01475</v>
      </c>
      <c r="N38" s="29">
        <v>0.95783333333333331</v>
      </c>
      <c r="O38" s="29">
        <v>0.98475000000000013</v>
      </c>
      <c r="P38" s="29">
        <v>0.99408333333333321</v>
      </c>
      <c r="Q38" s="29">
        <v>1.0378333333333336</v>
      </c>
      <c r="R38" s="29">
        <v>0.97091666666666665</v>
      </c>
      <c r="S38" s="29">
        <v>1.028</v>
      </c>
      <c r="T38" s="29">
        <v>0.97325000000000006</v>
      </c>
      <c r="U38" s="29">
        <v>1.0274166666666666</v>
      </c>
      <c r="X38" s="20">
        <f t="shared" si="0"/>
        <v>7</v>
      </c>
      <c r="Y38" s="26">
        <f t="shared" si="2"/>
        <v>1.0014875000000001</v>
      </c>
      <c r="Z38" s="2">
        <f t="shared" si="1"/>
        <v>20</v>
      </c>
      <c r="AE38" s="2">
        <v>6</v>
      </c>
      <c r="AF38" s="29">
        <v>0.96866666666666668</v>
      </c>
      <c r="AG38" s="29">
        <v>0.99950000000000017</v>
      </c>
      <c r="AH38" s="29">
        <v>1</v>
      </c>
      <c r="AI38" s="29">
        <v>1.0035833333333335</v>
      </c>
      <c r="AJ38" s="29">
        <v>0.98075000000000001</v>
      </c>
      <c r="AK38" s="29">
        <v>1.0354166666666667</v>
      </c>
      <c r="AL38" s="29">
        <v>0.97250000000000014</v>
      </c>
      <c r="AM38" s="29">
        <v>1.0241666666666669</v>
      </c>
      <c r="AN38" s="29">
        <v>1.0002500000000001</v>
      </c>
      <c r="AO38" s="29">
        <v>0.97108333333333319</v>
      </c>
      <c r="AP38" s="29">
        <v>0.98525000000000007</v>
      </c>
      <c r="AQ38" s="29">
        <v>0.99316666666666664</v>
      </c>
      <c r="AR38" s="29">
        <v>1.0064166666666667</v>
      </c>
      <c r="AS38" s="29">
        <v>1.0293333333333334</v>
      </c>
      <c r="AT38" s="29">
        <v>1.0108333333333333</v>
      </c>
      <c r="AU38" s="29">
        <v>0.97983333333333322</v>
      </c>
      <c r="AV38" s="29">
        <v>1.0121666666666667</v>
      </c>
      <c r="AW38" s="29">
        <v>0.9777499999999999</v>
      </c>
      <c r="AX38" s="29">
        <v>0.98616666666666664</v>
      </c>
      <c r="AY38" s="29">
        <v>1.0228333333333335</v>
      </c>
      <c r="AZ38" s="20">
        <v>11</v>
      </c>
      <c r="BA38" s="26">
        <v>0.99798333333333356</v>
      </c>
      <c r="BB38" s="2">
        <v>34</v>
      </c>
      <c r="CA38" s="20"/>
      <c r="CB38" s="26"/>
    </row>
    <row r="39" spans="1:80" x14ac:dyDescent="0.2">
      <c r="A39" s="2">
        <v>35</v>
      </c>
      <c r="B39" s="29">
        <v>0.97350000000000003</v>
      </c>
      <c r="C39" s="29">
        <v>1.0449999999999999</v>
      </c>
      <c r="D39" s="29">
        <v>0.99725000000000008</v>
      </c>
      <c r="E39" s="29">
        <v>1.0243333333333335</v>
      </c>
      <c r="F39" s="29">
        <v>0.99691666666666678</v>
      </c>
      <c r="G39" s="29">
        <v>0.99125000000000008</v>
      </c>
      <c r="H39" s="29">
        <v>0.97258333333333324</v>
      </c>
      <c r="I39" s="29">
        <v>1.0642499999999999</v>
      </c>
      <c r="J39" s="29">
        <v>1.0104166666666667</v>
      </c>
      <c r="K39" s="29">
        <v>0.99125000000000008</v>
      </c>
      <c r="L39" s="29">
        <v>1.034</v>
      </c>
      <c r="M39" s="29">
        <v>0.98708333333333342</v>
      </c>
      <c r="N39" s="29">
        <v>0.96783333333333343</v>
      </c>
      <c r="O39" s="29">
        <v>0.99416666666666664</v>
      </c>
      <c r="P39" s="29">
        <v>1.0347500000000001</v>
      </c>
      <c r="Q39" s="29">
        <v>0.95650000000000013</v>
      </c>
      <c r="R39" s="29">
        <v>1.0170833333333336</v>
      </c>
      <c r="S39" s="29">
        <v>0.98108333333333364</v>
      </c>
      <c r="T39" s="29">
        <v>1.0453333333333332</v>
      </c>
      <c r="U39" s="29">
        <v>0.99091666666666667</v>
      </c>
      <c r="X39" s="20">
        <f t="shared" si="0"/>
        <v>30</v>
      </c>
      <c r="Y39" s="26">
        <f t="shared" si="2"/>
        <v>1.0037749999999999</v>
      </c>
      <c r="Z39" s="2">
        <f t="shared" si="1"/>
        <v>14</v>
      </c>
      <c r="AE39" s="2">
        <v>3</v>
      </c>
      <c r="AF39" s="29">
        <v>0.97658333333333325</v>
      </c>
      <c r="AG39" s="29">
        <v>0.99991666666666656</v>
      </c>
      <c r="AH39" s="29">
        <v>1.0051666666666665</v>
      </c>
      <c r="AI39" s="29">
        <v>1.0102500000000001</v>
      </c>
      <c r="AJ39" s="29">
        <v>1.0460833333333335</v>
      </c>
      <c r="AK39" s="29">
        <v>1.0159166666666668</v>
      </c>
      <c r="AL39" s="29">
        <v>0.99558333333333326</v>
      </c>
      <c r="AM39" s="29">
        <v>1.0113333333333334</v>
      </c>
      <c r="AN39" s="29">
        <v>0.99491666666666656</v>
      </c>
      <c r="AO39" s="29">
        <v>0.97474999999999978</v>
      </c>
      <c r="AP39" s="29">
        <v>1.0219166666666666</v>
      </c>
      <c r="AQ39" s="29">
        <v>1.0035000000000001</v>
      </c>
      <c r="AR39" s="29">
        <v>0.98450000000000004</v>
      </c>
      <c r="AS39" s="29">
        <v>0.98283333333333334</v>
      </c>
      <c r="AT39" s="29">
        <v>0.9870833333333332</v>
      </c>
      <c r="AU39" s="29">
        <v>0.98483333333333334</v>
      </c>
      <c r="AV39" s="29">
        <v>0.97658333333333347</v>
      </c>
      <c r="AW39" s="29">
        <v>1.0055000000000003</v>
      </c>
      <c r="AX39" s="29">
        <v>1.0017499999999997</v>
      </c>
      <c r="AY39" s="29">
        <v>0.97991666666666666</v>
      </c>
      <c r="AZ39" s="20">
        <v>38</v>
      </c>
      <c r="BA39" s="26">
        <v>0.99794583333333353</v>
      </c>
      <c r="BB39" s="2">
        <v>35</v>
      </c>
      <c r="CA39" s="20"/>
      <c r="CB39" s="26"/>
    </row>
    <row r="40" spans="1:80" x14ac:dyDescent="0.2">
      <c r="A40" s="2">
        <v>36</v>
      </c>
      <c r="B40" s="29">
        <v>1.0188333333333333</v>
      </c>
      <c r="C40" s="29">
        <v>0.96249999999999991</v>
      </c>
      <c r="D40" s="29">
        <v>1.01875</v>
      </c>
      <c r="E40" s="29">
        <v>0.96633333333333338</v>
      </c>
      <c r="F40" s="29">
        <v>0.99966666666666659</v>
      </c>
      <c r="G40" s="29">
        <v>1.00675</v>
      </c>
      <c r="H40" s="29">
        <v>1.0260833333333332</v>
      </c>
      <c r="I40" s="29">
        <v>0.94333333333333302</v>
      </c>
      <c r="J40" s="29">
        <v>0.99083333333333334</v>
      </c>
      <c r="K40" s="29">
        <v>1.008</v>
      </c>
      <c r="L40" s="29">
        <v>0.96691666666666676</v>
      </c>
      <c r="M40" s="29">
        <v>1.00725</v>
      </c>
      <c r="N40" s="29">
        <v>1.0264166666666665</v>
      </c>
      <c r="O40" s="29">
        <v>1.0020833333333332</v>
      </c>
      <c r="P40" s="29">
        <v>0.96475</v>
      </c>
      <c r="Q40" s="29">
        <v>1.0448333333333333</v>
      </c>
      <c r="R40" s="29">
        <v>0.98083333333333333</v>
      </c>
      <c r="S40" s="29">
        <v>1.0279166666666666</v>
      </c>
      <c r="T40" s="29">
        <v>0.96183333333333332</v>
      </c>
      <c r="U40" s="29">
        <v>1.0071666666666668</v>
      </c>
      <c r="X40" s="20">
        <f t="shared" si="0"/>
        <v>22</v>
      </c>
      <c r="Y40" s="26">
        <f t="shared" si="2"/>
        <v>0.99655416666666663</v>
      </c>
      <c r="Z40" s="2">
        <f t="shared" si="1"/>
        <v>38</v>
      </c>
      <c r="AE40" s="2">
        <v>18</v>
      </c>
      <c r="AF40" s="29">
        <v>1.0095000000000001</v>
      </c>
      <c r="AG40" s="29">
        <v>1.0057499999999999</v>
      </c>
      <c r="AH40" s="29">
        <v>0.99399999999999988</v>
      </c>
      <c r="AI40" s="29">
        <v>0.99350000000000005</v>
      </c>
      <c r="AJ40" s="29">
        <v>1.0221666666666667</v>
      </c>
      <c r="AK40" s="29">
        <v>0.98016666666666674</v>
      </c>
      <c r="AL40" s="29">
        <v>1.0305833333333332</v>
      </c>
      <c r="AM40" s="29">
        <v>0.97424999999999995</v>
      </c>
      <c r="AN40" s="29">
        <v>1.0235000000000001</v>
      </c>
      <c r="AO40" s="29">
        <v>0.98383333333333345</v>
      </c>
      <c r="AP40" s="29">
        <v>0.97733333333333317</v>
      </c>
      <c r="AQ40" s="29">
        <v>1.01125</v>
      </c>
      <c r="AR40" s="29">
        <v>0.93100000000000005</v>
      </c>
      <c r="AS40" s="29">
        <v>1.0310833333333334</v>
      </c>
      <c r="AT40" s="29">
        <v>0.96024999999999994</v>
      </c>
      <c r="AU40" s="29">
        <v>0.99133333333333307</v>
      </c>
      <c r="AV40" s="29">
        <v>1.0166666666666664</v>
      </c>
      <c r="AW40" s="29">
        <v>1.0076666666666667</v>
      </c>
      <c r="AX40" s="29">
        <v>0.99316666666666642</v>
      </c>
      <c r="AY40" s="29">
        <v>1.0093333333333332</v>
      </c>
      <c r="AZ40" s="20">
        <v>20</v>
      </c>
      <c r="BA40" s="26">
        <v>0.99731666666666663</v>
      </c>
      <c r="BB40" s="2">
        <v>36</v>
      </c>
      <c r="CA40" s="20"/>
      <c r="CB40" s="26"/>
    </row>
    <row r="41" spans="1:80" x14ac:dyDescent="0.2">
      <c r="A41" s="2">
        <v>37</v>
      </c>
      <c r="B41" s="29">
        <v>1.0164166666666667</v>
      </c>
      <c r="C41" s="29">
        <v>0.95900000000000007</v>
      </c>
      <c r="D41" s="29">
        <v>1.0109166666666665</v>
      </c>
      <c r="E41" s="29">
        <v>1.0389999999999999</v>
      </c>
      <c r="F41" s="29">
        <v>1.0114999999999998</v>
      </c>
      <c r="G41" s="29">
        <v>0.98775000000000013</v>
      </c>
      <c r="H41" s="29">
        <v>1.0194999999999999</v>
      </c>
      <c r="I41" s="29">
        <v>0.94433333333333325</v>
      </c>
      <c r="J41" s="29">
        <v>0.98958333333333315</v>
      </c>
      <c r="K41" s="29">
        <v>0.99175000000000002</v>
      </c>
      <c r="L41" s="29">
        <v>1.0007499999999998</v>
      </c>
      <c r="M41" s="29">
        <v>1.0230833333333333</v>
      </c>
      <c r="N41" s="29">
        <v>1.0051666666666668</v>
      </c>
      <c r="O41" s="29">
        <v>0.9946666666666667</v>
      </c>
      <c r="P41" s="29">
        <v>0.96266666666666678</v>
      </c>
      <c r="Q41" s="29">
        <v>1.0157500000000002</v>
      </c>
      <c r="R41" s="29">
        <v>0.98349999999999993</v>
      </c>
      <c r="S41" s="29">
        <v>1.0199166666666666</v>
      </c>
      <c r="T41" s="29">
        <v>0.99049999999999994</v>
      </c>
      <c r="U41" s="29">
        <v>1.0117499999999999</v>
      </c>
      <c r="X41" s="20">
        <f t="shared" si="0"/>
        <v>18</v>
      </c>
      <c r="Y41" s="26">
        <f t="shared" si="2"/>
        <v>0.99887500000000018</v>
      </c>
      <c r="Z41" s="2">
        <f t="shared" si="1"/>
        <v>29</v>
      </c>
      <c r="AE41" s="2">
        <v>41</v>
      </c>
      <c r="AF41" s="29">
        <v>1.0305</v>
      </c>
      <c r="AG41" s="29">
        <v>1.0071666666666668</v>
      </c>
      <c r="AH41" s="29">
        <v>0.98250000000000004</v>
      </c>
      <c r="AI41" s="29">
        <v>1.0005833333333334</v>
      </c>
      <c r="AJ41" s="29">
        <v>0.98775000000000013</v>
      </c>
      <c r="AK41" s="29">
        <v>1.0014999999999998</v>
      </c>
      <c r="AL41" s="29">
        <v>0.98599999999999988</v>
      </c>
      <c r="AM41" s="29">
        <v>1.0002500000000001</v>
      </c>
      <c r="AN41" s="29">
        <v>0.96358333333333335</v>
      </c>
      <c r="AO41" s="29">
        <v>1.0102499999999999</v>
      </c>
      <c r="AP41" s="29">
        <v>1.0083333333333333</v>
      </c>
      <c r="AQ41" s="29">
        <v>1.0511666666666666</v>
      </c>
      <c r="AR41" s="29">
        <v>1.0268333333333335</v>
      </c>
      <c r="AS41" s="29">
        <v>0.97675000000000001</v>
      </c>
      <c r="AT41" s="29">
        <v>0.99575000000000002</v>
      </c>
      <c r="AU41" s="29">
        <v>0.9740833333333333</v>
      </c>
      <c r="AV41" s="29">
        <v>0.97091666666666654</v>
      </c>
      <c r="AW41" s="29">
        <v>0.99483333333333335</v>
      </c>
      <c r="AX41" s="29">
        <v>0.96333333333333326</v>
      </c>
      <c r="AY41" s="29">
        <v>1.0127499999999998</v>
      </c>
      <c r="AZ41" s="20">
        <v>17</v>
      </c>
      <c r="BA41" s="26">
        <v>0.9972416666666668</v>
      </c>
      <c r="BB41" s="2">
        <v>37</v>
      </c>
      <c r="CA41" s="20"/>
      <c r="CB41" s="26"/>
    </row>
    <row r="42" spans="1:80" x14ac:dyDescent="0.2">
      <c r="A42" s="2">
        <v>38</v>
      </c>
      <c r="B42" s="29">
        <v>0.98175000000000001</v>
      </c>
      <c r="C42" s="29">
        <v>1.0375833333333333</v>
      </c>
      <c r="D42" s="29">
        <v>0.99516666666666653</v>
      </c>
      <c r="E42" s="29">
        <v>0.96766666666666667</v>
      </c>
      <c r="F42" s="29">
        <v>0.98024999999999995</v>
      </c>
      <c r="G42" s="29">
        <v>1.0149166666666667</v>
      </c>
      <c r="H42" s="29">
        <v>0.97799999999999987</v>
      </c>
      <c r="I42" s="29">
        <v>1.05325</v>
      </c>
      <c r="J42" s="29">
        <v>0.99791666666666645</v>
      </c>
      <c r="K42" s="29">
        <v>1.0103333333333333</v>
      </c>
      <c r="L42" s="29">
        <v>0.99241666666666639</v>
      </c>
      <c r="M42" s="29">
        <v>0.97966666666666669</v>
      </c>
      <c r="N42" s="29">
        <v>0.99083333333333334</v>
      </c>
      <c r="O42" s="29">
        <v>1.0028333333333335</v>
      </c>
      <c r="P42" s="29">
        <v>1.0431666666666668</v>
      </c>
      <c r="Q42" s="29">
        <v>0.98</v>
      </c>
      <c r="R42" s="29">
        <v>1.0134166666666666</v>
      </c>
      <c r="S42" s="29">
        <v>0.97575000000000001</v>
      </c>
      <c r="T42" s="29">
        <v>1.0076666666666665</v>
      </c>
      <c r="U42" s="29">
        <v>0.9860833333333332</v>
      </c>
      <c r="X42" s="20">
        <f t="shared" si="0"/>
        <v>34</v>
      </c>
      <c r="Y42" s="26">
        <f t="shared" si="2"/>
        <v>0.9994333333333334</v>
      </c>
      <c r="Z42" s="2">
        <f t="shared" si="1"/>
        <v>26</v>
      </c>
      <c r="AE42" s="2">
        <v>36</v>
      </c>
      <c r="AF42" s="29">
        <v>1.0188333333333333</v>
      </c>
      <c r="AG42" s="29">
        <v>0.96249999999999991</v>
      </c>
      <c r="AH42" s="29">
        <v>1.01875</v>
      </c>
      <c r="AI42" s="29">
        <v>0.96633333333333338</v>
      </c>
      <c r="AJ42" s="29">
        <v>0.99966666666666659</v>
      </c>
      <c r="AK42" s="29">
        <v>1.00675</v>
      </c>
      <c r="AL42" s="29">
        <v>1.0260833333333332</v>
      </c>
      <c r="AM42" s="29">
        <v>0.94333333333333302</v>
      </c>
      <c r="AN42" s="29">
        <v>0.99083333333333334</v>
      </c>
      <c r="AO42" s="29">
        <v>1.008</v>
      </c>
      <c r="AP42" s="29">
        <v>0.96691666666666676</v>
      </c>
      <c r="AQ42" s="29">
        <v>1.00725</v>
      </c>
      <c r="AR42" s="29">
        <v>1.0264166666666665</v>
      </c>
      <c r="AS42" s="29">
        <v>1.0020833333333332</v>
      </c>
      <c r="AT42" s="29">
        <v>0.96475</v>
      </c>
      <c r="AU42" s="29">
        <v>1.0448333333333333</v>
      </c>
      <c r="AV42" s="29">
        <v>0.98083333333333333</v>
      </c>
      <c r="AW42" s="29">
        <v>1.0279166666666666</v>
      </c>
      <c r="AX42" s="29">
        <v>0.96183333333333332</v>
      </c>
      <c r="AY42" s="29">
        <v>1.0071666666666668</v>
      </c>
      <c r="AZ42" s="20">
        <v>22</v>
      </c>
      <c r="BA42" s="26">
        <v>0.99655416666666663</v>
      </c>
      <c r="BB42" s="2">
        <v>38</v>
      </c>
      <c r="CA42" s="20"/>
      <c r="CB42" s="26"/>
    </row>
    <row r="43" spans="1:80" x14ac:dyDescent="0.2">
      <c r="A43" s="2">
        <v>39</v>
      </c>
      <c r="B43" s="29">
        <v>0.98783333333333345</v>
      </c>
      <c r="C43" s="29">
        <v>1.0288333333333333</v>
      </c>
      <c r="D43" s="29">
        <v>1.0783333333333334</v>
      </c>
      <c r="E43" s="29">
        <v>1.0402500000000001</v>
      </c>
      <c r="F43" s="29">
        <v>1.05575</v>
      </c>
      <c r="G43" s="29">
        <v>0.99175000000000013</v>
      </c>
      <c r="H43" s="29">
        <v>0.97991666666666666</v>
      </c>
      <c r="I43" s="29">
        <v>0.99308333333333321</v>
      </c>
      <c r="J43" s="29">
        <v>1.0462499999999999</v>
      </c>
      <c r="K43" s="29">
        <v>1.0115833333333335</v>
      </c>
      <c r="L43" s="29">
        <v>1.0294166666666669</v>
      </c>
      <c r="M43" s="29">
        <v>0.99541666666666639</v>
      </c>
      <c r="N43" s="29">
        <v>0.94974999999999998</v>
      </c>
      <c r="O43" s="29">
        <v>1.0093333333333334</v>
      </c>
      <c r="P43" s="29">
        <v>0.95008333333333317</v>
      </c>
      <c r="Q43" s="29">
        <v>0.98124999999999984</v>
      </c>
      <c r="R43" s="29">
        <v>1.0135833333333333</v>
      </c>
      <c r="S43" s="29">
        <v>1.0109166666666669</v>
      </c>
      <c r="T43" s="29">
        <v>0.99650000000000005</v>
      </c>
      <c r="U43" s="29">
        <v>0.98758333333333337</v>
      </c>
      <c r="X43" s="20">
        <f t="shared" si="0"/>
        <v>31</v>
      </c>
      <c r="Y43" s="26">
        <f t="shared" si="2"/>
        <v>1.0068708333333336</v>
      </c>
      <c r="Z43" s="2">
        <f t="shared" si="1"/>
        <v>7</v>
      </c>
      <c r="AE43" s="2">
        <v>12</v>
      </c>
      <c r="AF43" s="29">
        <v>0.9684166666666667</v>
      </c>
      <c r="AG43" s="29">
        <v>1.0016666666666669</v>
      </c>
      <c r="AH43" s="29">
        <v>1.0018333333333331</v>
      </c>
      <c r="AI43" s="29">
        <v>0.97675000000000001</v>
      </c>
      <c r="AJ43" s="29">
        <v>1.0191666666666666</v>
      </c>
      <c r="AK43" s="29">
        <v>1.0120000000000002</v>
      </c>
      <c r="AL43" s="29">
        <v>0.98924999999999974</v>
      </c>
      <c r="AM43" s="29">
        <v>0.96891666666666654</v>
      </c>
      <c r="AN43" s="29">
        <v>1.00275</v>
      </c>
      <c r="AO43" s="29">
        <v>0.95800000000000007</v>
      </c>
      <c r="AP43" s="29">
        <v>0.98050000000000004</v>
      </c>
      <c r="AQ43" s="29">
        <v>0.99391666666666667</v>
      </c>
      <c r="AR43" s="29">
        <v>0.98391666666666666</v>
      </c>
      <c r="AS43" s="29">
        <v>0.99508333333333321</v>
      </c>
      <c r="AT43" s="29">
        <v>0.98816666666666653</v>
      </c>
      <c r="AU43" s="29">
        <v>0.99949999999999994</v>
      </c>
      <c r="AV43" s="29">
        <v>0.997</v>
      </c>
      <c r="AW43" s="29">
        <v>0.99749999999999994</v>
      </c>
      <c r="AX43" s="29">
        <v>1.0015000000000001</v>
      </c>
      <c r="AY43" s="29">
        <v>1.0502499999999999</v>
      </c>
      <c r="AZ43" s="20">
        <v>2</v>
      </c>
      <c r="BA43" s="26">
        <v>0.99430416666666654</v>
      </c>
      <c r="BB43" s="2">
        <v>39</v>
      </c>
      <c r="CA43" s="20"/>
      <c r="CB43" s="26"/>
    </row>
    <row r="44" spans="1:80" x14ac:dyDescent="0.2">
      <c r="A44" s="2">
        <v>40</v>
      </c>
      <c r="B44" s="29">
        <v>1.0100833333333334</v>
      </c>
      <c r="C44" s="29">
        <v>0.96733333333333327</v>
      </c>
      <c r="D44" s="29">
        <v>0.92808333333333326</v>
      </c>
      <c r="E44" s="29">
        <v>0.95833333333333337</v>
      </c>
      <c r="F44" s="29">
        <v>0.94750000000000012</v>
      </c>
      <c r="G44" s="29">
        <v>1.0013333333333334</v>
      </c>
      <c r="H44" s="29">
        <v>1.0169166666666667</v>
      </c>
      <c r="I44" s="29">
        <v>1.0119166666666668</v>
      </c>
      <c r="J44" s="29">
        <v>0.95399999999999985</v>
      </c>
      <c r="K44" s="29">
        <v>0.98116666666666641</v>
      </c>
      <c r="L44" s="29">
        <v>0.97850000000000004</v>
      </c>
      <c r="M44" s="29">
        <v>1.0060833333333332</v>
      </c>
      <c r="N44" s="29">
        <v>1.05575</v>
      </c>
      <c r="O44" s="29">
        <v>0.98516666666666663</v>
      </c>
      <c r="P44" s="29">
        <v>1.0576666666666665</v>
      </c>
      <c r="Q44" s="29">
        <v>1.0099166666666666</v>
      </c>
      <c r="R44" s="29">
        <v>0.98233333333333339</v>
      </c>
      <c r="S44" s="29">
        <v>0.99299999999999999</v>
      </c>
      <c r="T44" s="29">
        <v>0.99474999999999991</v>
      </c>
      <c r="U44" s="29">
        <v>1.0206666666666666</v>
      </c>
      <c r="X44" s="20">
        <f t="shared" si="0"/>
        <v>14</v>
      </c>
      <c r="Y44" s="26">
        <f t="shared" si="2"/>
        <v>0.99302499999999994</v>
      </c>
      <c r="Z44" s="2">
        <f t="shared" si="1"/>
        <v>44</v>
      </c>
      <c r="AE44" s="2">
        <v>14</v>
      </c>
      <c r="AF44" s="29">
        <v>1.0100833333333332</v>
      </c>
      <c r="AG44" s="29">
        <v>0.9570833333333334</v>
      </c>
      <c r="AH44" s="29">
        <v>0.98658333333333337</v>
      </c>
      <c r="AI44" s="29">
        <v>0.98291666666666666</v>
      </c>
      <c r="AJ44" s="29">
        <v>1.047666666666667</v>
      </c>
      <c r="AK44" s="29">
        <v>1.0375833333333333</v>
      </c>
      <c r="AL44" s="29">
        <v>1.0183333333333333</v>
      </c>
      <c r="AM44" s="29">
        <v>1.0006666666666668</v>
      </c>
      <c r="AN44" s="29">
        <v>0.96683333333333332</v>
      </c>
      <c r="AO44" s="29">
        <v>0.99316666666666664</v>
      </c>
      <c r="AP44" s="29">
        <v>0.96316666666666662</v>
      </c>
      <c r="AQ44" s="29">
        <v>1.0016666666666667</v>
      </c>
      <c r="AR44" s="29">
        <v>0.98799999999999999</v>
      </c>
      <c r="AS44" s="29">
        <v>0.98599999999999988</v>
      </c>
      <c r="AT44" s="29">
        <v>0.92225000000000001</v>
      </c>
      <c r="AU44" s="29">
        <v>0.98416666666666686</v>
      </c>
      <c r="AV44" s="29">
        <v>0.99483333333333324</v>
      </c>
      <c r="AW44" s="29">
        <v>1.0091666666666668</v>
      </c>
      <c r="AX44" s="29">
        <v>0.99708333333333332</v>
      </c>
      <c r="AY44" s="29">
        <v>1.0274166666666666</v>
      </c>
      <c r="AZ44" s="20">
        <v>7</v>
      </c>
      <c r="BA44" s="26">
        <v>0.99373333333333336</v>
      </c>
      <c r="BB44" s="2">
        <v>40</v>
      </c>
      <c r="CA44" s="20"/>
      <c r="CB44" s="26"/>
    </row>
    <row r="45" spans="1:80" x14ac:dyDescent="0.2">
      <c r="A45" s="2">
        <v>41</v>
      </c>
      <c r="B45" s="29">
        <v>1.0305</v>
      </c>
      <c r="C45" s="29">
        <v>1.0071666666666668</v>
      </c>
      <c r="D45" s="29">
        <v>0.98250000000000004</v>
      </c>
      <c r="E45" s="29">
        <v>1.0005833333333334</v>
      </c>
      <c r="F45" s="29">
        <v>0.98775000000000013</v>
      </c>
      <c r="G45" s="29">
        <v>1.0014999999999998</v>
      </c>
      <c r="H45" s="29">
        <v>0.98599999999999988</v>
      </c>
      <c r="I45" s="29">
        <v>1.0002500000000001</v>
      </c>
      <c r="J45" s="29">
        <v>0.96358333333333335</v>
      </c>
      <c r="K45" s="29">
        <v>1.0102499999999999</v>
      </c>
      <c r="L45" s="29">
        <v>1.0083333333333333</v>
      </c>
      <c r="M45" s="29">
        <v>1.0511666666666666</v>
      </c>
      <c r="N45" s="29">
        <v>1.0268333333333335</v>
      </c>
      <c r="O45" s="29">
        <v>0.97675000000000001</v>
      </c>
      <c r="P45" s="29">
        <v>0.99575000000000002</v>
      </c>
      <c r="Q45" s="29">
        <v>0.9740833333333333</v>
      </c>
      <c r="R45" s="29">
        <v>0.97091666666666654</v>
      </c>
      <c r="S45" s="29">
        <v>0.99483333333333335</v>
      </c>
      <c r="T45" s="29">
        <v>0.96333333333333326</v>
      </c>
      <c r="U45" s="29">
        <v>1.0127499999999998</v>
      </c>
      <c r="X45" s="20">
        <f t="shared" si="0"/>
        <v>17</v>
      </c>
      <c r="Y45" s="26">
        <f t="shared" si="2"/>
        <v>0.9972416666666668</v>
      </c>
      <c r="Z45" s="2">
        <f t="shared" si="1"/>
        <v>37</v>
      </c>
      <c r="AE45" s="2">
        <v>47</v>
      </c>
      <c r="AF45" s="29">
        <v>0.97966666666666669</v>
      </c>
      <c r="AG45" s="29">
        <v>1.0041666666666667</v>
      </c>
      <c r="AH45" s="29">
        <v>1.0191666666666668</v>
      </c>
      <c r="AI45" s="29">
        <v>0.9824166666666666</v>
      </c>
      <c r="AJ45" s="29">
        <v>0.97183333333333344</v>
      </c>
      <c r="AK45" s="29">
        <v>0.95724999999999982</v>
      </c>
      <c r="AL45" s="29">
        <v>1.0393333333333332</v>
      </c>
      <c r="AM45" s="29">
        <v>0.93541666666666667</v>
      </c>
      <c r="AN45" s="29">
        <v>1.0038333333333334</v>
      </c>
      <c r="AO45" s="29">
        <v>0.96958333333333335</v>
      </c>
      <c r="AP45" s="29">
        <v>0.99691666666666656</v>
      </c>
      <c r="AQ45" s="29">
        <v>1.018</v>
      </c>
      <c r="AR45" s="29">
        <v>1.0211666666666666</v>
      </c>
      <c r="AS45" s="29">
        <v>1.0005833333333329</v>
      </c>
      <c r="AT45" s="29">
        <v>1.0311666666666668</v>
      </c>
      <c r="AU45" s="29">
        <v>1.0080000000000002</v>
      </c>
      <c r="AV45" s="29">
        <v>0.98699999999999999</v>
      </c>
      <c r="AW45" s="29">
        <v>1.0049166666666667</v>
      </c>
      <c r="AX45" s="29">
        <v>0.99158333333333337</v>
      </c>
      <c r="AY45" s="29">
        <v>0.94808333333333328</v>
      </c>
      <c r="AZ45" s="20">
        <v>49</v>
      </c>
      <c r="BA45" s="26">
        <v>0.99350416666666663</v>
      </c>
      <c r="BB45" s="2">
        <v>41</v>
      </c>
      <c r="CA45" s="20"/>
      <c r="CB45" s="26"/>
    </row>
    <row r="46" spans="1:80" x14ac:dyDescent="0.2">
      <c r="A46" s="2">
        <v>42</v>
      </c>
      <c r="B46" s="29">
        <v>0.96016666666666639</v>
      </c>
      <c r="C46" s="29">
        <v>0.98983333333333334</v>
      </c>
      <c r="D46" s="29">
        <v>1.0171666666666666</v>
      </c>
      <c r="E46" s="29">
        <v>1.0004166666666665</v>
      </c>
      <c r="F46" s="29">
        <v>1.0048333333333335</v>
      </c>
      <c r="G46" s="29">
        <v>0.99441666666666662</v>
      </c>
      <c r="H46" s="29">
        <v>1.0109999999999999</v>
      </c>
      <c r="I46" s="29">
        <v>1.0001666666666666</v>
      </c>
      <c r="J46" s="29">
        <v>1.0277499999999999</v>
      </c>
      <c r="K46" s="29">
        <v>0.99091666666666667</v>
      </c>
      <c r="L46" s="29">
        <v>0.98624999999999974</v>
      </c>
      <c r="M46" s="29">
        <v>0.95374999999999976</v>
      </c>
      <c r="N46" s="29">
        <v>0.97658333333333347</v>
      </c>
      <c r="O46" s="29">
        <v>1.034</v>
      </c>
      <c r="P46" s="29">
        <v>1.00125</v>
      </c>
      <c r="Q46" s="29">
        <v>1.0185833333333332</v>
      </c>
      <c r="R46" s="29">
        <v>1.0248333333333333</v>
      </c>
      <c r="S46" s="29">
        <v>0.99808333333333332</v>
      </c>
      <c r="T46" s="29">
        <v>1.0385</v>
      </c>
      <c r="U46" s="29">
        <v>0.98641666666666661</v>
      </c>
      <c r="X46" s="20">
        <f t="shared" si="0"/>
        <v>33</v>
      </c>
      <c r="Y46" s="26">
        <f t="shared" si="2"/>
        <v>1.0007458333333334</v>
      </c>
      <c r="Z46" s="2">
        <f t="shared" si="1"/>
        <v>21</v>
      </c>
      <c r="AE46" s="2">
        <v>19</v>
      </c>
      <c r="AF46" s="29">
        <v>0.96608333333333329</v>
      </c>
      <c r="AG46" s="29">
        <v>0.98041666666666671</v>
      </c>
      <c r="AH46" s="29">
        <v>0.94491666666666674</v>
      </c>
      <c r="AI46" s="29">
        <v>1.0114166666666666</v>
      </c>
      <c r="AJ46" s="29">
        <v>1.0309999999999999</v>
      </c>
      <c r="AK46" s="29">
        <v>0.97299999999999986</v>
      </c>
      <c r="AL46" s="29">
        <v>0.98324999999999996</v>
      </c>
      <c r="AM46" s="29">
        <v>1.0115833333333335</v>
      </c>
      <c r="AN46" s="29">
        <v>0.99275000000000002</v>
      </c>
      <c r="AO46" s="29">
        <v>0.99624999999999997</v>
      </c>
      <c r="AP46" s="29">
        <v>0.97691666666666677</v>
      </c>
      <c r="AQ46" s="29">
        <v>0.97158333333333335</v>
      </c>
      <c r="AR46" s="29">
        <v>0.98125000000000007</v>
      </c>
      <c r="AS46" s="29">
        <v>1.0007499999999998</v>
      </c>
      <c r="AT46" s="29">
        <v>0.96158333333333346</v>
      </c>
      <c r="AU46" s="29">
        <v>1.0407500000000001</v>
      </c>
      <c r="AV46" s="29">
        <v>0.99483333333333335</v>
      </c>
      <c r="AW46" s="29">
        <v>1.002</v>
      </c>
      <c r="AX46" s="29">
        <v>1.0318333333333334</v>
      </c>
      <c r="AY46" s="29">
        <v>1.0176666666666667</v>
      </c>
      <c r="AZ46" s="20">
        <v>15</v>
      </c>
      <c r="BA46" s="26">
        <v>0.99349166666666666</v>
      </c>
      <c r="BB46" s="2">
        <v>42</v>
      </c>
      <c r="CA46" s="20"/>
      <c r="CB46" s="26"/>
    </row>
    <row r="47" spans="1:80" x14ac:dyDescent="0.2">
      <c r="A47" s="2">
        <v>43</v>
      </c>
      <c r="B47" s="29">
        <v>0.98324999999999996</v>
      </c>
      <c r="C47" s="29">
        <v>0.94316666666666682</v>
      </c>
      <c r="D47" s="29">
        <v>0.99541666666666684</v>
      </c>
      <c r="E47" s="29">
        <v>0.99691666666666656</v>
      </c>
      <c r="F47" s="29">
        <v>0.99458333333333326</v>
      </c>
      <c r="G47" s="29">
        <v>1.0309999999999999</v>
      </c>
      <c r="H47" s="29">
        <v>1.0144166666666667</v>
      </c>
      <c r="I47" s="29">
        <v>1.0116666666666665</v>
      </c>
      <c r="J47" s="29">
        <v>1.0321666666666665</v>
      </c>
      <c r="K47" s="29">
        <v>1.0188333333333333</v>
      </c>
      <c r="L47" s="29">
        <v>1.0072500000000002</v>
      </c>
      <c r="M47" s="29">
        <v>1.0251666666666668</v>
      </c>
      <c r="N47" s="29">
        <v>1.0402500000000001</v>
      </c>
      <c r="O47" s="29">
        <v>1.0662499999999999</v>
      </c>
      <c r="P47" s="29">
        <v>0.96358333333333335</v>
      </c>
      <c r="Q47" s="29">
        <v>1.0387500000000001</v>
      </c>
      <c r="R47" s="29">
        <v>1.0281666666666665</v>
      </c>
      <c r="S47" s="29">
        <v>0.98575000000000002</v>
      </c>
      <c r="T47" s="29">
        <v>0.9920000000000001</v>
      </c>
      <c r="U47" s="29">
        <v>1.0083333333333335</v>
      </c>
      <c r="X47" s="20">
        <f t="shared" si="0"/>
        <v>21</v>
      </c>
      <c r="Y47" s="26">
        <f t="shared" si="2"/>
        <v>1.0088458333333334</v>
      </c>
      <c r="Z47" s="2">
        <f t="shared" si="1"/>
        <v>3</v>
      </c>
      <c r="AE47" s="2">
        <v>2</v>
      </c>
      <c r="AF47" s="29">
        <v>0.97166666666666668</v>
      </c>
      <c r="AG47" s="29">
        <v>0.96991666666666665</v>
      </c>
      <c r="AH47" s="29">
        <v>1.0035000000000001</v>
      </c>
      <c r="AI47" s="29">
        <v>1.0009166666666667</v>
      </c>
      <c r="AJ47" s="29">
        <v>0.98966666666666647</v>
      </c>
      <c r="AK47" s="29">
        <v>0.97533333333333339</v>
      </c>
      <c r="AL47" s="29">
        <v>0.97241666666666671</v>
      </c>
      <c r="AM47" s="29">
        <v>1.0011666666666665</v>
      </c>
      <c r="AN47" s="29">
        <v>1.0260833333333332</v>
      </c>
      <c r="AO47" s="29">
        <v>1.0395833333333335</v>
      </c>
      <c r="AP47" s="29">
        <v>0.9866666666666668</v>
      </c>
      <c r="AQ47" s="29">
        <v>0.97025000000000006</v>
      </c>
      <c r="AR47" s="29">
        <v>0.94891666666666674</v>
      </c>
      <c r="AS47" s="29">
        <v>0.98450000000000015</v>
      </c>
      <c r="AT47" s="29">
        <v>1.0046666666666668</v>
      </c>
      <c r="AU47" s="29">
        <v>0.95224999999999993</v>
      </c>
      <c r="AV47" s="29">
        <v>1.0221666666666664</v>
      </c>
      <c r="AW47" s="29">
        <v>1.0610833333333334</v>
      </c>
      <c r="AX47" s="29">
        <v>1.0200833333333332</v>
      </c>
      <c r="AY47" s="29">
        <v>0.96050000000000013</v>
      </c>
      <c r="AZ47" s="20">
        <v>48</v>
      </c>
      <c r="BA47" s="26">
        <v>0.99306666666666654</v>
      </c>
      <c r="BB47" s="2">
        <v>43</v>
      </c>
      <c r="CA47" s="20"/>
      <c r="CB47" s="26"/>
    </row>
    <row r="48" spans="1:80" x14ac:dyDescent="0.2">
      <c r="A48" s="2">
        <v>44</v>
      </c>
      <c r="B48" s="29">
        <v>1.0149999999999999</v>
      </c>
      <c r="C48" s="29">
        <v>1.0584166666666668</v>
      </c>
      <c r="D48" s="29">
        <v>0.99508333333333321</v>
      </c>
      <c r="E48" s="29">
        <v>1.0011666666666668</v>
      </c>
      <c r="F48" s="29">
        <v>1.0160833333333334</v>
      </c>
      <c r="G48" s="29">
        <v>0.97025000000000006</v>
      </c>
      <c r="H48" s="29">
        <v>0.97899999999999998</v>
      </c>
      <c r="I48" s="29">
        <v>0.98824999999999996</v>
      </c>
      <c r="J48" s="29">
        <v>0.96899999999999997</v>
      </c>
      <c r="K48" s="29">
        <v>0.97975000000000012</v>
      </c>
      <c r="L48" s="29">
        <v>0.99049999999999994</v>
      </c>
      <c r="M48" s="29">
        <v>0.97699999999999998</v>
      </c>
      <c r="N48" s="29">
        <v>0.95491666666666664</v>
      </c>
      <c r="O48" s="29">
        <v>0.93341666666666667</v>
      </c>
      <c r="P48" s="29">
        <v>1.0334166666666667</v>
      </c>
      <c r="Q48" s="29">
        <v>0.97533333333333305</v>
      </c>
      <c r="R48" s="29">
        <v>0.97124999999999995</v>
      </c>
      <c r="S48" s="29">
        <v>1.0221666666666664</v>
      </c>
      <c r="T48" s="29">
        <v>1.00675</v>
      </c>
      <c r="U48" s="29">
        <v>0.99141666666666672</v>
      </c>
      <c r="X48" s="20">
        <f t="shared" si="0"/>
        <v>28</v>
      </c>
      <c r="Y48" s="26">
        <f>AVERAGE(B48:U48)</f>
        <v>0.99140833333333345</v>
      </c>
      <c r="Z48" s="2">
        <f t="shared" si="1"/>
        <v>48</v>
      </c>
      <c r="AE48" s="2">
        <v>40</v>
      </c>
      <c r="AF48" s="29">
        <v>1.0100833333333334</v>
      </c>
      <c r="AG48" s="29">
        <v>0.96733333333333327</v>
      </c>
      <c r="AH48" s="29">
        <v>0.92808333333333326</v>
      </c>
      <c r="AI48" s="29">
        <v>0.95833333333333337</v>
      </c>
      <c r="AJ48" s="29">
        <v>0.94750000000000012</v>
      </c>
      <c r="AK48" s="29">
        <v>1.0013333333333334</v>
      </c>
      <c r="AL48" s="29">
        <v>1.0169166666666667</v>
      </c>
      <c r="AM48" s="29">
        <v>1.0119166666666668</v>
      </c>
      <c r="AN48" s="29">
        <v>0.95399999999999985</v>
      </c>
      <c r="AO48" s="29">
        <v>0.98116666666666641</v>
      </c>
      <c r="AP48" s="29">
        <v>0.97850000000000004</v>
      </c>
      <c r="AQ48" s="29">
        <v>1.0060833333333332</v>
      </c>
      <c r="AR48" s="29">
        <v>1.05575</v>
      </c>
      <c r="AS48" s="29">
        <v>0.98516666666666663</v>
      </c>
      <c r="AT48" s="29">
        <v>1.0576666666666665</v>
      </c>
      <c r="AU48" s="29">
        <v>1.0099166666666666</v>
      </c>
      <c r="AV48" s="29">
        <v>0.98233333333333339</v>
      </c>
      <c r="AW48" s="29">
        <v>0.99299999999999999</v>
      </c>
      <c r="AX48" s="29">
        <v>0.99474999999999991</v>
      </c>
      <c r="AY48" s="29">
        <v>1.0206666666666666</v>
      </c>
      <c r="AZ48" s="20">
        <v>14</v>
      </c>
      <c r="BA48" s="26">
        <v>0.99302499999999994</v>
      </c>
      <c r="BB48" s="2">
        <v>44</v>
      </c>
      <c r="CA48" s="20"/>
      <c r="CB48" s="26"/>
    </row>
    <row r="49" spans="1:80" x14ac:dyDescent="0.2">
      <c r="A49" s="2">
        <v>45</v>
      </c>
      <c r="B49" s="29">
        <v>0.98491666666666655</v>
      </c>
      <c r="C49" s="29">
        <v>0.96366666666666667</v>
      </c>
      <c r="D49" s="29">
        <v>1.0376666666666665</v>
      </c>
      <c r="E49" s="29">
        <v>1.024</v>
      </c>
      <c r="F49" s="29">
        <v>1.0529999999999997</v>
      </c>
      <c r="G49" s="29">
        <v>0.97791666666666666</v>
      </c>
      <c r="H49" s="29">
        <v>0.95708333333333329</v>
      </c>
      <c r="I49" s="29">
        <v>0.99799999999999989</v>
      </c>
      <c r="J49" s="29">
        <v>0.98749999999999993</v>
      </c>
      <c r="K49" s="29">
        <v>1.0205833333333332</v>
      </c>
      <c r="L49" s="29">
        <v>1.0564166666666668</v>
      </c>
      <c r="M49" s="29">
        <v>1.0260833333333335</v>
      </c>
      <c r="N49" s="29">
        <v>0.97499999999999976</v>
      </c>
      <c r="O49" s="29">
        <v>1.0135833333333333</v>
      </c>
      <c r="P49" s="29">
        <v>1.0053333333333332</v>
      </c>
      <c r="Q49" s="29">
        <v>0.98849999999999982</v>
      </c>
      <c r="R49" s="29">
        <v>0.99708333333333332</v>
      </c>
      <c r="S49" s="29">
        <v>0.92699999999999994</v>
      </c>
      <c r="T49" s="29">
        <v>1.0041666666666664</v>
      </c>
      <c r="U49" s="29">
        <v>0.99758333333333316</v>
      </c>
      <c r="X49" s="20">
        <f t="shared" si="0"/>
        <v>26</v>
      </c>
      <c r="Y49" s="26">
        <f t="shared" si="2"/>
        <v>0.9997541666666665</v>
      </c>
      <c r="Z49" s="2">
        <f t="shared" si="1"/>
        <v>25</v>
      </c>
      <c r="AE49" s="2">
        <v>26</v>
      </c>
      <c r="AF49" s="29">
        <v>0.99575000000000014</v>
      </c>
      <c r="AG49" s="29">
        <v>0.98799999999999988</v>
      </c>
      <c r="AH49" s="29">
        <v>1.0246666666666666</v>
      </c>
      <c r="AI49" s="29">
        <v>0.98666666666666669</v>
      </c>
      <c r="AJ49" s="29">
        <v>0.93400000000000005</v>
      </c>
      <c r="AK49" s="29">
        <v>1.0276666666666665</v>
      </c>
      <c r="AL49" s="29">
        <v>1.0044166666666665</v>
      </c>
      <c r="AM49" s="29">
        <v>1.0155000000000001</v>
      </c>
      <c r="AN49" s="29">
        <v>0.97175000000000011</v>
      </c>
      <c r="AO49" s="29">
        <v>1.006</v>
      </c>
      <c r="AP49" s="29">
        <v>0.96200000000000008</v>
      </c>
      <c r="AQ49" s="29">
        <v>1.0032500000000002</v>
      </c>
      <c r="AR49" s="29">
        <v>1.0230833333333333</v>
      </c>
      <c r="AS49" s="29">
        <v>0.96783333333333321</v>
      </c>
      <c r="AT49" s="29">
        <v>1.0184166666666665</v>
      </c>
      <c r="AU49" s="29">
        <v>1.0254999999999999</v>
      </c>
      <c r="AV49" s="29">
        <v>0.98324999999999996</v>
      </c>
      <c r="AW49" s="29">
        <v>0.93633333333333324</v>
      </c>
      <c r="AX49" s="29">
        <v>0.95774999999999999</v>
      </c>
      <c r="AY49" s="29">
        <v>1.0242500000000001</v>
      </c>
      <c r="AZ49" s="20">
        <v>9</v>
      </c>
      <c r="BA49" s="26">
        <v>0.99280416666666671</v>
      </c>
      <c r="BB49" s="2">
        <v>45</v>
      </c>
      <c r="CA49" s="20"/>
      <c r="CB49" s="26"/>
    </row>
    <row r="50" spans="1:80" x14ac:dyDescent="0.2">
      <c r="A50" s="2">
        <v>46</v>
      </c>
      <c r="B50" s="29">
        <v>1.0246666666666666</v>
      </c>
      <c r="C50" s="29">
        <v>1.0340833333333335</v>
      </c>
      <c r="D50" s="29">
        <v>0.95308333333333339</v>
      </c>
      <c r="E50" s="29">
        <v>0.97341666666666671</v>
      </c>
      <c r="F50" s="29">
        <v>0.96099999999999997</v>
      </c>
      <c r="G50" s="29">
        <v>1.0202500000000001</v>
      </c>
      <c r="H50" s="29">
        <v>1.0565833333333332</v>
      </c>
      <c r="I50" s="29">
        <v>0.99966666666666659</v>
      </c>
      <c r="J50" s="29">
        <v>1.0164999999999997</v>
      </c>
      <c r="K50" s="29">
        <v>0.97975000000000001</v>
      </c>
      <c r="L50" s="29">
        <v>0.94374999999999998</v>
      </c>
      <c r="M50" s="29">
        <v>0.96808333333333307</v>
      </c>
      <c r="N50" s="29">
        <v>1.0189166666666665</v>
      </c>
      <c r="O50" s="29">
        <v>0.99349999999999994</v>
      </c>
      <c r="P50" s="29">
        <v>0.9925833333333336</v>
      </c>
      <c r="Q50" s="29">
        <v>1.0063333333333333</v>
      </c>
      <c r="R50" s="29">
        <v>0.99525000000000008</v>
      </c>
      <c r="S50" s="29">
        <v>1.0768333333333333</v>
      </c>
      <c r="T50" s="29">
        <v>0.99700000000000022</v>
      </c>
      <c r="U50" s="29">
        <v>1</v>
      </c>
      <c r="X50" s="20">
        <f t="shared" si="0"/>
        <v>25</v>
      </c>
      <c r="Y50" s="26">
        <f t="shared" si="2"/>
        <v>1.0005624999999998</v>
      </c>
      <c r="Z50" s="2">
        <f t="shared" si="1"/>
        <v>24</v>
      </c>
      <c r="AE50" s="2">
        <v>50</v>
      </c>
      <c r="AF50" s="29">
        <v>0.99708333333333332</v>
      </c>
      <c r="AG50" s="29">
        <v>0.96949999999999992</v>
      </c>
      <c r="AH50" s="29">
        <v>1.0216666666666667</v>
      </c>
      <c r="AI50" s="29">
        <v>0.99549999999999994</v>
      </c>
      <c r="AJ50" s="29">
        <v>0.99699999999999989</v>
      </c>
      <c r="AK50" s="29">
        <v>1.0101666666666669</v>
      </c>
      <c r="AL50" s="29">
        <v>0.98725000000000007</v>
      </c>
      <c r="AM50" s="29">
        <v>0.94125000000000014</v>
      </c>
      <c r="AN50" s="29">
        <v>1.0036666666666667</v>
      </c>
      <c r="AO50" s="29">
        <v>0.94541666666666657</v>
      </c>
      <c r="AP50" s="29">
        <v>1.0036666666666669</v>
      </c>
      <c r="AQ50" s="29">
        <v>0.99274999999999991</v>
      </c>
      <c r="AR50" s="29">
        <v>1.0048333333333332</v>
      </c>
      <c r="AS50" s="29">
        <v>1.0033333333333334</v>
      </c>
      <c r="AT50" s="29">
        <v>0.97650000000000003</v>
      </c>
      <c r="AU50" s="29">
        <v>0.97916666666666663</v>
      </c>
      <c r="AV50" s="29">
        <v>0.99791666666666645</v>
      </c>
      <c r="AW50" s="29">
        <v>1.03</v>
      </c>
      <c r="AX50" s="29">
        <v>1.0069166666666667</v>
      </c>
      <c r="AY50" s="29">
        <v>0.98591666666666666</v>
      </c>
      <c r="AZ50" s="20">
        <v>36</v>
      </c>
      <c r="BA50" s="26">
        <v>0.99247500000000011</v>
      </c>
      <c r="BB50" s="2">
        <v>46</v>
      </c>
      <c r="CA50" s="20"/>
      <c r="CB50" s="26"/>
    </row>
    <row r="51" spans="1:80" x14ac:dyDescent="0.2">
      <c r="A51" s="2">
        <v>47</v>
      </c>
      <c r="B51" s="29">
        <v>0.97966666666666669</v>
      </c>
      <c r="C51" s="29">
        <v>1.0041666666666667</v>
      </c>
      <c r="D51" s="29">
        <v>1.0191666666666668</v>
      </c>
      <c r="E51" s="29">
        <v>0.9824166666666666</v>
      </c>
      <c r="F51" s="29">
        <v>0.97183333333333344</v>
      </c>
      <c r="G51" s="29">
        <v>0.95724999999999982</v>
      </c>
      <c r="H51" s="29">
        <v>1.0393333333333332</v>
      </c>
      <c r="I51" s="29">
        <v>0.93541666666666667</v>
      </c>
      <c r="J51" s="29">
        <v>1.0038333333333334</v>
      </c>
      <c r="K51" s="29">
        <v>0.96958333333333335</v>
      </c>
      <c r="L51" s="29">
        <v>0.99691666666666656</v>
      </c>
      <c r="M51" s="29">
        <v>1.018</v>
      </c>
      <c r="N51" s="29">
        <v>1.0211666666666666</v>
      </c>
      <c r="O51" s="29">
        <v>1.0005833333333329</v>
      </c>
      <c r="P51" s="29">
        <v>1.0311666666666668</v>
      </c>
      <c r="Q51" s="29">
        <v>1.0080000000000002</v>
      </c>
      <c r="R51" s="29">
        <v>0.98699999999999999</v>
      </c>
      <c r="S51" s="29">
        <v>1.0049166666666667</v>
      </c>
      <c r="T51" s="29">
        <v>0.99158333333333337</v>
      </c>
      <c r="U51" s="29">
        <v>0.94808333333333328</v>
      </c>
      <c r="X51" s="20">
        <f t="shared" si="0"/>
        <v>49</v>
      </c>
      <c r="Y51" s="26">
        <f t="shared" si="2"/>
        <v>0.99350416666666663</v>
      </c>
      <c r="Z51" s="2">
        <f t="shared" si="1"/>
        <v>41</v>
      </c>
      <c r="AE51" s="2">
        <v>32</v>
      </c>
      <c r="AF51" s="29">
        <v>1.0095833333333333</v>
      </c>
      <c r="AG51" s="29">
        <v>1.0071666666666668</v>
      </c>
      <c r="AH51" s="29">
        <v>0.99366666666666681</v>
      </c>
      <c r="AI51" s="29">
        <v>0.97175</v>
      </c>
      <c r="AJ51" s="29">
        <v>0.99091666666666667</v>
      </c>
      <c r="AK51" s="29">
        <v>0.94</v>
      </c>
      <c r="AL51" s="29">
        <v>0.96624999999999994</v>
      </c>
      <c r="AM51" s="29">
        <v>0.98891666666666678</v>
      </c>
      <c r="AN51" s="29">
        <v>0.98516666666666675</v>
      </c>
      <c r="AO51" s="29">
        <v>1.0460833333333333</v>
      </c>
      <c r="AP51" s="29">
        <v>1.008</v>
      </c>
      <c r="AQ51" s="29">
        <v>1.0154166666666664</v>
      </c>
      <c r="AR51" s="29">
        <v>0.97091666666666676</v>
      </c>
      <c r="AS51" s="29">
        <v>1.0162499999999999</v>
      </c>
      <c r="AT51" s="29">
        <v>1.0108333333333333</v>
      </c>
      <c r="AU51" s="29">
        <v>0.98833333333333329</v>
      </c>
      <c r="AV51" s="29">
        <v>1.0014166666666666</v>
      </c>
      <c r="AW51" s="29">
        <v>0.99150000000000027</v>
      </c>
      <c r="AX51" s="29">
        <v>0.9770833333333333</v>
      </c>
      <c r="AY51" s="29">
        <v>0.96324999999999994</v>
      </c>
      <c r="AZ51" s="20">
        <v>47</v>
      </c>
      <c r="BA51" s="26">
        <v>0.99212499999999992</v>
      </c>
      <c r="BB51" s="2">
        <v>47</v>
      </c>
      <c r="CA51" s="20"/>
      <c r="CB51" s="26"/>
    </row>
    <row r="52" spans="1:80" x14ac:dyDescent="0.2">
      <c r="A52" s="2">
        <v>48</v>
      </c>
      <c r="B52" s="29">
        <v>1.0126666666666666</v>
      </c>
      <c r="C52" s="29">
        <v>0.99808333333333321</v>
      </c>
      <c r="D52" s="29">
        <v>0.99483333333333335</v>
      </c>
      <c r="E52" s="29">
        <v>1.0215000000000001</v>
      </c>
      <c r="F52" s="29">
        <v>1.0242500000000001</v>
      </c>
      <c r="G52" s="29">
        <v>1.0395833333333331</v>
      </c>
      <c r="H52" s="29">
        <v>0.95850000000000002</v>
      </c>
      <c r="I52" s="29">
        <v>1.0608333333333333</v>
      </c>
      <c r="J52" s="29">
        <v>0.99258333333333326</v>
      </c>
      <c r="K52" s="29">
        <v>1.03125</v>
      </c>
      <c r="L52" s="29">
        <v>0.99850000000000005</v>
      </c>
      <c r="M52" s="29">
        <v>0.98774999999999979</v>
      </c>
      <c r="N52" s="29">
        <v>0.98058333333333347</v>
      </c>
      <c r="O52" s="29">
        <v>1.0027499999999998</v>
      </c>
      <c r="P52" s="29">
        <v>0.96416666666666684</v>
      </c>
      <c r="Q52" s="29">
        <v>0.98774999999999979</v>
      </c>
      <c r="R52" s="29">
        <v>1.0168333333333333</v>
      </c>
      <c r="S52" s="29">
        <v>0.98733333333333329</v>
      </c>
      <c r="T52" s="29">
        <v>1.0044166666666665</v>
      </c>
      <c r="U52" s="29">
        <v>1.0574166666666667</v>
      </c>
      <c r="X52" s="20">
        <f t="shared" si="0"/>
        <v>1</v>
      </c>
      <c r="Y52" s="26">
        <f t="shared" si="2"/>
        <v>1.0060791666666666</v>
      </c>
      <c r="Z52" s="2">
        <f t="shared" si="1"/>
        <v>10</v>
      </c>
      <c r="AE52" s="2">
        <v>44</v>
      </c>
      <c r="AF52" s="29">
        <v>1.0149999999999999</v>
      </c>
      <c r="AG52" s="29">
        <v>1.0584166666666668</v>
      </c>
      <c r="AH52" s="29">
        <v>0.99508333333333321</v>
      </c>
      <c r="AI52" s="29">
        <v>1.0011666666666668</v>
      </c>
      <c r="AJ52" s="29">
        <v>1.0160833333333334</v>
      </c>
      <c r="AK52" s="29">
        <v>0.97025000000000006</v>
      </c>
      <c r="AL52" s="29">
        <v>0.97899999999999998</v>
      </c>
      <c r="AM52" s="29">
        <v>0.98824999999999996</v>
      </c>
      <c r="AN52" s="29">
        <v>0.96899999999999997</v>
      </c>
      <c r="AO52" s="29">
        <v>0.97975000000000012</v>
      </c>
      <c r="AP52" s="29">
        <v>0.99049999999999994</v>
      </c>
      <c r="AQ52" s="29">
        <v>0.97699999999999998</v>
      </c>
      <c r="AR52" s="29">
        <v>0.95491666666666664</v>
      </c>
      <c r="AS52" s="29">
        <v>0.93341666666666667</v>
      </c>
      <c r="AT52" s="29">
        <v>1.0334166666666667</v>
      </c>
      <c r="AU52" s="29">
        <v>0.97533333333333305</v>
      </c>
      <c r="AV52" s="29">
        <v>0.97124999999999995</v>
      </c>
      <c r="AW52" s="29">
        <v>1.0221666666666664</v>
      </c>
      <c r="AX52" s="29">
        <v>1.00675</v>
      </c>
      <c r="AY52" s="29">
        <v>0.99141666666666672</v>
      </c>
      <c r="AZ52" s="20">
        <v>28</v>
      </c>
      <c r="BA52" s="26">
        <v>0.99140833333333345</v>
      </c>
      <c r="BB52" s="2">
        <v>48</v>
      </c>
      <c r="CA52" s="20"/>
      <c r="CB52" s="26"/>
    </row>
    <row r="53" spans="1:80" x14ac:dyDescent="0.2">
      <c r="A53" s="2">
        <v>49</v>
      </c>
      <c r="B53" s="29">
        <v>1.0059166666666666</v>
      </c>
      <c r="C53" s="29">
        <v>1.0220833333333335</v>
      </c>
      <c r="D53" s="29">
        <v>0.97633333333333328</v>
      </c>
      <c r="E53" s="29">
        <v>0.99799999999999989</v>
      </c>
      <c r="F53" s="29">
        <v>0.99824999999999997</v>
      </c>
      <c r="G53" s="29">
        <v>0.99425000000000019</v>
      </c>
      <c r="H53" s="29">
        <v>1.0060000000000002</v>
      </c>
      <c r="I53" s="29">
        <v>1.0656666666666668</v>
      </c>
      <c r="J53" s="29">
        <v>0.99775000000000003</v>
      </c>
      <c r="K53" s="29">
        <v>1.0567499999999999</v>
      </c>
      <c r="L53" s="29">
        <v>0.99366666666666659</v>
      </c>
      <c r="M53" s="29">
        <v>1.0076666666666667</v>
      </c>
      <c r="N53" s="29">
        <v>0.98758333333333326</v>
      </c>
      <c r="O53" s="29">
        <v>0.997</v>
      </c>
      <c r="P53" s="29">
        <v>1.0162500000000001</v>
      </c>
      <c r="Q53" s="29">
        <v>1.0233333333333332</v>
      </c>
      <c r="R53" s="29">
        <v>1.0029999999999999</v>
      </c>
      <c r="S53" s="29">
        <v>0.97766666666666679</v>
      </c>
      <c r="T53" s="29">
        <v>0.99099999999999999</v>
      </c>
      <c r="U53" s="29">
        <v>1.0057499999999999</v>
      </c>
      <c r="X53" s="20">
        <f t="shared" si="0"/>
        <v>23</v>
      </c>
      <c r="Y53" s="26">
        <f t="shared" si="2"/>
        <v>1.0061958333333332</v>
      </c>
      <c r="Z53" s="2">
        <f t="shared" si="1"/>
        <v>9</v>
      </c>
      <c r="AE53" s="2">
        <v>9</v>
      </c>
      <c r="AF53" s="29">
        <v>1.0031666666666665</v>
      </c>
      <c r="AG53" s="29">
        <v>1.0088333333333332</v>
      </c>
      <c r="AH53" s="29">
        <v>1.0290833333333333</v>
      </c>
      <c r="AI53" s="29">
        <v>1.0348333333333335</v>
      </c>
      <c r="AJ53" s="29">
        <v>0.95408333333333317</v>
      </c>
      <c r="AK53" s="29">
        <v>1.0226666666666668</v>
      </c>
      <c r="AL53" s="29">
        <v>0.96333333333333326</v>
      </c>
      <c r="AM53" s="29">
        <v>0.96441666666666659</v>
      </c>
      <c r="AN53" s="29">
        <v>0.99224999999999997</v>
      </c>
      <c r="AO53" s="29">
        <v>0.99916666666666665</v>
      </c>
      <c r="AP53" s="29">
        <v>1.0197499999999999</v>
      </c>
      <c r="AQ53" s="29">
        <v>0.94525000000000003</v>
      </c>
      <c r="AR53" s="29">
        <v>1.0197499999999999</v>
      </c>
      <c r="AS53" s="29">
        <v>0.92208333333333325</v>
      </c>
      <c r="AT53" s="29">
        <v>0.96350000000000025</v>
      </c>
      <c r="AU53" s="29">
        <v>0.98449999999999982</v>
      </c>
      <c r="AV53" s="29">
        <v>0.97483333333333333</v>
      </c>
      <c r="AW53" s="29">
        <v>1.0391666666666666</v>
      </c>
      <c r="AX53" s="29">
        <v>1.0035833333333335</v>
      </c>
      <c r="AY53" s="29">
        <v>0.97883333333333322</v>
      </c>
      <c r="AZ53" s="20">
        <v>40</v>
      </c>
      <c r="BA53" s="26">
        <v>0.99115416666666678</v>
      </c>
      <c r="BB53" s="2">
        <v>49</v>
      </c>
      <c r="CA53" s="20"/>
      <c r="CB53" s="26"/>
    </row>
    <row r="54" spans="1:80" x14ac:dyDescent="0.2">
      <c r="A54" s="2">
        <v>50</v>
      </c>
      <c r="B54" s="29">
        <v>0.99708333333333332</v>
      </c>
      <c r="C54" s="29">
        <v>0.96949999999999992</v>
      </c>
      <c r="D54" s="29">
        <v>1.0216666666666667</v>
      </c>
      <c r="E54" s="29">
        <v>0.99549999999999994</v>
      </c>
      <c r="F54" s="29">
        <v>0.99699999999999989</v>
      </c>
      <c r="G54" s="29">
        <v>1.0101666666666669</v>
      </c>
      <c r="H54" s="29">
        <v>0.98725000000000007</v>
      </c>
      <c r="I54" s="29">
        <v>0.94125000000000014</v>
      </c>
      <c r="J54" s="29">
        <v>1.0036666666666667</v>
      </c>
      <c r="K54" s="29">
        <v>0.94541666666666657</v>
      </c>
      <c r="L54" s="29">
        <v>1.0036666666666669</v>
      </c>
      <c r="M54" s="29">
        <v>0.99274999999999991</v>
      </c>
      <c r="N54" s="29">
        <v>1.0048333333333332</v>
      </c>
      <c r="O54" s="29">
        <v>1.0033333333333334</v>
      </c>
      <c r="P54" s="29">
        <v>0.97650000000000003</v>
      </c>
      <c r="Q54" s="29">
        <v>0.97916666666666663</v>
      </c>
      <c r="R54" s="29">
        <v>0.99791666666666645</v>
      </c>
      <c r="S54" s="29">
        <v>1.03</v>
      </c>
      <c r="T54" s="29">
        <v>1.0069166666666667</v>
      </c>
      <c r="U54" s="29">
        <v>0.98591666666666666</v>
      </c>
      <c r="X54" s="20">
        <f t="shared" si="0"/>
        <v>36</v>
      </c>
      <c r="Y54" s="26">
        <f t="shared" si="2"/>
        <v>0.99247500000000011</v>
      </c>
      <c r="Z54" s="2">
        <f t="shared" si="1"/>
        <v>46</v>
      </c>
      <c r="AE54" s="2">
        <v>29</v>
      </c>
      <c r="AF54" s="29">
        <v>0.99233333333333329</v>
      </c>
      <c r="AG54" s="29">
        <v>0.98866666666666669</v>
      </c>
      <c r="AH54" s="29">
        <v>1.0261666666666664</v>
      </c>
      <c r="AI54" s="29">
        <v>0.97049999999999981</v>
      </c>
      <c r="AJ54" s="29">
        <v>0.95816666666666672</v>
      </c>
      <c r="AK54" s="29">
        <v>0.98225000000000007</v>
      </c>
      <c r="AL54" s="29">
        <v>0.98333333333333328</v>
      </c>
      <c r="AM54" s="29">
        <v>0.98349999999999993</v>
      </c>
      <c r="AN54" s="29">
        <v>0.94541666666666668</v>
      </c>
      <c r="AO54" s="29">
        <v>1.0301666666666669</v>
      </c>
      <c r="AP54" s="29">
        <v>0.99074999999999991</v>
      </c>
      <c r="AQ54" s="29">
        <v>0.94033333333333324</v>
      </c>
      <c r="AR54" s="29">
        <v>0.99108333333333321</v>
      </c>
      <c r="AS54" s="29">
        <v>0.99899999999999978</v>
      </c>
      <c r="AT54" s="29">
        <v>1.0071666666666668</v>
      </c>
      <c r="AU54" s="29">
        <v>0.95500000000000007</v>
      </c>
      <c r="AV54" s="29">
        <v>1.0057500000000001</v>
      </c>
      <c r="AW54" s="29">
        <v>0.98749999999999993</v>
      </c>
      <c r="AX54" s="29">
        <v>0.98833333333333329</v>
      </c>
      <c r="AY54" s="29">
        <v>1.0308333333333335</v>
      </c>
      <c r="AZ54" s="20">
        <v>5</v>
      </c>
      <c r="BA54" s="26">
        <v>0.98781250000000009</v>
      </c>
      <c r="BB54" s="2">
        <v>50</v>
      </c>
      <c r="CA54" s="20"/>
      <c r="CB54" s="26"/>
    </row>
    <row r="55" spans="1:80" x14ac:dyDescent="0.2">
      <c r="X55" s="20"/>
      <c r="Y55" s="26"/>
    </row>
    <row r="56" spans="1:80" x14ac:dyDescent="0.2">
      <c r="X56" s="20"/>
      <c r="Y56" s="26"/>
    </row>
    <row r="57" spans="1:80" x14ac:dyDescent="0.2">
      <c r="X57" s="20"/>
      <c r="Y57" s="26"/>
    </row>
    <row r="58" spans="1:80" x14ac:dyDescent="0.2">
      <c r="X58" s="20"/>
      <c r="Y58" s="26"/>
    </row>
    <row r="59" spans="1:80" x14ac:dyDescent="0.2">
      <c r="X59" s="20"/>
      <c r="Y59" s="26"/>
    </row>
    <row r="60" spans="1:80" x14ac:dyDescent="0.2">
      <c r="X60" s="20"/>
      <c r="Y60" s="26"/>
    </row>
    <row r="61" spans="1:80" x14ac:dyDescent="0.2">
      <c r="X61" s="20"/>
      <c r="Y61" s="26"/>
    </row>
    <row r="62" spans="1:80" x14ac:dyDescent="0.2">
      <c r="X62" s="20"/>
      <c r="Y62" s="26"/>
    </row>
    <row r="63" spans="1:80" x14ac:dyDescent="0.2">
      <c r="X63" s="20"/>
      <c r="Y63" s="26"/>
    </row>
    <row r="64" spans="1:80" x14ac:dyDescent="0.2">
      <c r="X64" s="20"/>
      <c r="Y64" s="26"/>
    </row>
    <row r="65" spans="24:25" x14ac:dyDescent="0.2">
      <c r="X65" s="20"/>
      <c r="Y65" s="26"/>
    </row>
    <row r="66" spans="24:25" x14ac:dyDescent="0.2">
      <c r="X66" s="20"/>
      <c r="Y66" s="26"/>
    </row>
    <row r="67" spans="24:25" x14ac:dyDescent="0.2">
      <c r="X67" s="20"/>
      <c r="Y67" s="26"/>
    </row>
    <row r="68" spans="24:25" x14ac:dyDescent="0.2">
      <c r="X68" s="20"/>
      <c r="Y68" s="26"/>
    </row>
    <row r="69" spans="24:25" x14ac:dyDescent="0.2">
      <c r="X69" s="20"/>
      <c r="Y69" s="26"/>
    </row>
    <row r="70" spans="24:25" x14ac:dyDescent="0.2">
      <c r="X70" s="20"/>
      <c r="Y70" s="26"/>
    </row>
    <row r="71" spans="24:25" x14ac:dyDescent="0.2">
      <c r="X71" s="20"/>
      <c r="Y71" s="26"/>
    </row>
    <row r="72" spans="24:25" x14ac:dyDescent="0.2">
      <c r="X72" s="20"/>
      <c r="Y72" s="26"/>
    </row>
    <row r="73" spans="24:25" x14ac:dyDescent="0.2">
      <c r="X73" s="20"/>
      <c r="Y73" s="26"/>
    </row>
    <row r="74" spans="24:25" x14ac:dyDescent="0.2">
      <c r="X74" s="20"/>
      <c r="Y74" s="26"/>
    </row>
    <row r="75" spans="24:25" x14ac:dyDescent="0.2">
      <c r="X75" s="20"/>
      <c r="Y75" s="26"/>
    </row>
    <row r="76" spans="24:25" x14ac:dyDescent="0.2">
      <c r="X76" s="20"/>
      <c r="Y76" s="26"/>
    </row>
    <row r="77" spans="24:25" x14ac:dyDescent="0.2">
      <c r="X77" s="20"/>
      <c r="Y77" s="26"/>
    </row>
    <row r="78" spans="24:25" x14ac:dyDescent="0.2">
      <c r="X78" s="20"/>
      <c r="Y78" s="26"/>
    </row>
    <row r="79" spans="24:25" x14ac:dyDescent="0.2">
      <c r="X79" s="20"/>
      <c r="Y79" s="26"/>
    </row>
    <row r="80" spans="24:25" x14ac:dyDescent="0.2">
      <c r="X80" s="20"/>
      <c r="Y80" s="26"/>
    </row>
    <row r="81" spans="24:25" x14ac:dyDescent="0.2">
      <c r="X81" s="20"/>
      <c r="Y81" s="26"/>
    </row>
    <row r="82" spans="24:25" x14ac:dyDescent="0.2">
      <c r="X82" s="20"/>
      <c r="Y82" s="26"/>
    </row>
    <row r="83" spans="24:25" x14ac:dyDescent="0.2">
      <c r="X83" s="20"/>
      <c r="Y83" s="26"/>
    </row>
    <row r="84" spans="24:25" x14ac:dyDescent="0.2">
      <c r="X84" s="20"/>
      <c r="Y84" s="26"/>
    </row>
    <row r="85" spans="24:25" x14ac:dyDescent="0.2">
      <c r="X85" s="20"/>
      <c r="Y85" s="26"/>
    </row>
    <row r="86" spans="24:25" x14ac:dyDescent="0.2">
      <c r="X86" s="20"/>
      <c r="Y86" s="26"/>
    </row>
    <row r="87" spans="24:25" x14ac:dyDescent="0.2">
      <c r="X87" s="20"/>
      <c r="Y87" s="26"/>
    </row>
    <row r="88" spans="24:25" x14ac:dyDescent="0.2">
      <c r="X88" s="20"/>
      <c r="Y88" s="26"/>
    </row>
    <row r="89" spans="24:25" x14ac:dyDescent="0.2">
      <c r="X89" s="20"/>
      <c r="Y89" s="26"/>
    </row>
    <row r="90" spans="24:25" x14ac:dyDescent="0.2">
      <c r="X90" s="20"/>
      <c r="Y90" s="26"/>
    </row>
    <row r="91" spans="24:25" x14ac:dyDescent="0.2">
      <c r="X91" s="20"/>
      <c r="Y91" s="26"/>
    </row>
    <row r="92" spans="24:25" x14ac:dyDescent="0.2">
      <c r="X92" s="20"/>
      <c r="Y92" s="26"/>
    </row>
    <row r="93" spans="24:25" x14ac:dyDescent="0.2">
      <c r="X93" s="20"/>
      <c r="Y93" s="26"/>
    </row>
    <row r="94" spans="24:25" x14ac:dyDescent="0.2">
      <c r="X94" s="20"/>
      <c r="Y94" s="26"/>
    </row>
    <row r="95" spans="24:25" x14ac:dyDescent="0.2">
      <c r="X95" s="20"/>
      <c r="Y95" s="26"/>
    </row>
    <row r="96" spans="24:25" x14ac:dyDescent="0.2">
      <c r="X96" s="20"/>
      <c r="Y96" s="26"/>
    </row>
    <row r="97" spans="1:25" x14ac:dyDescent="0.2">
      <c r="X97" s="20"/>
      <c r="Y97" s="26"/>
    </row>
    <row r="98" spans="1:25" x14ac:dyDescent="0.2">
      <c r="X98" s="20"/>
      <c r="Y98" s="26"/>
    </row>
    <row r="99" spans="1:25" x14ac:dyDescent="0.2">
      <c r="X99" s="20"/>
      <c r="Y99" s="26"/>
    </row>
    <row r="100" spans="1:25" x14ac:dyDescent="0.2">
      <c r="X100" s="20"/>
      <c r="Y100" s="26"/>
    </row>
    <row r="101" spans="1:25" x14ac:dyDescent="0.2">
      <c r="X101" s="20"/>
      <c r="Y101" s="26"/>
    </row>
    <row r="102" spans="1:25" x14ac:dyDescent="0.2">
      <c r="X102" s="20"/>
      <c r="Y102" s="26"/>
    </row>
    <row r="103" spans="1:25" x14ac:dyDescent="0.2">
      <c r="X103" s="20"/>
      <c r="Y103" s="26"/>
    </row>
    <row r="104" spans="1:25" x14ac:dyDescent="0.2">
      <c r="X104" s="20"/>
      <c r="Y104" s="26"/>
    </row>
    <row r="105" spans="1:25" x14ac:dyDescent="0.2">
      <c r="A105" s="2" t="s">
        <v>34</v>
      </c>
      <c r="B105" s="2">
        <v>1</v>
      </c>
      <c r="C105" s="2">
        <v>1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</row>
    <row r="106" spans="1:25" x14ac:dyDescent="0.2">
      <c r="A106" s="2" t="s">
        <v>1</v>
      </c>
      <c r="B106" s="2">
        <v>0.99999159093990497</v>
      </c>
      <c r="C106" s="2">
        <v>1.0000067815000595</v>
      </c>
      <c r="D106" s="2">
        <v>0.99999403227993655</v>
      </c>
      <c r="E106" s="2">
        <v>0.99998755613266932</v>
      </c>
      <c r="F106" s="2">
        <v>1.0000097653601046</v>
      </c>
      <c r="G106" s="2">
        <v>0.99998128305980116</v>
      </c>
      <c r="H106" s="2">
        <v>0.99998019801980442</v>
      </c>
      <c r="I106" s="2">
        <v>1.0000024346697118</v>
      </c>
      <c r="J106" s="2">
        <v>1.0000067815000879</v>
      </c>
      <c r="K106" s="2">
        <v>0.99998942085989362</v>
      </c>
      <c r="L106" s="2">
        <v>1.0000032551200371</v>
      </c>
      <c r="M106" s="2">
        <v>1.0000143374993447</v>
      </c>
      <c r="N106" s="2">
        <v>0.99999837243998413</v>
      </c>
      <c r="O106" s="2">
        <v>1.0000010850400072</v>
      </c>
      <c r="P106" s="2">
        <v>1.0000008137800056</v>
      </c>
      <c r="Q106" s="2">
        <v>1.0000027051885636</v>
      </c>
      <c r="R106" s="2">
        <v>1.0000067815000799</v>
      </c>
      <c r="S106" s="2">
        <v>1.0000160043401733</v>
      </c>
      <c r="T106" s="2">
        <v>1.0000097653601079</v>
      </c>
      <c r="U106" s="2">
        <v>0.9999870150949538</v>
      </c>
    </row>
  </sheetData>
  <sortState ref="AE5:BB54">
    <sortCondition ref="BB5:BB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Forecasts</vt:lpstr>
      <vt:lpstr>Electric &amp; Gas Prices</vt:lpstr>
      <vt:lpstr>P - Mid C</vt:lpstr>
      <vt:lpstr>P - PV</vt:lpstr>
      <vt:lpstr>P - NG W</vt:lpstr>
      <vt:lpstr>P - NG E</vt:lpstr>
      <vt:lpstr>MidC Shocks</vt:lpstr>
      <vt:lpstr>PV Shocks</vt:lpstr>
      <vt:lpstr>NG East Shock</vt:lpstr>
      <vt:lpstr>NG West Shocks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2015-03-20T00:39:58Z</dcterms:created>
  <dcterms:modified xsi:type="dcterms:W3CDTF">2019-10-28T13:43:36Z</dcterms:modified>
</cp:coreProperties>
</file>