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20docs\2003504\"/>
    </mc:Choice>
  </mc:AlternateContent>
  <bookViews>
    <workbookView xWindow="0" yWindow="0" windowWidth="19125" windowHeight="11520"/>
  </bookViews>
  <sheets>
    <sheet name="DPU 2.01 ROE Summary" sheetId="11" r:id="rId1"/>
    <sheet name="DPU 2.02 WACC" sheetId="12" r:id="rId2"/>
    <sheet name="DPU 2.03 Constant Growth DCF" sheetId="6" r:id="rId3"/>
    <sheet name="DPU 2.04 Beta Report" sheetId="7" r:id="rId4"/>
    <sheet name="DPU 2.05 CAPM" sheetId="9" r:id="rId5"/>
    <sheet name="DPU 2.06 RP on Bond Yields" sheetId="10" r:id="rId6"/>
    <sheet name="DPU 2.07 Past AROR" sheetId="13" r:id="rId7"/>
    <sheet name="DPU 2.08 AEB-2 Summary Updated" sheetId="14" r:id="rId8"/>
    <sheet name="VL Data Proxy Group" sheetId="2" r:id="rId9"/>
    <sheet name="Yahoo Data Proxy Group" sheetId="3" r:id="rId10"/>
    <sheet name="Ned Davis Data Proxy Group" sheetId="4" r:id="rId11"/>
    <sheet name="Zacks Data Proxy Group" sheetId="5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________bb" localSheetId="0" hidden="1">#REF!</definedName>
    <definedName name="__________bb" localSheetId="1" hidden="1">#REF!</definedName>
    <definedName name="__________bb" localSheetId="5" hidden="1">#REF!</definedName>
    <definedName name="__________bb" hidden="1">#REF!</definedName>
    <definedName name="__________sort" localSheetId="0" hidden="1">#REF!</definedName>
    <definedName name="__________sort" localSheetId="1" hidden="1">#REF!</definedName>
    <definedName name="__________sort" localSheetId="5" hidden="1">#REF!</definedName>
    <definedName name="__________sort" hidden="1">#REF!</definedName>
    <definedName name="_________bb" localSheetId="0" hidden="1">#REF!</definedName>
    <definedName name="_________bb" localSheetId="1" hidden="1">#REF!</definedName>
    <definedName name="_________bb" localSheetId="5" hidden="1">#REF!</definedName>
    <definedName name="_________bb" hidden="1">#REF!</definedName>
    <definedName name="_________Sort" localSheetId="0" hidden="1">#REF!</definedName>
    <definedName name="_________Sort" localSheetId="1" hidden="1">#REF!</definedName>
    <definedName name="_________Sort" localSheetId="5" hidden="1">#REF!</definedName>
    <definedName name="_________Sort" hidden="1">#REF!</definedName>
    <definedName name="_______kay1" localSheetId="0" hidden="1">#REF!</definedName>
    <definedName name="_______kay1" localSheetId="1" hidden="1">#REF!</definedName>
    <definedName name="_______kay1" localSheetId="5" hidden="1">#REF!</definedName>
    <definedName name="_______kay1" hidden="1">#REF!</definedName>
    <definedName name="_______ke1" localSheetId="0" hidden="1">#REF!</definedName>
    <definedName name="_______ke1" localSheetId="1" hidden="1">#REF!</definedName>
    <definedName name="_______ke1" localSheetId="5" hidden="1">#REF!</definedName>
    <definedName name="_______ke1" hidden="1">#REF!</definedName>
    <definedName name="_______key1" localSheetId="0" hidden="1">#REF!</definedName>
    <definedName name="_______key1" localSheetId="1" hidden="1">#REF!</definedName>
    <definedName name="_______key1" localSheetId="5" hidden="1">#REF!</definedName>
    <definedName name="_______key1" hidden="1">#REF!</definedName>
    <definedName name="_______sort" localSheetId="0" hidden="1">#REF!</definedName>
    <definedName name="_______sort" localSheetId="1" hidden="1">#REF!</definedName>
    <definedName name="_______sort" localSheetId="5" hidden="1">#REF!</definedName>
    <definedName name="_______sort" hidden="1">#REF!</definedName>
    <definedName name="______key1" localSheetId="0" hidden="1">#REF!</definedName>
    <definedName name="______key1" localSheetId="1" hidden="1">#REF!</definedName>
    <definedName name="______key1" localSheetId="5" hidden="1">#REF!</definedName>
    <definedName name="______key1" hidden="1">#REF!</definedName>
    <definedName name="______sort1" localSheetId="0" hidden="1">#REF!</definedName>
    <definedName name="______sort1" localSheetId="1" hidden="1">#REF!</definedName>
    <definedName name="______sort1" localSheetId="5" hidden="1">#REF!</definedName>
    <definedName name="______sort1" hidden="1">#REF!</definedName>
    <definedName name="_____BB" localSheetId="0" hidden="1">#REF!</definedName>
    <definedName name="_____BB" localSheetId="1" hidden="1">#REF!</definedName>
    <definedName name="_____BB" localSheetId="5" hidden="1">#REF!</definedName>
    <definedName name="_____BB" hidden="1">#REF!</definedName>
    <definedName name="_____Sort" localSheetId="0" hidden="1">#REF!</definedName>
    <definedName name="_____Sort" localSheetId="1" hidden="1">#REF!</definedName>
    <definedName name="_____Sort" localSheetId="5" hidden="1">#REF!</definedName>
    <definedName name="_____Sort" hidden="1">#REF!</definedName>
    <definedName name="____sort" localSheetId="0" hidden="1">#REF!</definedName>
    <definedName name="____sort" localSheetId="1" hidden="1">#REF!</definedName>
    <definedName name="____sort" localSheetId="5" hidden="1">#REF!</definedName>
    <definedName name="____sort" hidden="1">#REF!</definedName>
    <definedName name="___bb" localSheetId="0" hidden="1">#REF!</definedName>
    <definedName name="___bb" localSheetId="1" hidden="1">#REF!</definedName>
    <definedName name="___bb" localSheetId="5" hidden="1">#REF!</definedName>
    <definedName name="___bb" hidden="1">#REF!</definedName>
    <definedName name="___Key1" localSheetId="0" hidden="1">#REF!</definedName>
    <definedName name="___Key1" localSheetId="1" hidden="1">#REF!</definedName>
    <definedName name="___Key1" localSheetId="5" hidden="1">#REF!</definedName>
    <definedName name="___Key1" hidden="1">#REF!</definedName>
    <definedName name="___Sort" localSheetId="0" hidden="1">#REF!</definedName>
    <definedName name="___Sort" localSheetId="1" hidden="1">#REF!</definedName>
    <definedName name="___Sort" localSheetId="5" hidden="1">#REF!</definedName>
    <definedName name="___Sort" hidden="1">#REF!</definedName>
    <definedName name="__123Graph_A" localSheetId="0" hidden="1">'[1]Plant in Ser'!#REF!</definedName>
    <definedName name="__123Graph_A" localSheetId="1" hidden="1">'[1]Plant in Ser'!#REF!</definedName>
    <definedName name="__123Graph_A" localSheetId="5" hidden="1">'[1]Plant in Ser'!#REF!</definedName>
    <definedName name="__123Graph_A" hidden="1">'[1]Plant in Ser'!#REF!</definedName>
    <definedName name="__123Graph_Achart" hidden="1">'[2]Chart Data'!$E$30:$E$233</definedName>
    <definedName name="__123Graph_ACurrent" localSheetId="0" hidden="1">[3]Summary!#REF!</definedName>
    <definedName name="__123Graph_ACurrent" localSheetId="1" hidden="1">[3]Summary!#REF!</definedName>
    <definedName name="__123Graph_ACurrent" localSheetId="5" hidden="1">[3]Summary!#REF!</definedName>
    <definedName name="__123Graph_ACurrent" hidden="1">[3]Summary!#REF!</definedName>
    <definedName name="__123Graph_B" localSheetId="0" hidden="1">[4]SD!#REF!</definedName>
    <definedName name="__123Graph_B" localSheetId="1" hidden="1">[4]SD!#REF!</definedName>
    <definedName name="__123Graph_B" localSheetId="5" hidden="1">[4]SD!#REF!</definedName>
    <definedName name="__123Graph_B" hidden="1">[4]SD!#REF!</definedName>
    <definedName name="__123Graph_BCurrent" localSheetId="0" hidden="1">[3]Summary!#REF!</definedName>
    <definedName name="__123Graph_BCurrent" localSheetId="1" hidden="1">[3]Summary!#REF!</definedName>
    <definedName name="__123Graph_BCurrent" localSheetId="5" hidden="1">[3]Summary!#REF!</definedName>
    <definedName name="__123Graph_BCurrent" hidden="1">[3]Summary!#REF!</definedName>
    <definedName name="__123Graph_C" localSheetId="0" hidden="1">#REF!</definedName>
    <definedName name="__123Graph_C" localSheetId="1" hidden="1">#REF!</definedName>
    <definedName name="__123Graph_C" localSheetId="5" hidden="1">#REF!</definedName>
    <definedName name="__123Graph_C" hidden="1">#REF!</definedName>
    <definedName name="__123Graph_D" localSheetId="0" hidden="1">[5]TOPrs!#REF!</definedName>
    <definedName name="__123Graph_D" localSheetId="1" hidden="1">[5]TOPrs!#REF!</definedName>
    <definedName name="__123Graph_D" localSheetId="5" hidden="1">[5]TOPrs!#REF!</definedName>
    <definedName name="__123Graph_D" hidden="1">[5]TOPrs!#REF!</definedName>
    <definedName name="__123Graph_E" localSheetId="0" hidden="1">[6]Stmt!#REF!</definedName>
    <definedName name="__123Graph_E" localSheetId="1" hidden="1">[6]Stmt!#REF!</definedName>
    <definedName name="__123Graph_E" localSheetId="5" hidden="1">[6]Stmt!#REF!</definedName>
    <definedName name="__123Graph_E" hidden="1">[6]Stmt!#REF!</definedName>
    <definedName name="__123Graph_F" localSheetId="0" hidden="1">[6]Stmt!#REF!</definedName>
    <definedName name="__123Graph_F" localSheetId="1" hidden="1">[6]Stmt!#REF!</definedName>
    <definedName name="__123Graph_F" localSheetId="5" hidden="1">[6]Stmt!#REF!</definedName>
    <definedName name="__123Graph_F" hidden="1">[6]Stmt!#REF!</definedName>
    <definedName name="__123Graph_LBL_A" localSheetId="0" hidden="1">[7]Report!#REF!</definedName>
    <definedName name="__123Graph_LBL_A" localSheetId="1" hidden="1">[7]Report!#REF!</definedName>
    <definedName name="__123Graph_LBL_A" localSheetId="5" hidden="1">[7]Report!#REF!</definedName>
    <definedName name="__123Graph_LBL_A" hidden="1">[7]Report!#REF!</definedName>
    <definedName name="__123Graph_X" localSheetId="0" hidden="1">#REF!</definedName>
    <definedName name="__123Graph_X" localSheetId="1" hidden="1">#REF!</definedName>
    <definedName name="__123Graph_X" localSheetId="5" hidden="1">#REF!</definedName>
    <definedName name="__123Graph_X" hidden="1">#REF!</definedName>
    <definedName name="__123Graph_XCHART" hidden="1">'[2]Chart Data'!$B$30:$B$222</definedName>
    <definedName name="__123Graph_XCurrent" localSheetId="0" hidden="1">[3]Summary!#REF!</definedName>
    <definedName name="__123Graph_XCurrent" localSheetId="1" hidden="1">[3]Summary!#REF!</definedName>
    <definedName name="__123Graph_XCurrent" localSheetId="5" hidden="1">[3]Summary!#REF!</definedName>
    <definedName name="__123Graph_XCurrent" hidden="1">[3]Summary!#REF!</definedName>
    <definedName name="__BB" localSheetId="0" hidden="1">#REF!</definedName>
    <definedName name="__BB" localSheetId="1" hidden="1">#REF!</definedName>
    <definedName name="__BB" localSheetId="5" hidden="1">#REF!</definedName>
    <definedName name="__BB" hidden="1">#REF!</definedName>
    <definedName name="__FDS_HYPERLINK_TOGGLE_STATE__" hidden="1">"ON"</definedName>
    <definedName name="__key1" localSheetId="0" hidden="1">#REF!</definedName>
    <definedName name="__key1" localSheetId="1" hidden="1">#REF!</definedName>
    <definedName name="__key1" localSheetId="5" hidden="1">#REF!</definedName>
    <definedName name="__key1" hidden="1">#REF!</definedName>
    <definedName name="__Sort" localSheetId="0" hidden="1">#REF!</definedName>
    <definedName name="__Sort" localSheetId="1" hidden="1">#REF!</definedName>
    <definedName name="__Sort" localSheetId="5" hidden="1">#REF!</definedName>
    <definedName name="__Sort" hidden="1">#REF!</definedName>
    <definedName name="__Sort1" localSheetId="0" hidden="1">#REF!</definedName>
    <definedName name="__Sort1" localSheetId="1" hidden="1">#REF!</definedName>
    <definedName name="__Sort1" localSheetId="5" hidden="1">#REF!</definedName>
    <definedName name="__Sort1" hidden="1">#REF!</definedName>
    <definedName name="_1" localSheetId="0" hidden="1">{#N/A,#N/A,FALSE,"SCA";#N/A,#N/A,FALSE,"NCA";#N/A,#N/A,FALSE,"SAZ";#N/A,#N/A,FALSE,"CAZ";#N/A,#N/A,FALSE,"SNV";#N/A,#N/A,FALSE,"NNV";#N/A,#N/A,FALSE,"PP";#N/A,#N/A,FALSE,"SA"}</definedName>
    <definedName name="_1" localSheetId="1" hidden="1">{#N/A,#N/A,FALSE,"SCA";#N/A,#N/A,FALSE,"NCA";#N/A,#N/A,FALSE,"SAZ";#N/A,#N/A,FALSE,"CAZ";#N/A,#N/A,FALSE,"SNV";#N/A,#N/A,FALSE,"NNV";#N/A,#N/A,FALSE,"PP";#N/A,#N/A,FALSE,"SA"}</definedName>
    <definedName name="_1" localSheetId="4" hidden="1">{#N/A,#N/A,FALSE,"SCA";#N/A,#N/A,FALSE,"NCA";#N/A,#N/A,FALSE,"SAZ";#N/A,#N/A,FALSE,"CAZ";#N/A,#N/A,FALSE,"SNV";#N/A,#N/A,FALSE,"NNV";#N/A,#N/A,FALSE,"PP";#N/A,#N/A,FALSE,"SA"}</definedName>
    <definedName name="_1" localSheetId="5" hidden="1">{#N/A,#N/A,FALSE,"SCA";#N/A,#N/A,FALSE,"NCA";#N/A,#N/A,FALSE,"SAZ";#N/A,#N/A,FALSE,"CAZ";#N/A,#N/A,FALSE,"SNV";#N/A,#N/A,FALSE,"NNV";#N/A,#N/A,FALSE,"PP";#N/A,#N/A,FALSE,"SA"}</definedName>
    <definedName name="_1" hidden="1">{#N/A,#N/A,FALSE,"SCA";#N/A,#N/A,FALSE,"NCA";#N/A,#N/A,FALSE,"SAZ";#N/A,#N/A,FALSE,"CAZ";#N/A,#N/A,FALSE,"SNV";#N/A,#N/A,FALSE,"NNV";#N/A,#N/A,FALSE,"PP";#N/A,#N/A,FALSE,"SA"}</definedName>
    <definedName name="_1__123Graph_AYIELD_CURVES" localSheetId="0" hidden="1">[8]Yield_curve!#REF!</definedName>
    <definedName name="_1__123Graph_AYIELD_CURVES" localSheetId="1" hidden="1">[8]Yield_curve!#REF!</definedName>
    <definedName name="_1__123Graph_AYIELD_CURVES" localSheetId="5" hidden="1">[8]Yield_curve!#REF!</definedName>
    <definedName name="_1__123Graph_AYIELD_CURVES" hidden="1">[8]Yield_curve!#REF!</definedName>
    <definedName name="_1_0__123Grap" localSheetId="0" hidden="1">'[1]Plant in Ser'!#REF!</definedName>
    <definedName name="_1_0__123Grap" localSheetId="1" hidden="1">'[1]Plant in Ser'!#REF!</definedName>
    <definedName name="_1_0__123Grap" localSheetId="5" hidden="1">'[1]Plant in Ser'!#REF!</definedName>
    <definedName name="_1_0__123Grap" hidden="1">'[1]Plant in Ser'!#REF!</definedName>
    <definedName name="_10" localSheetId="0" hidden="1">{"FAC_SUMMARY",#N/A,FALSE,"Summaries"}</definedName>
    <definedName name="_10" localSheetId="1" hidden="1">{"FAC_SUMMARY",#N/A,FALSE,"Summaries"}</definedName>
    <definedName name="_10" localSheetId="4" hidden="1">{"FAC_SUMMARY",#N/A,FALSE,"Summaries"}</definedName>
    <definedName name="_10" localSheetId="5" hidden="1">{"FAC_SUMMARY",#N/A,FALSE,"Summaries"}</definedName>
    <definedName name="_10" hidden="1">{"FAC_SUMMARY",#N/A,FALSE,"Summaries"}</definedName>
    <definedName name="_100" localSheetId="0" hidden="1">{#N/A,#N/A,FALSE,"OTHERINPUTS";#N/A,#N/A,FALSE,"DITRATEINPUTS";#N/A,#N/A,FALSE,"SUPPLIEDADJINPUT";#N/A,#N/A,FALSE,"TIMINGDIFFINPUTS";#N/A,#N/A,FALSE,"BR&amp;SUPADJ."}</definedName>
    <definedName name="_100" localSheetId="1" hidden="1">{#N/A,#N/A,FALSE,"OTHERINPUTS";#N/A,#N/A,FALSE,"DITRATEINPUTS";#N/A,#N/A,FALSE,"SUPPLIEDADJINPUT";#N/A,#N/A,FALSE,"TIMINGDIFFINPUTS";#N/A,#N/A,FALSE,"BR&amp;SUPADJ."}</definedName>
    <definedName name="_100" localSheetId="4" hidden="1">{#N/A,#N/A,FALSE,"OTHERINPUTS";#N/A,#N/A,FALSE,"DITRATEINPUTS";#N/A,#N/A,FALSE,"SUPPLIEDADJINPUT";#N/A,#N/A,FALSE,"TIMINGDIFFINPUTS";#N/A,#N/A,FALSE,"BR&amp;SUPADJ."}</definedName>
    <definedName name="_100" localSheetId="5" hidden="1">{#N/A,#N/A,FALSE,"OTHERINPUTS";#N/A,#N/A,FALSE,"DITRATEINPUTS";#N/A,#N/A,FALSE,"SUPPLIEDADJINPUT";#N/A,#N/A,FALSE,"TIMINGDIFFINPUTS";#N/A,#N/A,FALSE,"BR&amp;SUPADJ."}</definedName>
    <definedName name="_100" hidden="1">{#N/A,#N/A,FALSE,"OTHERINPUTS";#N/A,#N/A,FALSE,"DITRATEINPUTS";#N/A,#N/A,FALSE,"SUPPLIEDADJINPUT";#N/A,#N/A,FALSE,"TIMINGDIFFINPUTS";#N/A,#N/A,FALSE,"BR&amp;SUPADJ."}</definedName>
    <definedName name="_101" localSheetId="0" hidden="1">{#N/A,#N/A,FALSE,"TITLEPG";#N/A,#N/A,FALSE,"INDEX";#N/A,#N/A,FALSE,"BKTAXINCOME";#N/A,#N/A,FALSE,"INTERESTALLOC";#N/A,#N/A,FALSE,"FITCALC";#N/A,#N/A,FALSE,"NHBPT";#N/A,#N/A,FALSE,"CCBT";#N/A,#N/A,FALSE,"PERMDIFFEVENTS";#N/A,#N/A,FALSE,"OPTIMEVENTS";#N/A,#N/A,FALSE,"NONOPTIMEVENTS";#N/A,#N/A,FALSE,"DEPREC";#N/A,#N/A,FALSE,"PERMDIFF";#N/A,#N/A,FALSE,"OPTIMDIFF";#N/A,#N/A,FALSE,"NONOPTIMDIFF";#N/A,#N/A,FALSE,"OP190CRQTR";#N/A,#N/A,FALSE,"NONOP190CRQTR";#N/A,#N/A,FALSE,"OP190CRYTD";#N/A,#N/A,FALSE,"NONOP190CRYTD";#N/A,#N/A,FALSE,"OP190PRYTD";#N/A,#N/A,FALSE,"NONOP190PRYTD";#N/A,#N/A,FALSE,"AC282CRQTR";#N/A,#N/A,FALSE,"AC282CRYTD";#N/A,#N/A,FALSE,"AC282PRYTD";#N/A,#N/A,FALSE,"AC283CRQTR";#N/A,#N/A,FALSE,"AC283CRYTD";#N/A,#N/A,FALSE,"AC283PRYTD";#N/A,#N/A,FALSE,"DITSUM";#N/A,#N/A,FALSE,"CRYTDACREC";#N/A,#N/A,FALSE,"PRYTDACREC";#N/A,#N/A,FALSE,"SYSJRNL";#N/A,#N/A,FALSE,"Reason.Test";#N/A,#N/A,FALSE,"FAS109 Study";#N/A,#N/A,FALSE,"FAS109 Plant"}</definedName>
    <definedName name="_101" localSheetId="1" hidden="1">{#N/A,#N/A,FALSE,"TITLEPG";#N/A,#N/A,FALSE,"INDEX";#N/A,#N/A,FALSE,"BKTAXINCOME";#N/A,#N/A,FALSE,"INTERESTALLOC";#N/A,#N/A,FALSE,"FITCALC";#N/A,#N/A,FALSE,"NHBPT";#N/A,#N/A,FALSE,"CCBT";#N/A,#N/A,FALSE,"PERMDIFFEVENTS";#N/A,#N/A,FALSE,"OPTIMEVENTS";#N/A,#N/A,FALSE,"NONOPTIMEVENTS";#N/A,#N/A,FALSE,"DEPREC";#N/A,#N/A,FALSE,"PERMDIFF";#N/A,#N/A,FALSE,"OPTIMDIFF";#N/A,#N/A,FALSE,"NONOPTIMDIFF";#N/A,#N/A,FALSE,"OP190CRQTR";#N/A,#N/A,FALSE,"NONOP190CRQTR";#N/A,#N/A,FALSE,"OP190CRYTD";#N/A,#N/A,FALSE,"NONOP190CRYTD";#N/A,#N/A,FALSE,"OP190PRYTD";#N/A,#N/A,FALSE,"NONOP190PRYTD";#N/A,#N/A,FALSE,"AC282CRQTR";#N/A,#N/A,FALSE,"AC282CRYTD";#N/A,#N/A,FALSE,"AC282PRYTD";#N/A,#N/A,FALSE,"AC283CRQTR";#N/A,#N/A,FALSE,"AC283CRYTD";#N/A,#N/A,FALSE,"AC283PRYTD";#N/A,#N/A,FALSE,"DITSUM";#N/A,#N/A,FALSE,"CRYTDACREC";#N/A,#N/A,FALSE,"PRYTDACREC";#N/A,#N/A,FALSE,"SYSJRNL";#N/A,#N/A,FALSE,"Reason.Test";#N/A,#N/A,FALSE,"FAS109 Study";#N/A,#N/A,FALSE,"FAS109 Plant"}</definedName>
    <definedName name="_101" localSheetId="4" hidden="1">{#N/A,#N/A,FALSE,"TITLEPG";#N/A,#N/A,FALSE,"INDEX";#N/A,#N/A,FALSE,"BKTAXINCOME";#N/A,#N/A,FALSE,"INTERESTALLOC";#N/A,#N/A,FALSE,"FITCALC";#N/A,#N/A,FALSE,"NHBPT";#N/A,#N/A,FALSE,"CCBT";#N/A,#N/A,FALSE,"PERMDIFFEVENTS";#N/A,#N/A,FALSE,"OPTIMEVENTS";#N/A,#N/A,FALSE,"NONOPTIMEVENTS";#N/A,#N/A,FALSE,"DEPREC";#N/A,#N/A,FALSE,"PERMDIFF";#N/A,#N/A,FALSE,"OPTIMDIFF";#N/A,#N/A,FALSE,"NONOPTIMDIFF";#N/A,#N/A,FALSE,"OP190CRQTR";#N/A,#N/A,FALSE,"NONOP190CRQTR";#N/A,#N/A,FALSE,"OP190CRYTD";#N/A,#N/A,FALSE,"NONOP190CRYTD";#N/A,#N/A,FALSE,"OP190PRYTD";#N/A,#N/A,FALSE,"NONOP190PRYTD";#N/A,#N/A,FALSE,"AC282CRQTR";#N/A,#N/A,FALSE,"AC282CRYTD";#N/A,#N/A,FALSE,"AC282PRYTD";#N/A,#N/A,FALSE,"AC283CRQTR";#N/A,#N/A,FALSE,"AC283CRYTD";#N/A,#N/A,FALSE,"AC283PRYTD";#N/A,#N/A,FALSE,"DITSUM";#N/A,#N/A,FALSE,"CRYTDACREC";#N/A,#N/A,FALSE,"PRYTDACREC";#N/A,#N/A,FALSE,"SYSJRNL";#N/A,#N/A,FALSE,"Reason.Test";#N/A,#N/A,FALSE,"FAS109 Study";#N/A,#N/A,FALSE,"FAS109 Plant"}</definedName>
    <definedName name="_101" localSheetId="5" hidden="1">{#N/A,#N/A,FALSE,"TITLEPG";#N/A,#N/A,FALSE,"INDEX";#N/A,#N/A,FALSE,"BKTAXINCOME";#N/A,#N/A,FALSE,"INTERESTALLOC";#N/A,#N/A,FALSE,"FITCALC";#N/A,#N/A,FALSE,"NHBPT";#N/A,#N/A,FALSE,"CCBT";#N/A,#N/A,FALSE,"PERMDIFFEVENTS";#N/A,#N/A,FALSE,"OPTIMEVENTS";#N/A,#N/A,FALSE,"NONOPTIMEVENTS";#N/A,#N/A,FALSE,"DEPREC";#N/A,#N/A,FALSE,"PERMDIFF";#N/A,#N/A,FALSE,"OPTIMDIFF";#N/A,#N/A,FALSE,"NONOPTIMDIFF";#N/A,#N/A,FALSE,"OP190CRQTR";#N/A,#N/A,FALSE,"NONOP190CRQTR";#N/A,#N/A,FALSE,"OP190CRYTD";#N/A,#N/A,FALSE,"NONOP190CRYTD";#N/A,#N/A,FALSE,"OP190PRYTD";#N/A,#N/A,FALSE,"NONOP190PRYTD";#N/A,#N/A,FALSE,"AC282CRQTR";#N/A,#N/A,FALSE,"AC282CRYTD";#N/A,#N/A,FALSE,"AC282PRYTD";#N/A,#N/A,FALSE,"AC283CRQTR";#N/A,#N/A,FALSE,"AC283CRYTD";#N/A,#N/A,FALSE,"AC283PRYTD";#N/A,#N/A,FALSE,"DITSUM";#N/A,#N/A,FALSE,"CRYTDACREC";#N/A,#N/A,FALSE,"PRYTDACREC";#N/A,#N/A,FALSE,"SYSJRNL";#N/A,#N/A,FALSE,"Reason.Test";#N/A,#N/A,FALSE,"FAS109 Study";#N/A,#N/A,FALSE,"FAS109 Plant"}</definedName>
    <definedName name="_101" hidden="1">{#N/A,#N/A,FALSE,"TITLEPG";#N/A,#N/A,FALSE,"INDEX";#N/A,#N/A,FALSE,"BKTAXINCOME";#N/A,#N/A,FALSE,"INTERESTALLOC";#N/A,#N/A,FALSE,"FITCALC";#N/A,#N/A,FALSE,"NHBPT";#N/A,#N/A,FALSE,"CCBT";#N/A,#N/A,FALSE,"PERMDIFFEVENTS";#N/A,#N/A,FALSE,"OPTIMEVENTS";#N/A,#N/A,FALSE,"NONOPTIMEVENTS";#N/A,#N/A,FALSE,"DEPREC";#N/A,#N/A,FALSE,"PERMDIFF";#N/A,#N/A,FALSE,"OPTIMDIFF";#N/A,#N/A,FALSE,"NONOPTIMDIFF";#N/A,#N/A,FALSE,"OP190CRQTR";#N/A,#N/A,FALSE,"NONOP190CRQTR";#N/A,#N/A,FALSE,"OP190CRYTD";#N/A,#N/A,FALSE,"NONOP190CRYTD";#N/A,#N/A,FALSE,"OP190PRYTD";#N/A,#N/A,FALSE,"NONOP190PRYTD";#N/A,#N/A,FALSE,"AC282CRQTR";#N/A,#N/A,FALSE,"AC282CRYTD";#N/A,#N/A,FALSE,"AC282PRYTD";#N/A,#N/A,FALSE,"AC283CRQTR";#N/A,#N/A,FALSE,"AC283CRYTD";#N/A,#N/A,FALSE,"AC283PRYTD";#N/A,#N/A,FALSE,"DITSUM";#N/A,#N/A,FALSE,"CRYTDACREC";#N/A,#N/A,FALSE,"PRYTDACREC";#N/A,#N/A,FALSE,"SYSJRNL";#N/A,#N/A,FALSE,"Reason.Test";#N/A,#N/A,FALSE,"FAS109 Study";#N/A,#N/A,FALSE,"FAS109 Plant"}</definedName>
    <definedName name="_102" localSheetId="0" hidden="1">{#N/A,#N/A,FALSE,"RORMEMO";#N/A,#N/A,FALSE,"RORSUMMARY";#N/A,#N/A,FALSE,"RORDETAIL"}</definedName>
    <definedName name="_102" localSheetId="1" hidden="1">{#N/A,#N/A,FALSE,"RORMEMO";#N/A,#N/A,FALSE,"RORSUMMARY";#N/A,#N/A,FALSE,"RORDETAIL"}</definedName>
    <definedName name="_102" localSheetId="4" hidden="1">{#N/A,#N/A,FALSE,"RORMEMO";#N/A,#N/A,FALSE,"RORSUMMARY";#N/A,#N/A,FALSE,"RORDETAIL"}</definedName>
    <definedName name="_102" localSheetId="5" hidden="1">{#N/A,#N/A,FALSE,"RORMEMO";#N/A,#N/A,FALSE,"RORSUMMARY";#N/A,#N/A,FALSE,"RORDETAIL"}</definedName>
    <definedName name="_102" hidden="1">{#N/A,#N/A,FALSE,"RORMEMO";#N/A,#N/A,FALSE,"RORSUMMARY";#N/A,#N/A,FALSE,"RORDETAIL"}</definedName>
    <definedName name="_103" localSheetId="0" hidden="1">{#N/A,#N/A,FALSE,"GLDwnLoad"}</definedName>
    <definedName name="_103" localSheetId="1" hidden="1">{#N/A,#N/A,FALSE,"GLDwnLoad"}</definedName>
    <definedName name="_103" localSheetId="4" hidden="1">{#N/A,#N/A,FALSE,"GLDwnLoad"}</definedName>
    <definedName name="_103" localSheetId="5" hidden="1">{#N/A,#N/A,FALSE,"GLDwnLoad"}</definedName>
    <definedName name="_103" hidden="1">{#N/A,#N/A,FALSE,"GLDwnLoad"}</definedName>
    <definedName name="_104" localSheetId="0" hidden="1">{#N/A,#N/A,FALSE,"OTHERINPUTS";#N/A,#N/A,FALSE,"SUPPLIEDADJINPUT";#N/A,#N/A,FALSE,"BR&amp;SUPADJ."}</definedName>
    <definedName name="_104" localSheetId="1" hidden="1">{#N/A,#N/A,FALSE,"OTHERINPUTS";#N/A,#N/A,FALSE,"SUPPLIEDADJINPUT";#N/A,#N/A,FALSE,"BR&amp;SUPADJ."}</definedName>
    <definedName name="_104" localSheetId="4" hidden="1">{#N/A,#N/A,FALSE,"OTHERINPUTS";#N/A,#N/A,FALSE,"SUPPLIEDADJINPUT";#N/A,#N/A,FALSE,"BR&amp;SUPADJ."}</definedName>
    <definedName name="_104" localSheetId="5" hidden="1">{#N/A,#N/A,FALSE,"OTHERINPUTS";#N/A,#N/A,FALSE,"SUPPLIEDADJINPUT";#N/A,#N/A,FALSE,"BR&amp;SUPADJ."}</definedName>
    <definedName name="_104" hidden="1">{#N/A,#N/A,FALSE,"OTHERINPUTS";#N/A,#N/A,FALSE,"SUPPLIEDADJINPUT";#N/A,#N/A,FALSE,"BR&amp;SUPADJ."}</definedName>
    <definedName name="_105" localSheetId="0" hidden="1">{#N/A,#N/A,FALSE,"TITLEPG";#N/A,#N/A,FALSE,"INDEX";#N/A,#N/A,FALSE,"BKTAXINCOME";#N/A,#N/A,FALSE,"FITCALC";#N/A,#N/A,FALSE,"CCBT";#N/A,#N/A,FALSE,"MET";#N/A,#N/A,FALSE,"New York";#N/A,#N/A,FALSE,"New Jersey";#N/A,#N/A,FALSE,"Penn";#N/A,#N/A,FALSE,"Other States";#N/A,#N/A,FALSE,"PERMDIFFEVENTS";#N/A,#N/A,FALSE,"TIMDIFFEVENTS";#N/A,#N/A,FALSE,"DEPREC";#N/A,#N/A,FALSE,"PERMDIFF";#N/A,#N/A,FALSE,"OPTIMDIFF";#N/A,#N/A,FALSE,"NONOPTIMDIFF";#N/A,#N/A,FALSE,"Deferred Tax Analysis";#N/A,#N/A,FALSE,"Net Plant";#N/A,#N/A,FALSE,"Def Tax Entry";#N/A,#N/A,FALSE,"Other Comprehensive Income";#N/A,#N/A,FALSE,"Pre Close ETR";#N/A,#N/A,FALSE,"CRYTDACREC";#N/A,#N/A,FALSE,"SYSJRNL"}</definedName>
    <definedName name="_105" localSheetId="1" hidden="1">{#N/A,#N/A,FALSE,"TITLEPG";#N/A,#N/A,FALSE,"INDEX";#N/A,#N/A,FALSE,"BKTAXINCOME";#N/A,#N/A,FALSE,"FITCALC";#N/A,#N/A,FALSE,"CCBT";#N/A,#N/A,FALSE,"MET";#N/A,#N/A,FALSE,"New York";#N/A,#N/A,FALSE,"New Jersey";#N/A,#N/A,FALSE,"Penn";#N/A,#N/A,FALSE,"Other States";#N/A,#N/A,FALSE,"PERMDIFFEVENTS";#N/A,#N/A,FALSE,"TIMDIFFEVENTS";#N/A,#N/A,FALSE,"DEPREC";#N/A,#N/A,FALSE,"PERMDIFF";#N/A,#N/A,FALSE,"OPTIMDIFF";#N/A,#N/A,FALSE,"NONOPTIMDIFF";#N/A,#N/A,FALSE,"Deferred Tax Analysis";#N/A,#N/A,FALSE,"Net Plant";#N/A,#N/A,FALSE,"Def Tax Entry";#N/A,#N/A,FALSE,"Other Comprehensive Income";#N/A,#N/A,FALSE,"Pre Close ETR";#N/A,#N/A,FALSE,"CRYTDACREC";#N/A,#N/A,FALSE,"SYSJRNL"}</definedName>
    <definedName name="_105" localSheetId="4" hidden="1">{#N/A,#N/A,FALSE,"TITLEPG";#N/A,#N/A,FALSE,"INDEX";#N/A,#N/A,FALSE,"BKTAXINCOME";#N/A,#N/A,FALSE,"FITCALC";#N/A,#N/A,FALSE,"CCBT";#N/A,#N/A,FALSE,"MET";#N/A,#N/A,FALSE,"New York";#N/A,#N/A,FALSE,"New Jersey";#N/A,#N/A,FALSE,"Penn";#N/A,#N/A,FALSE,"Other States";#N/A,#N/A,FALSE,"PERMDIFFEVENTS";#N/A,#N/A,FALSE,"TIMDIFFEVENTS";#N/A,#N/A,FALSE,"DEPREC";#N/A,#N/A,FALSE,"PERMDIFF";#N/A,#N/A,FALSE,"OPTIMDIFF";#N/A,#N/A,FALSE,"NONOPTIMDIFF";#N/A,#N/A,FALSE,"Deferred Tax Analysis";#N/A,#N/A,FALSE,"Net Plant";#N/A,#N/A,FALSE,"Def Tax Entry";#N/A,#N/A,FALSE,"Other Comprehensive Income";#N/A,#N/A,FALSE,"Pre Close ETR";#N/A,#N/A,FALSE,"CRYTDACREC";#N/A,#N/A,FALSE,"SYSJRNL"}</definedName>
    <definedName name="_105" localSheetId="5" hidden="1">{#N/A,#N/A,FALSE,"TITLEPG";#N/A,#N/A,FALSE,"INDEX";#N/A,#N/A,FALSE,"BKTAXINCOME";#N/A,#N/A,FALSE,"FITCALC";#N/A,#N/A,FALSE,"CCBT";#N/A,#N/A,FALSE,"MET";#N/A,#N/A,FALSE,"New York";#N/A,#N/A,FALSE,"New Jersey";#N/A,#N/A,FALSE,"Penn";#N/A,#N/A,FALSE,"Other States";#N/A,#N/A,FALSE,"PERMDIFFEVENTS";#N/A,#N/A,FALSE,"TIMDIFFEVENTS";#N/A,#N/A,FALSE,"DEPREC";#N/A,#N/A,FALSE,"PERMDIFF";#N/A,#N/A,FALSE,"OPTIMDIFF";#N/A,#N/A,FALSE,"NONOPTIMDIFF";#N/A,#N/A,FALSE,"Deferred Tax Analysis";#N/A,#N/A,FALSE,"Net Plant";#N/A,#N/A,FALSE,"Def Tax Entry";#N/A,#N/A,FALSE,"Other Comprehensive Income";#N/A,#N/A,FALSE,"Pre Close ETR";#N/A,#N/A,FALSE,"CRYTDACREC";#N/A,#N/A,FALSE,"SYSJRNL"}</definedName>
    <definedName name="_105" hidden="1">{#N/A,#N/A,FALSE,"TITLEPG";#N/A,#N/A,FALSE,"INDEX";#N/A,#N/A,FALSE,"BKTAXINCOME";#N/A,#N/A,FALSE,"FITCALC";#N/A,#N/A,FALSE,"CCBT";#N/A,#N/A,FALSE,"MET";#N/A,#N/A,FALSE,"New York";#N/A,#N/A,FALSE,"New Jersey";#N/A,#N/A,FALSE,"Penn";#N/A,#N/A,FALSE,"Other States";#N/A,#N/A,FALSE,"PERMDIFFEVENTS";#N/A,#N/A,FALSE,"TIMDIFFEVENTS";#N/A,#N/A,FALSE,"DEPREC";#N/A,#N/A,FALSE,"PERMDIFF";#N/A,#N/A,FALSE,"OPTIMDIFF";#N/A,#N/A,FALSE,"NONOPTIMDIFF";#N/A,#N/A,FALSE,"Deferred Tax Analysis";#N/A,#N/A,FALSE,"Net Plant";#N/A,#N/A,FALSE,"Def Tax Entry";#N/A,#N/A,FALSE,"Other Comprehensive Income";#N/A,#N/A,FALSE,"Pre Close ETR";#N/A,#N/A,FALSE,"CRYTDACREC";#N/A,#N/A,FALSE,"SYSJRNL"}</definedName>
    <definedName name="_106" localSheetId="0" hidden="1">{"SPA_FAC",#N/A,FALSE,"OMPA SPA FAC"}</definedName>
    <definedName name="_106" localSheetId="1" hidden="1">{"SPA_FAC",#N/A,FALSE,"OMPA SPA FAC"}</definedName>
    <definedName name="_106" localSheetId="4" hidden="1">{"SPA_FAC",#N/A,FALSE,"OMPA SPA FAC"}</definedName>
    <definedName name="_106" localSheetId="5" hidden="1">{"SPA_FAC",#N/A,FALSE,"OMPA SPA FAC"}</definedName>
    <definedName name="_106" hidden="1">{"SPA_FAC",#N/A,FALSE,"OMPA SPA FAC"}</definedName>
    <definedName name="_107" localSheetId="0" hidden="1">{#N/A,#N/A,FALSE,"GLDwnLoad"}</definedName>
    <definedName name="_107" localSheetId="1" hidden="1">{#N/A,#N/A,FALSE,"GLDwnLoad"}</definedName>
    <definedName name="_107" localSheetId="4" hidden="1">{#N/A,#N/A,FALSE,"GLDwnLoad"}</definedName>
    <definedName name="_107" localSheetId="5" hidden="1">{#N/A,#N/A,FALSE,"GLDwnLoad"}</definedName>
    <definedName name="_107" hidden="1">{#N/A,#N/A,FALSE,"GLDwnLoad"}</definedName>
    <definedName name="_108" localSheetId="0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_108" localSheetId="1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_108" localSheetId="4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_108" localSheetId="5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_108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_109" localSheetId="0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_109" localSheetId="1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_109" localSheetId="4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_109" localSheetId="5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_109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_11" localSheetId="0" hidden="1">{#N/A,#N/A,TRUE,"1990";#N/A,#N/A,TRUE,"1991";#N/A,#N/A,TRUE,"1992";#N/A,#N/A,TRUE,"1993"}</definedName>
    <definedName name="_11" localSheetId="1" hidden="1">{#N/A,#N/A,TRUE,"1990";#N/A,#N/A,TRUE,"1991";#N/A,#N/A,TRUE,"1992";#N/A,#N/A,TRUE,"1993"}</definedName>
    <definedName name="_11" localSheetId="4" hidden="1">{#N/A,#N/A,TRUE,"1990";#N/A,#N/A,TRUE,"1991";#N/A,#N/A,TRUE,"1992";#N/A,#N/A,TRUE,"1993"}</definedName>
    <definedName name="_11" localSheetId="5" hidden="1">{#N/A,#N/A,TRUE,"1990";#N/A,#N/A,TRUE,"1991";#N/A,#N/A,TRUE,"1992";#N/A,#N/A,TRUE,"1993"}</definedName>
    <definedName name="_11" hidden="1">{#N/A,#N/A,TRUE,"1990";#N/A,#N/A,TRUE,"1991";#N/A,#N/A,TRUE,"1992";#N/A,#N/A,TRUE,"1993"}</definedName>
    <definedName name="_110" localSheetId="0" hidden="1">{"print1",#N/A,FALSE,"D21CUSTS";"print2",#N/A,FALSE,"D21CUSTS";"print3",#N/A,FALSE,"D21CUSTS";"print4",#N/A,FALSE,"D21CUSTS"}</definedName>
    <definedName name="_110" localSheetId="1" hidden="1">{"print1",#N/A,FALSE,"D21CUSTS";"print2",#N/A,FALSE,"D21CUSTS";"print3",#N/A,FALSE,"D21CUSTS";"print4",#N/A,FALSE,"D21CUSTS"}</definedName>
    <definedName name="_110" localSheetId="4" hidden="1">{"print1",#N/A,FALSE,"D21CUSTS";"print2",#N/A,FALSE,"D21CUSTS";"print3",#N/A,FALSE,"D21CUSTS";"print4",#N/A,FALSE,"D21CUSTS"}</definedName>
    <definedName name="_110" localSheetId="5" hidden="1">{"print1",#N/A,FALSE,"D21CUSTS";"print2",#N/A,FALSE,"D21CUSTS";"print3",#N/A,FALSE,"D21CUSTS";"print4",#N/A,FALSE,"D21CUSTS"}</definedName>
    <definedName name="_110" hidden="1">{"print1",#N/A,FALSE,"D21CUSTS";"print2",#N/A,FALSE,"D21CUSTS";"print3",#N/A,FALSE,"D21CUSTS";"print4",#N/A,FALSE,"D21CUSTS"}</definedName>
    <definedName name="_111" localSheetId="0" hidden="1">{"Fuel by Type",#N/A,FALSE,"00whfuel";"Fuel by Account",#N/A,FALSE,"00whfuel";"NTEC",#N/A,FALSE,"00whfuel";"Hope",#N/A,FALSE,"00whfuel";"Net Energy Load",#N/A,FALSE,"00whfuel";"Purchased Power",#N/A,FALSE,"00whfuel"}</definedName>
    <definedName name="_111" localSheetId="1" hidden="1">{"Fuel by Type",#N/A,FALSE,"00whfuel";"Fuel by Account",#N/A,FALSE,"00whfuel";"NTEC",#N/A,FALSE,"00whfuel";"Hope",#N/A,FALSE,"00whfuel";"Net Energy Load",#N/A,FALSE,"00whfuel";"Purchased Power",#N/A,FALSE,"00whfuel"}</definedName>
    <definedName name="_111" localSheetId="4" hidden="1">{"Fuel by Type",#N/A,FALSE,"00whfuel";"Fuel by Account",#N/A,FALSE,"00whfuel";"NTEC",#N/A,FALSE,"00whfuel";"Hope",#N/A,FALSE,"00whfuel";"Net Energy Load",#N/A,FALSE,"00whfuel";"Purchased Power",#N/A,FALSE,"00whfuel"}</definedName>
    <definedName name="_111" localSheetId="5" hidden="1">{"Fuel by Type",#N/A,FALSE,"00whfuel";"Fuel by Account",#N/A,FALSE,"00whfuel";"NTEC",#N/A,FALSE,"00whfuel";"Hope",#N/A,FALSE,"00whfuel";"Net Energy Load",#N/A,FALSE,"00whfuel";"Purchased Power",#N/A,FALSE,"00whfuel"}</definedName>
    <definedName name="_111" hidden="1">{"Fuel by Type",#N/A,FALSE,"00whfuel";"Fuel by Account",#N/A,FALSE,"00whfuel";"NTEC",#N/A,FALSE,"00whfuel";"Hope",#N/A,FALSE,"00whfuel";"Net Energy Load",#N/A,FALSE,"00whfuel";"Purchased Power",#N/A,FALSE,"00whfuel"}</definedName>
    <definedName name="_112" localSheetId="0" hidden="1">{"WEATHER_CUSTOMERS",#N/A,FALSE,"Ok_Fuel&amp;Rev"}</definedName>
    <definedName name="_112" localSheetId="1" hidden="1">{"WEATHER_CUSTOMERS",#N/A,FALSE,"Ok_Fuel&amp;Rev"}</definedName>
    <definedName name="_112" localSheetId="4" hidden="1">{"WEATHER_CUSTOMERS",#N/A,FALSE,"Ok_Fuel&amp;Rev"}</definedName>
    <definedName name="_112" localSheetId="5" hidden="1">{"WEATHER_CUSTOMERS",#N/A,FALSE,"Ok_Fuel&amp;Rev"}</definedName>
    <definedName name="_112" hidden="1">{"WEATHER_CUSTOMERS",#N/A,FALSE,"Ok_Fuel&amp;Rev"}</definedName>
    <definedName name="_113" localSheetId="0" hidden="1">{#N/A,#N/A,FALSE,"GLDwnLoad"}</definedName>
    <definedName name="_113" localSheetId="1" hidden="1">{#N/A,#N/A,FALSE,"GLDwnLoad"}</definedName>
    <definedName name="_113" localSheetId="4" hidden="1">{#N/A,#N/A,FALSE,"GLDwnLoad"}</definedName>
    <definedName name="_113" localSheetId="5" hidden="1">{#N/A,#N/A,FALSE,"GLDwnLoad"}</definedName>
    <definedName name="_113" hidden="1">{#N/A,#N/A,FALSE,"GLDwnLoad"}</definedName>
    <definedName name="_114" localSheetId="0" hidden="1">{#N/A,#N/A,FALSE,"OTHERINPUTS";#N/A,#N/A,FALSE,"DITRATEINPUTS";#N/A,#N/A,FALSE,"SUPPLIEDADJINPUT";#N/A,#N/A,FALSE,"TIMINGDIFFINPUTS";#N/A,#N/A,FALSE,"BR&amp;SUPADJ."}</definedName>
    <definedName name="_114" localSheetId="1" hidden="1">{#N/A,#N/A,FALSE,"OTHERINPUTS";#N/A,#N/A,FALSE,"DITRATEINPUTS";#N/A,#N/A,FALSE,"SUPPLIEDADJINPUT";#N/A,#N/A,FALSE,"TIMINGDIFFINPUTS";#N/A,#N/A,FALSE,"BR&amp;SUPADJ."}</definedName>
    <definedName name="_114" localSheetId="4" hidden="1">{#N/A,#N/A,FALSE,"OTHERINPUTS";#N/A,#N/A,FALSE,"DITRATEINPUTS";#N/A,#N/A,FALSE,"SUPPLIEDADJINPUT";#N/A,#N/A,FALSE,"TIMINGDIFFINPUTS";#N/A,#N/A,FALSE,"BR&amp;SUPADJ."}</definedName>
    <definedName name="_114" localSheetId="5" hidden="1">{#N/A,#N/A,FALSE,"OTHERINPUTS";#N/A,#N/A,FALSE,"DITRATEINPUTS";#N/A,#N/A,FALSE,"SUPPLIEDADJINPUT";#N/A,#N/A,FALSE,"TIMINGDIFFINPUTS";#N/A,#N/A,FALSE,"BR&amp;SUPADJ."}</definedName>
    <definedName name="_114" hidden="1">{#N/A,#N/A,FALSE,"OTHERINPUTS";#N/A,#N/A,FALSE,"DITRATEINPUTS";#N/A,#N/A,FALSE,"SUPPLIEDADJINPUT";#N/A,#N/A,FALSE,"TIMINGDIFFINPUTS";#N/A,#N/A,FALSE,"BR&amp;SUPADJ."}</definedName>
    <definedName name="_115" localSheetId="0" hidden="1">{#N/A,#N/A,FALSE,"TITLEPG";#N/A,#N/A,FALSE,"INDEX";#N/A,#N/A,FALSE,"BKTAXINCOME";#N/A,#N/A,FALSE,"INTERESTALLOC";#N/A,#N/A,FALSE,"FITCALC";#N/A,#N/A,FALSE,"CCBT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Summary";#N/A,#N/A,FALSE,"FAS109 OPER 190 ITC";#N/A,#N/A,FALSE,"FAS109 OPER 190 Other";#N/A,#N/A,FALSE,"FAS109 OPER 282";#N/A,#N/A,FALSE,"FAS109 OPER 283";#N/A,#N/A,FALSE,"FAS109 NONOPER 282"}</definedName>
    <definedName name="_115" localSheetId="1" hidden="1">{#N/A,#N/A,FALSE,"TITLEPG";#N/A,#N/A,FALSE,"INDEX";#N/A,#N/A,FALSE,"BKTAXINCOME";#N/A,#N/A,FALSE,"INTERESTALLOC";#N/A,#N/A,FALSE,"FITCALC";#N/A,#N/A,FALSE,"CCBT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Summary";#N/A,#N/A,FALSE,"FAS109 OPER 190 ITC";#N/A,#N/A,FALSE,"FAS109 OPER 190 Other";#N/A,#N/A,FALSE,"FAS109 OPER 282";#N/A,#N/A,FALSE,"FAS109 OPER 283";#N/A,#N/A,FALSE,"FAS109 NONOPER 282"}</definedName>
    <definedName name="_115" localSheetId="4" hidden="1">{#N/A,#N/A,FALSE,"TITLEPG";#N/A,#N/A,FALSE,"INDEX";#N/A,#N/A,FALSE,"BKTAXINCOME";#N/A,#N/A,FALSE,"INTERESTALLOC";#N/A,#N/A,FALSE,"FITCALC";#N/A,#N/A,FALSE,"CCBT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Summary";#N/A,#N/A,FALSE,"FAS109 OPER 190 ITC";#N/A,#N/A,FALSE,"FAS109 OPER 190 Other";#N/A,#N/A,FALSE,"FAS109 OPER 282";#N/A,#N/A,FALSE,"FAS109 OPER 283";#N/A,#N/A,FALSE,"FAS109 NONOPER 282"}</definedName>
    <definedName name="_115" localSheetId="5" hidden="1">{#N/A,#N/A,FALSE,"TITLEPG";#N/A,#N/A,FALSE,"INDEX";#N/A,#N/A,FALSE,"BKTAXINCOME";#N/A,#N/A,FALSE,"INTERESTALLOC";#N/A,#N/A,FALSE,"FITCALC";#N/A,#N/A,FALSE,"CCBT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Summary";#N/A,#N/A,FALSE,"FAS109 OPER 190 ITC";#N/A,#N/A,FALSE,"FAS109 OPER 190 Other";#N/A,#N/A,FALSE,"FAS109 OPER 282";#N/A,#N/A,FALSE,"FAS109 OPER 283";#N/A,#N/A,FALSE,"FAS109 NONOPER 282"}</definedName>
    <definedName name="_115" hidden="1">{#N/A,#N/A,FALSE,"TITLEPG";#N/A,#N/A,FALSE,"INDEX";#N/A,#N/A,FALSE,"BKTAXINCOME";#N/A,#N/A,FALSE,"INTERESTALLOC";#N/A,#N/A,FALSE,"FITCALC";#N/A,#N/A,FALSE,"CCBT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Summary";#N/A,#N/A,FALSE,"FAS109 OPER 190 ITC";#N/A,#N/A,FALSE,"FAS109 OPER 190 Other";#N/A,#N/A,FALSE,"FAS109 OPER 282";#N/A,#N/A,FALSE,"FAS109 OPER 283";#N/A,#N/A,FALSE,"FAS109 NONOPER 282"}</definedName>
    <definedName name="_116" localSheetId="0" hidden="1">{#N/A,#N/A,FALSE,"GLDwnLoad"}</definedName>
    <definedName name="_116" localSheetId="1" hidden="1">{#N/A,#N/A,FALSE,"GLDwnLoad"}</definedName>
    <definedName name="_116" localSheetId="4" hidden="1">{#N/A,#N/A,FALSE,"GLDwnLoad"}</definedName>
    <definedName name="_116" localSheetId="5" hidden="1">{#N/A,#N/A,FALSE,"GLDwnLoad"}</definedName>
    <definedName name="_116" hidden="1">{#N/A,#N/A,FALSE,"GLDwnLoad"}</definedName>
    <definedName name="_12" localSheetId="0" hidden="1">{#N/A,#N/A,TRUE,"1990";#N/A,#N/A,TRUE,"1991";#N/A,#N/A,TRUE,"1992";#N/A,#N/A,TRUE,"1993"}</definedName>
    <definedName name="_12" localSheetId="1" hidden="1">{#N/A,#N/A,TRUE,"1990";#N/A,#N/A,TRUE,"1991";#N/A,#N/A,TRUE,"1992";#N/A,#N/A,TRUE,"1993"}</definedName>
    <definedName name="_12" localSheetId="4" hidden="1">{#N/A,#N/A,TRUE,"1990";#N/A,#N/A,TRUE,"1991";#N/A,#N/A,TRUE,"1992";#N/A,#N/A,TRUE,"1993"}</definedName>
    <definedName name="_12" localSheetId="5" hidden="1">{#N/A,#N/A,TRUE,"1990";#N/A,#N/A,TRUE,"1991";#N/A,#N/A,TRUE,"1992";#N/A,#N/A,TRUE,"1993"}</definedName>
    <definedName name="_12" hidden="1">{#N/A,#N/A,TRUE,"1990";#N/A,#N/A,TRUE,"1991";#N/A,#N/A,TRUE,"1992";#N/A,#N/A,TRUE,"1993"}</definedName>
    <definedName name="_123Graph_ACHART" hidden="1">'[2]Chart Data'!$E$30:$E$229</definedName>
    <definedName name="_13" localSheetId="0" hidden="1">{"summary",#N/A,TRUE,"E93ADJ";"detail",#N/A,TRUE,"E93ADJ"}</definedName>
    <definedName name="_13" localSheetId="1" hidden="1">{"summary",#N/A,TRUE,"E93ADJ";"detail",#N/A,TRUE,"E93ADJ"}</definedName>
    <definedName name="_13" localSheetId="4" hidden="1">{"summary",#N/A,TRUE,"E93ADJ";"detail",#N/A,TRUE,"E93ADJ"}</definedName>
    <definedName name="_13" localSheetId="5" hidden="1">{"summary",#N/A,TRUE,"E93ADJ";"detail",#N/A,TRUE,"E93ADJ"}</definedName>
    <definedName name="_13" hidden="1">{"summary",#N/A,TRUE,"E93ADJ";"detail",#N/A,TRUE,"E93ADJ"}</definedName>
    <definedName name="_14" localSheetId="0" hidden="1">{"summary",#N/A,TRUE,"E93ADJ";"detail",#N/A,TRUE,"E93ADJ"}</definedName>
    <definedName name="_14" localSheetId="1" hidden="1">{"summary",#N/A,TRUE,"E93ADJ";"detail",#N/A,TRUE,"E93ADJ"}</definedName>
    <definedName name="_14" localSheetId="4" hidden="1">{"summary",#N/A,TRUE,"E93ADJ";"detail",#N/A,TRUE,"E93ADJ"}</definedName>
    <definedName name="_14" localSheetId="5" hidden="1">{"summary",#N/A,TRUE,"E93ADJ";"detail",#N/A,TRUE,"E93ADJ"}</definedName>
    <definedName name="_14" hidden="1">{"summary",#N/A,TRUE,"E93ADJ";"detail",#N/A,TRUE,"E93ADJ"}</definedName>
    <definedName name="_15" localSheetId="0" hidden="1">{#N/A,#N/A,TRUE,"1990";#N/A,#N/A,TRUE,"1991";#N/A,#N/A,TRUE,"1992";#N/A,#N/A,TRUE,"1993"}</definedName>
    <definedName name="_15" localSheetId="1" hidden="1">{#N/A,#N/A,TRUE,"1990";#N/A,#N/A,TRUE,"1991";#N/A,#N/A,TRUE,"1992";#N/A,#N/A,TRUE,"1993"}</definedName>
    <definedName name="_15" localSheetId="4" hidden="1">{#N/A,#N/A,TRUE,"1990";#N/A,#N/A,TRUE,"1991";#N/A,#N/A,TRUE,"1992";#N/A,#N/A,TRUE,"1993"}</definedName>
    <definedName name="_15" localSheetId="5" hidden="1">{#N/A,#N/A,TRUE,"1990";#N/A,#N/A,TRUE,"1991";#N/A,#N/A,TRUE,"1992";#N/A,#N/A,TRUE,"1993"}</definedName>
    <definedName name="_15" hidden="1">{#N/A,#N/A,TRUE,"1990";#N/A,#N/A,TRUE,"1991";#N/A,#N/A,TRUE,"1992";#N/A,#N/A,TRUE,"1993"}</definedName>
    <definedName name="_16" localSheetId="0" hidden="1">{"summary",#N/A,TRUE,"E93ADJ";"detail",#N/A,TRUE,"E93ADJ"}</definedName>
    <definedName name="_16" localSheetId="1" hidden="1">{"summary",#N/A,TRUE,"E93ADJ";"detail",#N/A,TRUE,"E93ADJ"}</definedName>
    <definedName name="_16" localSheetId="4" hidden="1">{"summary",#N/A,TRUE,"E93ADJ";"detail",#N/A,TRUE,"E93ADJ"}</definedName>
    <definedName name="_16" localSheetId="5" hidden="1">{"summary",#N/A,TRUE,"E93ADJ";"detail",#N/A,TRUE,"E93ADJ"}</definedName>
    <definedName name="_16" hidden="1">{"summary",#N/A,TRUE,"E93ADJ";"detail",#N/A,TRUE,"E93ADJ"}</definedName>
    <definedName name="_17" localSheetId="0" hidden="1">{"ARK_JURIS_FUEL",#N/A,FALSE,"Ark_Fuel&amp;Rev"}</definedName>
    <definedName name="_17" localSheetId="1" hidden="1">{"ARK_JURIS_FUEL",#N/A,FALSE,"Ark_Fuel&amp;Rev"}</definedName>
    <definedName name="_17" localSheetId="4" hidden="1">{"ARK_JURIS_FUEL",#N/A,FALSE,"Ark_Fuel&amp;Rev"}</definedName>
    <definedName name="_17" localSheetId="5" hidden="1">{"ARK_JURIS_FUEL",#N/A,FALSE,"Ark_Fuel&amp;Rev"}</definedName>
    <definedName name="_17" hidden="1">{"ARK_JURIS_FUEL",#N/A,FALSE,"Ark_Fuel&amp;Rev"}</definedName>
    <definedName name="_18" localSheetId="0" hidden="1">{#N/A,#N/A,FALSE,"SCA";#N/A,#N/A,FALSE,"NCA";#N/A,#N/A,FALSE,"SAZ";#N/A,#N/A,FALSE,"CAZ";#N/A,#N/A,FALSE,"SNV";#N/A,#N/A,FALSE,"NNV";#N/A,#N/A,FALSE,"PP";#N/A,#N/A,FALSE,"SA"}</definedName>
    <definedName name="_18" localSheetId="1" hidden="1">{#N/A,#N/A,FALSE,"SCA";#N/A,#N/A,FALSE,"NCA";#N/A,#N/A,FALSE,"SAZ";#N/A,#N/A,FALSE,"CAZ";#N/A,#N/A,FALSE,"SNV";#N/A,#N/A,FALSE,"NNV";#N/A,#N/A,FALSE,"PP";#N/A,#N/A,FALSE,"SA"}</definedName>
    <definedName name="_18" localSheetId="4" hidden="1">{#N/A,#N/A,FALSE,"SCA";#N/A,#N/A,FALSE,"NCA";#N/A,#N/A,FALSE,"SAZ";#N/A,#N/A,FALSE,"CAZ";#N/A,#N/A,FALSE,"SNV";#N/A,#N/A,FALSE,"NNV";#N/A,#N/A,FALSE,"PP";#N/A,#N/A,FALSE,"SA"}</definedName>
    <definedName name="_18" localSheetId="5" hidden="1">{#N/A,#N/A,FALSE,"SCA";#N/A,#N/A,FALSE,"NCA";#N/A,#N/A,FALSE,"SAZ";#N/A,#N/A,FALSE,"CAZ";#N/A,#N/A,FALSE,"SNV";#N/A,#N/A,FALSE,"NNV";#N/A,#N/A,FALSE,"PP";#N/A,#N/A,FALSE,"SA"}</definedName>
    <definedName name="_18" hidden="1">{#N/A,#N/A,FALSE,"SCA";#N/A,#N/A,FALSE,"NCA";#N/A,#N/A,FALSE,"SAZ";#N/A,#N/A,FALSE,"CAZ";#N/A,#N/A,FALSE,"SNV";#N/A,#N/A,FALSE,"NNV";#N/A,#N/A,FALSE,"PP";#N/A,#N/A,FALSE,"SA"}</definedName>
    <definedName name="_19" localSheetId="0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2";#N/A,#N/A,FALSE,"WP_C4";#N/A,#N/A,FALSE,"WP_C4a";#N/A,#N/A,FALSE,"WP_C4.1";#N/A,#N/A,FALSE,"WP_C4.2";#N/A,#N/A,FALSE,"WP_C4.3";#N/A,#N/A,FALSE,"WP_C5";#N/A,#N/A,FALSE,"WP_C6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D2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_19" localSheetId="1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2";#N/A,#N/A,FALSE,"WP_C4";#N/A,#N/A,FALSE,"WP_C4a";#N/A,#N/A,FALSE,"WP_C4.1";#N/A,#N/A,FALSE,"WP_C4.2";#N/A,#N/A,FALSE,"WP_C4.3";#N/A,#N/A,FALSE,"WP_C5";#N/A,#N/A,FALSE,"WP_C6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D2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_19" localSheetId="4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2";#N/A,#N/A,FALSE,"WP_C4";#N/A,#N/A,FALSE,"WP_C4a";#N/A,#N/A,FALSE,"WP_C4.1";#N/A,#N/A,FALSE,"WP_C4.2";#N/A,#N/A,FALSE,"WP_C4.3";#N/A,#N/A,FALSE,"WP_C5";#N/A,#N/A,FALSE,"WP_C6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D2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_19" localSheetId="5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2";#N/A,#N/A,FALSE,"WP_C4";#N/A,#N/A,FALSE,"WP_C4a";#N/A,#N/A,FALSE,"WP_C4.1";#N/A,#N/A,FALSE,"WP_C4.2";#N/A,#N/A,FALSE,"WP_C4.3";#N/A,#N/A,FALSE,"WP_C5";#N/A,#N/A,FALSE,"WP_C6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D2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_19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2";#N/A,#N/A,FALSE,"WP_C4";#N/A,#N/A,FALSE,"WP_C4a";#N/A,#N/A,FALSE,"WP_C4.1";#N/A,#N/A,FALSE,"WP_C4.2";#N/A,#N/A,FALSE,"WP_C4.3";#N/A,#N/A,FALSE,"WP_C5";#N/A,#N/A,FALSE,"WP_C6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D2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_1Q_0_Regressio" localSheetId="0" hidden="1">#REF!</definedName>
    <definedName name="_1Q_0_Regressio" localSheetId="1" hidden="1">#REF!</definedName>
    <definedName name="_1Q_0_Regressio" localSheetId="5" hidden="1">#REF!</definedName>
    <definedName name="_1Q_0_Regressio" hidden="1">#REF!</definedName>
    <definedName name="_2" localSheetId="0" hidden="1">{#N/A,#N/A,FALSE,"SCA";#N/A,#N/A,FALSE,"NCA";#N/A,#N/A,FALSE,"SAZ";#N/A,#N/A,FALSE,"CAZ";#N/A,#N/A,FALSE,"SNV";#N/A,#N/A,FALSE,"NNV";#N/A,#N/A,FALSE,"PP";#N/A,#N/A,FALSE,"SA"}</definedName>
    <definedName name="_2" localSheetId="1" hidden="1">{#N/A,#N/A,FALSE,"SCA";#N/A,#N/A,FALSE,"NCA";#N/A,#N/A,FALSE,"SAZ";#N/A,#N/A,FALSE,"CAZ";#N/A,#N/A,FALSE,"SNV";#N/A,#N/A,FALSE,"NNV";#N/A,#N/A,FALSE,"PP";#N/A,#N/A,FALSE,"SA"}</definedName>
    <definedName name="_2" localSheetId="4" hidden="1">{#N/A,#N/A,FALSE,"SCA";#N/A,#N/A,FALSE,"NCA";#N/A,#N/A,FALSE,"SAZ";#N/A,#N/A,FALSE,"CAZ";#N/A,#N/A,FALSE,"SNV";#N/A,#N/A,FALSE,"NNV";#N/A,#N/A,FALSE,"PP";#N/A,#N/A,FALSE,"SA"}</definedName>
    <definedName name="_2" localSheetId="5" hidden="1">{#N/A,#N/A,FALSE,"SCA";#N/A,#N/A,FALSE,"NCA";#N/A,#N/A,FALSE,"SAZ";#N/A,#N/A,FALSE,"CAZ";#N/A,#N/A,FALSE,"SNV";#N/A,#N/A,FALSE,"NNV";#N/A,#N/A,FALSE,"PP";#N/A,#N/A,FALSE,"SA"}</definedName>
    <definedName name="_2" hidden="1">{#N/A,#N/A,FALSE,"SCA";#N/A,#N/A,FALSE,"NCA";#N/A,#N/A,FALSE,"SAZ";#N/A,#N/A,FALSE,"CAZ";#N/A,#N/A,FALSE,"SNV";#N/A,#N/A,FALSE,"NNV";#N/A,#N/A,FALSE,"PP";#N/A,#N/A,FALSE,"SA"}</definedName>
    <definedName name="_2__123Graph_BYIELD_CURVES" localSheetId="0" hidden="1">[8]Yield_curve!#REF!</definedName>
    <definedName name="_2__123Graph_BYIELD_CURVES" localSheetId="1" hidden="1">[8]Yield_curve!#REF!</definedName>
    <definedName name="_2__123Graph_BYIELD_CURVES" localSheetId="5" hidden="1">[8]Yield_curve!#REF!</definedName>
    <definedName name="_2__123Graph_BYIELD_CURVES" hidden="1">[8]Yield_curve!#REF!</definedName>
    <definedName name="_20" localSheetId="0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_20" localSheetId="1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_20" localSheetId="4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_20" localSheetId="5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_20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_21" localSheetId="0" hidden="1">{"wp_h4.2",#N/A,FALSE,"WP_H4.2";"wp_h4.3",#N/A,FALSE,"WP_H4.3"}</definedName>
    <definedName name="_21" localSheetId="1" hidden="1">{"wp_h4.2",#N/A,FALSE,"WP_H4.2";"wp_h4.3",#N/A,FALSE,"WP_H4.3"}</definedName>
    <definedName name="_21" localSheetId="4" hidden="1">{"wp_h4.2",#N/A,FALSE,"WP_H4.2";"wp_h4.3",#N/A,FALSE,"WP_H4.3"}</definedName>
    <definedName name="_21" localSheetId="5" hidden="1">{"wp_h4.2",#N/A,FALSE,"WP_H4.2";"wp_h4.3",#N/A,FALSE,"WP_H4.3"}</definedName>
    <definedName name="_21" hidden="1">{"wp_h4.2",#N/A,FALSE,"WP_H4.2";"wp_h4.3",#N/A,FALSE,"WP_H4.3"}</definedName>
    <definedName name="_22" localSheetId="0" hidden="1">{#N/A,#N/A,TRUE,"1990";#N/A,#N/A,TRUE,"1991";#N/A,#N/A,TRUE,"1992";#N/A,#N/A,TRUE,"1993"}</definedName>
    <definedName name="_22" localSheetId="1" hidden="1">{#N/A,#N/A,TRUE,"1990";#N/A,#N/A,TRUE,"1991";#N/A,#N/A,TRUE,"1992";#N/A,#N/A,TRUE,"1993"}</definedName>
    <definedName name="_22" localSheetId="4" hidden="1">{#N/A,#N/A,TRUE,"1990";#N/A,#N/A,TRUE,"1991";#N/A,#N/A,TRUE,"1992";#N/A,#N/A,TRUE,"1993"}</definedName>
    <definedName name="_22" localSheetId="5" hidden="1">{#N/A,#N/A,TRUE,"1990";#N/A,#N/A,TRUE,"1991";#N/A,#N/A,TRUE,"1992";#N/A,#N/A,TRUE,"1993"}</definedName>
    <definedName name="_22" hidden="1">{#N/A,#N/A,TRUE,"1990";#N/A,#N/A,TRUE,"1991";#N/A,#N/A,TRUE,"1992";#N/A,#N/A,TRUE,"1993"}</definedName>
    <definedName name="_23" localSheetId="0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_23" localSheetId="1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_23" localSheetId="4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_23" localSheetId="5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_23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_24" localSheetId="0" hidden="1">{#N/A,#N/A,FALSE,"TITLEPG";#N/A,#N/A,FALSE,"INDEX";#N/A,#N/A,FALSE,"PAGE7";#N/A,#N/A,FALSE,"COSS";#N/A,#N/A,FALSE,"Taxes FEED ";#N/A,#N/A,FALSE,"PRIOR MTH Taxes FD  ";#N/A,#N/A,FALSE,"FITCALC";#N/A,#N/A,FALSE,"CCBT";#N/A,#N/A,FALSE,"BKTAXINCOME";#N/A,#N/A,FALSE,"PERMDIFFEVENTS";#N/A,#N/A,FALSE,"TIMDIFFEVENTS";#N/A,#N/A,FALSE,"DEPREC";#N/A,#N/A,FALSE,"PERMDIFF";#N/A,#N/A,FALSE,"OPTIMDIFF";#N/A,#N/A,FALSE,"NONOPTIMDIFF";#N/A,#N/A,FALSE,"190CRMTH";#N/A,#N/A,FALSE,"190CRYTD";#N/A,#N/A,FALSE,"190PRYTD";#N/A,#N/A,FALSE,"282CRMTH";#N/A,#N/A,FALSE,"282CRYTD";#N/A,#N/A,FALSE,"282PRYTD";#N/A,#N/A,FALSE,"283CRMTH";#N/A,#N/A,FALSE,"283CRYTD";#N/A,#N/A,FALSE,"283PRYTD";#N/A,#N/A,FALSE,"DITSUM";#N/A,#N/A,FALSE,"CRYTDACREC";#N/A,#N/A,FALSE,"PRYTDACREC";#N/A,#N/A,FALSE,"SYSJRNL"}</definedName>
    <definedName name="_24" localSheetId="1" hidden="1">{#N/A,#N/A,FALSE,"TITLEPG";#N/A,#N/A,FALSE,"INDEX";#N/A,#N/A,FALSE,"PAGE7";#N/A,#N/A,FALSE,"COSS";#N/A,#N/A,FALSE,"Taxes FEED ";#N/A,#N/A,FALSE,"PRIOR MTH Taxes FD  ";#N/A,#N/A,FALSE,"FITCALC";#N/A,#N/A,FALSE,"CCBT";#N/A,#N/A,FALSE,"BKTAXINCOME";#N/A,#N/A,FALSE,"PERMDIFFEVENTS";#N/A,#N/A,FALSE,"TIMDIFFEVENTS";#N/A,#N/A,FALSE,"DEPREC";#N/A,#N/A,FALSE,"PERMDIFF";#N/A,#N/A,FALSE,"OPTIMDIFF";#N/A,#N/A,FALSE,"NONOPTIMDIFF";#N/A,#N/A,FALSE,"190CRMTH";#N/A,#N/A,FALSE,"190CRYTD";#N/A,#N/A,FALSE,"190PRYTD";#N/A,#N/A,FALSE,"282CRMTH";#N/A,#N/A,FALSE,"282CRYTD";#N/A,#N/A,FALSE,"282PRYTD";#N/A,#N/A,FALSE,"283CRMTH";#N/A,#N/A,FALSE,"283CRYTD";#N/A,#N/A,FALSE,"283PRYTD";#N/A,#N/A,FALSE,"DITSUM";#N/A,#N/A,FALSE,"CRYTDACREC";#N/A,#N/A,FALSE,"PRYTDACREC";#N/A,#N/A,FALSE,"SYSJRNL"}</definedName>
    <definedName name="_24" localSheetId="4" hidden="1">{#N/A,#N/A,FALSE,"TITLEPG";#N/A,#N/A,FALSE,"INDEX";#N/A,#N/A,FALSE,"PAGE7";#N/A,#N/A,FALSE,"COSS";#N/A,#N/A,FALSE,"Taxes FEED ";#N/A,#N/A,FALSE,"PRIOR MTH Taxes FD  ";#N/A,#N/A,FALSE,"FITCALC";#N/A,#N/A,FALSE,"CCBT";#N/A,#N/A,FALSE,"BKTAXINCOME";#N/A,#N/A,FALSE,"PERMDIFFEVENTS";#N/A,#N/A,FALSE,"TIMDIFFEVENTS";#N/A,#N/A,FALSE,"DEPREC";#N/A,#N/A,FALSE,"PERMDIFF";#N/A,#N/A,FALSE,"OPTIMDIFF";#N/A,#N/A,FALSE,"NONOPTIMDIFF";#N/A,#N/A,FALSE,"190CRMTH";#N/A,#N/A,FALSE,"190CRYTD";#N/A,#N/A,FALSE,"190PRYTD";#N/A,#N/A,FALSE,"282CRMTH";#N/A,#N/A,FALSE,"282CRYTD";#N/A,#N/A,FALSE,"282PRYTD";#N/A,#N/A,FALSE,"283CRMTH";#N/A,#N/A,FALSE,"283CRYTD";#N/A,#N/A,FALSE,"283PRYTD";#N/A,#N/A,FALSE,"DITSUM";#N/A,#N/A,FALSE,"CRYTDACREC";#N/A,#N/A,FALSE,"PRYTDACREC";#N/A,#N/A,FALSE,"SYSJRNL"}</definedName>
    <definedName name="_24" localSheetId="5" hidden="1">{#N/A,#N/A,FALSE,"TITLEPG";#N/A,#N/A,FALSE,"INDEX";#N/A,#N/A,FALSE,"PAGE7";#N/A,#N/A,FALSE,"COSS";#N/A,#N/A,FALSE,"Taxes FEED ";#N/A,#N/A,FALSE,"PRIOR MTH Taxes FD  ";#N/A,#N/A,FALSE,"FITCALC";#N/A,#N/A,FALSE,"CCBT";#N/A,#N/A,FALSE,"BKTAXINCOME";#N/A,#N/A,FALSE,"PERMDIFFEVENTS";#N/A,#N/A,FALSE,"TIMDIFFEVENTS";#N/A,#N/A,FALSE,"DEPREC";#N/A,#N/A,FALSE,"PERMDIFF";#N/A,#N/A,FALSE,"OPTIMDIFF";#N/A,#N/A,FALSE,"NONOPTIMDIFF";#N/A,#N/A,FALSE,"190CRMTH";#N/A,#N/A,FALSE,"190CRYTD";#N/A,#N/A,FALSE,"190PRYTD";#N/A,#N/A,FALSE,"282CRMTH";#N/A,#N/A,FALSE,"282CRYTD";#N/A,#N/A,FALSE,"282PRYTD";#N/A,#N/A,FALSE,"283CRMTH";#N/A,#N/A,FALSE,"283CRYTD";#N/A,#N/A,FALSE,"283PRYTD";#N/A,#N/A,FALSE,"DITSUM";#N/A,#N/A,FALSE,"CRYTDACREC";#N/A,#N/A,FALSE,"PRYTDACREC";#N/A,#N/A,FALSE,"SYSJRNL"}</definedName>
    <definedName name="_24" hidden="1">{#N/A,#N/A,FALSE,"TITLEPG";#N/A,#N/A,FALSE,"INDEX";#N/A,#N/A,FALSE,"PAGE7";#N/A,#N/A,FALSE,"COSS";#N/A,#N/A,FALSE,"Taxes FEED ";#N/A,#N/A,FALSE,"PRIOR MTH Taxes FD  ";#N/A,#N/A,FALSE,"FITCALC";#N/A,#N/A,FALSE,"CCBT";#N/A,#N/A,FALSE,"BKTAXINCOME";#N/A,#N/A,FALSE,"PERMDIFFEVENTS";#N/A,#N/A,FALSE,"TIMDIFFEVENTS";#N/A,#N/A,FALSE,"DEPREC";#N/A,#N/A,FALSE,"PERMDIFF";#N/A,#N/A,FALSE,"OPTIMDIFF";#N/A,#N/A,FALSE,"NONOPTIMDIFF";#N/A,#N/A,FALSE,"190CRMTH";#N/A,#N/A,FALSE,"190CRYTD";#N/A,#N/A,FALSE,"190PRYTD";#N/A,#N/A,FALSE,"282CRMTH";#N/A,#N/A,FALSE,"282CRYTD";#N/A,#N/A,FALSE,"282PRYTD";#N/A,#N/A,FALSE,"283CRMTH";#N/A,#N/A,FALSE,"283CRYTD";#N/A,#N/A,FALSE,"283PRYTD";#N/A,#N/A,FALSE,"DITSUM";#N/A,#N/A,FALSE,"CRYTDACREC";#N/A,#N/A,FALSE,"PRYTDACREC";#N/A,#N/A,FALSE,"SYSJRNL"}</definedName>
    <definedName name="_25" localSheetId="0" hidden="1">{"ARK_JURIS_FAC",#N/A,FALSE,"Ark_Fuel&amp;Rev"}</definedName>
    <definedName name="_25" localSheetId="1" hidden="1">{"ARK_JURIS_FAC",#N/A,FALSE,"Ark_Fuel&amp;Rev"}</definedName>
    <definedName name="_25" localSheetId="4" hidden="1">{"ARK_JURIS_FAC",#N/A,FALSE,"Ark_Fuel&amp;Rev"}</definedName>
    <definedName name="_25" localSheetId="5" hidden="1">{"ARK_JURIS_FAC",#N/A,FALSE,"Ark_Fuel&amp;Rev"}</definedName>
    <definedName name="_25" hidden="1">{"ARK_JURIS_FAC",#N/A,FALSE,"Ark_Fuel&amp;Rev"}</definedName>
    <definedName name="_26" localSheetId="0" hidden="1">{"OMPA_FAC",#N/A,FALSE,"OMPA FAC"}</definedName>
    <definedName name="_26" localSheetId="1" hidden="1">{"OMPA_FAC",#N/A,FALSE,"OMPA FAC"}</definedName>
    <definedName name="_26" localSheetId="4" hidden="1">{"OMPA_FAC",#N/A,FALSE,"OMPA FAC"}</definedName>
    <definedName name="_26" localSheetId="5" hidden="1">{"OMPA_FAC",#N/A,FALSE,"OMPA FAC"}</definedName>
    <definedName name="_26" hidden="1">{"OMPA_FAC",#N/A,FALSE,"OMPA FAC"}</definedName>
    <definedName name="_27" localSheetId="0" hidden="1">{#N/A,#N/A,FALSE,"SCH_B1";#N/A,#N/A,FALSE,"SCH_B2";#N/A,#N/A,FALSE,"SCH_B2.1";#N/A,#N/A,FALSE,"SCH_B2.2";#N/A,#N/A,FALSE,"SCH_B2.3";#N/A,#N/A,FALSE,"SCH_B3";#N/A,#N/A,FALSE,"SCH_B3.1";#N/A,#N/A,FALSE,"SCH_C1-a";#N/A,#N/A,FALSE,"SCH_C2";#N/A,#N/A,FALSE,"SCH_C2.1";#N/A,#N/A,FALSE,"SCH_D1A";#N/A,#N/A,FALSE,"SCH_D2";#N/A,#N/A,FALSE,"SCH_D2.1";#N/A,#N/A,FALSE,"SCH_E1";#N/A,#N/A,FALSE,"SCH_E1.1";#N/A,#N/A,FALSE,"SCH_F1";#N/A,#N/A,FALSE,"SCH_H1";#N/A,#N/A,FALSE,"SCH_H2";#N/A,#N/A,FALSE,"SCH_H2.1";#N/A,#N/A,FALSE,"SCH_I1";#N/A,#N/A,FALSE,"SCH_I1a";#N/A,#N/A,FALSE,"SCH_J1"}</definedName>
    <definedName name="_27" localSheetId="1" hidden="1">{#N/A,#N/A,FALSE,"SCH_B1";#N/A,#N/A,FALSE,"SCH_B2";#N/A,#N/A,FALSE,"SCH_B2.1";#N/A,#N/A,FALSE,"SCH_B2.2";#N/A,#N/A,FALSE,"SCH_B2.3";#N/A,#N/A,FALSE,"SCH_B3";#N/A,#N/A,FALSE,"SCH_B3.1";#N/A,#N/A,FALSE,"SCH_C1-a";#N/A,#N/A,FALSE,"SCH_C2";#N/A,#N/A,FALSE,"SCH_C2.1";#N/A,#N/A,FALSE,"SCH_D1A";#N/A,#N/A,FALSE,"SCH_D2";#N/A,#N/A,FALSE,"SCH_D2.1";#N/A,#N/A,FALSE,"SCH_E1";#N/A,#N/A,FALSE,"SCH_E1.1";#N/A,#N/A,FALSE,"SCH_F1";#N/A,#N/A,FALSE,"SCH_H1";#N/A,#N/A,FALSE,"SCH_H2";#N/A,#N/A,FALSE,"SCH_H2.1";#N/A,#N/A,FALSE,"SCH_I1";#N/A,#N/A,FALSE,"SCH_I1a";#N/A,#N/A,FALSE,"SCH_J1"}</definedName>
    <definedName name="_27" localSheetId="4" hidden="1">{#N/A,#N/A,FALSE,"SCH_B1";#N/A,#N/A,FALSE,"SCH_B2";#N/A,#N/A,FALSE,"SCH_B2.1";#N/A,#N/A,FALSE,"SCH_B2.2";#N/A,#N/A,FALSE,"SCH_B2.3";#N/A,#N/A,FALSE,"SCH_B3";#N/A,#N/A,FALSE,"SCH_B3.1";#N/A,#N/A,FALSE,"SCH_C1-a";#N/A,#N/A,FALSE,"SCH_C2";#N/A,#N/A,FALSE,"SCH_C2.1";#N/A,#N/A,FALSE,"SCH_D1A";#N/A,#N/A,FALSE,"SCH_D2";#N/A,#N/A,FALSE,"SCH_D2.1";#N/A,#N/A,FALSE,"SCH_E1";#N/A,#N/A,FALSE,"SCH_E1.1";#N/A,#N/A,FALSE,"SCH_F1";#N/A,#N/A,FALSE,"SCH_H1";#N/A,#N/A,FALSE,"SCH_H2";#N/A,#N/A,FALSE,"SCH_H2.1";#N/A,#N/A,FALSE,"SCH_I1";#N/A,#N/A,FALSE,"SCH_I1a";#N/A,#N/A,FALSE,"SCH_J1"}</definedName>
    <definedName name="_27" localSheetId="5" hidden="1">{#N/A,#N/A,FALSE,"SCH_B1";#N/A,#N/A,FALSE,"SCH_B2";#N/A,#N/A,FALSE,"SCH_B2.1";#N/A,#N/A,FALSE,"SCH_B2.2";#N/A,#N/A,FALSE,"SCH_B2.3";#N/A,#N/A,FALSE,"SCH_B3";#N/A,#N/A,FALSE,"SCH_B3.1";#N/A,#N/A,FALSE,"SCH_C1-a";#N/A,#N/A,FALSE,"SCH_C2";#N/A,#N/A,FALSE,"SCH_C2.1";#N/A,#N/A,FALSE,"SCH_D1A";#N/A,#N/A,FALSE,"SCH_D2";#N/A,#N/A,FALSE,"SCH_D2.1";#N/A,#N/A,FALSE,"SCH_E1";#N/A,#N/A,FALSE,"SCH_E1.1";#N/A,#N/A,FALSE,"SCH_F1";#N/A,#N/A,FALSE,"SCH_H1";#N/A,#N/A,FALSE,"SCH_H2";#N/A,#N/A,FALSE,"SCH_H2.1";#N/A,#N/A,FALSE,"SCH_I1";#N/A,#N/A,FALSE,"SCH_I1a";#N/A,#N/A,FALSE,"SCH_J1"}</definedName>
    <definedName name="_27" hidden="1">{#N/A,#N/A,FALSE,"SCH_B1";#N/A,#N/A,FALSE,"SCH_B2";#N/A,#N/A,FALSE,"SCH_B2.1";#N/A,#N/A,FALSE,"SCH_B2.2";#N/A,#N/A,FALSE,"SCH_B2.3";#N/A,#N/A,FALSE,"SCH_B3";#N/A,#N/A,FALSE,"SCH_B3.1";#N/A,#N/A,FALSE,"SCH_C1-a";#N/A,#N/A,FALSE,"SCH_C2";#N/A,#N/A,FALSE,"SCH_C2.1";#N/A,#N/A,FALSE,"SCH_D1A";#N/A,#N/A,FALSE,"SCH_D2";#N/A,#N/A,FALSE,"SCH_D2.1";#N/A,#N/A,FALSE,"SCH_E1";#N/A,#N/A,FALSE,"SCH_E1.1";#N/A,#N/A,FALSE,"SCH_F1";#N/A,#N/A,FALSE,"SCH_H1";#N/A,#N/A,FALSE,"SCH_H2";#N/A,#N/A,FALSE,"SCH_H2.1";#N/A,#N/A,FALSE,"SCH_I1";#N/A,#N/A,FALSE,"SCH_I1a";#N/A,#N/A,FALSE,"SCH_J1"}</definedName>
    <definedName name="_28" localSheetId="0" hidden="1">{#N/A,#N/A,FALSE,"SCA";#N/A,#N/A,FALSE,"NCA";#N/A,#N/A,FALSE,"SAZ";#N/A,#N/A,FALSE,"CAZ";#N/A,#N/A,FALSE,"SNV";#N/A,#N/A,FALSE,"NNV";#N/A,#N/A,FALSE,"PP";#N/A,#N/A,FALSE,"SA"}</definedName>
    <definedName name="_28" localSheetId="1" hidden="1">{#N/A,#N/A,FALSE,"SCA";#N/A,#N/A,FALSE,"NCA";#N/A,#N/A,FALSE,"SAZ";#N/A,#N/A,FALSE,"CAZ";#N/A,#N/A,FALSE,"SNV";#N/A,#N/A,FALSE,"NNV";#N/A,#N/A,FALSE,"PP";#N/A,#N/A,FALSE,"SA"}</definedName>
    <definedName name="_28" localSheetId="4" hidden="1">{#N/A,#N/A,FALSE,"SCA";#N/A,#N/A,FALSE,"NCA";#N/A,#N/A,FALSE,"SAZ";#N/A,#N/A,FALSE,"CAZ";#N/A,#N/A,FALSE,"SNV";#N/A,#N/A,FALSE,"NNV";#N/A,#N/A,FALSE,"PP";#N/A,#N/A,FALSE,"SA"}</definedName>
    <definedName name="_28" localSheetId="5" hidden="1">{#N/A,#N/A,FALSE,"SCA";#N/A,#N/A,FALSE,"NCA";#N/A,#N/A,FALSE,"SAZ";#N/A,#N/A,FALSE,"CAZ";#N/A,#N/A,FALSE,"SNV";#N/A,#N/A,FALSE,"NNV";#N/A,#N/A,FALSE,"PP";#N/A,#N/A,FALSE,"SA"}</definedName>
    <definedName name="_28" hidden="1">{#N/A,#N/A,FALSE,"SCA";#N/A,#N/A,FALSE,"NCA";#N/A,#N/A,FALSE,"SAZ";#N/A,#N/A,FALSE,"CAZ";#N/A,#N/A,FALSE,"SNV";#N/A,#N/A,FALSE,"NNV";#N/A,#N/A,FALSE,"PP";#N/A,#N/A,FALSE,"SA"}</definedName>
    <definedName name="_29" localSheetId="0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_29" localSheetId="1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_29" localSheetId="4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_29" localSheetId="5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_29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_2S_0_Regressio" localSheetId="0" hidden="1">#REF!</definedName>
    <definedName name="_2S_0_Regressio" localSheetId="1" hidden="1">#REF!</definedName>
    <definedName name="_2S_0_Regressio" localSheetId="5" hidden="1">#REF!</definedName>
    <definedName name="_2S_0_Regressio" hidden="1">#REF!</definedName>
    <definedName name="_3" localSheetId="0" hidden="1">{#N/A,#N/A,FALSE,"SCA";#N/A,#N/A,FALSE,"NCA";#N/A,#N/A,FALSE,"SAZ";#N/A,#N/A,FALSE,"CAZ";#N/A,#N/A,FALSE,"SNV";#N/A,#N/A,FALSE,"NNV";#N/A,#N/A,FALSE,"PP";#N/A,#N/A,FALSE,"SA"}</definedName>
    <definedName name="_3" localSheetId="1" hidden="1">{#N/A,#N/A,FALSE,"SCA";#N/A,#N/A,FALSE,"NCA";#N/A,#N/A,FALSE,"SAZ";#N/A,#N/A,FALSE,"CAZ";#N/A,#N/A,FALSE,"SNV";#N/A,#N/A,FALSE,"NNV";#N/A,#N/A,FALSE,"PP";#N/A,#N/A,FALSE,"SA"}</definedName>
    <definedName name="_3" localSheetId="4" hidden="1">{#N/A,#N/A,FALSE,"SCA";#N/A,#N/A,FALSE,"NCA";#N/A,#N/A,FALSE,"SAZ";#N/A,#N/A,FALSE,"CAZ";#N/A,#N/A,FALSE,"SNV";#N/A,#N/A,FALSE,"NNV";#N/A,#N/A,FALSE,"PP";#N/A,#N/A,FALSE,"SA"}</definedName>
    <definedName name="_3" localSheetId="5" hidden="1">{#N/A,#N/A,FALSE,"SCA";#N/A,#N/A,FALSE,"NCA";#N/A,#N/A,FALSE,"SAZ";#N/A,#N/A,FALSE,"CAZ";#N/A,#N/A,FALSE,"SNV";#N/A,#N/A,FALSE,"NNV";#N/A,#N/A,FALSE,"PP";#N/A,#N/A,FALSE,"SA"}</definedName>
    <definedName name="_3" hidden="1">{#N/A,#N/A,FALSE,"SCA";#N/A,#N/A,FALSE,"NCA";#N/A,#N/A,FALSE,"SAZ";#N/A,#N/A,FALSE,"CAZ";#N/A,#N/A,FALSE,"SNV";#N/A,#N/A,FALSE,"NNV";#N/A,#N/A,FALSE,"PP";#N/A,#N/A,FALSE,"SA"}</definedName>
    <definedName name="_3__123Graph_CYIELD_CURVES" localSheetId="0" hidden="1">[8]Yield_curve!#REF!</definedName>
    <definedName name="_3__123Graph_CYIELD_CURVES" localSheetId="1" hidden="1">[8]Yield_curve!#REF!</definedName>
    <definedName name="_3__123Graph_CYIELD_CURVES" localSheetId="5" hidden="1">[8]Yield_curve!#REF!</definedName>
    <definedName name="_3__123Graph_CYIELD_CURVES" hidden="1">[8]Yield_curve!#REF!</definedName>
    <definedName name="_30" localSheetId="0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30" localSheetId="1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30" localSheetId="4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30" localSheetId="5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30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31" localSheetId="0" hidden="1">{#N/A,#N/A,FALSE,"SCA";#N/A,#N/A,FALSE,"NCA";#N/A,#N/A,FALSE,"SAZ";#N/A,#N/A,FALSE,"CAZ";#N/A,#N/A,FALSE,"SNV";#N/A,#N/A,FALSE,"NNV";#N/A,#N/A,FALSE,"PP";#N/A,#N/A,FALSE,"SA"}</definedName>
    <definedName name="_31" localSheetId="1" hidden="1">{#N/A,#N/A,FALSE,"SCA";#N/A,#N/A,FALSE,"NCA";#N/A,#N/A,FALSE,"SAZ";#N/A,#N/A,FALSE,"CAZ";#N/A,#N/A,FALSE,"SNV";#N/A,#N/A,FALSE,"NNV";#N/A,#N/A,FALSE,"PP";#N/A,#N/A,FALSE,"SA"}</definedName>
    <definedName name="_31" localSheetId="4" hidden="1">{#N/A,#N/A,FALSE,"SCA";#N/A,#N/A,FALSE,"NCA";#N/A,#N/A,FALSE,"SAZ";#N/A,#N/A,FALSE,"CAZ";#N/A,#N/A,FALSE,"SNV";#N/A,#N/A,FALSE,"NNV";#N/A,#N/A,FALSE,"PP";#N/A,#N/A,FALSE,"SA"}</definedName>
    <definedName name="_31" localSheetId="5" hidden="1">{#N/A,#N/A,FALSE,"SCA";#N/A,#N/A,FALSE,"NCA";#N/A,#N/A,FALSE,"SAZ";#N/A,#N/A,FALSE,"CAZ";#N/A,#N/A,FALSE,"SNV";#N/A,#N/A,FALSE,"NNV";#N/A,#N/A,FALSE,"PP";#N/A,#N/A,FALSE,"SA"}</definedName>
    <definedName name="_31" hidden="1">{#N/A,#N/A,FALSE,"SCA";#N/A,#N/A,FALSE,"NCA";#N/A,#N/A,FALSE,"SAZ";#N/A,#N/A,FALSE,"CAZ";#N/A,#N/A,FALSE,"SNV";#N/A,#N/A,FALSE,"NNV";#N/A,#N/A,FALSE,"PP";#N/A,#N/A,FALSE,"SA"}</definedName>
    <definedName name="_32" localSheetId="0" hidden="1">{#N/A,#N/A,FALSE,"SCA";#N/A,#N/A,FALSE,"NCA";#N/A,#N/A,FALSE,"SAZ";#N/A,#N/A,FALSE,"CAZ";#N/A,#N/A,FALSE,"SNV";#N/A,#N/A,FALSE,"NNV";#N/A,#N/A,FALSE,"PP";#N/A,#N/A,FALSE,"SA"}</definedName>
    <definedName name="_32" localSheetId="1" hidden="1">{#N/A,#N/A,FALSE,"SCA";#N/A,#N/A,FALSE,"NCA";#N/A,#N/A,FALSE,"SAZ";#N/A,#N/A,FALSE,"CAZ";#N/A,#N/A,FALSE,"SNV";#N/A,#N/A,FALSE,"NNV";#N/A,#N/A,FALSE,"PP";#N/A,#N/A,FALSE,"SA"}</definedName>
    <definedName name="_32" localSheetId="4" hidden="1">{#N/A,#N/A,FALSE,"SCA";#N/A,#N/A,FALSE,"NCA";#N/A,#N/A,FALSE,"SAZ";#N/A,#N/A,FALSE,"CAZ";#N/A,#N/A,FALSE,"SNV";#N/A,#N/A,FALSE,"NNV";#N/A,#N/A,FALSE,"PP";#N/A,#N/A,FALSE,"SA"}</definedName>
    <definedName name="_32" localSheetId="5" hidden="1">{#N/A,#N/A,FALSE,"SCA";#N/A,#N/A,FALSE,"NCA";#N/A,#N/A,FALSE,"SAZ";#N/A,#N/A,FALSE,"CAZ";#N/A,#N/A,FALSE,"SNV";#N/A,#N/A,FALSE,"NNV";#N/A,#N/A,FALSE,"PP";#N/A,#N/A,FALSE,"SA"}</definedName>
    <definedName name="_32" hidden="1">{#N/A,#N/A,FALSE,"SCA";#N/A,#N/A,FALSE,"NCA";#N/A,#N/A,FALSE,"SAZ";#N/A,#N/A,FALSE,"CAZ";#N/A,#N/A,FALSE,"SNV";#N/A,#N/A,FALSE,"NNV";#N/A,#N/A,FALSE,"PP";#N/A,#N/A,FALSE,"SA"}</definedName>
    <definedName name="_33" localSheetId="0" hidden="1">{"ARK_JURIS_FUEL",#N/A,FALSE,"Ark_Fuel&amp;Rev"}</definedName>
    <definedName name="_33" localSheetId="1" hidden="1">{"ARK_JURIS_FUEL",#N/A,FALSE,"Ark_Fuel&amp;Rev"}</definedName>
    <definedName name="_33" localSheetId="4" hidden="1">{"ARK_JURIS_FUEL",#N/A,FALSE,"Ark_Fuel&amp;Rev"}</definedName>
    <definedName name="_33" localSheetId="5" hidden="1">{"ARK_JURIS_FUEL",#N/A,FALSE,"Ark_Fuel&amp;Rev"}</definedName>
    <definedName name="_33" hidden="1">{"ARK_JURIS_FUEL",#N/A,FALSE,"Ark_Fuel&amp;Rev"}</definedName>
    <definedName name="_34" localSheetId="0" hidden="1">{#N/A,#N/A,FALSE,"SCA";#N/A,#N/A,FALSE,"NCA";#N/A,#N/A,FALSE,"SAZ";#N/A,#N/A,FALSE,"CAZ";#N/A,#N/A,FALSE,"SNV";#N/A,#N/A,FALSE,"NNV";#N/A,#N/A,FALSE,"PP";#N/A,#N/A,FALSE,"SA"}</definedName>
    <definedName name="_34" localSheetId="1" hidden="1">{#N/A,#N/A,FALSE,"SCA";#N/A,#N/A,FALSE,"NCA";#N/A,#N/A,FALSE,"SAZ";#N/A,#N/A,FALSE,"CAZ";#N/A,#N/A,FALSE,"SNV";#N/A,#N/A,FALSE,"NNV";#N/A,#N/A,FALSE,"PP";#N/A,#N/A,FALSE,"SA"}</definedName>
    <definedName name="_34" localSheetId="4" hidden="1">{#N/A,#N/A,FALSE,"SCA";#N/A,#N/A,FALSE,"NCA";#N/A,#N/A,FALSE,"SAZ";#N/A,#N/A,FALSE,"CAZ";#N/A,#N/A,FALSE,"SNV";#N/A,#N/A,FALSE,"NNV";#N/A,#N/A,FALSE,"PP";#N/A,#N/A,FALSE,"SA"}</definedName>
    <definedName name="_34" localSheetId="5" hidden="1">{#N/A,#N/A,FALSE,"SCA";#N/A,#N/A,FALSE,"NCA";#N/A,#N/A,FALSE,"SAZ";#N/A,#N/A,FALSE,"CAZ";#N/A,#N/A,FALSE,"SNV";#N/A,#N/A,FALSE,"NNV";#N/A,#N/A,FALSE,"PP";#N/A,#N/A,FALSE,"SA"}</definedName>
    <definedName name="_34" hidden="1">{#N/A,#N/A,FALSE,"SCA";#N/A,#N/A,FALSE,"NCA";#N/A,#N/A,FALSE,"SAZ";#N/A,#N/A,FALSE,"CAZ";#N/A,#N/A,FALSE,"SNV";#N/A,#N/A,FALSE,"NNV";#N/A,#N/A,FALSE,"PP";#N/A,#N/A,FALSE,"SA"}</definedName>
    <definedName name="_35" localSheetId="0" hidden="1">{#N/A,#N/A,TRUE,"1990";#N/A,#N/A,TRUE,"1991";#N/A,#N/A,TRUE,"1992";#N/A,#N/A,TRUE,"1993"}</definedName>
    <definedName name="_35" localSheetId="1" hidden="1">{#N/A,#N/A,TRUE,"1990";#N/A,#N/A,TRUE,"1991";#N/A,#N/A,TRUE,"1992";#N/A,#N/A,TRUE,"1993"}</definedName>
    <definedName name="_35" localSheetId="4" hidden="1">{#N/A,#N/A,TRUE,"1990";#N/A,#N/A,TRUE,"1991";#N/A,#N/A,TRUE,"1992";#N/A,#N/A,TRUE,"1993"}</definedName>
    <definedName name="_35" localSheetId="5" hidden="1">{#N/A,#N/A,TRUE,"1990";#N/A,#N/A,TRUE,"1991";#N/A,#N/A,TRUE,"1992";#N/A,#N/A,TRUE,"1993"}</definedName>
    <definedName name="_35" hidden="1">{#N/A,#N/A,TRUE,"1990";#N/A,#N/A,TRUE,"1991";#N/A,#N/A,TRUE,"1992";#N/A,#N/A,TRUE,"1993"}</definedName>
    <definedName name="_36" localSheetId="0" hidden="1">{"summary",#N/A,TRUE,"E93ADJ";"detail",#N/A,TRUE,"E93ADJ"}</definedName>
    <definedName name="_36" localSheetId="1" hidden="1">{"summary",#N/A,TRUE,"E93ADJ";"detail",#N/A,TRUE,"E93ADJ"}</definedName>
    <definedName name="_36" localSheetId="4" hidden="1">{"summary",#N/A,TRUE,"E93ADJ";"detail",#N/A,TRUE,"E93ADJ"}</definedName>
    <definedName name="_36" localSheetId="5" hidden="1">{"summary",#N/A,TRUE,"E93ADJ";"detail",#N/A,TRUE,"E93ADJ"}</definedName>
    <definedName name="_36" hidden="1">{"summary",#N/A,TRUE,"E93ADJ";"detail",#N/A,TRUE,"E93ADJ"}</definedName>
    <definedName name="_37" localSheetId="0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37" localSheetId="1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37" localSheetId="4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37" localSheetId="5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37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38" localSheetId="0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2";#N/A,#N/A,FALSE,"WP_C4";#N/A,#N/A,FALSE,"WP_C4a";#N/A,#N/A,FALSE,"WP_C4.1";#N/A,#N/A,FALSE,"WP_C4.2";#N/A,#N/A,FALSE,"WP_C4.3";#N/A,#N/A,FALSE,"WP_C5";#N/A,#N/A,FALSE,"WP_C6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D2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_38" localSheetId="1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2";#N/A,#N/A,FALSE,"WP_C4";#N/A,#N/A,FALSE,"WP_C4a";#N/A,#N/A,FALSE,"WP_C4.1";#N/A,#N/A,FALSE,"WP_C4.2";#N/A,#N/A,FALSE,"WP_C4.3";#N/A,#N/A,FALSE,"WP_C5";#N/A,#N/A,FALSE,"WP_C6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D2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_38" localSheetId="4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2";#N/A,#N/A,FALSE,"WP_C4";#N/A,#N/A,FALSE,"WP_C4a";#N/A,#N/A,FALSE,"WP_C4.1";#N/A,#N/A,FALSE,"WP_C4.2";#N/A,#N/A,FALSE,"WP_C4.3";#N/A,#N/A,FALSE,"WP_C5";#N/A,#N/A,FALSE,"WP_C6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D2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_38" localSheetId="5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2";#N/A,#N/A,FALSE,"WP_C4";#N/A,#N/A,FALSE,"WP_C4a";#N/A,#N/A,FALSE,"WP_C4.1";#N/A,#N/A,FALSE,"WP_C4.2";#N/A,#N/A,FALSE,"WP_C4.3";#N/A,#N/A,FALSE,"WP_C5";#N/A,#N/A,FALSE,"WP_C6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D2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_38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2";#N/A,#N/A,FALSE,"WP_C4";#N/A,#N/A,FALSE,"WP_C4a";#N/A,#N/A,FALSE,"WP_C4.1";#N/A,#N/A,FALSE,"WP_C4.2";#N/A,#N/A,FALSE,"WP_C4.3";#N/A,#N/A,FALSE,"WP_C5";#N/A,#N/A,FALSE,"WP_C6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D2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_39" localSheetId="0" hidden="1">{"summary",#N/A,TRUE,"E93ADJ";"detail",#N/A,TRUE,"E93ADJ"}</definedName>
    <definedName name="_39" localSheetId="1" hidden="1">{"summary",#N/A,TRUE,"E93ADJ";"detail",#N/A,TRUE,"E93ADJ"}</definedName>
    <definedName name="_39" localSheetId="4" hidden="1">{"summary",#N/A,TRUE,"E93ADJ";"detail",#N/A,TRUE,"E93ADJ"}</definedName>
    <definedName name="_39" localSheetId="5" hidden="1">{"summary",#N/A,TRUE,"E93ADJ";"detail",#N/A,TRUE,"E93ADJ"}</definedName>
    <definedName name="_39" hidden="1">{"summary",#N/A,TRUE,"E93ADJ";"detail",#N/A,TRUE,"E93ADJ"}</definedName>
    <definedName name="_4" localSheetId="0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4" localSheetId="1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4" localSheetId="4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4" localSheetId="5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4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4__123Graph_DYIELD_CURVES" localSheetId="0" hidden="1">[8]Yield_curve!#REF!</definedName>
    <definedName name="_4__123Graph_DYIELD_CURVES" localSheetId="1" hidden="1">[8]Yield_curve!#REF!</definedName>
    <definedName name="_4__123Graph_DYIELD_CURVES" localSheetId="5" hidden="1">[8]Yield_curve!#REF!</definedName>
    <definedName name="_4__123Graph_DYIELD_CURVES" hidden="1">[8]Yield_curve!#REF!</definedName>
    <definedName name="_4_0__123Grap" localSheetId="0" hidden="1">'[1]Plant in Ser'!#REF!</definedName>
    <definedName name="_4_0__123Grap" localSheetId="1" hidden="1">'[1]Plant in Ser'!#REF!</definedName>
    <definedName name="_4_0__123Grap" localSheetId="5" hidden="1">'[1]Plant in Ser'!#REF!</definedName>
    <definedName name="_4_0__123Grap" hidden="1">'[1]Plant in Ser'!#REF!</definedName>
    <definedName name="_40" localSheetId="0" hidden="1">{"ARK_JURIS_FUEL",#N/A,FALSE,"Ark_Fuel&amp;Rev"}</definedName>
    <definedName name="_40" localSheetId="1" hidden="1">{"ARK_JURIS_FUEL",#N/A,FALSE,"Ark_Fuel&amp;Rev"}</definedName>
    <definedName name="_40" localSheetId="4" hidden="1">{"ARK_JURIS_FUEL",#N/A,FALSE,"Ark_Fuel&amp;Rev"}</definedName>
    <definedName name="_40" localSheetId="5" hidden="1">{"ARK_JURIS_FUEL",#N/A,FALSE,"Ark_Fuel&amp;Rev"}</definedName>
    <definedName name="_40" hidden="1">{"ARK_JURIS_FUEL",#N/A,FALSE,"Ark_Fuel&amp;Rev"}</definedName>
    <definedName name="_41" localSheetId="0" hidden="1">{#N/A,#N/A,FALSE,"SCH_B1";#N/A,#N/A,FALSE,"SCH_B2";#N/A,#N/A,FALSE,"SCH_B2.1";#N/A,#N/A,FALSE,"SCH_B2.2";#N/A,#N/A,FALSE,"SCH_B2.3";#N/A,#N/A,FALSE,"SCH_B3";#N/A,#N/A,FALSE,"SCH_B3.1";#N/A,#N/A,FALSE,"SCH_C1-a";#N/A,#N/A,FALSE,"SCH_C2";#N/A,#N/A,FALSE,"SCH_C2.1";#N/A,#N/A,FALSE,"SCH_D1A";#N/A,#N/A,FALSE,"SCH_D2";#N/A,#N/A,FALSE,"SCH_D2.1";#N/A,#N/A,FALSE,"SCH_E1";#N/A,#N/A,FALSE,"SCH_E1.1";#N/A,#N/A,FALSE,"SCH_F1";#N/A,#N/A,FALSE,"SCH_H1";#N/A,#N/A,FALSE,"SCH_H2";#N/A,#N/A,FALSE,"SCH_H2.1";#N/A,#N/A,FALSE,"SCH_I1";#N/A,#N/A,FALSE,"SCH_I1a";#N/A,#N/A,FALSE,"SCH_J1"}</definedName>
    <definedName name="_41" localSheetId="1" hidden="1">{#N/A,#N/A,FALSE,"SCH_B1";#N/A,#N/A,FALSE,"SCH_B2";#N/A,#N/A,FALSE,"SCH_B2.1";#N/A,#N/A,FALSE,"SCH_B2.2";#N/A,#N/A,FALSE,"SCH_B2.3";#N/A,#N/A,FALSE,"SCH_B3";#N/A,#N/A,FALSE,"SCH_B3.1";#N/A,#N/A,FALSE,"SCH_C1-a";#N/A,#N/A,FALSE,"SCH_C2";#N/A,#N/A,FALSE,"SCH_C2.1";#N/A,#N/A,FALSE,"SCH_D1A";#N/A,#N/A,FALSE,"SCH_D2";#N/A,#N/A,FALSE,"SCH_D2.1";#N/A,#N/A,FALSE,"SCH_E1";#N/A,#N/A,FALSE,"SCH_E1.1";#N/A,#N/A,FALSE,"SCH_F1";#N/A,#N/A,FALSE,"SCH_H1";#N/A,#N/A,FALSE,"SCH_H2";#N/A,#N/A,FALSE,"SCH_H2.1";#N/A,#N/A,FALSE,"SCH_I1";#N/A,#N/A,FALSE,"SCH_I1a";#N/A,#N/A,FALSE,"SCH_J1"}</definedName>
    <definedName name="_41" localSheetId="4" hidden="1">{#N/A,#N/A,FALSE,"SCH_B1";#N/A,#N/A,FALSE,"SCH_B2";#N/A,#N/A,FALSE,"SCH_B2.1";#N/A,#N/A,FALSE,"SCH_B2.2";#N/A,#N/A,FALSE,"SCH_B2.3";#N/A,#N/A,FALSE,"SCH_B3";#N/A,#N/A,FALSE,"SCH_B3.1";#N/A,#N/A,FALSE,"SCH_C1-a";#N/A,#N/A,FALSE,"SCH_C2";#N/A,#N/A,FALSE,"SCH_C2.1";#N/A,#N/A,FALSE,"SCH_D1A";#N/A,#N/A,FALSE,"SCH_D2";#N/A,#N/A,FALSE,"SCH_D2.1";#N/A,#N/A,FALSE,"SCH_E1";#N/A,#N/A,FALSE,"SCH_E1.1";#N/A,#N/A,FALSE,"SCH_F1";#N/A,#N/A,FALSE,"SCH_H1";#N/A,#N/A,FALSE,"SCH_H2";#N/A,#N/A,FALSE,"SCH_H2.1";#N/A,#N/A,FALSE,"SCH_I1";#N/A,#N/A,FALSE,"SCH_I1a";#N/A,#N/A,FALSE,"SCH_J1"}</definedName>
    <definedName name="_41" localSheetId="5" hidden="1">{#N/A,#N/A,FALSE,"SCH_B1";#N/A,#N/A,FALSE,"SCH_B2";#N/A,#N/A,FALSE,"SCH_B2.1";#N/A,#N/A,FALSE,"SCH_B2.2";#N/A,#N/A,FALSE,"SCH_B2.3";#N/A,#N/A,FALSE,"SCH_B3";#N/A,#N/A,FALSE,"SCH_B3.1";#N/A,#N/A,FALSE,"SCH_C1-a";#N/A,#N/A,FALSE,"SCH_C2";#N/A,#N/A,FALSE,"SCH_C2.1";#N/A,#N/A,FALSE,"SCH_D1A";#N/A,#N/A,FALSE,"SCH_D2";#N/A,#N/A,FALSE,"SCH_D2.1";#N/A,#N/A,FALSE,"SCH_E1";#N/A,#N/A,FALSE,"SCH_E1.1";#N/A,#N/A,FALSE,"SCH_F1";#N/A,#N/A,FALSE,"SCH_H1";#N/A,#N/A,FALSE,"SCH_H2";#N/A,#N/A,FALSE,"SCH_H2.1";#N/A,#N/A,FALSE,"SCH_I1";#N/A,#N/A,FALSE,"SCH_I1a";#N/A,#N/A,FALSE,"SCH_J1"}</definedName>
    <definedName name="_41" hidden="1">{#N/A,#N/A,FALSE,"SCH_B1";#N/A,#N/A,FALSE,"SCH_B2";#N/A,#N/A,FALSE,"SCH_B2.1";#N/A,#N/A,FALSE,"SCH_B2.2";#N/A,#N/A,FALSE,"SCH_B2.3";#N/A,#N/A,FALSE,"SCH_B3";#N/A,#N/A,FALSE,"SCH_B3.1";#N/A,#N/A,FALSE,"SCH_C1-a";#N/A,#N/A,FALSE,"SCH_C2";#N/A,#N/A,FALSE,"SCH_C2.1";#N/A,#N/A,FALSE,"SCH_D1A";#N/A,#N/A,FALSE,"SCH_D2";#N/A,#N/A,FALSE,"SCH_D2.1";#N/A,#N/A,FALSE,"SCH_E1";#N/A,#N/A,FALSE,"SCH_E1.1";#N/A,#N/A,FALSE,"SCH_F1";#N/A,#N/A,FALSE,"SCH_H1";#N/A,#N/A,FALSE,"SCH_H2";#N/A,#N/A,FALSE,"SCH_H2.1";#N/A,#N/A,FALSE,"SCH_I1";#N/A,#N/A,FALSE,"SCH_I1a";#N/A,#N/A,FALSE,"SCH_J1"}</definedName>
    <definedName name="_42" localSheetId="0" hidden="1">{#N/A,#N/A,TRUE,"1990";#N/A,#N/A,TRUE,"1991";#N/A,#N/A,TRUE,"1992";#N/A,#N/A,TRUE,"1993"}</definedName>
    <definedName name="_42" localSheetId="1" hidden="1">{#N/A,#N/A,TRUE,"1990";#N/A,#N/A,TRUE,"1991";#N/A,#N/A,TRUE,"1992";#N/A,#N/A,TRUE,"1993"}</definedName>
    <definedName name="_42" localSheetId="4" hidden="1">{#N/A,#N/A,TRUE,"1990";#N/A,#N/A,TRUE,"1991";#N/A,#N/A,TRUE,"1992";#N/A,#N/A,TRUE,"1993"}</definedName>
    <definedName name="_42" localSheetId="5" hidden="1">{#N/A,#N/A,TRUE,"1990";#N/A,#N/A,TRUE,"1991";#N/A,#N/A,TRUE,"1992";#N/A,#N/A,TRUE,"1993"}</definedName>
    <definedName name="_42" hidden="1">{#N/A,#N/A,TRUE,"1990";#N/A,#N/A,TRUE,"1991";#N/A,#N/A,TRUE,"1992";#N/A,#N/A,TRUE,"1993"}</definedName>
    <definedName name="_43" localSheetId="0" hidden="1">{#N/A,#N/A,TRUE,"1990";#N/A,#N/A,TRUE,"1991";#N/A,#N/A,TRUE,"1992";#N/A,#N/A,TRUE,"1993"}</definedName>
    <definedName name="_43" localSheetId="1" hidden="1">{#N/A,#N/A,TRUE,"1990";#N/A,#N/A,TRUE,"1991";#N/A,#N/A,TRUE,"1992";#N/A,#N/A,TRUE,"1993"}</definedName>
    <definedName name="_43" localSheetId="4" hidden="1">{#N/A,#N/A,TRUE,"1990";#N/A,#N/A,TRUE,"1991";#N/A,#N/A,TRUE,"1992";#N/A,#N/A,TRUE,"1993"}</definedName>
    <definedName name="_43" localSheetId="5" hidden="1">{#N/A,#N/A,TRUE,"1990";#N/A,#N/A,TRUE,"1991";#N/A,#N/A,TRUE,"1992";#N/A,#N/A,TRUE,"1993"}</definedName>
    <definedName name="_43" hidden="1">{#N/A,#N/A,TRUE,"1990";#N/A,#N/A,TRUE,"1991";#N/A,#N/A,TRUE,"1992";#N/A,#N/A,TRUE,"1993"}</definedName>
    <definedName name="_44" localSheetId="0" hidden="1">{"summary",#N/A,TRUE,"E93ADJ";"detail",#N/A,TRUE,"E93ADJ"}</definedName>
    <definedName name="_44" localSheetId="1" hidden="1">{"summary",#N/A,TRUE,"E93ADJ";"detail",#N/A,TRUE,"E93ADJ"}</definedName>
    <definedName name="_44" localSheetId="4" hidden="1">{"summary",#N/A,TRUE,"E93ADJ";"detail",#N/A,TRUE,"E93ADJ"}</definedName>
    <definedName name="_44" localSheetId="5" hidden="1">{"summary",#N/A,TRUE,"E93ADJ";"detail",#N/A,TRUE,"E93ADJ"}</definedName>
    <definedName name="_44" hidden="1">{"summary",#N/A,TRUE,"E93ADJ";"detail",#N/A,TRUE,"E93ADJ"}</definedName>
    <definedName name="_45" localSheetId="0" hidden="1">{"summary",#N/A,TRUE,"E93ADJ";"detail",#N/A,TRUE,"E93ADJ"}</definedName>
    <definedName name="_45" localSheetId="1" hidden="1">{"summary",#N/A,TRUE,"E93ADJ";"detail",#N/A,TRUE,"E93ADJ"}</definedName>
    <definedName name="_45" localSheetId="4" hidden="1">{"summary",#N/A,TRUE,"E93ADJ";"detail",#N/A,TRUE,"E93ADJ"}</definedName>
    <definedName name="_45" localSheetId="5" hidden="1">{"summary",#N/A,TRUE,"E93ADJ";"detail",#N/A,TRUE,"E93ADJ"}</definedName>
    <definedName name="_45" hidden="1">{"summary",#N/A,TRUE,"E93ADJ";"detail",#N/A,TRUE,"E93ADJ"}</definedName>
    <definedName name="_46" localSheetId="0" hidden="1">{#N/A,#N/A,TRUE,"1990";#N/A,#N/A,TRUE,"1991";#N/A,#N/A,TRUE,"1992";#N/A,#N/A,TRUE,"1993"}</definedName>
    <definedName name="_46" localSheetId="1" hidden="1">{#N/A,#N/A,TRUE,"1990";#N/A,#N/A,TRUE,"1991";#N/A,#N/A,TRUE,"1992";#N/A,#N/A,TRUE,"1993"}</definedName>
    <definedName name="_46" localSheetId="4" hidden="1">{#N/A,#N/A,TRUE,"1990";#N/A,#N/A,TRUE,"1991";#N/A,#N/A,TRUE,"1992";#N/A,#N/A,TRUE,"1993"}</definedName>
    <definedName name="_46" localSheetId="5" hidden="1">{#N/A,#N/A,TRUE,"1990";#N/A,#N/A,TRUE,"1991";#N/A,#N/A,TRUE,"1992";#N/A,#N/A,TRUE,"1993"}</definedName>
    <definedName name="_46" hidden="1">{#N/A,#N/A,TRUE,"1990";#N/A,#N/A,TRUE,"1991";#N/A,#N/A,TRUE,"1992";#N/A,#N/A,TRUE,"1993"}</definedName>
    <definedName name="_47" localSheetId="0" hidden="1">{"summary",#N/A,TRUE,"E93ADJ";"detail",#N/A,TRUE,"E93ADJ"}</definedName>
    <definedName name="_47" localSheetId="1" hidden="1">{"summary",#N/A,TRUE,"E93ADJ";"detail",#N/A,TRUE,"E93ADJ"}</definedName>
    <definedName name="_47" localSheetId="4" hidden="1">{"summary",#N/A,TRUE,"E93ADJ";"detail",#N/A,TRUE,"E93ADJ"}</definedName>
    <definedName name="_47" localSheetId="5" hidden="1">{"summary",#N/A,TRUE,"E93ADJ";"detail",#N/A,TRUE,"E93ADJ"}</definedName>
    <definedName name="_47" hidden="1">{"summary",#N/A,TRUE,"E93ADJ";"detail",#N/A,TRUE,"E93ADJ"}</definedName>
    <definedName name="_48" localSheetId="0" hidden="1">{#N/A,#N/A,TRUE,"1990";#N/A,#N/A,TRUE,"1991";#N/A,#N/A,TRUE,"1992";#N/A,#N/A,TRUE,"1993"}</definedName>
    <definedName name="_48" localSheetId="1" hidden="1">{#N/A,#N/A,TRUE,"1990";#N/A,#N/A,TRUE,"1991";#N/A,#N/A,TRUE,"1992";#N/A,#N/A,TRUE,"1993"}</definedName>
    <definedName name="_48" localSheetId="4" hidden="1">{#N/A,#N/A,TRUE,"1990";#N/A,#N/A,TRUE,"1991";#N/A,#N/A,TRUE,"1992";#N/A,#N/A,TRUE,"1993"}</definedName>
    <definedName name="_48" localSheetId="5" hidden="1">{#N/A,#N/A,TRUE,"1990";#N/A,#N/A,TRUE,"1991";#N/A,#N/A,TRUE,"1992";#N/A,#N/A,TRUE,"1993"}</definedName>
    <definedName name="_48" hidden="1">{#N/A,#N/A,TRUE,"1990";#N/A,#N/A,TRUE,"1991";#N/A,#N/A,TRUE,"1992";#N/A,#N/A,TRUE,"1993"}</definedName>
    <definedName name="_49" localSheetId="0" hidden="1">{#N/A,#N/A,TRUE,"1990";#N/A,#N/A,TRUE,"1991";#N/A,#N/A,TRUE,"1992";#N/A,#N/A,TRUE,"1993"}</definedName>
    <definedName name="_49" localSheetId="1" hidden="1">{#N/A,#N/A,TRUE,"1990";#N/A,#N/A,TRUE,"1991";#N/A,#N/A,TRUE,"1992";#N/A,#N/A,TRUE,"1993"}</definedName>
    <definedName name="_49" localSheetId="4" hidden="1">{#N/A,#N/A,TRUE,"1990";#N/A,#N/A,TRUE,"1991";#N/A,#N/A,TRUE,"1992";#N/A,#N/A,TRUE,"1993"}</definedName>
    <definedName name="_49" localSheetId="5" hidden="1">{#N/A,#N/A,TRUE,"1990";#N/A,#N/A,TRUE,"1991";#N/A,#N/A,TRUE,"1992";#N/A,#N/A,TRUE,"1993"}</definedName>
    <definedName name="_49" hidden="1">{#N/A,#N/A,TRUE,"1990";#N/A,#N/A,TRUE,"1991";#N/A,#N/A,TRUE,"1992";#N/A,#N/A,TRUE,"1993"}</definedName>
    <definedName name="_5" localSheetId="0" hidden="1">{#N/A,#N/A,FALSE,"SCA";#N/A,#N/A,FALSE,"NCA";#N/A,#N/A,FALSE,"SAZ";#N/A,#N/A,FALSE,"CAZ";#N/A,#N/A,FALSE,"SNV";#N/A,#N/A,FALSE,"NNV";#N/A,#N/A,FALSE,"PP";#N/A,#N/A,FALSE,"SA"}</definedName>
    <definedName name="_5" localSheetId="1" hidden="1">{#N/A,#N/A,FALSE,"SCA";#N/A,#N/A,FALSE,"NCA";#N/A,#N/A,FALSE,"SAZ";#N/A,#N/A,FALSE,"CAZ";#N/A,#N/A,FALSE,"SNV";#N/A,#N/A,FALSE,"NNV";#N/A,#N/A,FALSE,"PP";#N/A,#N/A,FALSE,"SA"}</definedName>
    <definedName name="_5" localSheetId="4" hidden="1">{#N/A,#N/A,FALSE,"SCA";#N/A,#N/A,FALSE,"NCA";#N/A,#N/A,FALSE,"SAZ";#N/A,#N/A,FALSE,"CAZ";#N/A,#N/A,FALSE,"SNV";#N/A,#N/A,FALSE,"NNV";#N/A,#N/A,FALSE,"PP";#N/A,#N/A,FALSE,"SA"}</definedName>
    <definedName name="_5" localSheetId="5" hidden="1">{#N/A,#N/A,FALSE,"SCA";#N/A,#N/A,FALSE,"NCA";#N/A,#N/A,FALSE,"SAZ";#N/A,#N/A,FALSE,"CAZ";#N/A,#N/A,FALSE,"SNV";#N/A,#N/A,FALSE,"NNV";#N/A,#N/A,FALSE,"PP";#N/A,#N/A,FALSE,"SA"}</definedName>
    <definedName name="_5" hidden="1">{#N/A,#N/A,FALSE,"SCA";#N/A,#N/A,FALSE,"NCA";#N/A,#N/A,FALSE,"SAZ";#N/A,#N/A,FALSE,"CAZ";#N/A,#N/A,FALSE,"SNV";#N/A,#N/A,FALSE,"NNV";#N/A,#N/A,FALSE,"PP";#N/A,#N/A,FALSE,"SA"}</definedName>
    <definedName name="_50" localSheetId="0" hidden="1">{"summary",#N/A,TRUE,"E93ADJ";"detail",#N/A,TRUE,"E93ADJ"}</definedName>
    <definedName name="_50" localSheetId="1" hidden="1">{"summary",#N/A,TRUE,"E93ADJ";"detail",#N/A,TRUE,"E93ADJ"}</definedName>
    <definedName name="_50" localSheetId="4" hidden="1">{"summary",#N/A,TRUE,"E93ADJ";"detail",#N/A,TRUE,"E93ADJ"}</definedName>
    <definedName name="_50" localSheetId="5" hidden="1">{"summary",#N/A,TRUE,"E93ADJ";"detail",#N/A,TRUE,"E93ADJ"}</definedName>
    <definedName name="_50" hidden="1">{"summary",#N/A,TRUE,"E93ADJ";"detail",#N/A,TRUE,"E93ADJ"}</definedName>
    <definedName name="_51" localSheetId="0" hidden="1">{"summary",#N/A,TRUE,"E93ADJ";"detail",#N/A,TRUE,"E93ADJ"}</definedName>
    <definedName name="_51" localSheetId="1" hidden="1">{"summary",#N/A,TRUE,"E93ADJ";"detail",#N/A,TRUE,"E93ADJ"}</definedName>
    <definedName name="_51" localSheetId="4" hidden="1">{"summary",#N/A,TRUE,"E93ADJ";"detail",#N/A,TRUE,"E93ADJ"}</definedName>
    <definedName name="_51" localSheetId="5" hidden="1">{"summary",#N/A,TRUE,"E93ADJ";"detail",#N/A,TRUE,"E93ADJ"}</definedName>
    <definedName name="_51" hidden="1">{"summary",#N/A,TRUE,"E93ADJ";"detail",#N/A,TRUE,"E93ADJ"}</definedName>
    <definedName name="_52" localSheetId="0" hidden="1">{#N/A,#N/A,TRUE,"1990";#N/A,#N/A,TRUE,"1991";#N/A,#N/A,TRUE,"1992";#N/A,#N/A,TRUE,"1993"}</definedName>
    <definedName name="_52" localSheetId="1" hidden="1">{#N/A,#N/A,TRUE,"1990";#N/A,#N/A,TRUE,"1991";#N/A,#N/A,TRUE,"1992";#N/A,#N/A,TRUE,"1993"}</definedName>
    <definedName name="_52" localSheetId="4" hidden="1">{#N/A,#N/A,TRUE,"1990";#N/A,#N/A,TRUE,"1991";#N/A,#N/A,TRUE,"1992";#N/A,#N/A,TRUE,"1993"}</definedName>
    <definedName name="_52" localSheetId="5" hidden="1">{#N/A,#N/A,TRUE,"1990";#N/A,#N/A,TRUE,"1991";#N/A,#N/A,TRUE,"1992";#N/A,#N/A,TRUE,"1993"}</definedName>
    <definedName name="_52" hidden="1">{#N/A,#N/A,TRUE,"1990";#N/A,#N/A,TRUE,"1991";#N/A,#N/A,TRUE,"1992";#N/A,#N/A,TRUE,"1993"}</definedName>
    <definedName name="_53" localSheetId="0" hidden="1">{"summary",#N/A,TRUE,"E93ADJ";"detail",#N/A,TRUE,"E93ADJ"}</definedName>
    <definedName name="_53" localSheetId="1" hidden="1">{"summary",#N/A,TRUE,"E93ADJ";"detail",#N/A,TRUE,"E93ADJ"}</definedName>
    <definedName name="_53" localSheetId="4" hidden="1">{"summary",#N/A,TRUE,"E93ADJ";"detail",#N/A,TRUE,"E93ADJ"}</definedName>
    <definedName name="_53" localSheetId="5" hidden="1">{"summary",#N/A,TRUE,"E93ADJ";"detail",#N/A,TRUE,"E93ADJ"}</definedName>
    <definedName name="_53" hidden="1">{"summary",#N/A,TRUE,"E93ADJ";"detail",#N/A,TRUE,"E93ADJ"}</definedName>
    <definedName name="_54" localSheetId="0" hidden="1">{#N/A,#N/A,FALSE,"COMPAPER";#N/A,#N/A,FALSE,"AFUDC";#N/A,#N/A,FALSE,"JE"}</definedName>
    <definedName name="_54" localSheetId="1" hidden="1">{#N/A,#N/A,FALSE,"COMPAPER";#N/A,#N/A,FALSE,"AFUDC";#N/A,#N/A,FALSE,"JE"}</definedName>
    <definedName name="_54" localSheetId="4" hidden="1">{#N/A,#N/A,FALSE,"COMPAPER";#N/A,#N/A,FALSE,"AFUDC";#N/A,#N/A,FALSE,"JE"}</definedName>
    <definedName name="_54" localSheetId="5" hidden="1">{#N/A,#N/A,FALSE,"COMPAPER";#N/A,#N/A,FALSE,"AFUDC";#N/A,#N/A,FALSE,"JE"}</definedName>
    <definedName name="_54" hidden="1">{#N/A,#N/A,FALSE,"COMPAPER";#N/A,#N/A,FALSE,"AFUDC";#N/A,#N/A,FALSE,"JE"}</definedName>
    <definedName name="_55" localSheetId="0" hidden="1">{"pb",#N/A,FALSE,"Sheet3";"pd",#N/A,FALSE,"Sheet3";"pe",#N/A,FALSE,"Sheet3"}</definedName>
    <definedName name="_55" localSheetId="1" hidden="1">{"pb",#N/A,FALSE,"Sheet3";"pd",#N/A,FALSE,"Sheet3";"pe",#N/A,FALSE,"Sheet3"}</definedName>
    <definedName name="_55" localSheetId="4" hidden="1">{"pb",#N/A,FALSE,"Sheet3";"pd",#N/A,FALSE,"Sheet3";"pe",#N/A,FALSE,"Sheet3"}</definedName>
    <definedName name="_55" localSheetId="5" hidden="1">{"pb",#N/A,FALSE,"Sheet3";"pd",#N/A,FALSE,"Sheet3";"pe",#N/A,FALSE,"Sheet3"}</definedName>
    <definedName name="_55" hidden="1">{"pb",#N/A,FALSE,"Sheet3";"pd",#N/A,FALSE,"Sheet3";"pe",#N/A,FALSE,"Sheet3"}</definedName>
    <definedName name="_56" localSheetId="0" hidden="1">{#N/A,#N/A,TRUE,"1990";#N/A,#N/A,TRUE,"1991";#N/A,#N/A,TRUE,"1992";#N/A,#N/A,TRUE,"1993"}</definedName>
    <definedName name="_56" localSheetId="1" hidden="1">{#N/A,#N/A,TRUE,"1990";#N/A,#N/A,TRUE,"1991";#N/A,#N/A,TRUE,"1992";#N/A,#N/A,TRUE,"1993"}</definedName>
    <definedName name="_56" localSheetId="4" hidden="1">{#N/A,#N/A,TRUE,"1990";#N/A,#N/A,TRUE,"1991";#N/A,#N/A,TRUE,"1992";#N/A,#N/A,TRUE,"1993"}</definedName>
    <definedName name="_56" localSheetId="5" hidden="1">{#N/A,#N/A,TRUE,"1990";#N/A,#N/A,TRUE,"1991";#N/A,#N/A,TRUE,"1992";#N/A,#N/A,TRUE,"1993"}</definedName>
    <definedName name="_56" hidden="1">{#N/A,#N/A,TRUE,"1990";#N/A,#N/A,TRUE,"1991";#N/A,#N/A,TRUE,"1992";#N/A,#N/A,TRUE,"1993"}</definedName>
    <definedName name="_57" localSheetId="0" hidden="1">{#N/A,#N/A,FALSE,"SCA";#N/A,#N/A,FALSE,"NCA";#N/A,#N/A,FALSE,"SAZ";#N/A,#N/A,FALSE,"CAZ";#N/A,#N/A,FALSE,"SNV";#N/A,#N/A,FALSE,"NNV";#N/A,#N/A,FALSE,"PP";#N/A,#N/A,FALSE,"SA"}</definedName>
    <definedName name="_57" localSheetId="1" hidden="1">{#N/A,#N/A,FALSE,"SCA";#N/A,#N/A,FALSE,"NCA";#N/A,#N/A,FALSE,"SAZ";#N/A,#N/A,FALSE,"CAZ";#N/A,#N/A,FALSE,"SNV";#N/A,#N/A,FALSE,"NNV";#N/A,#N/A,FALSE,"PP";#N/A,#N/A,FALSE,"SA"}</definedName>
    <definedName name="_57" localSheetId="4" hidden="1">{#N/A,#N/A,FALSE,"SCA";#N/A,#N/A,FALSE,"NCA";#N/A,#N/A,FALSE,"SAZ";#N/A,#N/A,FALSE,"CAZ";#N/A,#N/A,FALSE,"SNV";#N/A,#N/A,FALSE,"NNV";#N/A,#N/A,FALSE,"PP";#N/A,#N/A,FALSE,"SA"}</definedName>
    <definedName name="_57" localSheetId="5" hidden="1">{#N/A,#N/A,FALSE,"SCA";#N/A,#N/A,FALSE,"NCA";#N/A,#N/A,FALSE,"SAZ";#N/A,#N/A,FALSE,"CAZ";#N/A,#N/A,FALSE,"SNV";#N/A,#N/A,FALSE,"NNV";#N/A,#N/A,FALSE,"PP";#N/A,#N/A,FALSE,"SA"}</definedName>
    <definedName name="_57" hidden="1">{#N/A,#N/A,FALSE,"SCA";#N/A,#N/A,FALSE,"NCA";#N/A,#N/A,FALSE,"SAZ";#N/A,#N/A,FALSE,"CAZ";#N/A,#N/A,FALSE,"SNV";#N/A,#N/A,FALSE,"NNV";#N/A,#N/A,FALSE,"PP";#N/A,#N/A,FALSE,"SA"}</definedName>
    <definedName name="_58" localSheetId="0" hidden="1">{#N/A,#N/A,FALSE,"SCA";#N/A,#N/A,FALSE,"NCA";#N/A,#N/A,FALSE,"SAZ";#N/A,#N/A,FALSE,"CAZ";#N/A,#N/A,FALSE,"SNV";#N/A,#N/A,FALSE,"NNV";#N/A,#N/A,FALSE,"PP";#N/A,#N/A,FALSE,"SA"}</definedName>
    <definedName name="_58" localSheetId="1" hidden="1">{#N/A,#N/A,FALSE,"SCA";#N/A,#N/A,FALSE,"NCA";#N/A,#N/A,FALSE,"SAZ";#N/A,#N/A,FALSE,"CAZ";#N/A,#N/A,FALSE,"SNV";#N/A,#N/A,FALSE,"NNV";#N/A,#N/A,FALSE,"PP";#N/A,#N/A,FALSE,"SA"}</definedName>
    <definedName name="_58" localSheetId="4" hidden="1">{#N/A,#N/A,FALSE,"SCA";#N/A,#N/A,FALSE,"NCA";#N/A,#N/A,FALSE,"SAZ";#N/A,#N/A,FALSE,"CAZ";#N/A,#N/A,FALSE,"SNV";#N/A,#N/A,FALSE,"NNV";#N/A,#N/A,FALSE,"PP";#N/A,#N/A,FALSE,"SA"}</definedName>
    <definedName name="_58" localSheetId="5" hidden="1">{#N/A,#N/A,FALSE,"SCA";#N/A,#N/A,FALSE,"NCA";#N/A,#N/A,FALSE,"SAZ";#N/A,#N/A,FALSE,"CAZ";#N/A,#N/A,FALSE,"SNV";#N/A,#N/A,FALSE,"NNV";#N/A,#N/A,FALSE,"PP";#N/A,#N/A,FALSE,"SA"}</definedName>
    <definedName name="_58" hidden="1">{#N/A,#N/A,FALSE,"SCA";#N/A,#N/A,FALSE,"NCA";#N/A,#N/A,FALSE,"SAZ";#N/A,#N/A,FALSE,"CAZ";#N/A,#N/A,FALSE,"SNV";#N/A,#N/A,FALSE,"NNV";#N/A,#N/A,FALSE,"PP";#N/A,#N/A,FALSE,"SA"}</definedName>
    <definedName name="_59" localSheetId="0" hidden="1">{"ARK_JURIS_FAC",#N/A,FALSE,"Ark_Fuel&amp;Rev"}</definedName>
    <definedName name="_59" localSheetId="1" hidden="1">{"ARK_JURIS_FAC",#N/A,FALSE,"Ark_Fuel&amp;Rev"}</definedName>
    <definedName name="_59" localSheetId="4" hidden="1">{"ARK_JURIS_FAC",#N/A,FALSE,"Ark_Fuel&amp;Rev"}</definedName>
    <definedName name="_59" localSheetId="5" hidden="1">{"ARK_JURIS_FAC",#N/A,FALSE,"Ark_Fuel&amp;Rev"}</definedName>
    <definedName name="_59" hidden="1">{"ARK_JURIS_FAC",#N/A,FALSE,"Ark_Fuel&amp;Rev"}</definedName>
    <definedName name="_6" localSheetId="0" hidden="1">{#N/A,#N/A,FALSE,"SCA";#N/A,#N/A,FALSE,"NCA";#N/A,#N/A,FALSE,"SAZ";#N/A,#N/A,FALSE,"CAZ";#N/A,#N/A,FALSE,"SNV";#N/A,#N/A,FALSE,"NNV";#N/A,#N/A,FALSE,"PP";#N/A,#N/A,FALSE,"SA"}</definedName>
    <definedName name="_6" localSheetId="1" hidden="1">{#N/A,#N/A,FALSE,"SCA";#N/A,#N/A,FALSE,"NCA";#N/A,#N/A,FALSE,"SAZ";#N/A,#N/A,FALSE,"CAZ";#N/A,#N/A,FALSE,"SNV";#N/A,#N/A,FALSE,"NNV";#N/A,#N/A,FALSE,"PP";#N/A,#N/A,FALSE,"SA"}</definedName>
    <definedName name="_6" localSheetId="4" hidden="1">{#N/A,#N/A,FALSE,"SCA";#N/A,#N/A,FALSE,"NCA";#N/A,#N/A,FALSE,"SAZ";#N/A,#N/A,FALSE,"CAZ";#N/A,#N/A,FALSE,"SNV";#N/A,#N/A,FALSE,"NNV";#N/A,#N/A,FALSE,"PP";#N/A,#N/A,FALSE,"SA"}</definedName>
    <definedName name="_6" localSheetId="5" hidden="1">{#N/A,#N/A,FALSE,"SCA";#N/A,#N/A,FALSE,"NCA";#N/A,#N/A,FALSE,"SAZ";#N/A,#N/A,FALSE,"CAZ";#N/A,#N/A,FALSE,"SNV";#N/A,#N/A,FALSE,"NNV";#N/A,#N/A,FALSE,"PP";#N/A,#N/A,FALSE,"SA"}</definedName>
    <definedName name="_6" hidden="1">{#N/A,#N/A,FALSE,"SCA";#N/A,#N/A,FALSE,"NCA";#N/A,#N/A,FALSE,"SAZ";#N/A,#N/A,FALSE,"CAZ";#N/A,#N/A,FALSE,"SNV";#N/A,#N/A,FALSE,"NNV";#N/A,#N/A,FALSE,"PP";#N/A,#N/A,FALSE,"SA"}</definedName>
    <definedName name="_60" localSheetId="0" hidden="1">{"ARK_JURIS_FUEL",#N/A,FALSE,"Ark_Fuel&amp;Rev"}</definedName>
    <definedName name="_60" localSheetId="1" hidden="1">{"ARK_JURIS_FUEL",#N/A,FALSE,"Ark_Fuel&amp;Rev"}</definedName>
    <definedName name="_60" localSheetId="4" hidden="1">{"ARK_JURIS_FUEL",#N/A,FALSE,"Ark_Fuel&amp;Rev"}</definedName>
    <definedName name="_60" localSheetId="5" hidden="1">{"ARK_JURIS_FUEL",#N/A,FALSE,"Ark_Fuel&amp;Rev"}</definedName>
    <definedName name="_60" hidden="1">{"ARK_JURIS_FUEL",#N/A,FALSE,"Ark_Fuel&amp;Rev"}</definedName>
    <definedName name="_61" localSheetId="0" hidden="1">{"ATOKA_FAC",#N/A,FALSE,"Atoka"}</definedName>
    <definedName name="_61" localSheetId="1" hidden="1">{"ATOKA_FAC",#N/A,FALSE,"Atoka"}</definedName>
    <definedName name="_61" localSheetId="4" hidden="1">{"ATOKA_FAC",#N/A,FALSE,"Atoka"}</definedName>
    <definedName name="_61" localSheetId="5" hidden="1">{"ATOKA_FAC",#N/A,FALSE,"Atoka"}</definedName>
    <definedName name="_61" hidden="1">{"ATOKA_FAC",#N/A,FALSE,"Atoka"}</definedName>
    <definedName name="_62" localSheetId="0" hidden="1">{"Benefits Summary",#N/A,FALSE,"Benefits Info without WC Amount";"Medical and Dental Costs",#N/A,FALSE,"Benefits Info without WC Amount";"Workers' Compensation",#N/A,FALSE,"Benefits Info without WC Amount"}</definedName>
    <definedName name="_62" localSheetId="1" hidden="1">{"Benefits Summary",#N/A,FALSE,"Benefits Info without WC Amount";"Medical and Dental Costs",#N/A,FALSE,"Benefits Info without WC Amount";"Workers' Compensation",#N/A,FALSE,"Benefits Info without WC Amount"}</definedName>
    <definedName name="_62" localSheetId="4" hidden="1">{"Benefits Summary",#N/A,FALSE,"Benefits Info without WC Amount";"Medical and Dental Costs",#N/A,FALSE,"Benefits Info without WC Amount";"Workers' Compensation",#N/A,FALSE,"Benefits Info without WC Amount"}</definedName>
    <definedName name="_62" localSheetId="5" hidden="1">{"Benefits Summary",#N/A,FALSE,"Benefits Info without WC Amount";"Medical and Dental Costs",#N/A,FALSE,"Benefits Info without WC Amount";"Workers' Compensation",#N/A,FALSE,"Benefits Info without WC Amount"}</definedName>
    <definedName name="_62" hidden="1">{"Benefits Summary",#N/A,FALSE,"Benefits Info without WC Amount";"Medical and Dental Costs",#N/A,FALSE,"Benefits Info without WC Amount";"Workers' Compensation",#N/A,FALSE,"Benefits Info without WC Amount"}</definedName>
    <definedName name="_63" localSheetId="0" hidden="1">{#N/A,#N/A,FALSE,"Rev Seg Taxes";#N/A,#N/A,FALSE,"BookRev Seg";#N/A,#N/A,FALSE,"Supp Adj Seg";#N/A,#N/A,FALSE,"outside prov seg taxes"}</definedName>
    <definedName name="_63" localSheetId="1" hidden="1">{#N/A,#N/A,FALSE,"Rev Seg Taxes";#N/A,#N/A,FALSE,"BookRev Seg";#N/A,#N/A,FALSE,"Supp Adj Seg";#N/A,#N/A,FALSE,"outside prov seg taxes"}</definedName>
    <definedName name="_63" localSheetId="4" hidden="1">{#N/A,#N/A,FALSE,"Rev Seg Taxes";#N/A,#N/A,FALSE,"BookRev Seg";#N/A,#N/A,FALSE,"Supp Adj Seg";#N/A,#N/A,FALSE,"outside prov seg taxes"}</definedName>
    <definedName name="_63" localSheetId="5" hidden="1">{#N/A,#N/A,FALSE,"Rev Seg Taxes";#N/A,#N/A,FALSE,"BookRev Seg";#N/A,#N/A,FALSE,"Supp Adj Seg";#N/A,#N/A,FALSE,"outside prov seg taxes"}</definedName>
    <definedName name="_63" hidden="1">{#N/A,#N/A,FALSE,"Rev Seg Taxes";#N/A,#N/A,FALSE,"BookRev Seg";#N/A,#N/A,FALSE,"Supp Adj Seg";#N/A,#N/A,FALSE,"outside prov seg taxes"}</definedName>
    <definedName name="_64" localSheetId="0" hidden="1">{#N/A,#N/A,FALSE,"Book Tax Inc Seg";#N/A,#N/A,FALSE,"CCBT Seg";#N/A,#N/A,FALSE,"Perm Diff Seg";#N/A,#N/A,FALSE,"Temp Diff Seg";#N/A,#N/A,FALSE,"Temp Diff Detail Op Seg";#N/A,#N/A,FALSE,"Def Tax Detail OP Seg";#N/A,#N/A,FALSE,"Temp Diff Detail NonOp Seg";#N/A,#N/A,FALSE,"Def Tax Detail NonOp Seg";#N/A,#N/A,FALSE,"Total Seg Taxes";#N/A,#N/A,FALSE,"SYSJRNLsegmented";#N/A,#N/A,FALSE,"ETR"}</definedName>
    <definedName name="_64" localSheetId="1" hidden="1">{#N/A,#N/A,FALSE,"Book Tax Inc Seg";#N/A,#N/A,FALSE,"CCBT Seg";#N/A,#N/A,FALSE,"Perm Diff Seg";#N/A,#N/A,FALSE,"Temp Diff Seg";#N/A,#N/A,FALSE,"Temp Diff Detail Op Seg";#N/A,#N/A,FALSE,"Def Tax Detail OP Seg";#N/A,#N/A,FALSE,"Temp Diff Detail NonOp Seg";#N/A,#N/A,FALSE,"Def Tax Detail NonOp Seg";#N/A,#N/A,FALSE,"Total Seg Taxes";#N/A,#N/A,FALSE,"SYSJRNLsegmented";#N/A,#N/A,FALSE,"ETR"}</definedName>
    <definedName name="_64" localSheetId="4" hidden="1">{#N/A,#N/A,FALSE,"Book Tax Inc Seg";#N/A,#N/A,FALSE,"CCBT Seg";#N/A,#N/A,FALSE,"Perm Diff Seg";#N/A,#N/A,FALSE,"Temp Diff Seg";#N/A,#N/A,FALSE,"Temp Diff Detail Op Seg";#N/A,#N/A,FALSE,"Def Tax Detail OP Seg";#N/A,#N/A,FALSE,"Temp Diff Detail NonOp Seg";#N/A,#N/A,FALSE,"Def Tax Detail NonOp Seg";#N/A,#N/A,FALSE,"Total Seg Taxes";#N/A,#N/A,FALSE,"SYSJRNLsegmented";#N/A,#N/A,FALSE,"ETR"}</definedName>
    <definedName name="_64" localSheetId="5" hidden="1">{#N/A,#N/A,FALSE,"Book Tax Inc Seg";#N/A,#N/A,FALSE,"CCBT Seg";#N/A,#N/A,FALSE,"Perm Diff Seg";#N/A,#N/A,FALSE,"Temp Diff Seg";#N/A,#N/A,FALSE,"Temp Diff Detail Op Seg";#N/A,#N/A,FALSE,"Def Tax Detail OP Seg";#N/A,#N/A,FALSE,"Temp Diff Detail NonOp Seg";#N/A,#N/A,FALSE,"Def Tax Detail NonOp Seg";#N/A,#N/A,FALSE,"Total Seg Taxes";#N/A,#N/A,FALSE,"SYSJRNLsegmented";#N/A,#N/A,FALSE,"ETR"}</definedName>
    <definedName name="_64" hidden="1">{#N/A,#N/A,FALSE,"Book Tax Inc Seg";#N/A,#N/A,FALSE,"CCBT Seg";#N/A,#N/A,FALSE,"Perm Diff Seg";#N/A,#N/A,FALSE,"Temp Diff Seg";#N/A,#N/A,FALSE,"Temp Diff Detail Op Seg";#N/A,#N/A,FALSE,"Def Tax Detail OP Seg";#N/A,#N/A,FALSE,"Temp Diff Detail NonOp Seg";#N/A,#N/A,FALSE,"Def Tax Detail NonOp Seg";#N/A,#N/A,FALSE,"Total Seg Taxes";#N/A,#N/A,FALSE,"SYSJRNLsegmented";#N/A,#N/A,FALSE,"ETR"}</definedName>
    <definedName name="_65" localSheetId="0" hidden="1">{#N/A,#N/A,FALSE,"GLDwnLoad"}</definedName>
    <definedName name="_65" localSheetId="1" hidden="1">{#N/A,#N/A,FALSE,"GLDwnLoad"}</definedName>
    <definedName name="_65" localSheetId="4" hidden="1">{#N/A,#N/A,FALSE,"GLDwnLoad"}</definedName>
    <definedName name="_65" localSheetId="5" hidden="1">{#N/A,#N/A,FALSE,"GLDwnLoad"}</definedName>
    <definedName name="_65" hidden="1">{#N/A,#N/A,FALSE,"GLDwnLoad"}</definedName>
    <definedName name="_66" localSheetId="0" hidden="1">{#N/A,#N/A,FALSE,"OTHERINPUTS";#N/A,#N/A,FALSE,"DITRATEINPUTS";#N/A,#N/A,FALSE,"SUPPLIEDADJINPUT";#N/A,#N/A,FALSE,"BR&amp;SUPADJ."}</definedName>
    <definedName name="_66" localSheetId="1" hidden="1">{#N/A,#N/A,FALSE,"OTHERINPUTS";#N/A,#N/A,FALSE,"DITRATEINPUTS";#N/A,#N/A,FALSE,"SUPPLIEDADJINPUT";#N/A,#N/A,FALSE,"BR&amp;SUPADJ."}</definedName>
    <definedName name="_66" localSheetId="4" hidden="1">{#N/A,#N/A,FALSE,"OTHERINPUTS";#N/A,#N/A,FALSE,"DITRATEINPUTS";#N/A,#N/A,FALSE,"SUPPLIEDADJINPUT";#N/A,#N/A,FALSE,"BR&amp;SUPADJ."}</definedName>
    <definedName name="_66" localSheetId="5" hidden="1">{#N/A,#N/A,FALSE,"OTHERINPUTS";#N/A,#N/A,FALSE,"DITRATEINPUTS";#N/A,#N/A,FALSE,"SUPPLIEDADJINPUT";#N/A,#N/A,FALSE,"BR&amp;SUPADJ."}</definedName>
    <definedName name="_66" hidden="1">{#N/A,#N/A,FALSE,"OTHERINPUTS";#N/A,#N/A,FALSE,"DITRATEINPUTS";#N/A,#N/A,FALSE,"SUPPLIEDADJINPUT";#N/A,#N/A,FALSE,"BR&amp;SUPADJ."}</definedName>
    <definedName name="_67" localSheetId="0" hidden="1">{#N/A,#N/A,FALSE,"TITLEPG";#N/A,#N/A,FALSE,"INDEX";#N/A,#N/A,FALSE,"BKTAXINCOME";#N/A,#N/A,FALSE,"INTERESTALLOC";#N/A,#N/A,FALSE,"FITCALC";#N/A,#N/A,FALSE,"CCBT";#N/A,#N/A,FALSE,"CGE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_SUMMARY"}</definedName>
    <definedName name="_67" localSheetId="1" hidden="1">{#N/A,#N/A,FALSE,"TITLEPG";#N/A,#N/A,FALSE,"INDEX";#N/A,#N/A,FALSE,"BKTAXINCOME";#N/A,#N/A,FALSE,"INTERESTALLOC";#N/A,#N/A,FALSE,"FITCALC";#N/A,#N/A,FALSE,"CCBT";#N/A,#N/A,FALSE,"CGE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_SUMMARY"}</definedName>
    <definedName name="_67" localSheetId="4" hidden="1">{#N/A,#N/A,FALSE,"TITLEPG";#N/A,#N/A,FALSE,"INDEX";#N/A,#N/A,FALSE,"BKTAXINCOME";#N/A,#N/A,FALSE,"INTERESTALLOC";#N/A,#N/A,FALSE,"FITCALC";#N/A,#N/A,FALSE,"CCBT";#N/A,#N/A,FALSE,"CGE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_SUMMARY"}</definedName>
    <definedName name="_67" localSheetId="5" hidden="1">{#N/A,#N/A,FALSE,"TITLEPG";#N/A,#N/A,FALSE,"INDEX";#N/A,#N/A,FALSE,"BKTAXINCOME";#N/A,#N/A,FALSE,"INTERESTALLOC";#N/A,#N/A,FALSE,"FITCALC";#N/A,#N/A,FALSE,"CCBT";#N/A,#N/A,FALSE,"CGE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_SUMMARY"}</definedName>
    <definedName name="_67" hidden="1">{#N/A,#N/A,FALSE,"TITLEPG";#N/A,#N/A,FALSE,"INDEX";#N/A,#N/A,FALSE,"BKTAXINCOME";#N/A,#N/A,FALSE,"INTERESTALLOC";#N/A,#N/A,FALSE,"FITCALC";#N/A,#N/A,FALSE,"CCBT";#N/A,#N/A,FALSE,"CGE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_SUMMARY"}</definedName>
    <definedName name="_68" localSheetId="0" hidden="1">{"CONOCO_FAC",#N/A,FALSE,"Conoco FAC"}</definedName>
    <definedName name="_68" localSheetId="1" hidden="1">{"CONOCO_FAC",#N/A,FALSE,"Conoco FAC"}</definedName>
    <definedName name="_68" localSheetId="4" hidden="1">{"CONOCO_FAC",#N/A,FALSE,"Conoco FAC"}</definedName>
    <definedName name="_68" localSheetId="5" hidden="1">{"CONOCO_FAC",#N/A,FALSE,"Conoco FAC"}</definedName>
    <definedName name="_68" hidden="1">{"CONOCO_FAC",#N/A,FALSE,"Conoco FAC"}</definedName>
    <definedName name="_69" localSheetId="0" hidden="1">{#N/A,#N/A,FALSE,"GLDwnLoad"}</definedName>
    <definedName name="_69" localSheetId="1" hidden="1">{#N/A,#N/A,FALSE,"GLDwnLoad"}</definedName>
    <definedName name="_69" localSheetId="4" hidden="1">{#N/A,#N/A,FALSE,"GLDwnLoad"}</definedName>
    <definedName name="_69" localSheetId="5" hidden="1">{#N/A,#N/A,FALSE,"GLDwnLoad"}</definedName>
    <definedName name="_69" hidden="1">{#N/A,#N/A,FALSE,"GLDwnLoad"}</definedName>
    <definedName name="_7" localSheetId="0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7" localSheetId="1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7" localSheetId="4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7" localSheetId="5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7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70" localSheetId="0" hidden="1">{#N/A,#N/A,FALSE,"OTHERINPUTS";#N/A,#N/A,FALSE,"DITRATEINPUTS";#N/A,#N/A,FALSE,"SUPPLIEDADJINPUT";#N/A,#N/A,FALSE,"TIMINGDIFFINPUTS";#N/A,#N/A,FALSE,"COSSINPUT";#N/A,#N/A,FALSE,"BR&amp;SUPADJ."}</definedName>
    <definedName name="_70" localSheetId="1" hidden="1">{#N/A,#N/A,FALSE,"OTHERINPUTS";#N/A,#N/A,FALSE,"DITRATEINPUTS";#N/A,#N/A,FALSE,"SUPPLIEDADJINPUT";#N/A,#N/A,FALSE,"TIMINGDIFFINPUTS";#N/A,#N/A,FALSE,"COSSINPUT";#N/A,#N/A,FALSE,"BR&amp;SUPADJ."}</definedName>
    <definedName name="_70" localSheetId="4" hidden="1">{#N/A,#N/A,FALSE,"OTHERINPUTS";#N/A,#N/A,FALSE,"DITRATEINPUTS";#N/A,#N/A,FALSE,"SUPPLIEDADJINPUT";#N/A,#N/A,FALSE,"TIMINGDIFFINPUTS";#N/A,#N/A,FALSE,"COSSINPUT";#N/A,#N/A,FALSE,"BR&amp;SUPADJ."}</definedName>
    <definedName name="_70" localSheetId="5" hidden="1">{#N/A,#N/A,FALSE,"OTHERINPUTS";#N/A,#N/A,FALSE,"DITRATEINPUTS";#N/A,#N/A,FALSE,"SUPPLIEDADJINPUT";#N/A,#N/A,FALSE,"TIMINGDIFFINPUTS";#N/A,#N/A,FALSE,"COSSINPUT";#N/A,#N/A,FALSE,"BR&amp;SUPADJ."}</definedName>
    <definedName name="_70" hidden="1">{#N/A,#N/A,FALSE,"OTHERINPUTS";#N/A,#N/A,FALSE,"DITRATEINPUTS";#N/A,#N/A,FALSE,"SUPPLIEDADJINPUT";#N/A,#N/A,FALSE,"TIMINGDIFFINPUTS";#N/A,#N/A,FALSE,"COSSINPUT";#N/A,#N/A,FALSE,"BR&amp;SUPADJ."}</definedName>
    <definedName name="_71" localSheetId="0" hidden="1">{#N/A,#N/A,FALSE,"TITLEPG";#N/A,#N/A,FALSE,"INDEX";#N/A,#N/A,FALSE,"PAGE7";#N/A,#N/A,FALSE,"COSS";#N/A,#N/A,FALSE,"Taxes FEED ";#N/A,#N/A,FALSE,"PRIOR MTH Taxes FD  ";#N/A,#N/A,FALSE,"FITCALC";#N/A,#N/A,FALSE,"CCBT";#N/A,#N/A,FALSE,"BKTAXINCOME";#N/A,#N/A,FALSE,"PERMDIFFEVENTS";#N/A,#N/A,FALSE,"TIMDIFFEVENTS";#N/A,#N/A,FALSE,"DEPREC";#N/A,#N/A,FALSE,"PERMDIFF";#N/A,#N/A,FALSE,"OPTIMDIFF";#N/A,#N/A,FALSE,"NONOPTIMDIFF";#N/A,#N/A,FALSE,"190CRMTH";#N/A,#N/A,FALSE,"190CRYTD";#N/A,#N/A,FALSE,"190PRYTD";#N/A,#N/A,FALSE,"282CRMTH";#N/A,#N/A,FALSE,"282CRYTD";#N/A,#N/A,FALSE,"282PRYTD";#N/A,#N/A,FALSE,"283CRMTH";#N/A,#N/A,FALSE,"283CRYTD";#N/A,#N/A,FALSE,"283PRYTD";#N/A,#N/A,FALSE,"DITSUM";#N/A,#N/A,FALSE,"CRYTDACREC";#N/A,#N/A,FALSE,"PRYTDACREC";#N/A,#N/A,FALSE,"SYSJRNL"}</definedName>
    <definedName name="_71" localSheetId="1" hidden="1">{#N/A,#N/A,FALSE,"TITLEPG";#N/A,#N/A,FALSE,"INDEX";#N/A,#N/A,FALSE,"PAGE7";#N/A,#N/A,FALSE,"COSS";#N/A,#N/A,FALSE,"Taxes FEED ";#N/A,#N/A,FALSE,"PRIOR MTH Taxes FD  ";#N/A,#N/A,FALSE,"FITCALC";#N/A,#N/A,FALSE,"CCBT";#N/A,#N/A,FALSE,"BKTAXINCOME";#N/A,#N/A,FALSE,"PERMDIFFEVENTS";#N/A,#N/A,FALSE,"TIMDIFFEVENTS";#N/A,#N/A,FALSE,"DEPREC";#N/A,#N/A,FALSE,"PERMDIFF";#N/A,#N/A,FALSE,"OPTIMDIFF";#N/A,#N/A,FALSE,"NONOPTIMDIFF";#N/A,#N/A,FALSE,"190CRMTH";#N/A,#N/A,FALSE,"190CRYTD";#N/A,#N/A,FALSE,"190PRYTD";#N/A,#N/A,FALSE,"282CRMTH";#N/A,#N/A,FALSE,"282CRYTD";#N/A,#N/A,FALSE,"282PRYTD";#N/A,#N/A,FALSE,"283CRMTH";#N/A,#N/A,FALSE,"283CRYTD";#N/A,#N/A,FALSE,"283PRYTD";#N/A,#N/A,FALSE,"DITSUM";#N/A,#N/A,FALSE,"CRYTDACREC";#N/A,#N/A,FALSE,"PRYTDACREC";#N/A,#N/A,FALSE,"SYSJRNL"}</definedName>
    <definedName name="_71" localSheetId="4" hidden="1">{#N/A,#N/A,FALSE,"TITLEPG";#N/A,#N/A,FALSE,"INDEX";#N/A,#N/A,FALSE,"PAGE7";#N/A,#N/A,FALSE,"COSS";#N/A,#N/A,FALSE,"Taxes FEED ";#N/A,#N/A,FALSE,"PRIOR MTH Taxes FD  ";#N/A,#N/A,FALSE,"FITCALC";#N/A,#N/A,FALSE,"CCBT";#N/A,#N/A,FALSE,"BKTAXINCOME";#N/A,#N/A,FALSE,"PERMDIFFEVENTS";#N/A,#N/A,FALSE,"TIMDIFFEVENTS";#N/A,#N/A,FALSE,"DEPREC";#N/A,#N/A,FALSE,"PERMDIFF";#N/A,#N/A,FALSE,"OPTIMDIFF";#N/A,#N/A,FALSE,"NONOPTIMDIFF";#N/A,#N/A,FALSE,"190CRMTH";#N/A,#N/A,FALSE,"190CRYTD";#N/A,#N/A,FALSE,"190PRYTD";#N/A,#N/A,FALSE,"282CRMTH";#N/A,#N/A,FALSE,"282CRYTD";#N/A,#N/A,FALSE,"282PRYTD";#N/A,#N/A,FALSE,"283CRMTH";#N/A,#N/A,FALSE,"283CRYTD";#N/A,#N/A,FALSE,"283PRYTD";#N/A,#N/A,FALSE,"DITSUM";#N/A,#N/A,FALSE,"CRYTDACREC";#N/A,#N/A,FALSE,"PRYTDACREC";#N/A,#N/A,FALSE,"SYSJRNL"}</definedName>
    <definedName name="_71" localSheetId="5" hidden="1">{#N/A,#N/A,FALSE,"TITLEPG";#N/A,#N/A,FALSE,"INDEX";#N/A,#N/A,FALSE,"PAGE7";#N/A,#N/A,FALSE,"COSS";#N/A,#N/A,FALSE,"Taxes FEED ";#N/A,#N/A,FALSE,"PRIOR MTH Taxes FD  ";#N/A,#N/A,FALSE,"FITCALC";#N/A,#N/A,FALSE,"CCBT";#N/A,#N/A,FALSE,"BKTAXINCOME";#N/A,#N/A,FALSE,"PERMDIFFEVENTS";#N/A,#N/A,FALSE,"TIMDIFFEVENTS";#N/A,#N/A,FALSE,"DEPREC";#N/A,#N/A,FALSE,"PERMDIFF";#N/A,#N/A,FALSE,"OPTIMDIFF";#N/A,#N/A,FALSE,"NONOPTIMDIFF";#N/A,#N/A,FALSE,"190CRMTH";#N/A,#N/A,FALSE,"190CRYTD";#N/A,#N/A,FALSE,"190PRYTD";#N/A,#N/A,FALSE,"282CRMTH";#N/A,#N/A,FALSE,"282CRYTD";#N/A,#N/A,FALSE,"282PRYTD";#N/A,#N/A,FALSE,"283CRMTH";#N/A,#N/A,FALSE,"283CRYTD";#N/A,#N/A,FALSE,"283PRYTD";#N/A,#N/A,FALSE,"DITSUM";#N/A,#N/A,FALSE,"CRYTDACREC";#N/A,#N/A,FALSE,"PRYTDACREC";#N/A,#N/A,FALSE,"SYSJRNL"}</definedName>
    <definedName name="_71" hidden="1">{#N/A,#N/A,FALSE,"TITLEPG";#N/A,#N/A,FALSE,"INDEX";#N/A,#N/A,FALSE,"PAGE7";#N/A,#N/A,FALSE,"COSS";#N/A,#N/A,FALSE,"Taxes FEED ";#N/A,#N/A,FALSE,"PRIOR MTH Taxes FD  ";#N/A,#N/A,FALSE,"FITCALC";#N/A,#N/A,FALSE,"CCBT";#N/A,#N/A,FALSE,"BKTAXINCOME";#N/A,#N/A,FALSE,"PERMDIFFEVENTS";#N/A,#N/A,FALSE,"TIMDIFFEVENTS";#N/A,#N/A,FALSE,"DEPREC";#N/A,#N/A,FALSE,"PERMDIFF";#N/A,#N/A,FALSE,"OPTIMDIFF";#N/A,#N/A,FALSE,"NONOPTIMDIFF";#N/A,#N/A,FALSE,"190CRMTH";#N/A,#N/A,FALSE,"190CRYTD";#N/A,#N/A,FALSE,"190PRYTD";#N/A,#N/A,FALSE,"282CRMTH";#N/A,#N/A,FALSE,"282CRYTD";#N/A,#N/A,FALSE,"282PRYTD";#N/A,#N/A,FALSE,"283CRMTH";#N/A,#N/A,FALSE,"283CRYTD";#N/A,#N/A,FALSE,"283PRYTD";#N/A,#N/A,FALSE,"DITSUM";#N/A,#N/A,FALSE,"CRYTDACREC";#N/A,#N/A,FALSE,"PRYTDACREC";#N/A,#N/A,FALSE,"SYSJRNL"}</definedName>
    <definedName name="_72" localSheetId="0" hidden="1">{#N/A,#N/A,FALSE,"FAS109 Summary";#N/A,#N/A,FALSE,"FAS109 OPER 190 ITC";#N/A,#N/A,FALSE,"FAS109 OPER 190 Other";#N/A,#N/A,FALSE,"FAS109 OPER 282";#N/A,#N/A,FALSE,"FAS109 OPER 283";#N/A,#N/A,FALSE,"FAS109 Non OPER 283 ";#N/A,#N/A,FALSE,"J.E.UPLOAD DATA"}</definedName>
    <definedName name="_72" localSheetId="1" hidden="1">{#N/A,#N/A,FALSE,"FAS109 Summary";#N/A,#N/A,FALSE,"FAS109 OPER 190 ITC";#N/A,#N/A,FALSE,"FAS109 OPER 190 Other";#N/A,#N/A,FALSE,"FAS109 OPER 282";#N/A,#N/A,FALSE,"FAS109 OPER 283";#N/A,#N/A,FALSE,"FAS109 Non OPER 283 ";#N/A,#N/A,FALSE,"J.E.UPLOAD DATA"}</definedName>
    <definedName name="_72" localSheetId="4" hidden="1">{#N/A,#N/A,FALSE,"FAS109 Summary";#N/A,#N/A,FALSE,"FAS109 OPER 190 ITC";#N/A,#N/A,FALSE,"FAS109 OPER 190 Other";#N/A,#N/A,FALSE,"FAS109 OPER 282";#N/A,#N/A,FALSE,"FAS109 OPER 283";#N/A,#N/A,FALSE,"FAS109 Non OPER 283 ";#N/A,#N/A,FALSE,"J.E.UPLOAD DATA"}</definedName>
    <definedName name="_72" localSheetId="5" hidden="1">{#N/A,#N/A,FALSE,"FAS109 Summary";#N/A,#N/A,FALSE,"FAS109 OPER 190 ITC";#N/A,#N/A,FALSE,"FAS109 OPER 190 Other";#N/A,#N/A,FALSE,"FAS109 OPER 282";#N/A,#N/A,FALSE,"FAS109 OPER 283";#N/A,#N/A,FALSE,"FAS109 Non OPER 283 ";#N/A,#N/A,FALSE,"J.E.UPLOAD DATA"}</definedName>
    <definedName name="_72" hidden="1">{#N/A,#N/A,FALSE,"FAS109 Summary";#N/A,#N/A,FALSE,"FAS109 OPER 190 ITC";#N/A,#N/A,FALSE,"FAS109 OPER 190 Other";#N/A,#N/A,FALSE,"FAS109 OPER 282";#N/A,#N/A,FALSE,"FAS109 OPER 283";#N/A,#N/A,FALSE,"FAS109 Non OPER 283 ";#N/A,#N/A,FALSE,"J.E.UPLOAD DATA"}</definedName>
    <definedName name="_73" localSheetId="0" hidden="1">{"FAC_SUMMARY",#N/A,FALSE,"Summaries"}</definedName>
    <definedName name="_73" localSheetId="1" hidden="1">{"FAC_SUMMARY",#N/A,FALSE,"Summaries"}</definedName>
    <definedName name="_73" localSheetId="4" hidden="1">{"FAC_SUMMARY",#N/A,FALSE,"Summaries"}</definedName>
    <definedName name="_73" localSheetId="5" hidden="1">{"FAC_SUMMARY",#N/A,FALSE,"Summaries"}</definedName>
    <definedName name="_73" hidden="1">{"FAC_SUMMARY",#N/A,FALSE,"Summaries"}</definedName>
    <definedName name="_74" localSheetId="0" hidden="1">{"FERC_FAC",#N/A,FALSE,"FERC_Fuel&amp;Rev"}</definedName>
    <definedName name="_74" localSheetId="1" hidden="1">{"FERC_FAC",#N/A,FALSE,"FERC_Fuel&amp;Rev"}</definedName>
    <definedName name="_74" localSheetId="4" hidden="1">{"FERC_FAC",#N/A,FALSE,"FERC_Fuel&amp;Rev"}</definedName>
    <definedName name="_74" localSheetId="5" hidden="1">{"FERC_FAC",#N/A,FALSE,"FERC_Fuel&amp;Rev"}</definedName>
    <definedName name="_74" hidden="1">{"FERC_FAC",#N/A,FALSE,"FERC_Fuel&amp;Rev"}</definedName>
    <definedName name="_75" localSheetId="0" hidden="1">{"FERC_WEATHER_AND_FUEL",#N/A,FALSE,"FERC_Fuel&amp;Rev"}</definedName>
    <definedName name="_75" localSheetId="1" hidden="1">{"FERC_WEATHER_AND_FUEL",#N/A,FALSE,"FERC_Fuel&amp;Rev"}</definedName>
    <definedName name="_75" localSheetId="4" hidden="1">{"FERC_WEATHER_AND_FUEL",#N/A,FALSE,"FERC_Fuel&amp;Rev"}</definedName>
    <definedName name="_75" localSheetId="5" hidden="1">{"FERC_WEATHER_AND_FUEL",#N/A,FALSE,"FERC_Fuel&amp;Rev"}</definedName>
    <definedName name="_75" hidden="1">{"FERC_WEATHER_AND_FUEL",#N/A,FALSE,"FERC_Fuel&amp;Rev"}</definedName>
    <definedName name="_76" localSheetId="0" hidden="1">{"wp_h4.2",#N/A,FALSE,"WP_H4.2";"wp_h4.3",#N/A,FALSE,"WP_H4.3"}</definedName>
    <definedName name="_76" localSheetId="1" hidden="1">{"wp_h4.2",#N/A,FALSE,"WP_H4.2";"wp_h4.3",#N/A,FALSE,"WP_H4.3"}</definedName>
    <definedName name="_76" localSheetId="4" hidden="1">{"wp_h4.2",#N/A,FALSE,"WP_H4.2";"wp_h4.3",#N/A,FALSE,"WP_H4.3"}</definedName>
    <definedName name="_76" localSheetId="5" hidden="1">{"wp_h4.2",#N/A,FALSE,"WP_H4.2";"wp_h4.3",#N/A,FALSE,"WP_H4.3"}</definedName>
    <definedName name="_76" hidden="1">{"wp_h4.2",#N/A,FALSE,"WP_H4.2";"wp_h4.3",#N/A,FALSE,"WP_H4.3"}</definedName>
    <definedName name="_77" localSheetId="0" hidden="1">{#N/A,#N/A,FALSE,"GLDwnLoad"}</definedName>
    <definedName name="_77" localSheetId="1" hidden="1">{#N/A,#N/A,FALSE,"GLDwnLoad"}</definedName>
    <definedName name="_77" localSheetId="4" hidden="1">{#N/A,#N/A,FALSE,"GLDwnLoad"}</definedName>
    <definedName name="_77" localSheetId="5" hidden="1">{#N/A,#N/A,FALSE,"GLDwnLoad"}</definedName>
    <definedName name="_77" hidden="1">{#N/A,#N/A,FALSE,"GLDwnLoad"}</definedName>
    <definedName name="_78" localSheetId="0" hidden="1">{#N/A,#N/A,FALSE,"OTHERINPUTS";#N/A,#N/A,FALSE,"SUPPLIEDADJINPUT";#N/A,#N/A,FALSE,"BR&amp;SUPADJ."}</definedName>
    <definedName name="_78" localSheetId="1" hidden="1">{#N/A,#N/A,FALSE,"OTHERINPUTS";#N/A,#N/A,FALSE,"SUPPLIEDADJINPUT";#N/A,#N/A,FALSE,"BR&amp;SUPADJ."}</definedName>
    <definedName name="_78" localSheetId="4" hidden="1">{#N/A,#N/A,FALSE,"OTHERINPUTS";#N/A,#N/A,FALSE,"SUPPLIEDADJINPUT";#N/A,#N/A,FALSE,"BR&amp;SUPADJ."}</definedName>
    <definedName name="_78" localSheetId="5" hidden="1">{#N/A,#N/A,FALSE,"OTHERINPUTS";#N/A,#N/A,FALSE,"SUPPLIEDADJINPUT";#N/A,#N/A,FALSE,"BR&amp;SUPADJ."}</definedName>
    <definedName name="_78" hidden="1">{#N/A,#N/A,FALSE,"OTHERINPUTS";#N/A,#N/A,FALSE,"SUPPLIEDADJINPUT";#N/A,#N/A,FALSE,"BR&amp;SUPADJ."}</definedName>
    <definedName name="_79" localSheetId="0" hidden="1">{#N/A,#N/A,FALSE,"Title Page";#N/A,#N/A,FALSE,"INDEX";#N/A,#N/A,FALSE,"BKTAXINCOME";#N/A,#N/A,FALSE,"INTERESTALLOC";#N/A,#N/A,FALSE,"FITCALC";#N/A,#N/A,FALSE,"CCBT";#N/A,#N/A,FALSE,"MET";#N/A,#N/A,FALSE,"PERMDIFFEVENTS";#N/A,#N/A,FALSE,"TIMDIFFEVENTS";#N/A,#N/A,FALSE,"DEPREC";#N/A,#N/A,FALSE,"PERMDIFF";#N/A,#N/A,FALSE,"OPTIMDIFF";#N/A,#N/A,FALSE,"NONOPTIMDIFF";#N/A,#N/A,FALSE,"190CRQTR";#N/A,#N/A,FALSE,"190CRYTD";#N/A,#N/A,FALSE,"190PRYTD";#N/A,#N/A,FALSE,"282CRQTR";#N/A,#N/A,FALSE,"282CRYTD";#N/A,#N/A,FALSE,"282PRYTD";#N/A,#N/A,FALSE,"283CRQTR";#N/A,#N/A,FALSE,"283CRYTD";#N/A,#N/A,FALSE,"283PRYTD";#N/A,#N/A,FALSE,"DITSUM";#N/A,#N/A,FALSE,"CRYTDACREC";#N/A,#N/A,FALSE,"PRYTDACREC";#N/A,#N/A,FALSE,"SYSJRNL"}</definedName>
    <definedName name="_79" localSheetId="1" hidden="1">{#N/A,#N/A,FALSE,"Title Page";#N/A,#N/A,FALSE,"INDEX";#N/A,#N/A,FALSE,"BKTAXINCOME";#N/A,#N/A,FALSE,"INTERESTALLOC";#N/A,#N/A,FALSE,"FITCALC";#N/A,#N/A,FALSE,"CCBT";#N/A,#N/A,FALSE,"MET";#N/A,#N/A,FALSE,"PERMDIFFEVENTS";#N/A,#N/A,FALSE,"TIMDIFFEVENTS";#N/A,#N/A,FALSE,"DEPREC";#N/A,#N/A,FALSE,"PERMDIFF";#N/A,#N/A,FALSE,"OPTIMDIFF";#N/A,#N/A,FALSE,"NONOPTIMDIFF";#N/A,#N/A,FALSE,"190CRQTR";#N/A,#N/A,FALSE,"190CRYTD";#N/A,#N/A,FALSE,"190PRYTD";#N/A,#N/A,FALSE,"282CRQTR";#N/A,#N/A,FALSE,"282CRYTD";#N/A,#N/A,FALSE,"282PRYTD";#N/A,#N/A,FALSE,"283CRQTR";#N/A,#N/A,FALSE,"283CRYTD";#N/A,#N/A,FALSE,"283PRYTD";#N/A,#N/A,FALSE,"DITSUM";#N/A,#N/A,FALSE,"CRYTDACREC";#N/A,#N/A,FALSE,"PRYTDACREC";#N/A,#N/A,FALSE,"SYSJRNL"}</definedName>
    <definedName name="_79" localSheetId="4" hidden="1">{#N/A,#N/A,FALSE,"Title Page";#N/A,#N/A,FALSE,"INDEX";#N/A,#N/A,FALSE,"BKTAXINCOME";#N/A,#N/A,FALSE,"INTERESTALLOC";#N/A,#N/A,FALSE,"FITCALC";#N/A,#N/A,FALSE,"CCBT";#N/A,#N/A,FALSE,"MET";#N/A,#N/A,FALSE,"PERMDIFFEVENTS";#N/A,#N/A,FALSE,"TIMDIFFEVENTS";#N/A,#N/A,FALSE,"DEPREC";#N/A,#N/A,FALSE,"PERMDIFF";#N/A,#N/A,FALSE,"OPTIMDIFF";#N/A,#N/A,FALSE,"NONOPTIMDIFF";#N/A,#N/A,FALSE,"190CRQTR";#N/A,#N/A,FALSE,"190CRYTD";#N/A,#N/A,FALSE,"190PRYTD";#N/A,#N/A,FALSE,"282CRQTR";#N/A,#N/A,FALSE,"282CRYTD";#N/A,#N/A,FALSE,"282PRYTD";#N/A,#N/A,FALSE,"283CRQTR";#N/A,#N/A,FALSE,"283CRYTD";#N/A,#N/A,FALSE,"283PRYTD";#N/A,#N/A,FALSE,"DITSUM";#N/A,#N/A,FALSE,"CRYTDACREC";#N/A,#N/A,FALSE,"PRYTDACREC";#N/A,#N/A,FALSE,"SYSJRNL"}</definedName>
    <definedName name="_79" localSheetId="5" hidden="1">{#N/A,#N/A,FALSE,"Title Page";#N/A,#N/A,FALSE,"INDEX";#N/A,#N/A,FALSE,"BKTAXINCOME";#N/A,#N/A,FALSE,"INTERESTALLOC";#N/A,#N/A,FALSE,"FITCALC";#N/A,#N/A,FALSE,"CCBT";#N/A,#N/A,FALSE,"MET";#N/A,#N/A,FALSE,"PERMDIFFEVENTS";#N/A,#N/A,FALSE,"TIMDIFFEVENTS";#N/A,#N/A,FALSE,"DEPREC";#N/A,#N/A,FALSE,"PERMDIFF";#N/A,#N/A,FALSE,"OPTIMDIFF";#N/A,#N/A,FALSE,"NONOPTIMDIFF";#N/A,#N/A,FALSE,"190CRQTR";#N/A,#N/A,FALSE,"190CRYTD";#N/A,#N/A,FALSE,"190PRYTD";#N/A,#N/A,FALSE,"282CRQTR";#N/A,#N/A,FALSE,"282CRYTD";#N/A,#N/A,FALSE,"282PRYTD";#N/A,#N/A,FALSE,"283CRQTR";#N/A,#N/A,FALSE,"283CRYTD";#N/A,#N/A,FALSE,"283PRYTD";#N/A,#N/A,FALSE,"DITSUM";#N/A,#N/A,FALSE,"CRYTDACREC";#N/A,#N/A,FALSE,"PRYTDACREC";#N/A,#N/A,FALSE,"SYSJRNL"}</definedName>
    <definedName name="_79" hidden="1">{#N/A,#N/A,FALSE,"Title Page";#N/A,#N/A,FALSE,"INDEX";#N/A,#N/A,FALSE,"BKTAXINCOME";#N/A,#N/A,FALSE,"INTERESTALLOC";#N/A,#N/A,FALSE,"FITCALC";#N/A,#N/A,FALSE,"CCBT";#N/A,#N/A,FALSE,"MET";#N/A,#N/A,FALSE,"PERMDIFFEVENTS";#N/A,#N/A,FALSE,"TIMDIFFEVENTS";#N/A,#N/A,FALSE,"DEPREC";#N/A,#N/A,FALSE,"PERMDIFF";#N/A,#N/A,FALSE,"OPTIMDIFF";#N/A,#N/A,FALSE,"NONOPTIMDIFF";#N/A,#N/A,FALSE,"190CRQTR";#N/A,#N/A,FALSE,"190CRYTD";#N/A,#N/A,FALSE,"190PRYTD";#N/A,#N/A,FALSE,"282CRQTR";#N/A,#N/A,FALSE,"282CRYTD";#N/A,#N/A,FALSE,"282PRYTD";#N/A,#N/A,FALSE,"283CRQTR";#N/A,#N/A,FALSE,"283CRYTD";#N/A,#N/A,FALSE,"283PRYTD";#N/A,#N/A,FALSE,"DITSUM";#N/A,#N/A,FALSE,"CRYTDACREC";#N/A,#N/A,FALSE,"PRYTDACREC";#N/A,#N/A,FALSE,"SYSJRNL"}</definedName>
    <definedName name="_8" localSheetId="0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8" localSheetId="1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8" localSheetId="4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8" localSheetId="5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8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80" localSheetId="0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_80" localSheetId="1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_80" localSheetId="4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_80" localSheetId="5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_80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_81" localSheetId="0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_81" localSheetId="1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_81" localSheetId="4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_81" localSheetId="5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_81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_82" localSheetId="0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82" localSheetId="1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82" localSheetId="4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82" localSheetId="5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82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83" localSheetId="0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83" localSheetId="1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83" localSheetId="4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83" localSheetId="5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83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84" localSheetId="0" hidden="1">{"OK_FUEL_COMPARISON",#N/A,FALSE,"Ok_Fuel&amp;Rev"}</definedName>
    <definedName name="_84" localSheetId="1" hidden="1">{"OK_FUEL_COMPARISON",#N/A,FALSE,"Ok_Fuel&amp;Rev"}</definedName>
    <definedName name="_84" localSheetId="4" hidden="1">{"OK_FUEL_COMPARISON",#N/A,FALSE,"Ok_Fuel&amp;Rev"}</definedName>
    <definedName name="_84" localSheetId="5" hidden="1">{"OK_FUEL_COMPARISON",#N/A,FALSE,"Ok_Fuel&amp;Rev"}</definedName>
    <definedName name="_84" hidden="1">{"OK_FUEL_COMPARISON",#N/A,FALSE,"Ok_Fuel&amp;Rev"}</definedName>
    <definedName name="_85" localSheetId="0" hidden="1">{"OK_JURIS_FAC",#N/A,FALSE,"Ok_Fuel&amp;Rev"}</definedName>
    <definedName name="_85" localSheetId="1" hidden="1">{"OK_JURIS_FAC",#N/A,FALSE,"Ok_Fuel&amp;Rev"}</definedName>
    <definedName name="_85" localSheetId="4" hidden="1">{"OK_JURIS_FAC",#N/A,FALSE,"Ok_Fuel&amp;Rev"}</definedName>
    <definedName name="_85" localSheetId="5" hidden="1">{"OK_JURIS_FAC",#N/A,FALSE,"Ok_Fuel&amp;Rev"}</definedName>
    <definedName name="_85" hidden="1">{"OK_JURIS_FAC",#N/A,FALSE,"Ok_Fuel&amp;Rev"}</definedName>
    <definedName name="_86" localSheetId="0" hidden="1">{"OK_JURIS_FUEL",#N/A,FALSE,"Ok_Fuel&amp;Rev"}</definedName>
    <definedName name="_86" localSheetId="1" hidden="1">{"OK_JURIS_FUEL",#N/A,FALSE,"Ok_Fuel&amp;Rev"}</definedName>
    <definedName name="_86" localSheetId="4" hidden="1">{"OK_JURIS_FUEL",#N/A,FALSE,"Ok_Fuel&amp;Rev"}</definedName>
    <definedName name="_86" localSheetId="5" hidden="1">{"OK_JURIS_FUEL",#N/A,FALSE,"Ok_Fuel&amp;Rev"}</definedName>
    <definedName name="_86" hidden="1">{"OK_JURIS_FUEL",#N/A,FALSE,"Ok_Fuel&amp;Rev"}</definedName>
    <definedName name="_87" localSheetId="0" hidden="1">{"OK_PRO_FORMA_FUEL",#N/A,FALSE,"Ok_Fuel&amp;Rev"}</definedName>
    <definedName name="_87" localSheetId="1" hidden="1">{"OK_PRO_FORMA_FUEL",#N/A,FALSE,"Ok_Fuel&amp;Rev"}</definedName>
    <definedName name="_87" localSheetId="4" hidden="1">{"OK_PRO_FORMA_FUEL",#N/A,FALSE,"Ok_Fuel&amp;Rev"}</definedName>
    <definedName name="_87" localSheetId="5" hidden="1">{"OK_PRO_FORMA_FUEL",#N/A,FALSE,"Ok_Fuel&amp;Rev"}</definedName>
    <definedName name="_87" hidden="1">{"OK_PRO_FORMA_FUEL",#N/A,FALSE,"Ok_Fuel&amp;Rev"}</definedName>
    <definedName name="_88" localSheetId="0" hidden="1">{"PF",#N/A,FALSE,"Sheet4";"PG",#N/A,FALSE,"Sheet4";"PH",#N/A,FALSE,"Sheet4";"PI",#N/A,FALSE,"Sheet4";"PJ",#N/A,FALSE,"Sheet4"}</definedName>
    <definedName name="_88" localSheetId="1" hidden="1">{"PF",#N/A,FALSE,"Sheet4";"PG",#N/A,FALSE,"Sheet4";"PH",#N/A,FALSE,"Sheet4";"PI",#N/A,FALSE,"Sheet4";"PJ",#N/A,FALSE,"Sheet4"}</definedName>
    <definedName name="_88" localSheetId="4" hidden="1">{"PF",#N/A,FALSE,"Sheet4";"PG",#N/A,FALSE,"Sheet4";"PH",#N/A,FALSE,"Sheet4";"PI",#N/A,FALSE,"Sheet4";"PJ",#N/A,FALSE,"Sheet4"}</definedName>
    <definedName name="_88" localSheetId="5" hidden="1">{"PF",#N/A,FALSE,"Sheet4";"PG",#N/A,FALSE,"Sheet4";"PH",#N/A,FALSE,"Sheet4";"PI",#N/A,FALSE,"Sheet4";"PJ",#N/A,FALSE,"Sheet4"}</definedName>
    <definedName name="_88" hidden="1">{"PF",#N/A,FALSE,"Sheet4";"PG",#N/A,FALSE,"Sheet4";"PH",#N/A,FALSE,"Sheet4";"PI",#N/A,FALSE,"Sheet4";"PJ",#N/A,FALSE,"Sheet4"}</definedName>
    <definedName name="_89" localSheetId="0" hidden="1">{"OMPA_FAC",#N/A,FALSE,"OMPA FAC"}</definedName>
    <definedName name="_89" localSheetId="1" hidden="1">{"OMPA_FAC",#N/A,FALSE,"OMPA FAC"}</definedName>
    <definedName name="_89" localSheetId="4" hidden="1">{"OMPA_FAC",#N/A,FALSE,"OMPA FAC"}</definedName>
    <definedName name="_89" localSheetId="5" hidden="1">{"OMPA_FAC",#N/A,FALSE,"OMPA FAC"}</definedName>
    <definedName name="_89" hidden="1">{"OMPA_FAC",#N/A,FALSE,"OMPA FAC"}</definedName>
    <definedName name="_9" localSheetId="0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9" localSheetId="1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9" localSheetId="4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9" localSheetId="5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9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90" localSheetId="0" hidden="1">{"OTHER_DATA",#N/A,FALSE,"Ok_Fuel&amp;Rev"}</definedName>
    <definedName name="_90" localSheetId="1" hidden="1">{"OTHER_DATA",#N/A,FALSE,"Ok_Fuel&amp;Rev"}</definedName>
    <definedName name="_90" localSheetId="4" hidden="1">{"OTHER_DATA",#N/A,FALSE,"Ok_Fuel&amp;Rev"}</definedName>
    <definedName name="_90" localSheetId="5" hidden="1">{"OTHER_DATA",#N/A,FALSE,"Ok_Fuel&amp;Rev"}</definedName>
    <definedName name="_90" hidden="1">{"OTHER_DATA",#N/A,FALSE,"Ok_Fuel&amp;Rev"}</definedName>
    <definedName name="_91" localSheetId="0" hidden="1">{#N/A,#N/A,FALSE,"WP_B3.1";#N/A,#N/A,FALSE,"WP_B3.2";#N/A,#N/A,FALSE,"WP_B3.3";#N/A,#N/A,FALSE,"WP_B3.4";#N/A,#N/A,FALSE,"WP_B3.5";#N/A,#N/A,FALSE,"WP_B3.6";#N/A,#N/A,FALSE,"WP_B3.7";#N/A,#N/A,FALSE,"WP_B3.8";#N/A,#N/A,FALSE,"WPB3.9";#N/A,#N/A,FALSE,"WP_B3.10";#N/A,#N/A,FALSE,"WP_B3.11";#N/A,#N/A,FALSE,"WP_B3.12";#N/A,#N/A,FALSE,"WP_H2.12";#N/A,#N/A,FALSE,"WP_H2.13";#N/A,#N/A,FALSE,"WP_H2.14";#N/A,#N/A,FALSE,"WP_H2.15";#N/A,#N/A,FALSE,"WP_H2.16.1";#N/A,#N/A,FALSE,"WP_H2.16.2";#N/A,#N/A,FALSE,"WP_H2.16.3";#N/A,#N/A,FALSE,"WP_H2.17";#N/A,#N/A,FALSE,"WP_H2.18";#N/A,#N/A,FALSE,"WP_H2.19";#N/A,#N/A,FALSE,"WP_H2.20";#N/A,#N/A,FALSE,"WP_H2.21";#N/A,#N/A,FALSE,"WP_H2.22";#N/A,#N/A,FALSE,"WP-H2.23";#N/A,#N/A,FALSE,"WP_H2.24"}</definedName>
    <definedName name="_91" localSheetId="1" hidden="1">{#N/A,#N/A,FALSE,"WP_B3.1";#N/A,#N/A,FALSE,"WP_B3.2";#N/A,#N/A,FALSE,"WP_B3.3";#N/A,#N/A,FALSE,"WP_B3.4";#N/A,#N/A,FALSE,"WP_B3.5";#N/A,#N/A,FALSE,"WP_B3.6";#N/A,#N/A,FALSE,"WP_B3.7";#N/A,#N/A,FALSE,"WP_B3.8";#N/A,#N/A,FALSE,"WPB3.9";#N/A,#N/A,FALSE,"WP_B3.10";#N/A,#N/A,FALSE,"WP_B3.11";#N/A,#N/A,FALSE,"WP_B3.12";#N/A,#N/A,FALSE,"WP_H2.12";#N/A,#N/A,FALSE,"WP_H2.13";#N/A,#N/A,FALSE,"WP_H2.14";#N/A,#N/A,FALSE,"WP_H2.15";#N/A,#N/A,FALSE,"WP_H2.16.1";#N/A,#N/A,FALSE,"WP_H2.16.2";#N/A,#N/A,FALSE,"WP_H2.16.3";#N/A,#N/A,FALSE,"WP_H2.17";#N/A,#N/A,FALSE,"WP_H2.18";#N/A,#N/A,FALSE,"WP_H2.19";#N/A,#N/A,FALSE,"WP_H2.20";#N/A,#N/A,FALSE,"WP_H2.21";#N/A,#N/A,FALSE,"WP_H2.22";#N/A,#N/A,FALSE,"WP-H2.23";#N/A,#N/A,FALSE,"WP_H2.24"}</definedName>
    <definedName name="_91" localSheetId="4" hidden="1">{#N/A,#N/A,FALSE,"WP_B3.1";#N/A,#N/A,FALSE,"WP_B3.2";#N/A,#N/A,FALSE,"WP_B3.3";#N/A,#N/A,FALSE,"WP_B3.4";#N/A,#N/A,FALSE,"WP_B3.5";#N/A,#N/A,FALSE,"WP_B3.6";#N/A,#N/A,FALSE,"WP_B3.7";#N/A,#N/A,FALSE,"WP_B3.8";#N/A,#N/A,FALSE,"WPB3.9";#N/A,#N/A,FALSE,"WP_B3.10";#N/A,#N/A,FALSE,"WP_B3.11";#N/A,#N/A,FALSE,"WP_B3.12";#N/A,#N/A,FALSE,"WP_H2.12";#N/A,#N/A,FALSE,"WP_H2.13";#N/A,#N/A,FALSE,"WP_H2.14";#N/A,#N/A,FALSE,"WP_H2.15";#N/A,#N/A,FALSE,"WP_H2.16.1";#N/A,#N/A,FALSE,"WP_H2.16.2";#N/A,#N/A,FALSE,"WP_H2.16.3";#N/A,#N/A,FALSE,"WP_H2.17";#N/A,#N/A,FALSE,"WP_H2.18";#N/A,#N/A,FALSE,"WP_H2.19";#N/A,#N/A,FALSE,"WP_H2.20";#N/A,#N/A,FALSE,"WP_H2.21";#N/A,#N/A,FALSE,"WP_H2.22";#N/A,#N/A,FALSE,"WP-H2.23";#N/A,#N/A,FALSE,"WP_H2.24"}</definedName>
    <definedName name="_91" localSheetId="5" hidden="1">{#N/A,#N/A,FALSE,"WP_B3.1";#N/A,#N/A,FALSE,"WP_B3.2";#N/A,#N/A,FALSE,"WP_B3.3";#N/A,#N/A,FALSE,"WP_B3.4";#N/A,#N/A,FALSE,"WP_B3.5";#N/A,#N/A,FALSE,"WP_B3.6";#N/A,#N/A,FALSE,"WP_B3.7";#N/A,#N/A,FALSE,"WP_B3.8";#N/A,#N/A,FALSE,"WPB3.9";#N/A,#N/A,FALSE,"WP_B3.10";#N/A,#N/A,FALSE,"WP_B3.11";#N/A,#N/A,FALSE,"WP_B3.12";#N/A,#N/A,FALSE,"WP_H2.12";#N/A,#N/A,FALSE,"WP_H2.13";#N/A,#N/A,FALSE,"WP_H2.14";#N/A,#N/A,FALSE,"WP_H2.15";#N/A,#N/A,FALSE,"WP_H2.16.1";#N/A,#N/A,FALSE,"WP_H2.16.2";#N/A,#N/A,FALSE,"WP_H2.16.3";#N/A,#N/A,FALSE,"WP_H2.17";#N/A,#N/A,FALSE,"WP_H2.18";#N/A,#N/A,FALSE,"WP_H2.19";#N/A,#N/A,FALSE,"WP_H2.20";#N/A,#N/A,FALSE,"WP_H2.21";#N/A,#N/A,FALSE,"WP_H2.22";#N/A,#N/A,FALSE,"WP-H2.23";#N/A,#N/A,FALSE,"WP_H2.24"}</definedName>
    <definedName name="_91" hidden="1">{#N/A,#N/A,FALSE,"WP_B3.1";#N/A,#N/A,FALSE,"WP_B3.2";#N/A,#N/A,FALSE,"WP_B3.3";#N/A,#N/A,FALSE,"WP_B3.4";#N/A,#N/A,FALSE,"WP_B3.5";#N/A,#N/A,FALSE,"WP_B3.6";#N/A,#N/A,FALSE,"WP_B3.7";#N/A,#N/A,FALSE,"WP_B3.8";#N/A,#N/A,FALSE,"WPB3.9";#N/A,#N/A,FALSE,"WP_B3.10";#N/A,#N/A,FALSE,"WP_B3.11";#N/A,#N/A,FALSE,"WP_B3.12";#N/A,#N/A,FALSE,"WP_H2.12";#N/A,#N/A,FALSE,"WP_H2.13";#N/A,#N/A,FALSE,"WP_H2.14";#N/A,#N/A,FALSE,"WP_H2.15";#N/A,#N/A,FALSE,"WP_H2.16.1";#N/A,#N/A,FALSE,"WP_H2.16.2";#N/A,#N/A,FALSE,"WP_H2.16.3";#N/A,#N/A,FALSE,"WP_H2.17";#N/A,#N/A,FALSE,"WP_H2.18";#N/A,#N/A,FALSE,"WP_H2.19";#N/A,#N/A,FALSE,"WP_H2.20";#N/A,#N/A,FALSE,"WP_H2.21";#N/A,#N/A,FALSE,"WP_H2.22";#N/A,#N/A,FALSE,"WP-H2.23";#N/A,#N/A,FALSE,"WP_H2.24"}</definedName>
    <definedName name="_92" localSheetId="0" hidden="1">{"summary",#N/A,TRUE,"E93ADJ";"detail",#N/A,TRUE,"E93ADJ"}</definedName>
    <definedName name="_92" localSheetId="1" hidden="1">{"summary",#N/A,TRUE,"E93ADJ";"detail",#N/A,TRUE,"E93ADJ"}</definedName>
    <definedName name="_92" localSheetId="4" hidden="1">{"summary",#N/A,TRUE,"E93ADJ";"detail",#N/A,TRUE,"E93ADJ"}</definedName>
    <definedName name="_92" localSheetId="5" hidden="1">{"summary",#N/A,TRUE,"E93ADJ";"detail",#N/A,TRUE,"E93ADJ"}</definedName>
    <definedName name="_92" hidden="1">{"summary",#N/A,TRUE,"E93ADJ";"detail",#N/A,TRUE,"E93ADJ"}</definedName>
    <definedName name="_93" localSheetId="0" hidden="1">{"print1",#N/A,FALSE,"D21CUSTS"}</definedName>
    <definedName name="_93" localSheetId="1" hidden="1">{"print1",#N/A,FALSE,"D21CUSTS"}</definedName>
    <definedName name="_93" localSheetId="4" hidden="1">{"print1",#N/A,FALSE,"D21CUSTS"}</definedName>
    <definedName name="_93" localSheetId="5" hidden="1">{"print1",#N/A,FALSE,"D21CUSTS"}</definedName>
    <definedName name="_93" hidden="1">{"print1",#N/A,FALSE,"D21CUSTS"}</definedName>
    <definedName name="_94" localSheetId="0" hidden="1">{"print2",#N/A,FALSE,"D21CUSTS"}</definedName>
    <definedName name="_94" localSheetId="1" hidden="1">{"print2",#N/A,FALSE,"D21CUSTS"}</definedName>
    <definedName name="_94" localSheetId="4" hidden="1">{"print2",#N/A,FALSE,"D21CUSTS"}</definedName>
    <definedName name="_94" localSheetId="5" hidden="1">{"print2",#N/A,FALSE,"D21CUSTS"}</definedName>
    <definedName name="_94" hidden="1">{"print2",#N/A,FALSE,"D21CUSTS"}</definedName>
    <definedName name="_95" localSheetId="0" hidden="1">{"print3",#N/A,FALSE,"D21CUSTS"}</definedName>
    <definedName name="_95" localSheetId="1" hidden="1">{"print3",#N/A,FALSE,"D21CUSTS"}</definedName>
    <definedName name="_95" localSheetId="4" hidden="1">{"print3",#N/A,FALSE,"D21CUSTS"}</definedName>
    <definedName name="_95" localSheetId="5" hidden="1">{"print3",#N/A,FALSE,"D21CUSTS"}</definedName>
    <definedName name="_95" hidden="1">{"print3",#N/A,FALSE,"D21CUSTS"}</definedName>
    <definedName name="_96" localSheetId="0" hidden="1">{"print4",#N/A,FALSE,"D21CUSTS"}</definedName>
    <definedName name="_96" localSheetId="1" hidden="1">{"print4",#N/A,FALSE,"D21CUSTS"}</definedName>
    <definedName name="_96" localSheetId="4" hidden="1">{"print4",#N/A,FALSE,"D21CUSTS"}</definedName>
    <definedName name="_96" localSheetId="5" hidden="1">{"print4",#N/A,FALSE,"D21CUSTS"}</definedName>
    <definedName name="_96" hidden="1">{"print4",#N/A,FALSE,"D21CUSTS"}</definedName>
    <definedName name="_97" localSheetId="0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97" localSheetId="1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97" localSheetId="4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97" localSheetId="5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97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98" localSheetId="0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98" localSheetId="1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98" localSheetId="4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98" localSheetId="5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98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99" localSheetId="0" hidden="1">{#N/A,#N/A,FALSE,"GLDwnLoad"}</definedName>
    <definedName name="_99" localSheetId="1" hidden="1">{#N/A,#N/A,FALSE,"GLDwnLoad"}</definedName>
    <definedName name="_99" localSheetId="4" hidden="1">{#N/A,#N/A,FALSE,"GLDwnLoad"}</definedName>
    <definedName name="_99" localSheetId="5" hidden="1">{#N/A,#N/A,FALSE,"GLDwnLoad"}</definedName>
    <definedName name="_99" hidden="1">{#N/A,#N/A,FALSE,"GLDwnLoad"}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8</definedName>
    <definedName name="_AtRisk_SimSetting_MultipleCPUMode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" localSheetId="0" hidden="1">{#N/A,#N/A,FALSE,"SCA";#N/A,#N/A,FALSE,"NCA";#N/A,#N/A,FALSE,"SAZ";#N/A,#N/A,FALSE,"CAZ";#N/A,#N/A,FALSE,"SNV";#N/A,#N/A,FALSE,"NNV";#N/A,#N/A,FALSE,"PP";#N/A,#N/A,FALSE,"SA"}</definedName>
    <definedName name="_b" localSheetId="1" hidden="1">{#N/A,#N/A,FALSE,"SCA";#N/A,#N/A,FALSE,"NCA";#N/A,#N/A,FALSE,"SAZ";#N/A,#N/A,FALSE,"CAZ";#N/A,#N/A,FALSE,"SNV";#N/A,#N/A,FALSE,"NNV";#N/A,#N/A,FALSE,"PP";#N/A,#N/A,FALSE,"SA"}</definedName>
    <definedName name="_b" localSheetId="4" hidden="1">{#N/A,#N/A,FALSE,"SCA";#N/A,#N/A,FALSE,"NCA";#N/A,#N/A,FALSE,"SAZ";#N/A,#N/A,FALSE,"CAZ";#N/A,#N/A,FALSE,"SNV";#N/A,#N/A,FALSE,"NNV";#N/A,#N/A,FALSE,"PP";#N/A,#N/A,FALSE,"SA"}</definedName>
    <definedName name="_b" localSheetId="5" hidden="1">{#N/A,#N/A,FALSE,"SCA";#N/A,#N/A,FALSE,"NCA";#N/A,#N/A,FALSE,"SAZ";#N/A,#N/A,FALSE,"CAZ";#N/A,#N/A,FALSE,"SNV";#N/A,#N/A,FALSE,"NNV";#N/A,#N/A,FALSE,"PP";#N/A,#N/A,FALSE,"SA"}</definedName>
    <definedName name="_b" hidden="1">{#N/A,#N/A,FALSE,"SCA";#N/A,#N/A,FALSE,"NCA";#N/A,#N/A,FALSE,"SAZ";#N/A,#N/A,FALSE,"CAZ";#N/A,#N/A,FALSE,"SNV";#N/A,#N/A,FALSE,"NNV";#N/A,#N/A,FALSE,"PP";#N/A,#N/A,FALSE,"SA"}</definedName>
    <definedName name="_bdm.0291A1646F1441D7AC944D0E5EFE3283.edm" localSheetId="0" hidden="1">#REF!</definedName>
    <definedName name="_bdm.0291A1646F1441D7AC944D0E5EFE3283.edm" localSheetId="1" hidden="1">#REF!</definedName>
    <definedName name="_bdm.0291A1646F1441D7AC944D0E5EFE3283.edm" localSheetId="5" hidden="1">#REF!</definedName>
    <definedName name="_bdm.0291A1646F1441D7AC944D0E5EFE3283.edm" hidden="1">#REF!</definedName>
    <definedName name="_bdm.4DE531A3AAE1459EA607D86D30555044.edm" localSheetId="0" hidden="1">#REF!</definedName>
    <definedName name="_bdm.4DE531A3AAE1459EA607D86D30555044.edm" localSheetId="1" hidden="1">#REF!</definedName>
    <definedName name="_bdm.4DE531A3AAE1459EA607D86D30555044.edm" localSheetId="5" hidden="1">#REF!</definedName>
    <definedName name="_bdm.4DE531A3AAE1459EA607D86D30555044.edm" hidden="1">#REF!</definedName>
    <definedName name="_bdm.61ECA6B5D6964E25B194F839DA09F1DE.edm" localSheetId="0" hidden="1">#REF!</definedName>
    <definedName name="_bdm.61ECA6B5D6964E25B194F839DA09F1DE.edm" localSheetId="1" hidden="1">#REF!</definedName>
    <definedName name="_bdm.61ECA6B5D6964E25B194F839DA09F1DE.edm" localSheetId="5" hidden="1">#REF!</definedName>
    <definedName name="_bdm.61ECA6B5D6964E25B194F839DA09F1DE.edm" hidden="1">#REF!</definedName>
    <definedName name="_bdm.EF8E132A659C430387D12CF4C0897727.edm" localSheetId="0" hidden="1">#REF!</definedName>
    <definedName name="_bdm.EF8E132A659C430387D12CF4C0897727.edm" localSheetId="1" hidden="1">#REF!</definedName>
    <definedName name="_bdm.EF8E132A659C430387D12CF4C0897727.edm" localSheetId="5" hidden="1">#REF!</definedName>
    <definedName name="_bdm.EF8E132A659C430387D12CF4C0897727.edm" hidden="1">#REF!</definedName>
    <definedName name="_d" localSheetId="0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d" localSheetId="1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d" localSheetId="4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d" localSheetId="5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d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Fill" localSheetId="0" hidden="1">#REF!</definedName>
    <definedName name="_Fill" localSheetId="1" hidden="1">#REF!</definedName>
    <definedName name="_Fill" localSheetId="5" hidden="1">#REF!</definedName>
    <definedName name="_Fill" localSheetId="7" hidden="1">#REF!</definedName>
    <definedName name="_Fill" hidden="1">#REF!</definedName>
    <definedName name="_Key1" localSheetId="0" hidden="1">#REF!</definedName>
    <definedName name="_Key1" localSheetId="1" hidden="1">#REF!</definedName>
    <definedName name="_Key1" localSheetId="5" hidden="1">#REF!</definedName>
    <definedName name="_Key1" localSheetId="7" hidden="1">#REF!</definedName>
    <definedName name="_Key1" hidden="1">#REF!</definedName>
    <definedName name="_Key11" localSheetId="0" hidden="1">#REF!</definedName>
    <definedName name="_Key11" localSheetId="1" hidden="1">#REF!</definedName>
    <definedName name="_Key11" localSheetId="5" hidden="1">#REF!</definedName>
    <definedName name="_Key11" localSheetId="7" hidden="1">#REF!</definedName>
    <definedName name="_Key11" hidden="1">#REF!</definedName>
    <definedName name="_key2" localSheetId="0" hidden="1">#REF!</definedName>
    <definedName name="_key2" localSheetId="1" hidden="1">#REF!</definedName>
    <definedName name="_key2" localSheetId="5" hidden="1">#REF!</definedName>
    <definedName name="_key2" localSheetId="7" hidden="1">#REF!</definedName>
    <definedName name="_key2" hidden="1">#REF!</definedName>
    <definedName name="_lslkdjf" localSheetId="0" hidden="1">#REF!</definedName>
    <definedName name="_lslkdjf" localSheetId="1" hidden="1">#REF!</definedName>
    <definedName name="_lslkdjf" localSheetId="5" hidden="1">#REF!</definedName>
    <definedName name="_lslkdjf" hidden="1">#REF!</definedName>
    <definedName name="_new22" localSheetId="0" hidden="1">{#N/A,#N/A,FALSE,"SCA";#N/A,#N/A,FALSE,"NCA";#N/A,#N/A,FALSE,"SAZ";#N/A,#N/A,FALSE,"CAZ";#N/A,#N/A,FALSE,"SNV";#N/A,#N/A,FALSE,"NNV";#N/A,#N/A,FALSE,"PP";#N/A,#N/A,FALSE,"SA"}</definedName>
    <definedName name="_new22" localSheetId="1" hidden="1">{#N/A,#N/A,FALSE,"SCA";#N/A,#N/A,FALSE,"NCA";#N/A,#N/A,FALSE,"SAZ";#N/A,#N/A,FALSE,"CAZ";#N/A,#N/A,FALSE,"SNV";#N/A,#N/A,FALSE,"NNV";#N/A,#N/A,FALSE,"PP";#N/A,#N/A,FALSE,"SA"}</definedName>
    <definedName name="_new22" localSheetId="4" hidden="1">{#N/A,#N/A,FALSE,"SCA";#N/A,#N/A,FALSE,"NCA";#N/A,#N/A,FALSE,"SAZ";#N/A,#N/A,FALSE,"CAZ";#N/A,#N/A,FALSE,"SNV";#N/A,#N/A,FALSE,"NNV";#N/A,#N/A,FALSE,"PP";#N/A,#N/A,FALSE,"SA"}</definedName>
    <definedName name="_new22" localSheetId="5" hidden="1">{#N/A,#N/A,FALSE,"SCA";#N/A,#N/A,FALSE,"NCA";#N/A,#N/A,FALSE,"SAZ";#N/A,#N/A,FALSE,"CAZ";#N/A,#N/A,FALSE,"SNV";#N/A,#N/A,FALSE,"NNV";#N/A,#N/A,FALSE,"PP";#N/A,#N/A,FALSE,"SA"}</definedName>
    <definedName name="_new22" hidden="1">{#N/A,#N/A,FALSE,"SCA";#N/A,#N/A,FALSE,"NCA";#N/A,#N/A,FALSE,"SAZ";#N/A,#N/A,FALSE,"CAZ";#N/A,#N/A,FALSE,"SNV";#N/A,#N/A,FALSE,"NNV";#N/A,#N/A,FALSE,"PP";#N/A,#N/A,FALSE,"SA"}</definedName>
    <definedName name="_new23" localSheetId="0" hidden="1">{#N/A,#N/A,FALSE,"SCA";#N/A,#N/A,FALSE,"NCA";#N/A,#N/A,FALSE,"SAZ";#N/A,#N/A,FALSE,"CAZ";#N/A,#N/A,FALSE,"SNV";#N/A,#N/A,FALSE,"NNV";#N/A,#N/A,FALSE,"PP";#N/A,#N/A,FALSE,"SA"}</definedName>
    <definedName name="_new23" localSheetId="1" hidden="1">{#N/A,#N/A,FALSE,"SCA";#N/A,#N/A,FALSE,"NCA";#N/A,#N/A,FALSE,"SAZ";#N/A,#N/A,FALSE,"CAZ";#N/A,#N/A,FALSE,"SNV";#N/A,#N/A,FALSE,"NNV";#N/A,#N/A,FALSE,"PP";#N/A,#N/A,FALSE,"SA"}</definedName>
    <definedName name="_new23" localSheetId="4" hidden="1">{#N/A,#N/A,FALSE,"SCA";#N/A,#N/A,FALSE,"NCA";#N/A,#N/A,FALSE,"SAZ";#N/A,#N/A,FALSE,"CAZ";#N/A,#N/A,FALSE,"SNV";#N/A,#N/A,FALSE,"NNV";#N/A,#N/A,FALSE,"PP";#N/A,#N/A,FALSE,"SA"}</definedName>
    <definedName name="_new23" localSheetId="5" hidden="1">{#N/A,#N/A,FALSE,"SCA";#N/A,#N/A,FALSE,"NCA";#N/A,#N/A,FALSE,"SAZ";#N/A,#N/A,FALSE,"CAZ";#N/A,#N/A,FALSE,"SNV";#N/A,#N/A,FALSE,"NNV";#N/A,#N/A,FALSE,"PP";#N/A,#N/A,FALSE,"SA"}</definedName>
    <definedName name="_new23" localSheetId="7" hidden="1">{#N/A,#N/A,FALSE,"SCA";#N/A,#N/A,FALSE,"NCA";#N/A,#N/A,FALSE,"SAZ";#N/A,#N/A,FALSE,"CAZ";#N/A,#N/A,FALSE,"SNV";#N/A,#N/A,FALSE,"NNV";#N/A,#N/A,FALSE,"PP";#N/A,#N/A,FALSE,"SA"}</definedName>
    <definedName name="_new23" hidden="1">{#N/A,#N/A,FALSE,"SCA";#N/A,#N/A,FALSE,"NCA";#N/A,#N/A,FALSE,"SAZ";#N/A,#N/A,FALSE,"CAZ";#N/A,#N/A,FALSE,"SNV";#N/A,#N/A,FALSE,"NNV";#N/A,#N/A,FALSE,"PP";#N/A,#N/A,FALSE,"SA"}</definedName>
    <definedName name="_new37" localSheetId="0" hidden="1">{#N/A,#N/A,FALSE,"SCA";#N/A,#N/A,FALSE,"NCA";#N/A,#N/A,FALSE,"SAZ";#N/A,#N/A,FALSE,"CAZ";#N/A,#N/A,FALSE,"SNV";#N/A,#N/A,FALSE,"NNV";#N/A,#N/A,FALSE,"PP";#N/A,#N/A,FALSE,"SA"}</definedName>
    <definedName name="_new37" localSheetId="1" hidden="1">{#N/A,#N/A,FALSE,"SCA";#N/A,#N/A,FALSE,"NCA";#N/A,#N/A,FALSE,"SAZ";#N/A,#N/A,FALSE,"CAZ";#N/A,#N/A,FALSE,"SNV";#N/A,#N/A,FALSE,"NNV";#N/A,#N/A,FALSE,"PP";#N/A,#N/A,FALSE,"SA"}</definedName>
    <definedName name="_new37" localSheetId="4" hidden="1">{#N/A,#N/A,FALSE,"SCA";#N/A,#N/A,FALSE,"NCA";#N/A,#N/A,FALSE,"SAZ";#N/A,#N/A,FALSE,"CAZ";#N/A,#N/A,FALSE,"SNV";#N/A,#N/A,FALSE,"NNV";#N/A,#N/A,FALSE,"PP";#N/A,#N/A,FALSE,"SA"}</definedName>
    <definedName name="_new37" localSheetId="5" hidden="1">{#N/A,#N/A,FALSE,"SCA";#N/A,#N/A,FALSE,"NCA";#N/A,#N/A,FALSE,"SAZ";#N/A,#N/A,FALSE,"CAZ";#N/A,#N/A,FALSE,"SNV";#N/A,#N/A,FALSE,"NNV";#N/A,#N/A,FALSE,"PP";#N/A,#N/A,FALSE,"SA"}</definedName>
    <definedName name="_new37" localSheetId="7" hidden="1">{#N/A,#N/A,FALSE,"SCA";#N/A,#N/A,FALSE,"NCA";#N/A,#N/A,FALSE,"SAZ";#N/A,#N/A,FALSE,"CAZ";#N/A,#N/A,FALSE,"SNV";#N/A,#N/A,FALSE,"NNV";#N/A,#N/A,FALSE,"PP";#N/A,#N/A,FALSE,"SA"}</definedName>
    <definedName name="_new37" hidden="1">{#N/A,#N/A,FALSE,"SCA";#N/A,#N/A,FALSE,"NCA";#N/A,#N/A,FALSE,"SAZ";#N/A,#N/A,FALSE,"CAZ";#N/A,#N/A,FALSE,"SNV";#N/A,#N/A,FALSE,"NNV";#N/A,#N/A,FALSE,"PP";#N/A,#N/A,FALSE,"SA"}</definedName>
    <definedName name="_new41" localSheetId="0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1" localSheetId="1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1" localSheetId="4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1" localSheetId="5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1" localSheetId="7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1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3" localSheetId="0" hidden="1">{#N/A,#N/A,FALSE,"SCA";#N/A,#N/A,FALSE,"NCA";#N/A,#N/A,FALSE,"SAZ";#N/A,#N/A,FALSE,"CAZ";#N/A,#N/A,FALSE,"SNV";#N/A,#N/A,FALSE,"NNV";#N/A,#N/A,FALSE,"PP";#N/A,#N/A,FALSE,"SA"}</definedName>
    <definedName name="_new43" localSheetId="1" hidden="1">{#N/A,#N/A,FALSE,"SCA";#N/A,#N/A,FALSE,"NCA";#N/A,#N/A,FALSE,"SAZ";#N/A,#N/A,FALSE,"CAZ";#N/A,#N/A,FALSE,"SNV";#N/A,#N/A,FALSE,"NNV";#N/A,#N/A,FALSE,"PP";#N/A,#N/A,FALSE,"SA"}</definedName>
    <definedName name="_new43" localSheetId="4" hidden="1">{#N/A,#N/A,FALSE,"SCA";#N/A,#N/A,FALSE,"NCA";#N/A,#N/A,FALSE,"SAZ";#N/A,#N/A,FALSE,"CAZ";#N/A,#N/A,FALSE,"SNV";#N/A,#N/A,FALSE,"NNV";#N/A,#N/A,FALSE,"PP";#N/A,#N/A,FALSE,"SA"}</definedName>
    <definedName name="_new43" localSheetId="5" hidden="1">{#N/A,#N/A,FALSE,"SCA";#N/A,#N/A,FALSE,"NCA";#N/A,#N/A,FALSE,"SAZ";#N/A,#N/A,FALSE,"CAZ";#N/A,#N/A,FALSE,"SNV";#N/A,#N/A,FALSE,"NNV";#N/A,#N/A,FALSE,"PP";#N/A,#N/A,FALSE,"SA"}</definedName>
    <definedName name="_new43" localSheetId="7" hidden="1">{#N/A,#N/A,FALSE,"SCA";#N/A,#N/A,FALSE,"NCA";#N/A,#N/A,FALSE,"SAZ";#N/A,#N/A,FALSE,"CAZ";#N/A,#N/A,FALSE,"SNV";#N/A,#N/A,FALSE,"NNV";#N/A,#N/A,FALSE,"PP";#N/A,#N/A,FALSE,"SA"}</definedName>
    <definedName name="_new43" hidden="1">{#N/A,#N/A,FALSE,"SCA";#N/A,#N/A,FALSE,"NCA";#N/A,#N/A,FALSE,"SAZ";#N/A,#N/A,FALSE,"CAZ";#N/A,#N/A,FALSE,"SNV";#N/A,#N/A,FALSE,"NNV";#N/A,#N/A,FALSE,"PP";#N/A,#N/A,FALSE,"SA"}</definedName>
    <definedName name="_new57" localSheetId="0" hidden="1">{#N/A,#N/A,FALSE,"SCA";#N/A,#N/A,FALSE,"NCA";#N/A,#N/A,FALSE,"SAZ";#N/A,#N/A,FALSE,"CAZ";#N/A,#N/A,FALSE,"SNV";#N/A,#N/A,FALSE,"NNV";#N/A,#N/A,FALSE,"PP";#N/A,#N/A,FALSE,"SA"}</definedName>
    <definedName name="_new57" localSheetId="1" hidden="1">{#N/A,#N/A,FALSE,"SCA";#N/A,#N/A,FALSE,"NCA";#N/A,#N/A,FALSE,"SAZ";#N/A,#N/A,FALSE,"CAZ";#N/A,#N/A,FALSE,"SNV";#N/A,#N/A,FALSE,"NNV";#N/A,#N/A,FALSE,"PP";#N/A,#N/A,FALSE,"SA"}</definedName>
    <definedName name="_new57" localSheetId="4" hidden="1">{#N/A,#N/A,FALSE,"SCA";#N/A,#N/A,FALSE,"NCA";#N/A,#N/A,FALSE,"SAZ";#N/A,#N/A,FALSE,"CAZ";#N/A,#N/A,FALSE,"SNV";#N/A,#N/A,FALSE,"NNV";#N/A,#N/A,FALSE,"PP";#N/A,#N/A,FALSE,"SA"}</definedName>
    <definedName name="_new57" localSheetId="5" hidden="1">{#N/A,#N/A,FALSE,"SCA";#N/A,#N/A,FALSE,"NCA";#N/A,#N/A,FALSE,"SAZ";#N/A,#N/A,FALSE,"CAZ";#N/A,#N/A,FALSE,"SNV";#N/A,#N/A,FALSE,"NNV";#N/A,#N/A,FALSE,"PP";#N/A,#N/A,FALSE,"SA"}</definedName>
    <definedName name="_new57" localSheetId="7" hidden="1">{#N/A,#N/A,FALSE,"SCA";#N/A,#N/A,FALSE,"NCA";#N/A,#N/A,FALSE,"SAZ";#N/A,#N/A,FALSE,"CAZ";#N/A,#N/A,FALSE,"SNV";#N/A,#N/A,FALSE,"NNV";#N/A,#N/A,FALSE,"PP";#N/A,#N/A,FALSE,"SA"}</definedName>
    <definedName name="_new57" hidden="1">{#N/A,#N/A,FALSE,"SCA";#N/A,#N/A,FALSE,"NCA";#N/A,#N/A,FALSE,"SAZ";#N/A,#N/A,FALSE,"CAZ";#N/A,#N/A,FALSE,"SNV";#N/A,#N/A,FALSE,"NNV";#N/A,#N/A,FALSE,"PP";#N/A,#N/A,FALSE,"SA"}</definedName>
    <definedName name="_new58" localSheetId="0" hidden="1">{#N/A,#N/A,FALSE,"SCA";#N/A,#N/A,FALSE,"NCA";#N/A,#N/A,FALSE,"SAZ";#N/A,#N/A,FALSE,"CAZ";#N/A,#N/A,FALSE,"SNV";#N/A,#N/A,FALSE,"NNV";#N/A,#N/A,FALSE,"PP";#N/A,#N/A,FALSE,"SA"}</definedName>
    <definedName name="_new58" localSheetId="1" hidden="1">{#N/A,#N/A,FALSE,"SCA";#N/A,#N/A,FALSE,"NCA";#N/A,#N/A,FALSE,"SAZ";#N/A,#N/A,FALSE,"CAZ";#N/A,#N/A,FALSE,"SNV";#N/A,#N/A,FALSE,"NNV";#N/A,#N/A,FALSE,"PP";#N/A,#N/A,FALSE,"SA"}</definedName>
    <definedName name="_new58" localSheetId="4" hidden="1">{#N/A,#N/A,FALSE,"SCA";#N/A,#N/A,FALSE,"NCA";#N/A,#N/A,FALSE,"SAZ";#N/A,#N/A,FALSE,"CAZ";#N/A,#N/A,FALSE,"SNV";#N/A,#N/A,FALSE,"NNV";#N/A,#N/A,FALSE,"PP";#N/A,#N/A,FALSE,"SA"}</definedName>
    <definedName name="_new58" localSheetId="5" hidden="1">{#N/A,#N/A,FALSE,"SCA";#N/A,#N/A,FALSE,"NCA";#N/A,#N/A,FALSE,"SAZ";#N/A,#N/A,FALSE,"CAZ";#N/A,#N/A,FALSE,"SNV";#N/A,#N/A,FALSE,"NNV";#N/A,#N/A,FALSE,"PP";#N/A,#N/A,FALSE,"SA"}</definedName>
    <definedName name="_new58" localSheetId="7" hidden="1">{#N/A,#N/A,FALSE,"SCA";#N/A,#N/A,FALSE,"NCA";#N/A,#N/A,FALSE,"SAZ";#N/A,#N/A,FALSE,"CAZ";#N/A,#N/A,FALSE,"SNV";#N/A,#N/A,FALSE,"NNV";#N/A,#N/A,FALSE,"PP";#N/A,#N/A,FALSE,"SA"}</definedName>
    <definedName name="_new58" hidden="1">{#N/A,#N/A,FALSE,"SCA";#N/A,#N/A,FALSE,"NCA";#N/A,#N/A,FALSE,"SAZ";#N/A,#N/A,FALSE,"CAZ";#N/A,#N/A,FALSE,"SNV";#N/A,#N/A,FALSE,"NNV";#N/A,#N/A,FALSE,"PP";#N/A,#N/A,FALSE,"SA"}</definedName>
    <definedName name="_new61" localSheetId="0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61" localSheetId="1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61" localSheetId="4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61" localSheetId="5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61" localSheetId="7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61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1" localSheetId="0" hidden="1">{#N/A,#N/A,FALSE,"SCA";#N/A,#N/A,FALSE,"NCA";#N/A,#N/A,FALSE,"SAZ";#N/A,#N/A,FALSE,"CAZ";#N/A,#N/A,FALSE,"SNV";#N/A,#N/A,FALSE,"NNV";#N/A,#N/A,FALSE,"PP";#N/A,#N/A,FALSE,"SA"}</definedName>
    <definedName name="_new71" localSheetId="1" hidden="1">{#N/A,#N/A,FALSE,"SCA";#N/A,#N/A,FALSE,"NCA";#N/A,#N/A,FALSE,"SAZ";#N/A,#N/A,FALSE,"CAZ";#N/A,#N/A,FALSE,"SNV";#N/A,#N/A,FALSE,"NNV";#N/A,#N/A,FALSE,"PP";#N/A,#N/A,FALSE,"SA"}</definedName>
    <definedName name="_new71" localSheetId="4" hidden="1">{#N/A,#N/A,FALSE,"SCA";#N/A,#N/A,FALSE,"NCA";#N/A,#N/A,FALSE,"SAZ";#N/A,#N/A,FALSE,"CAZ";#N/A,#N/A,FALSE,"SNV";#N/A,#N/A,FALSE,"NNV";#N/A,#N/A,FALSE,"PP";#N/A,#N/A,FALSE,"SA"}</definedName>
    <definedName name="_new71" localSheetId="5" hidden="1">{#N/A,#N/A,FALSE,"SCA";#N/A,#N/A,FALSE,"NCA";#N/A,#N/A,FALSE,"SAZ";#N/A,#N/A,FALSE,"CAZ";#N/A,#N/A,FALSE,"SNV";#N/A,#N/A,FALSE,"NNV";#N/A,#N/A,FALSE,"PP";#N/A,#N/A,FALSE,"SA"}</definedName>
    <definedName name="_new71" localSheetId="7" hidden="1">{#N/A,#N/A,FALSE,"SCA";#N/A,#N/A,FALSE,"NCA";#N/A,#N/A,FALSE,"SAZ";#N/A,#N/A,FALSE,"CAZ";#N/A,#N/A,FALSE,"SNV";#N/A,#N/A,FALSE,"NNV";#N/A,#N/A,FALSE,"PP";#N/A,#N/A,FALSE,"SA"}</definedName>
    <definedName name="_new71" hidden="1">{#N/A,#N/A,FALSE,"SCA";#N/A,#N/A,FALSE,"NCA";#N/A,#N/A,FALSE,"SAZ";#N/A,#N/A,FALSE,"CAZ";#N/A,#N/A,FALSE,"SNV";#N/A,#N/A,FALSE,"NNV";#N/A,#N/A,FALSE,"PP";#N/A,#N/A,FALSE,"SA"}</definedName>
    <definedName name="_new72" localSheetId="0" hidden="1">{#N/A,#N/A,FALSE,"SCA";#N/A,#N/A,FALSE,"NCA";#N/A,#N/A,FALSE,"SAZ";#N/A,#N/A,FALSE,"CAZ";#N/A,#N/A,FALSE,"SNV";#N/A,#N/A,FALSE,"NNV";#N/A,#N/A,FALSE,"PP";#N/A,#N/A,FALSE,"SA"}</definedName>
    <definedName name="_new72" localSheetId="1" hidden="1">{#N/A,#N/A,FALSE,"SCA";#N/A,#N/A,FALSE,"NCA";#N/A,#N/A,FALSE,"SAZ";#N/A,#N/A,FALSE,"CAZ";#N/A,#N/A,FALSE,"SNV";#N/A,#N/A,FALSE,"NNV";#N/A,#N/A,FALSE,"PP";#N/A,#N/A,FALSE,"SA"}</definedName>
    <definedName name="_new72" localSheetId="4" hidden="1">{#N/A,#N/A,FALSE,"SCA";#N/A,#N/A,FALSE,"NCA";#N/A,#N/A,FALSE,"SAZ";#N/A,#N/A,FALSE,"CAZ";#N/A,#N/A,FALSE,"SNV";#N/A,#N/A,FALSE,"NNV";#N/A,#N/A,FALSE,"PP";#N/A,#N/A,FALSE,"SA"}</definedName>
    <definedName name="_new72" localSheetId="5" hidden="1">{#N/A,#N/A,FALSE,"SCA";#N/A,#N/A,FALSE,"NCA";#N/A,#N/A,FALSE,"SAZ";#N/A,#N/A,FALSE,"CAZ";#N/A,#N/A,FALSE,"SNV";#N/A,#N/A,FALSE,"NNV";#N/A,#N/A,FALSE,"PP";#N/A,#N/A,FALSE,"SA"}</definedName>
    <definedName name="_new72" localSheetId="7" hidden="1">{#N/A,#N/A,FALSE,"SCA";#N/A,#N/A,FALSE,"NCA";#N/A,#N/A,FALSE,"SAZ";#N/A,#N/A,FALSE,"CAZ";#N/A,#N/A,FALSE,"SNV";#N/A,#N/A,FALSE,"NNV";#N/A,#N/A,FALSE,"PP";#N/A,#N/A,FALSE,"SA"}</definedName>
    <definedName name="_new72" hidden="1">{#N/A,#N/A,FALSE,"SCA";#N/A,#N/A,FALSE,"NCA";#N/A,#N/A,FALSE,"SAZ";#N/A,#N/A,FALSE,"CAZ";#N/A,#N/A,FALSE,"SNV";#N/A,#N/A,FALSE,"NNV";#N/A,#N/A,FALSE,"PP";#N/A,#N/A,FALSE,"SA"}</definedName>
    <definedName name="_new73" localSheetId="0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3" localSheetId="1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3" localSheetId="4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3" localSheetId="5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3" localSheetId="7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3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4" localSheetId="0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4" localSheetId="1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4" localSheetId="4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4" localSheetId="5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4" localSheetId="7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4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5" localSheetId="0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75" localSheetId="1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75" localSheetId="4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75" localSheetId="5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75" localSheetId="7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75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Order1" hidden="1">255</definedName>
    <definedName name="_Order2" hidden="1">255</definedName>
    <definedName name="_Regression_Int" hidden="1">1</definedName>
    <definedName name="_Regression_Out" localSheetId="0" hidden="1">#REF!</definedName>
    <definedName name="_Regression_Out" localSheetId="1" hidden="1">#REF!</definedName>
    <definedName name="_Regression_Out" localSheetId="5" hidden="1">#REF!</definedName>
    <definedName name="_Regression_Out" localSheetId="7" hidden="1">#REF!</definedName>
    <definedName name="_Regression_Out" hidden="1">#REF!</definedName>
    <definedName name="_Regression_X" localSheetId="0" hidden="1">#REF!</definedName>
    <definedName name="_Regression_X" localSheetId="1" hidden="1">#REF!</definedName>
    <definedName name="_Regression_X" localSheetId="5" hidden="1">#REF!</definedName>
    <definedName name="_Regression_X" localSheetId="7" hidden="1">#REF!</definedName>
    <definedName name="_Regression_X" hidden="1">#REF!</definedName>
    <definedName name="_Regression_Y" localSheetId="0" hidden="1">#REF!</definedName>
    <definedName name="_Regression_Y" localSheetId="1" hidden="1">#REF!</definedName>
    <definedName name="_Regression_Y" localSheetId="5" hidden="1">#REF!</definedName>
    <definedName name="_Regression_Y" localSheetId="7" hidden="1">#REF!</definedName>
    <definedName name="_Regression_Y" hidden="1">#REF!</definedName>
    <definedName name="_Sort" localSheetId="0" hidden="1">#REF!</definedName>
    <definedName name="_Sort" localSheetId="1" hidden="1">#REF!</definedName>
    <definedName name="_Sort" localSheetId="5" hidden="1">#REF!</definedName>
    <definedName name="_Sort" localSheetId="7" hidden="1">#REF!</definedName>
    <definedName name="_Sort" hidden="1">#REF!</definedName>
    <definedName name="_sort2" localSheetId="0" hidden="1">#REF!</definedName>
    <definedName name="_sort2" localSheetId="1" hidden="1">#REF!</definedName>
    <definedName name="_sort2" localSheetId="5" hidden="1">#REF!</definedName>
    <definedName name="_sort2" hidden="1">#REF!</definedName>
    <definedName name="_Table2_Out" hidden="1">#REF!</definedName>
    <definedName name="_x" localSheetId="0" hidden="1">#REF!</definedName>
    <definedName name="_x" localSheetId="1" hidden="1">#REF!</definedName>
    <definedName name="_x" localSheetId="5" hidden="1">#REF!</definedName>
    <definedName name="_x" hidden="1">#REF!</definedName>
    <definedName name="A" localSheetId="0" hidden="1">#REF!</definedName>
    <definedName name="A" localSheetId="1" hidden="1">#REF!</definedName>
    <definedName name="A" localSheetId="5" hidden="1">#REF!</definedName>
    <definedName name="A" hidden="1">#REF!</definedName>
    <definedName name="aa" localSheetId="0" hidden="1">{"FAC_SUMMARY",#N/A,FALSE,"Summaries"}</definedName>
    <definedName name="aa" localSheetId="1" hidden="1">{"FAC_SUMMARY",#N/A,FALSE,"Summaries"}</definedName>
    <definedName name="aa" localSheetId="4" hidden="1">{"FAC_SUMMARY",#N/A,FALSE,"Summaries"}</definedName>
    <definedName name="aa" localSheetId="5" hidden="1">{"FAC_SUMMARY",#N/A,FALSE,"Summaries"}</definedName>
    <definedName name="aa" hidden="1">{"FAC_SUMMARY",#N/A,FALSE,"Summaries"}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bc" localSheetId="0" hidden="1">{#N/A,#N/A,TRUE,"1990";#N/A,#N/A,TRUE,"1991";#N/A,#N/A,TRUE,"1992";#N/A,#N/A,TRUE,"1993"}</definedName>
    <definedName name="abc" localSheetId="1" hidden="1">{#N/A,#N/A,TRUE,"1990";#N/A,#N/A,TRUE,"1991";#N/A,#N/A,TRUE,"1992";#N/A,#N/A,TRUE,"1993"}</definedName>
    <definedName name="abc" localSheetId="4" hidden="1">{#N/A,#N/A,TRUE,"1990";#N/A,#N/A,TRUE,"1991";#N/A,#N/A,TRUE,"1992";#N/A,#N/A,TRUE,"1993"}</definedName>
    <definedName name="abc" localSheetId="5" hidden="1">{#N/A,#N/A,TRUE,"1990";#N/A,#N/A,TRUE,"1991";#N/A,#N/A,TRUE,"1992";#N/A,#N/A,TRUE,"1993"}</definedName>
    <definedName name="abc" hidden="1">{#N/A,#N/A,TRUE,"1990";#N/A,#N/A,TRUE,"1991";#N/A,#N/A,TRUE,"1992";#N/A,#N/A,TRUE,"1993"}</definedName>
    <definedName name="abcd" localSheetId="0" hidden="1">{#N/A,#N/A,TRUE,"1990";#N/A,#N/A,TRUE,"1991";#N/A,#N/A,TRUE,"1992";#N/A,#N/A,TRUE,"1993"}</definedName>
    <definedName name="abcd" localSheetId="1" hidden="1">{#N/A,#N/A,TRUE,"1990";#N/A,#N/A,TRUE,"1991";#N/A,#N/A,TRUE,"1992";#N/A,#N/A,TRUE,"1993"}</definedName>
    <definedName name="abcd" localSheetId="4" hidden="1">{#N/A,#N/A,TRUE,"1990";#N/A,#N/A,TRUE,"1991";#N/A,#N/A,TRUE,"1992";#N/A,#N/A,TRUE,"1993"}</definedName>
    <definedName name="abcd" localSheetId="5" hidden="1">{#N/A,#N/A,TRUE,"1990";#N/A,#N/A,TRUE,"1991";#N/A,#N/A,TRUE,"1992";#N/A,#N/A,TRUE,"1993"}</definedName>
    <definedName name="abcd" hidden="1">{#N/A,#N/A,TRUE,"1990";#N/A,#N/A,TRUE,"1991";#N/A,#N/A,TRUE,"1992";#N/A,#N/A,TRUE,"1993"}</definedName>
    <definedName name="abcde" localSheetId="0" hidden="1">{"summary",#N/A,TRUE,"E93ADJ";"detail",#N/A,TRUE,"E93ADJ"}</definedName>
    <definedName name="abcde" localSheetId="1" hidden="1">{"summary",#N/A,TRUE,"E93ADJ";"detail",#N/A,TRUE,"E93ADJ"}</definedName>
    <definedName name="abcde" localSheetId="4" hidden="1">{"summary",#N/A,TRUE,"E93ADJ";"detail",#N/A,TRUE,"E93ADJ"}</definedName>
    <definedName name="abcde" localSheetId="5" hidden="1">{"summary",#N/A,TRUE,"E93ADJ";"detail",#N/A,TRUE,"E93ADJ"}</definedName>
    <definedName name="abcde" hidden="1">{"summary",#N/A,TRUE,"E93ADJ";"detail",#N/A,TRUE,"E93ADJ"}</definedName>
    <definedName name="abcdef" localSheetId="0" hidden="1">{"summary",#N/A,TRUE,"E93ADJ";"detail",#N/A,TRUE,"E93ADJ"}</definedName>
    <definedName name="abcdef" localSheetId="1" hidden="1">{"summary",#N/A,TRUE,"E93ADJ";"detail",#N/A,TRUE,"E93ADJ"}</definedName>
    <definedName name="abcdef" localSheetId="4" hidden="1">{"summary",#N/A,TRUE,"E93ADJ";"detail",#N/A,TRUE,"E93ADJ"}</definedName>
    <definedName name="abcdef" localSheetId="5" hidden="1">{"summary",#N/A,TRUE,"E93ADJ";"detail",#N/A,TRUE,"E93ADJ"}</definedName>
    <definedName name="abcdef" hidden="1">{"summary",#N/A,TRUE,"E93ADJ";"detail",#N/A,TRUE,"E93ADJ"}</definedName>
    <definedName name="ACwvu.DATABASE." hidden="1">[9]DATABASE!#REF!</definedName>
    <definedName name="ACwvu.OP." hidden="1">#REF!</definedName>
    <definedName name="adfadfdfadsfdsa" hidden="1">'[2]Chart Data'!$K$30:$K$228</definedName>
    <definedName name="aedf" localSheetId="0" hidden="1">#REF!</definedName>
    <definedName name="aedf" localSheetId="1" hidden="1">#REF!</definedName>
    <definedName name="aedf" localSheetId="5" hidden="1">#REF!</definedName>
    <definedName name="aedf" hidden="1">#REF!</definedName>
    <definedName name="aewc12" localSheetId="0" hidden="1">#REF!</definedName>
    <definedName name="aewc12" localSheetId="1" hidden="1">#REF!</definedName>
    <definedName name="aewc12" localSheetId="5" hidden="1">#REF!</definedName>
    <definedName name="aewc12" hidden="1">#REF!</definedName>
    <definedName name="afd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fddafadfs" hidden="1">'[2]Chart Data'!$B$30:$B$222</definedName>
    <definedName name="afddfadfdsfafdas" hidden="1">'[2]Chart Data'!$O$30:$O$226</definedName>
    <definedName name="ajw2n" localSheetId="0" hidden="1">#REF!</definedName>
    <definedName name="ajw2n" localSheetId="1" hidden="1">#REF!</definedName>
    <definedName name="ajw2n" localSheetId="5" hidden="1">#REF!</definedName>
    <definedName name="ajw2n" hidden="1">#REF!</definedName>
    <definedName name="anscount" localSheetId="7" hidden="1">3</definedName>
    <definedName name="anscount" hidden="1">1</definedName>
    <definedName name="ap" localSheetId="0" hidden="1">#REF!</definedName>
    <definedName name="ap" localSheetId="1" hidden="1">#REF!</definedName>
    <definedName name="ap" localSheetId="5" hidden="1">#REF!</definedName>
    <definedName name="ap" hidden="1">#REF!</definedName>
    <definedName name="AS2DocOpenMode" hidden="1">"AS2DocumentEdit"</definedName>
    <definedName name="asd" localSheetId="0" hidden="1">#REF!</definedName>
    <definedName name="asd" localSheetId="1" hidden="1">#REF!</definedName>
    <definedName name="asd" localSheetId="5" hidden="1">#REF!</definedName>
    <definedName name="asd" hidden="1">#REF!</definedName>
    <definedName name="asdf" localSheetId="0" hidden="1">#REF!</definedName>
    <definedName name="asdf" localSheetId="1" hidden="1">#REF!</definedName>
    <definedName name="asdf" localSheetId="5" hidden="1">#REF!</definedName>
    <definedName name="asdf" hidden="1">#REF!</definedName>
    <definedName name="asdij" localSheetId="0" hidden="1">#REF!</definedName>
    <definedName name="asdij" localSheetId="1" hidden="1">#REF!</definedName>
    <definedName name="asdij" localSheetId="5" hidden="1">#REF!</definedName>
    <definedName name="asdij" hidden="1">#REF!</definedName>
    <definedName name="asf" localSheetId="0" hidden="1">#REF!</definedName>
    <definedName name="asf" localSheetId="1" hidden="1">#REF!</definedName>
    <definedName name="asf" localSheetId="5" hidden="1">#REF!</definedName>
    <definedName name="asf" hidden="1">#REF!</definedName>
    <definedName name="aspd" localSheetId="0" hidden="1">#REF!</definedName>
    <definedName name="aspd" localSheetId="1" hidden="1">#REF!</definedName>
    <definedName name="aspd" localSheetId="5" hidden="1">#REF!</definedName>
    <definedName name="aspd" hidden="1">#REF!</definedName>
    <definedName name="aswac" localSheetId="0" hidden="1">#REF!</definedName>
    <definedName name="aswac" localSheetId="1" hidden="1">#REF!</definedName>
    <definedName name="aswac" localSheetId="5" hidden="1">#REF!</definedName>
    <definedName name="aswac" hidden="1">#REF!</definedName>
    <definedName name="aswc" localSheetId="0" hidden="1">#REF!</definedName>
    <definedName name="aswc" localSheetId="1" hidden="1">#REF!</definedName>
    <definedName name="aswc" localSheetId="5" hidden="1">#REF!</definedName>
    <definedName name="aswc" hidden="1">#REF!</definedName>
    <definedName name="aw3dq" localSheetId="0" hidden="1">#REF!</definedName>
    <definedName name="aw3dq" localSheetId="1" hidden="1">#REF!</definedName>
    <definedName name="aw3dq" localSheetId="5" hidden="1">#REF!</definedName>
    <definedName name="aw3dq" hidden="1">#REF!</definedName>
    <definedName name="awd" localSheetId="0" hidden="1">#REF!</definedName>
    <definedName name="awd" localSheetId="1" hidden="1">#REF!</definedName>
    <definedName name="awd" localSheetId="5" hidden="1">#REF!</definedName>
    <definedName name="awd" hidden="1">#REF!</definedName>
    <definedName name="awef" localSheetId="0" hidden="1">#REF!</definedName>
    <definedName name="awef" localSheetId="1" hidden="1">#REF!</definedName>
    <definedName name="awef" localSheetId="5" hidden="1">#REF!</definedName>
    <definedName name="awef" hidden="1">#REF!</definedName>
    <definedName name="AWS" localSheetId="0" hidden="1">#REF!</definedName>
    <definedName name="AWS" localSheetId="1" hidden="1">#REF!</definedName>
    <definedName name="AWS" localSheetId="5" hidden="1">#REF!</definedName>
    <definedName name="AWS" hidden="1">#REF!</definedName>
    <definedName name="az" localSheetId="0" hidden="1">#REF!</definedName>
    <definedName name="az" localSheetId="1" hidden="1">#REF!</definedName>
    <definedName name="az" localSheetId="5" hidden="1">#REF!</definedName>
    <definedName name="az" hidden="1">#REF!</definedName>
    <definedName name="BB" localSheetId="0" hidden="1">#REF!</definedName>
    <definedName name="BB" localSheetId="1" hidden="1">#REF!</definedName>
    <definedName name="BB" localSheetId="5" hidden="1">#REF!</definedName>
    <definedName name="BB" hidden="1">#REF!</definedName>
    <definedName name="bb_mdm" localSheetId="0" hidden="1">#REF!</definedName>
    <definedName name="bb_mdm" localSheetId="1" hidden="1">#REF!</definedName>
    <definedName name="bb_mdm" localSheetId="5" hidden="1">#REF!</definedName>
    <definedName name="bb_mdm" hidden="1">#REF!</definedName>
    <definedName name="bb_MDMyNTU0NDRBODY1NDVEQz" localSheetId="0" hidden="1">#REF!</definedName>
    <definedName name="bb_MDMyNTU0NDRBODY1NDVEQz" localSheetId="1" hidden="1">#REF!</definedName>
    <definedName name="bb_MDMyNTU0NDRBODY1NDVEQz" localSheetId="5" hidden="1">#REF!</definedName>
    <definedName name="bb_MDMyNTU0NDRBODY1NDVEQz" hidden="1">#REF!</definedName>
    <definedName name="bbbb" localSheetId="0" hidden="1">#REF!</definedName>
    <definedName name="bbbb" localSheetId="1" hidden="1">#REF!</definedName>
    <definedName name="bbbb" localSheetId="5" hidden="1">#REF!</definedName>
    <definedName name="bbbb" hidden="1">#REF!</definedName>
    <definedName name="bcd" localSheetId="0" hidden="1">{#N/A,#N/A,TRUE,"1990";#N/A,#N/A,TRUE,"1991";#N/A,#N/A,TRUE,"1992";#N/A,#N/A,TRUE,"1993"}</definedName>
    <definedName name="bcd" localSheetId="1" hidden="1">{#N/A,#N/A,TRUE,"1990";#N/A,#N/A,TRUE,"1991";#N/A,#N/A,TRUE,"1992";#N/A,#N/A,TRUE,"1993"}</definedName>
    <definedName name="bcd" localSheetId="4" hidden="1">{#N/A,#N/A,TRUE,"1990";#N/A,#N/A,TRUE,"1991";#N/A,#N/A,TRUE,"1992";#N/A,#N/A,TRUE,"1993"}</definedName>
    <definedName name="bcd" localSheetId="5" hidden="1">{#N/A,#N/A,TRUE,"1990";#N/A,#N/A,TRUE,"1991";#N/A,#N/A,TRUE,"1992";#N/A,#N/A,TRUE,"1993"}</definedName>
    <definedName name="bcd" hidden="1">{#N/A,#N/A,TRUE,"1990";#N/A,#N/A,TRUE,"1991";#N/A,#N/A,TRUE,"1992";#N/A,#N/A,TRUE,"1993"}</definedName>
    <definedName name="bcde" localSheetId="0" hidden="1">{"summary",#N/A,TRUE,"E93ADJ";"detail",#N/A,TRUE,"E93ADJ"}</definedName>
    <definedName name="bcde" localSheetId="1" hidden="1">{"summary",#N/A,TRUE,"E93ADJ";"detail",#N/A,TRUE,"E93ADJ"}</definedName>
    <definedName name="bcde" localSheetId="4" hidden="1">{"summary",#N/A,TRUE,"E93ADJ";"detail",#N/A,TRUE,"E93ADJ"}</definedName>
    <definedName name="bcde" localSheetId="5" hidden="1">{"summary",#N/A,TRUE,"E93ADJ";"detail",#N/A,TRUE,"E93ADJ"}</definedName>
    <definedName name="bcde" hidden="1">{"summary",#N/A,TRUE,"E93ADJ";"detail",#N/A,TRUE,"E93ADJ"}</definedName>
    <definedName name="bl" localSheetId="0" hidden="1">#REF!</definedName>
    <definedName name="bl" localSheetId="1" hidden="1">#REF!</definedName>
    <definedName name="bl" localSheetId="5" hidden="1">#REF!</definedName>
    <definedName name="bl" hidden="1">#REF!</definedName>
    <definedName name="Blank" localSheetId="0" hidden="1">{"ARK_JURIS_FUEL",#N/A,FALSE,"Ark_Fuel&amp;Rev"}</definedName>
    <definedName name="Blank" localSheetId="1" hidden="1">{"ARK_JURIS_FUEL",#N/A,FALSE,"Ark_Fuel&amp;Rev"}</definedName>
    <definedName name="Blank" localSheetId="4" hidden="1">{"ARK_JURIS_FUEL",#N/A,FALSE,"Ark_Fuel&amp;Rev"}</definedName>
    <definedName name="Blank" localSheetId="5" hidden="1">{"ARK_JURIS_FUEL",#N/A,FALSE,"Ark_Fuel&amp;Rev"}</definedName>
    <definedName name="Blank" hidden="1">{"ARK_JURIS_FUEL",#N/A,FALSE,"Ark_Fuel&amp;Rev"}</definedName>
    <definedName name="BLPH2" hidden="1">'[10]Commercial Paper'!#REF!</definedName>
    <definedName name="BLPH3" hidden="1">'[10]Commercial Paper'!#REF!</definedName>
    <definedName name="BLPH4" hidden="1">'[10]Commercial Paper'!#REF!</definedName>
    <definedName name="BLPH5" hidden="1">'[10]Commercial Paper'!#REF!</definedName>
    <definedName name="BLPH6" hidden="1">'[10]Commercial Paper'!#REF!</definedName>
    <definedName name="bnca" localSheetId="0" hidden="1">#REF!</definedName>
    <definedName name="bnca" localSheetId="1" hidden="1">#REF!</definedName>
    <definedName name="bnca" localSheetId="5" hidden="1">#REF!</definedName>
    <definedName name="bnca" hidden="1">#REF!</definedName>
    <definedName name="bned" localSheetId="0" hidden="1">#REF!</definedName>
    <definedName name="bned" localSheetId="1" hidden="1">#REF!</definedName>
    <definedName name="bned" localSheetId="5" hidden="1">#REF!</definedName>
    <definedName name="bned" hidden="1">#REF!</definedName>
    <definedName name="borst" localSheetId="0" hidden="1">#REF!</definedName>
    <definedName name="borst" localSheetId="1" hidden="1">#REF!</definedName>
    <definedName name="borst" localSheetId="5" hidden="1">#REF!</definedName>
    <definedName name="borst" hidden="1">#REF!</definedName>
    <definedName name="Bruce" localSheetId="0" hidden="1">{#N/A,#N/A,FALSE,"SCA";#N/A,#N/A,FALSE,"NCA";#N/A,#N/A,FALSE,"SAZ";#N/A,#N/A,FALSE,"CAZ";#N/A,#N/A,FALSE,"SNV";#N/A,#N/A,FALSE,"NNV";#N/A,#N/A,FALSE,"PP";#N/A,#N/A,FALSE,"SA"}</definedName>
    <definedName name="Bruce" localSheetId="1" hidden="1">{#N/A,#N/A,FALSE,"SCA";#N/A,#N/A,FALSE,"NCA";#N/A,#N/A,FALSE,"SAZ";#N/A,#N/A,FALSE,"CAZ";#N/A,#N/A,FALSE,"SNV";#N/A,#N/A,FALSE,"NNV";#N/A,#N/A,FALSE,"PP";#N/A,#N/A,FALSE,"SA"}</definedName>
    <definedName name="Bruce" localSheetId="4" hidden="1">{#N/A,#N/A,FALSE,"SCA";#N/A,#N/A,FALSE,"NCA";#N/A,#N/A,FALSE,"SAZ";#N/A,#N/A,FALSE,"CAZ";#N/A,#N/A,FALSE,"SNV";#N/A,#N/A,FALSE,"NNV";#N/A,#N/A,FALSE,"PP";#N/A,#N/A,FALSE,"SA"}</definedName>
    <definedName name="Bruce" localSheetId="5" hidden="1">{#N/A,#N/A,FALSE,"SCA";#N/A,#N/A,FALSE,"NCA";#N/A,#N/A,FALSE,"SAZ";#N/A,#N/A,FALSE,"CAZ";#N/A,#N/A,FALSE,"SNV";#N/A,#N/A,FALSE,"NNV";#N/A,#N/A,FALSE,"PP";#N/A,#N/A,FALSE,"SA"}</definedName>
    <definedName name="Bruce" hidden="1">{#N/A,#N/A,FALSE,"SCA";#N/A,#N/A,FALSE,"NCA";#N/A,#N/A,FALSE,"SAZ";#N/A,#N/A,FALSE,"CAZ";#N/A,#N/A,FALSE,"SNV";#N/A,#N/A,FALSE,"NNV";#N/A,#N/A,FALSE,"PP";#N/A,#N/A,FALSE,"SA"}</definedName>
    <definedName name="Bruce1" localSheetId="0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Bruce1" localSheetId="1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Bruce1" localSheetId="4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Bruce1" localSheetId="5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Bruce1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c.LTMYear" hidden="1">#REF!</definedName>
    <definedName name="ca" localSheetId="0" hidden="1">#REF!</definedName>
    <definedName name="ca" localSheetId="1" hidden="1">#REF!</definedName>
    <definedName name="ca" localSheetId="5" hidden="1">#REF!</definedName>
    <definedName name="ca" hidden="1">#REF!</definedName>
    <definedName name="cbwe" localSheetId="0" hidden="1">#REF!</definedName>
    <definedName name="cbwe" localSheetId="1" hidden="1">#REF!</definedName>
    <definedName name="cbwe" localSheetId="5" hidden="1">#REF!</definedName>
    <definedName name="cbwe" hidden="1">#REF!</definedName>
    <definedName name="chj" localSheetId="0" hidden="1">#REF!</definedName>
    <definedName name="chj" localSheetId="1" hidden="1">#REF!</definedName>
    <definedName name="chj" localSheetId="5" hidden="1">#REF!</definedName>
    <definedName name="chj" hidden="1">#REF!</definedName>
    <definedName name="CIQWBGuid" hidden="1">"d5c96f1c-0b8a-4f1d-9499-e87469d8b72c"</definedName>
    <definedName name="Common" localSheetId="0" hidden="1">{#N/A,#N/A,FALSE,"SCA";#N/A,#N/A,FALSE,"NCA";#N/A,#N/A,FALSE,"SAZ";#N/A,#N/A,FALSE,"CAZ";#N/A,#N/A,FALSE,"SNV";#N/A,#N/A,FALSE,"NNV";#N/A,#N/A,FALSE,"PP";#N/A,#N/A,FALSE,"SA"}</definedName>
    <definedName name="Common" localSheetId="1" hidden="1">{#N/A,#N/A,FALSE,"SCA";#N/A,#N/A,FALSE,"NCA";#N/A,#N/A,FALSE,"SAZ";#N/A,#N/A,FALSE,"CAZ";#N/A,#N/A,FALSE,"SNV";#N/A,#N/A,FALSE,"NNV";#N/A,#N/A,FALSE,"PP";#N/A,#N/A,FALSE,"SA"}</definedName>
    <definedName name="Common" localSheetId="4" hidden="1">{#N/A,#N/A,FALSE,"SCA";#N/A,#N/A,FALSE,"NCA";#N/A,#N/A,FALSE,"SAZ";#N/A,#N/A,FALSE,"CAZ";#N/A,#N/A,FALSE,"SNV";#N/A,#N/A,FALSE,"NNV";#N/A,#N/A,FALSE,"PP";#N/A,#N/A,FALSE,"SA"}</definedName>
    <definedName name="Common" localSheetId="5" hidden="1">{#N/A,#N/A,FALSE,"SCA";#N/A,#N/A,FALSE,"NCA";#N/A,#N/A,FALSE,"SAZ";#N/A,#N/A,FALSE,"CAZ";#N/A,#N/A,FALSE,"SNV";#N/A,#N/A,FALSE,"NNV";#N/A,#N/A,FALSE,"PP";#N/A,#N/A,FALSE,"SA"}</definedName>
    <definedName name="Common" localSheetId="7" hidden="1">{#N/A,#N/A,FALSE,"SCA";#N/A,#N/A,FALSE,"NCA";#N/A,#N/A,FALSE,"SAZ";#N/A,#N/A,FALSE,"CAZ";#N/A,#N/A,FALSE,"SNV";#N/A,#N/A,FALSE,"NNV";#N/A,#N/A,FALSE,"PP";#N/A,#N/A,FALSE,"SA"}</definedName>
    <definedName name="Common" hidden="1">{#N/A,#N/A,FALSE,"SCA";#N/A,#N/A,FALSE,"NCA";#N/A,#N/A,FALSE,"SAZ";#N/A,#N/A,FALSE,"CAZ";#N/A,#N/A,FALSE,"SNV";#N/A,#N/A,FALSE,"NNV";#N/A,#N/A,FALSE,"PP";#N/A,#N/A,FALSE,"SA"}</definedName>
    <definedName name="cover" localSheetId="0" hidden="1">#REF!</definedName>
    <definedName name="cover" localSheetId="1" hidden="1">#REF!</definedName>
    <definedName name="cover" localSheetId="5" hidden="1">#REF!</definedName>
    <definedName name="cover" localSheetId="7" hidden="1">#REF!</definedName>
    <definedName name="cover" hidden="1">#REF!</definedName>
    <definedName name="cvdsza" localSheetId="0" hidden="1">#REF!</definedName>
    <definedName name="cvdsza" localSheetId="1" hidden="1">#REF!</definedName>
    <definedName name="cvdsza" localSheetId="5" hidden="1">#REF!</definedName>
    <definedName name="cvdsza" hidden="1">#REF!</definedName>
    <definedName name="CWIP" localSheetId="0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2";#N/A,#N/A,FALSE,"WP_C4";#N/A,#N/A,FALSE,"WP_C4a";#N/A,#N/A,FALSE,"WP_C4.1";#N/A,#N/A,FALSE,"WP_C4.2";#N/A,#N/A,FALSE,"WP_C4.3";#N/A,#N/A,FALSE,"WP_C5";#N/A,#N/A,FALSE,"WP_C6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D2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CWIP" localSheetId="1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2";#N/A,#N/A,FALSE,"WP_C4";#N/A,#N/A,FALSE,"WP_C4a";#N/A,#N/A,FALSE,"WP_C4.1";#N/A,#N/A,FALSE,"WP_C4.2";#N/A,#N/A,FALSE,"WP_C4.3";#N/A,#N/A,FALSE,"WP_C5";#N/A,#N/A,FALSE,"WP_C6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D2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CWIP" localSheetId="4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2";#N/A,#N/A,FALSE,"WP_C4";#N/A,#N/A,FALSE,"WP_C4a";#N/A,#N/A,FALSE,"WP_C4.1";#N/A,#N/A,FALSE,"WP_C4.2";#N/A,#N/A,FALSE,"WP_C4.3";#N/A,#N/A,FALSE,"WP_C5";#N/A,#N/A,FALSE,"WP_C6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D2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CWIP" localSheetId="5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2";#N/A,#N/A,FALSE,"WP_C4";#N/A,#N/A,FALSE,"WP_C4a";#N/A,#N/A,FALSE,"WP_C4.1";#N/A,#N/A,FALSE,"WP_C4.2";#N/A,#N/A,FALSE,"WP_C4.3";#N/A,#N/A,FALSE,"WP_C5";#N/A,#N/A,FALSE,"WP_C6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D2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CWIP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2";#N/A,#N/A,FALSE,"WP_C4";#N/A,#N/A,FALSE,"WP_C4a";#N/A,#N/A,FALSE,"WP_C4.1";#N/A,#N/A,FALSE,"WP_C4.2";#N/A,#N/A,FALSE,"WP_C4.3";#N/A,#N/A,FALSE,"WP_C5";#N/A,#N/A,FALSE,"WP_C6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D2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CWIP2" localSheetId="0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CWIP2" localSheetId="1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CWIP2" localSheetId="4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CWIP2" localSheetId="5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CWIP2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d" localSheetId="0" hidden="1">#REF!</definedName>
    <definedName name="d" localSheetId="1" hidden="1">#REF!</definedName>
    <definedName name="d" localSheetId="5" hidden="1">#REF!</definedName>
    <definedName name="d" localSheetId="7" hidden="1">#REF!</definedName>
    <definedName name="d" hidden="1">#REF!</definedName>
    <definedName name="da3a" localSheetId="0" hidden="1">#REF!</definedName>
    <definedName name="da3a" localSheetId="1" hidden="1">#REF!</definedName>
    <definedName name="da3a" localSheetId="5" hidden="1">#REF!</definedName>
    <definedName name="da3a" hidden="1">#REF!</definedName>
    <definedName name="dadffadfa" localSheetId="0" hidden="1">'[11]Chart Data'!#REF!</definedName>
    <definedName name="dadffadfa" localSheetId="1" hidden="1">'[11]Chart Data'!#REF!</definedName>
    <definedName name="dadffadfa" localSheetId="5" hidden="1">'[11]Chart Data'!#REF!</definedName>
    <definedName name="dadffadfa" hidden="1">'[11]Chart Data'!#REF!</definedName>
    <definedName name="db" localSheetId="0" hidden="1">#REF!</definedName>
    <definedName name="db" localSheetId="1" hidden="1">#REF!</definedName>
    <definedName name="db" localSheetId="5" hidden="1">#REF!</definedName>
    <definedName name="db" hidden="1">#REF!</definedName>
    <definedName name="dd" localSheetId="0" hidden="1">{"Print_Detail",#N/A,FALSE,"Redemption_Maturity Extract"}</definedName>
    <definedName name="dd" localSheetId="1" hidden="1">{"Print_Detail",#N/A,FALSE,"Redemption_Maturity Extract"}</definedName>
    <definedName name="dd" localSheetId="4" hidden="1">{"Print_Detail",#N/A,FALSE,"Redemption_Maturity Extract"}</definedName>
    <definedName name="dd" localSheetId="5" hidden="1">{"Print_Detail",#N/A,FALSE,"Redemption_Maturity Extract"}</definedName>
    <definedName name="dd" hidden="1">{"Print_Detail",#N/A,FALSE,"Redemption_Maturity Extract"}</definedName>
    <definedName name="ddd" localSheetId="0" hidden="1">{"Full",#N/A,FALSE,"Sec MTN B Summary"}</definedName>
    <definedName name="ddd" localSheetId="1" hidden="1">{"Full",#N/A,FALSE,"Sec MTN B Summary"}</definedName>
    <definedName name="ddd" localSheetId="4" hidden="1">{"Full",#N/A,FALSE,"Sec MTN B Summary"}</definedName>
    <definedName name="ddd" localSheetId="5" hidden="1">{"Full",#N/A,FALSE,"Sec MTN B Summary"}</definedName>
    <definedName name="ddd" hidden="1">{"Full",#N/A,FALSE,"Sec MTN B Summary"}</definedName>
    <definedName name="dddd" localSheetId="0" hidden="1">{"RedPrem_InitRed View",#N/A,FALSE,"Sec MTN B Summary"}</definedName>
    <definedName name="dddd" localSheetId="1" hidden="1">{"RedPrem_InitRed View",#N/A,FALSE,"Sec MTN B Summary"}</definedName>
    <definedName name="dddd" localSheetId="4" hidden="1">{"RedPrem_InitRed View",#N/A,FALSE,"Sec MTN B Summary"}</definedName>
    <definedName name="dddd" localSheetId="5" hidden="1">{"RedPrem_InitRed View",#N/A,FALSE,"Sec MTN B Summary"}</definedName>
    <definedName name="dddd" hidden="1">{"RedPrem_InitRed View",#N/A,FALSE,"Sec MTN B Summary"}</definedName>
    <definedName name="dddddd" localSheetId="0" hidden="1">{"Pivot1",#N/A,FALSE,"Redemption_Maturity Extract"}</definedName>
    <definedName name="dddddd" localSheetId="1" hidden="1">{"Pivot1",#N/A,FALSE,"Redemption_Maturity Extract"}</definedName>
    <definedName name="dddddd" localSheetId="4" hidden="1">{"Pivot1",#N/A,FALSE,"Redemption_Maturity Extract"}</definedName>
    <definedName name="dddddd" localSheetId="5" hidden="1">{"Pivot1",#N/A,FALSE,"Redemption_Maturity Extract"}</definedName>
    <definedName name="dddddd" hidden="1">{"Pivot1",#N/A,FALSE,"Redemption_Maturity Extract"}</definedName>
    <definedName name="dddddddd" localSheetId="0" hidden="1">{"Pivot2",#N/A,FALSE,"Redemption_Maturity Extract"}</definedName>
    <definedName name="dddddddd" localSheetId="1" hidden="1">{"Pivot2",#N/A,FALSE,"Redemption_Maturity Extract"}</definedName>
    <definedName name="dddddddd" localSheetId="4" hidden="1">{"Pivot2",#N/A,FALSE,"Redemption_Maturity Extract"}</definedName>
    <definedName name="dddddddd" localSheetId="5" hidden="1">{"Pivot2",#N/A,FALSE,"Redemption_Maturity Extract"}</definedName>
    <definedName name="dddddddd" hidden="1">{"Pivot2",#N/A,FALSE,"Redemption_Maturity Extract"}</definedName>
    <definedName name="dfghj" localSheetId="0" hidden="1">#REF!</definedName>
    <definedName name="dfghj" localSheetId="1" hidden="1">#REF!</definedName>
    <definedName name="dfghj" localSheetId="5" hidden="1">#REF!</definedName>
    <definedName name="dfghj" hidden="1">#REF!</definedName>
    <definedName name="dfl" localSheetId="0" hidden="1">#REF!</definedName>
    <definedName name="dfl" localSheetId="1" hidden="1">#REF!</definedName>
    <definedName name="dfl" localSheetId="5" hidden="1">#REF!</definedName>
    <definedName name="dfl" hidden="1">#REF!</definedName>
    <definedName name="Discount" hidden="1">'[2]Chart Data'!$O$30:$O$226</definedName>
    <definedName name="discount2" hidden="1">'[2]Chart Data'!$C$30:$C$233</definedName>
    <definedName name="distr" localSheetId="0" hidden="1">{"wp_h4.2",#N/A,FALSE,"WP_H4.2";"wp_h4.3",#N/A,FALSE,"WP_H4.3"}</definedName>
    <definedName name="distr" localSheetId="1" hidden="1">{"wp_h4.2",#N/A,FALSE,"WP_H4.2";"wp_h4.3",#N/A,FALSE,"WP_H4.3"}</definedName>
    <definedName name="distr" localSheetId="4" hidden="1">{"wp_h4.2",#N/A,FALSE,"WP_H4.2";"wp_h4.3",#N/A,FALSE,"WP_H4.3"}</definedName>
    <definedName name="distr" localSheetId="5" hidden="1">{"wp_h4.2",#N/A,FALSE,"WP_H4.2";"wp_h4.3",#N/A,FALSE,"WP_H4.3"}</definedName>
    <definedName name="distr" hidden="1">{"wp_h4.2",#N/A,FALSE,"WP_H4.2";"wp_h4.3",#N/A,FALSE,"WP_H4.3"}</definedName>
    <definedName name="dle" localSheetId="0" hidden="1">#REF!</definedName>
    <definedName name="dle" localSheetId="1" hidden="1">#REF!</definedName>
    <definedName name="dle" localSheetId="5" hidden="1">#REF!</definedName>
    <definedName name="dle" hidden="1">#REF!</definedName>
    <definedName name="dp" localSheetId="0" hidden="1">#REF!</definedName>
    <definedName name="dp" localSheetId="1" hidden="1">#REF!</definedName>
    <definedName name="dp" localSheetId="5" hidden="1">#REF!</definedName>
    <definedName name="dp" hidden="1">#REF!</definedName>
    <definedName name="dsac" localSheetId="0" hidden="1">#REF!</definedName>
    <definedName name="dsac" localSheetId="1" hidden="1">#REF!</definedName>
    <definedName name="dsac" localSheetId="5" hidden="1">#REF!</definedName>
    <definedName name="dsac" hidden="1">#REF!</definedName>
    <definedName name="dslakfjk" localSheetId="0" hidden="1">#REF!</definedName>
    <definedName name="dslakfjk" localSheetId="1" hidden="1">#REF!</definedName>
    <definedName name="dslakfjk" localSheetId="5" hidden="1">#REF!</definedName>
    <definedName name="dslakfjk" hidden="1">#REF!</definedName>
    <definedName name="dsld" localSheetId="0" hidden="1">#REF!</definedName>
    <definedName name="dsld" localSheetId="1" hidden="1">#REF!</definedName>
    <definedName name="dsld" localSheetId="5" hidden="1">#REF!</definedName>
    <definedName name="dsld" hidden="1">#REF!</definedName>
    <definedName name="dud" localSheetId="0" hidden="1">{#N/A,#N/A,TRUE,"1990";#N/A,#N/A,TRUE,"1991";#N/A,#N/A,TRUE,"1992";#N/A,#N/A,TRUE,"1993"}</definedName>
    <definedName name="dud" localSheetId="1" hidden="1">{#N/A,#N/A,TRUE,"1990";#N/A,#N/A,TRUE,"1991";#N/A,#N/A,TRUE,"1992";#N/A,#N/A,TRUE,"1993"}</definedName>
    <definedName name="dud" localSheetId="4" hidden="1">{#N/A,#N/A,TRUE,"1990";#N/A,#N/A,TRUE,"1991";#N/A,#N/A,TRUE,"1992";#N/A,#N/A,TRUE,"1993"}</definedName>
    <definedName name="dud" localSheetId="5" hidden="1">{#N/A,#N/A,TRUE,"1990";#N/A,#N/A,TRUE,"1991";#N/A,#N/A,TRUE,"1992";#N/A,#N/A,TRUE,"1993"}</definedName>
    <definedName name="dud" hidden="1">{#N/A,#N/A,TRUE,"1990";#N/A,#N/A,TRUE,"1991";#N/A,#N/A,TRUE,"1992";#N/A,#N/A,TRUE,"1993"}</definedName>
    <definedName name="ecao" localSheetId="0" hidden="1">#REF!</definedName>
    <definedName name="ecao" localSheetId="1" hidden="1">#REF!</definedName>
    <definedName name="ecao" localSheetId="5" hidden="1">#REF!</definedName>
    <definedName name="ecao" hidden="1">#REF!</definedName>
    <definedName name="ecsaop" localSheetId="0" hidden="1">#REF!</definedName>
    <definedName name="ecsaop" localSheetId="1" hidden="1">#REF!</definedName>
    <definedName name="ecsaop" localSheetId="5" hidden="1">#REF!</definedName>
    <definedName name="ecsaop" hidden="1">#REF!</definedName>
    <definedName name="EEEE" localSheetId="0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EEEE" localSheetId="1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EEEE" localSheetId="4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EEEE" localSheetId="5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EEEE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eq" localSheetId="0" hidden="1">#REF!</definedName>
    <definedName name="eq" localSheetId="1" hidden="1">#REF!</definedName>
    <definedName name="eq" localSheetId="5" hidden="1">#REF!</definedName>
    <definedName name="eq" hidden="1">#REF!</definedName>
    <definedName name="er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t" localSheetId="0" hidden="1">#REF!</definedName>
    <definedName name="ert" localSheetId="1" hidden="1">#REF!</definedName>
    <definedName name="ert" localSheetId="5" hidden="1">#REF!</definedName>
    <definedName name="ert" hidden="1">#REF!</definedName>
    <definedName name="ertyu" localSheetId="0" hidden="1">#REF!</definedName>
    <definedName name="ertyu" localSheetId="1" hidden="1">#REF!</definedName>
    <definedName name="ertyu" localSheetId="5" hidden="1">#REF!</definedName>
    <definedName name="ertyu" hidden="1">#REF!</definedName>
    <definedName name="ETRorig" localSheetId="0" hidden="1">{#N/A,#N/A,FALSE,"TITLEPG";#N/A,#N/A,FALSE,"INDEX";#N/A,#N/A,FALSE,"PAGE7";#N/A,#N/A,FALSE,"COSS";#N/A,#N/A,FALSE,"Taxes FEED ";#N/A,#N/A,FALSE,"PRIOR MTH Taxes FD  ";#N/A,#N/A,FALSE,"FITCALC";#N/A,#N/A,FALSE,"CCBT";#N/A,#N/A,FALSE,"BKTAXINCOME";#N/A,#N/A,FALSE,"PERMDIFFEVENTS";#N/A,#N/A,FALSE,"TIMDIFFEVENTS";#N/A,#N/A,FALSE,"DEPREC";#N/A,#N/A,FALSE,"PERMDIFF";#N/A,#N/A,FALSE,"OPTIMDIFF";#N/A,#N/A,FALSE,"NONOPTIMDIFF";#N/A,#N/A,FALSE,"190CRMTH";#N/A,#N/A,FALSE,"190CRYTD";#N/A,#N/A,FALSE,"190PRYTD";#N/A,#N/A,FALSE,"282CRMTH";#N/A,#N/A,FALSE,"282CRYTD";#N/A,#N/A,FALSE,"282PRYTD";#N/A,#N/A,FALSE,"283CRMTH";#N/A,#N/A,FALSE,"283CRYTD";#N/A,#N/A,FALSE,"283PRYTD";#N/A,#N/A,FALSE,"DITSUM";#N/A,#N/A,FALSE,"CRYTDACREC";#N/A,#N/A,FALSE,"PRYTDACREC";#N/A,#N/A,FALSE,"SYSJRNL"}</definedName>
    <definedName name="ETRorig" localSheetId="1" hidden="1">{#N/A,#N/A,FALSE,"TITLEPG";#N/A,#N/A,FALSE,"INDEX";#N/A,#N/A,FALSE,"PAGE7";#N/A,#N/A,FALSE,"COSS";#N/A,#N/A,FALSE,"Taxes FEED ";#N/A,#N/A,FALSE,"PRIOR MTH Taxes FD  ";#N/A,#N/A,FALSE,"FITCALC";#N/A,#N/A,FALSE,"CCBT";#N/A,#N/A,FALSE,"BKTAXINCOME";#N/A,#N/A,FALSE,"PERMDIFFEVENTS";#N/A,#N/A,FALSE,"TIMDIFFEVENTS";#N/A,#N/A,FALSE,"DEPREC";#N/A,#N/A,FALSE,"PERMDIFF";#N/A,#N/A,FALSE,"OPTIMDIFF";#N/A,#N/A,FALSE,"NONOPTIMDIFF";#N/A,#N/A,FALSE,"190CRMTH";#N/A,#N/A,FALSE,"190CRYTD";#N/A,#N/A,FALSE,"190PRYTD";#N/A,#N/A,FALSE,"282CRMTH";#N/A,#N/A,FALSE,"282CRYTD";#N/A,#N/A,FALSE,"282PRYTD";#N/A,#N/A,FALSE,"283CRMTH";#N/A,#N/A,FALSE,"283CRYTD";#N/A,#N/A,FALSE,"283PRYTD";#N/A,#N/A,FALSE,"DITSUM";#N/A,#N/A,FALSE,"CRYTDACREC";#N/A,#N/A,FALSE,"PRYTDACREC";#N/A,#N/A,FALSE,"SYSJRNL"}</definedName>
    <definedName name="ETRorig" localSheetId="4" hidden="1">{#N/A,#N/A,FALSE,"TITLEPG";#N/A,#N/A,FALSE,"INDEX";#N/A,#N/A,FALSE,"PAGE7";#N/A,#N/A,FALSE,"COSS";#N/A,#N/A,FALSE,"Taxes FEED ";#N/A,#N/A,FALSE,"PRIOR MTH Taxes FD  ";#N/A,#N/A,FALSE,"FITCALC";#N/A,#N/A,FALSE,"CCBT";#N/A,#N/A,FALSE,"BKTAXINCOME";#N/A,#N/A,FALSE,"PERMDIFFEVENTS";#N/A,#N/A,FALSE,"TIMDIFFEVENTS";#N/A,#N/A,FALSE,"DEPREC";#N/A,#N/A,FALSE,"PERMDIFF";#N/A,#N/A,FALSE,"OPTIMDIFF";#N/A,#N/A,FALSE,"NONOPTIMDIFF";#N/A,#N/A,FALSE,"190CRMTH";#N/A,#N/A,FALSE,"190CRYTD";#N/A,#N/A,FALSE,"190PRYTD";#N/A,#N/A,FALSE,"282CRMTH";#N/A,#N/A,FALSE,"282CRYTD";#N/A,#N/A,FALSE,"282PRYTD";#N/A,#N/A,FALSE,"283CRMTH";#N/A,#N/A,FALSE,"283CRYTD";#N/A,#N/A,FALSE,"283PRYTD";#N/A,#N/A,FALSE,"DITSUM";#N/A,#N/A,FALSE,"CRYTDACREC";#N/A,#N/A,FALSE,"PRYTDACREC";#N/A,#N/A,FALSE,"SYSJRNL"}</definedName>
    <definedName name="ETRorig" localSheetId="5" hidden="1">{#N/A,#N/A,FALSE,"TITLEPG";#N/A,#N/A,FALSE,"INDEX";#N/A,#N/A,FALSE,"PAGE7";#N/A,#N/A,FALSE,"COSS";#N/A,#N/A,FALSE,"Taxes FEED ";#N/A,#N/A,FALSE,"PRIOR MTH Taxes FD  ";#N/A,#N/A,FALSE,"FITCALC";#N/A,#N/A,FALSE,"CCBT";#N/A,#N/A,FALSE,"BKTAXINCOME";#N/A,#N/A,FALSE,"PERMDIFFEVENTS";#N/A,#N/A,FALSE,"TIMDIFFEVENTS";#N/A,#N/A,FALSE,"DEPREC";#N/A,#N/A,FALSE,"PERMDIFF";#N/A,#N/A,FALSE,"OPTIMDIFF";#N/A,#N/A,FALSE,"NONOPTIMDIFF";#N/A,#N/A,FALSE,"190CRMTH";#N/A,#N/A,FALSE,"190CRYTD";#N/A,#N/A,FALSE,"190PRYTD";#N/A,#N/A,FALSE,"282CRMTH";#N/A,#N/A,FALSE,"282CRYTD";#N/A,#N/A,FALSE,"282PRYTD";#N/A,#N/A,FALSE,"283CRMTH";#N/A,#N/A,FALSE,"283CRYTD";#N/A,#N/A,FALSE,"283PRYTD";#N/A,#N/A,FALSE,"DITSUM";#N/A,#N/A,FALSE,"CRYTDACREC";#N/A,#N/A,FALSE,"PRYTDACREC";#N/A,#N/A,FALSE,"SYSJRNL"}</definedName>
    <definedName name="ETRorig" hidden="1">{#N/A,#N/A,FALSE,"TITLEPG";#N/A,#N/A,FALSE,"INDEX";#N/A,#N/A,FALSE,"PAGE7";#N/A,#N/A,FALSE,"COSS";#N/A,#N/A,FALSE,"Taxes FEED ";#N/A,#N/A,FALSE,"PRIOR MTH Taxes FD  ";#N/A,#N/A,FALSE,"FITCALC";#N/A,#N/A,FALSE,"CCBT";#N/A,#N/A,FALSE,"BKTAXINCOME";#N/A,#N/A,FALSE,"PERMDIFFEVENTS";#N/A,#N/A,FALSE,"TIMDIFFEVENTS";#N/A,#N/A,FALSE,"DEPREC";#N/A,#N/A,FALSE,"PERMDIFF";#N/A,#N/A,FALSE,"OPTIMDIFF";#N/A,#N/A,FALSE,"NONOPTIMDIFF";#N/A,#N/A,FALSE,"190CRMTH";#N/A,#N/A,FALSE,"190CRYTD";#N/A,#N/A,FALSE,"190PRYTD";#N/A,#N/A,FALSE,"282CRMTH";#N/A,#N/A,FALSE,"282CRYTD";#N/A,#N/A,FALSE,"282PRYTD";#N/A,#N/A,FALSE,"283CRMTH";#N/A,#N/A,FALSE,"283CRYTD";#N/A,#N/A,FALSE,"283PRYTD";#N/A,#N/A,FALSE,"DITSUM";#N/A,#N/A,FALSE,"CRYTDACREC";#N/A,#N/A,FALSE,"PRYTDACREC";#N/A,#N/A,FALSE,"SYSJRNL"}</definedName>
    <definedName name="ev.Calculation" hidden="1">-4105</definedName>
    <definedName name="ev.Initialized" hidden="1">FALSE</definedName>
    <definedName name="EV__ALLOWSTOPEXPAND__" hidden="1">1</definedName>
    <definedName name="EV__EVCOM_OPTIONS__" hidden="1">8</definedName>
    <definedName name="EV__EXPOPTIONS__" hidden="1">1</definedName>
    <definedName name="EV__LASTREFTIME__" hidden="1">39198.5712152778</definedName>
    <definedName name="EV__LOCKEDCVW__BGE_FP" hidden="1">"INCOMESTATEMENT,ACTUAL,ALL_COMPANIES,NO_ORG,TOTALADJ,2002.TOTAL,PERIODIC,"</definedName>
    <definedName name="EV__LOCKEDCVW__CAPITAL" hidden="1">"ACTUAL,3XXXXX,CAPITAL_EXP_TYPES,MAJOR_CATEGORY,FACTORS,TOTAL_PORTFOLIO,2002.TOTAL,PERIODIC,"</definedName>
    <definedName name="EV__LOCKEDCVW__CPA" hidden="1">"O_M,ALL_ACTIVITIES,ACTUAL,ALL_SPENDERS,ALL_EXPTYPES,ALL_PROCESSES,OM_MAJOR_CATEGORY,2005.TOTAL,PERIODIC,"</definedName>
    <definedName name="EV__LOCKEDCVW__SLR" hidden="1">"2005_ORIGBUDGET,ALL_EXPTYPES,IN_UNIT,ALL_COMPANIES,ALL_EMPLOYEES,ALL_SPENDERS,2006.TOTAL,PERIODIC,"</definedName>
    <definedName name="EV__LOCKEDCVW__STAFF_PLANNING" hidden="1">"ALL_STAT_ACCOUNTS,ACTUAL,BGE_CC,ALL_EXP_RESOURCES,ALL_RESOURCES,2002.TOTAL,PERIODIC,"</definedName>
    <definedName name="EV__LOCKSTATUS__" hidden="1">1</definedName>
    <definedName name="EV__MAXEXPCOLS__" hidden="1">100</definedName>
    <definedName name="EV__MAXEXPROWS__" hidden="1">20000</definedName>
    <definedName name="EV__MEMORYCVW__" hidden="1">0</definedName>
    <definedName name="EV__WBEVMODE__" hidden="1">0</definedName>
    <definedName name="EV__WBREFOPTIONS__" hidden="1">134217799</definedName>
    <definedName name="EV__WBVERSION__" hidden="1">0</definedName>
    <definedName name="ewqwe" localSheetId="0" hidden="1">#REF!</definedName>
    <definedName name="ewqwe" localSheetId="1" hidden="1">#REF!</definedName>
    <definedName name="ewqwe" localSheetId="5" hidden="1">#REF!</definedName>
    <definedName name="ewqwe" hidden="1">#REF!</definedName>
    <definedName name="f" localSheetId="0" hidden="1">#REF!</definedName>
    <definedName name="f" localSheetId="1" hidden="1">#REF!</definedName>
    <definedName name="f" localSheetId="5" hidden="1">#REF!</definedName>
    <definedName name="f" localSheetId="7" hidden="1">#REF!</definedName>
    <definedName name="f" hidden="1">#REF!</definedName>
    <definedName name="fdafafdfdafdfafds" hidden="1">'[2]Chart Data'!$I$30:$I$228</definedName>
    <definedName name="fdv" localSheetId="0" hidden="1">#REF!</definedName>
    <definedName name="fdv" localSheetId="1" hidden="1">#REF!</definedName>
    <definedName name="fdv" localSheetId="5" hidden="1">#REF!</definedName>
    <definedName name="fdv" localSheetId="7" hidden="1">{"quarterly",#N/A,FALSE,"Income Statement";#N/A,#N/A,FALSE,"print segment";#N/A,#N/A,FALSE,"Balance Sheet";#N/A,#N/A,FALSE,"Annl Inc";#N/A,#N/A,FALSE,"Cash Flow"}</definedName>
    <definedName name="fdv" hidden="1">#REF!</definedName>
    <definedName name="ff" hidden="1">#REF!</definedName>
    <definedName name="fff" localSheetId="0" hidden="1">#REF!</definedName>
    <definedName name="fff" localSheetId="1" hidden="1">#REF!</definedName>
    <definedName name="fff" localSheetId="5" hidden="1">#REF!</definedName>
    <definedName name="fff" hidden="1">#REF!</definedName>
    <definedName name="fffff" hidden="1">#REF!</definedName>
    <definedName name="ffffff" localSheetId="0" hidden="1">#REF!</definedName>
    <definedName name="ffffff" localSheetId="1" hidden="1">#REF!</definedName>
    <definedName name="ffffff" localSheetId="5" hidden="1">#REF!</definedName>
    <definedName name="ffffff" hidden="1">#REF!</definedName>
    <definedName name="fffffffffffffffffffff" hidden="1">#REF!</definedName>
    <definedName name="ffkf" localSheetId="0" hidden="1">#REF!</definedName>
    <definedName name="ffkf" localSheetId="1" hidden="1">#REF!</definedName>
    <definedName name="ffkf" localSheetId="5" hidden="1">#REF!</definedName>
    <definedName name="ffkf" hidden="1">#REF!</definedName>
    <definedName name="fkfkf" localSheetId="0" hidden="1">#REF!</definedName>
    <definedName name="fkfkf" localSheetId="1" hidden="1">#REF!</definedName>
    <definedName name="fkfkf" localSheetId="5" hidden="1">#REF!</definedName>
    <definedName name="fkfkf" hidden="1">#REF!</definedName>
    <definedName name="fpfl" localSheetId="0" hidden="1">#REF!</definedName>
    <definedName name="fpfl" localSheetId="1" hidden="1">#REF!</definedName>
    <definedName name="fpfl" localSheetId="5" hidden="1">#REF!</definedName>
    <definedName name="fpfl" hidden="1">#REF!</definedName>
    <definedName name="FuelCycle" hidden="1">{#N/A,#N/A,FALSE,"AltFuel"}</definedName>
    <definedName name="fvgbn" localSheetId="0" hidden="1">#REF!</definedName>
    <definedName name="fvgbn" localSheetId="1" hidden="1">#REF!</definedName>
    <definedName name="fvgbn" localSheetId="5" hidden="1">#REF!</definedName>
    <definedName name="fvgbn" hidden="1">#REF!</definedName>
    <definedName name="Gas.calc" localSheetId="0" hidden="1">{"ARK_JURIS_FAC",#N/A,FALSE,"Ark_Fuel&amp;Rev"}</definedName>
    <definedName name="Gas.calc" localSheetId="1" hidden="1">{"ARK_JURIS_FAC",#N/A,FALSE,"Ark_Fuel&amp;Rev"}</definedName>
    <definedName name="Gas.calc" localSheetId="4" hidden="1">{"ARK_JURIS_FAC",#N/A,FALSE,"Ark_Fuel&amp;Rev"}</definedName>
    <definedName name="Gas.calc" localSheetId="5" hidden="1">{"ARK_JURIS_FAC",#N/A,FALSE,"Ark_Fuel&amp;Rev"}</definedName>
    <definedName name="Gas.calc" hidden="1">{"ARK_JURIS_FAC",#N/A,FALSE,"Ark_Fuel&amp;Rev"}</definedName>
    <definedName name="gfhj" localSheetId="0" hidden="1">#REF!</definedName>
    <definedName name="gfhj" localSheetId="1" hidden="1">#REF!</definedName>
    <definedName name="gfhj" localSheetId="5" hidden="1">#REF!</definedName>
    <definedName name="gfhj" hidden="1">#REF!</definedName>
    <definedName name="gggggg" localSheetId="0" hidden="1">#REF!</definedName>
    <definedName name="gggggg" localSheetId="1" hidden="1">#REF!</definedName>
    <definedName name="gggggg" localSheetId="5" hidden="1">#REF!</definedName>
    <definedName name="gggggg" hidden="1">#REF!</definedName>
    <definedName name="ghjk" localSheetId="0" hidden="1">#REF!</definedName>
    <definedName name="ghjk" localSheetId="1" hidden="1">#REF!</definedName>
    <definedName name="ghjk" localSheetId="5" hidden="1">#REF!</definedName>
    <definedName name="ghjk" hidden="1">#REF!</definedName>
    <definedName name="got" localSheetId="0" hidden="1">#REF!</definedName>
    <definedName name="got" localSheetId="1" hidden="1">#REF!</definedName>
    <definedName name="got" localSheetId="5" hidden="1">#REF!</definedName>
    <definedName name="got" hidden="1">#REF!</definedName>
    <definedName name="haha" localSheetId="0" hidden="1">{"OMPA_FAC",#N/A,FALSE,"OMPA FAC"}</definedName>
    <definedName name="haha" localSheetId="1" hidden="1">{"OMPA_FAC",#N/A,FALSE,"OMPA FAC"}</definedName>
    <definedName name="haha" localSheetId="4" hidden="1">{"OMPA_FAC",#N/A,FALSE,"OMPA FAC"}</definedName>
    <definedName name="haha" localSheetId="5" hidden="1">{"OMPA_FAC",#N/A,FALSE,"OMPA FAC"}</definedName>
    <definedName name="haha" hidden="1">{"OMPA_FAC",#N/A,FALSE,"OMPA FAC"}</definedName>
    <definedName name="hhhhh" localSheetId="0" hidden="1">#REF!</definedName>
    <definedName name="hhhhh" localSheetId="1" hidden="1">#REF!</definedName>
    <definedName name="hhhhh" localSheetId="5" hidden="1">#REF!</definedName>
    <definedName name="hhhhh" hidden="1">#REF!</definedName>
    <definedName name="HMMM" localSheetId="0" hidden="1">{#N/A,#N/A,FALSE,"SCH_B1";#N/A,#N/A,FALSE,"SCH_B2";#N/A,#N/A,FALSE,"SCH_B2.1";#N/A,#N/A,FALSE,"SCH_B2.2";#N/A,#N/A,FALSE,"SCH_B2.3";#N/A,#N/A,FALSE,"SCH_B3";#N/A,#N/A,FALSE,"SCH_B3.1";#N/A,#N/A,FALSE,"SCH_C1-a";#N/A,#N/A,FALSE,"SCH_C2";#N/A,#N/A,FALSE,"SCH_C2.1";#N/A,#N/A,FALSE,"SCH_D1A";#N/A,#N/A,FALSE,"SCH_D2";#N/A,#N/A,FALSE,"SCH_D2.1";#N/A,#N/A,FALSE,"SCH_E1";#N/A,#N/A,FALSE,"SCH_E1.1";#N/A,#N/A,FALSE,"SCH_F1";#N/A,#N/A,FALSE,"SCH_H1";#N/A,#N/A,FALSE,"SCH_H2";#N/A,#N/A,FALSE,"SCH_H2.1";#N/A,#N/A,FALSE,"SCH_I1";#N/A,#N/A,FALSE,"SCH_I1a";#N/A,#N/A,FALSE,"SCH_J1"}</definedName>
    <definedName name="HMMM" localSheetId="1" hidden="1">{#N/A,#N/A,FALSE,"SCH_B1";#N/A,#N/A,FALSE,"SCH_B2";#N/A,#N/A,FALSE,"SCH_B2.1";#N/A,#N/A,FALSE,"SCH_B2.2";#N/A,#N/A,FALSE,"SCH_B2.3";#N/A,#N/A,FALSE,"SCH_B3";#N/A,#N/A,FALSE,"SCH_B3.1";#N/A,#N/A,FALSE,"SCH_C1-a";#N/A,#N/A,FALSE,"SCH_C2";#N/A,#N/A,FALSE,"SCH_C2.1";#N/A,#N/A,FALSE,"SCH_D1A";#N/A,#N/A,FALSE,"SCH_D2";#N/A,#N/A,FALSE,"SCH_D2.1";#N/A,#N/A,FALSE,"SCH_E1";#N/A,#N/A,FALSE,"SCH_E1.1";#N/A,#N/A,FALSE,"SCH_F1";#N/A,#N/A,FALSE,"SCH_H1";#N/A,#N/A,FALSE,"SCH_H2";#N/A,#N/A,FALSE,"SCH_H2.1";#N/A,#N/A,FALSE,"SCH_I1";#N/A,#N/A,FALSE,"SCH_I1a";#N/A,#N/A,FALSE,"SCH_J1"}</definedName>
    <definedName name="HMMM" localSheetId="4" hidden="1">{#N/A,#N/A,FALSE,"SCH_B1";#N/A,#N/A,FALSE,"SCH_B2";#N/A,#N/A,FALSE,"SCH_B2.1";#N/A,#N/A,FALSE,"SCH_B2.2";#N/A,#N/A,FALSE,"SCH_B2.3";#N/A,#N/A,FALSE,"SCH_B3";#N/A,#N/A,FALSE,"SCH_B3.1";#N/A,#N/A,FALSE,"SCH_C1-a";#N/A,#N/A,FALSE,"SCH_C2";#N/A,#N/A,FALSE,"SCH_C2.1";#N/A,#N/A,FALSE,"SCH_D1A";#N/A,#N/A,FALSE,"SCH_D2";#N/A,#N/A,FALSE,"SCH_D2.1";#N/A,#N/A,FALSE,"SCH_E1";#N/A,#N/A,FALSE,"SCH_E1.1";#N/A,#N/A,FALSE,"SCH_F1";#N/A,#N/A,FALSE,"SCH_H1";#N/A,#N/A,FALSE,"SCH_H2";#N/A,#N/A,FALSE,"SCH_H2.1";#N/A,#N/A,FALSE,"SCH_I1";#N/A,#N/A,FALSE,"SCH_I1a";#N/A,#N/A,FALSE,"SCH_J1"}</definedName>
    <definedName name="HMMM" localSheetId="5" hidden="1">{#N/A,#N/A,FALSE,"SCH_B1";#N/A,#N/A,FALSE,"SCH_B2";#N/A,#N/A,FALSE,"SCH_B2.1";#N/A,#N/A,FALSE,"SCH_B2.2";#N/A,#N/A,FALSE,"SCH_B2.3";#N/A,#N/A,FALSE,"SCH_B3";#N/A,#N/A,FALSE,"SCH_B3.1";#N/A,#N/A,FALSE,"SCH_C1-a";#N/A,#N/A,FALSE,"SCH_C2";#N/A,#N/A,FALSE,"SCH_C2.1";#N/A,#N/A,FALSE,"SCH_D1A";#N/A,#N/A,FALSE,"SCH_D2";#N/A,#N/A,FALSE,"SCH_D2.1";#N/A,#N/A,FALSE,"SCH_E1";#N/A,#N/A,FALSE,"SCH_E1.1";#N/A,#N/A,FALSE,"SCH_F1";#N/A,#N/A,FALSE,"SCH_H1";#N/A,#N/A,FALSE,"SCH_H2";#N/A,#N/A,FALSE,"SCH_H2.1";#N/A,#N/A,FALSE,"SCH_I1";#N/A,#N/A,FALSE,"SCH_I1a";#N/A,#N/A,FALSE,"SCH_J1"}</definedName>
    <definedName name="HMMM" hidden="1">{#N/A,#N/A,FALSE,"SCH_B1";#N/A,#N/A,FALSE,"SCH_B2";#N/A,#N/A,FALSE,"SCH_B2.1";#N/A,#N/A,FALSE,"SCH_B2.2";#N/A,#N/A,FALSE,"SCH_B2.3";#N/A,#N/A,FALSE,"SCH_B3";#N/A,#N/A,FALSE,"SCH_B3.1";#N/A,#N/A,FALSE,"SCH_C1-a";#N/A,#N/A,FALSE,"SCH_C2";#N/A,#N/A,FALSE,"SCH_C2.1";#N/A,#N/A,FALSE,"SCH_D1A";#N/A,#N/A,FALSE,"SCH_D2";#N/A,#N/A,FALSE,"SCH_D2.1";#N/A,#N/A,FALSE,"SCH_E1";#N/A,#N/A,FALSE,"SCH_E1.1";#N/A,#N/A,FALSE,"SCH_F1";#N/A,#N/A,FALSE,"SCH_H1";#N/A,#N/A,FALSE,"SCH_H2";#N/A,#N/A,FALSE,"SCH_H2.1";#N/A,#N/A,FALSE,"SCH_I1";#N/A,#N/A,FALSE,"SCH_I1a";#N/A,#N/A,FALSE,"SCH_J1"}</definedName>
    <definedName name="hn._I006" hidden="1">#REF!</definedName>
    <definedName name="hn._I018" hidden="1">#REF!</definedName>
    <definedName name="hn._I024" hidden="1">#REF!</definedName>
    <definedName name="hn._I028" hidden="1">#REF!</definedName>
    <definedName name="hn._I029" hidden="1">#REF!</definedName>
    <definedName name="hn._I030" hidden="1">#REF!</definedName>
    <definedName name="hn._I031" hidden="1">#REF!</definedName>
    <definedName name="hn._I059" hidden="1">#REF!</definedName>
    <definedName name="hn._I071" hidden="1">#REF!</definedName>
    <definedName name="hn._I075" hidden="1">#REF!</definedName>
    <definedName name="hn._I083" hidden="1">#REF!</definedName>
    <definedName name="hn._I085" hidden="1">#REF!</definedName>
    <definedName name="hn._P001" hidden="1">#REF!</definedName>
    <definedName name="hn._P004" hidden="1">#REF!</definedName>
    <definedName name="hn._P014" hidden="1">#REF!</definedName>
    <definedName name="hn._P016" hidden="1">#REF!</definedName>
    <definedName name="hn._P021" hidden="1">#REF!</definedName>
    <definedName name="hn._P024" hidden="1">#REF!</definedName>
    <definedName name="hn.Add015" hidden="1">#REF!</definedName>
    <definedName name="hn.Delete015" hidden="1">#REF!,#REF!,#REF!,#REF!,#REF!</definedName>
    <definedName name="hn.ModelVersion" hidden="1">1</definedName>
    <definedName name="hn.NoUpload" hidden="1">0</definedName>
    <definedName name="hn.PrivateLTMYear" hidden="1">#REF!</definedName>
    <definedName name="HTML_CodePage" hidden="1">1252</definedName>
    <definedName name="HTML_Control" localSheetId="0" hidden="1">{"'Sheet1'!$A$1:$O$40"}</definedName>
    <definedName name="HTML_Control" localSheetId="1" hidden="1">{"'Sheet1'!$A$1:$O$40"}</definedName>
    <definedName name="HTML_Control" localSheetId="4" hidden="1">{"'Sheet1'!$A$1:$O$40"}</definedName>
    <definedName name="HTML_Control" localSheetId="5" hidden="1">{"'Sheet1'!$A$1:$O$40"}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ifch" localSheetId="0" hidden="1">#REF!</definedName>
    <definedName name="ifch" localSheetId="1" hidden="1">#REF!</definedName>
    <definedName name="ifch" localSheetId="5" hidden="1">#REF!</definedName>
    <definedName name="ifch" hidden="1">#REF!</definedName>
    <definedName name="IncomeStatement" hidden="1">{#N/A,#N/A,FALSE,"FinStateUS"}</definedName>
    <definedName name="IncomeStatement6Years" hidden="1">{"IncStatement 6 years",#N/A,FALSE,"FinStateUS"}</definedName>
    <definedName name="Inflation" hidden="1">[12]Data!$C$30:$C$233</definedName>
    <definedName name="ipowAC" localSheetId="0" hidden="1">#REF!</definedName>
    <definedName name="ipowAC" localSheetId="1" hidden="1">#REF!</definedName>
    <definedName name="ipowAC" localSheetId="5" hidden="1">#REF!</definedName>
    <definedName name="ipowAC" hidden="1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REUT" hidden="1">"c6800"</definedName>
    <definedName name="IQ_CAL_Y" hidden="1">"c102"</definedName>
    <definedName name="IQ_CAL_Y_EST" hidden="1">"c6797"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B_OTHER_EXP_INC_TAX_US" hidden="1">"c6787"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EST" hidden="1">"c399"</definedName>
    <definedName name="IQ_EPS_EST_REUT" hidden="1">"c5453"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REUT" hidden="1">"c6798"</definedName>
    <definedName name="IQ_FISCAL_Y" hidden="1">"c441"</definedName>
    <definedName name="IQ_FISCAL_Y_EST" hidden="1">"c6795"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NTH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localSheetId="7" hidden="1">40164.5046875</definedName>
    <definedName name="IQ_NAMES_REVISION_DATE_" hidden="1">43404.683912037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ED55" hidden="1">1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T_DATE_SCHEDULE" hidden="1">"c2483"</definedName>
    <definedName name="IQ_PUT_NOTIFICATION" hidden="1">"c2485"</definedName>
    <definedName name="IQ_PUT_PRICE_SCHEDULE" hidden="1">"c2484"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39623.4334259259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uy" localSheetId="0" hidden="1">#REF!</definedName>
    <definedName name="iuy" localSheetId="1" hidden="1">#REF!</definedName>
    <definedName name="iuy" localSheetId="5" hidden="1">#REF!</definedName>
    <definedName name="iuy" hidden="1">#REF!</definedName>
    <definedName name="iuyt" localSheetId="0" hidden="1">#REF!</definedName>
    <definedName name="iuyt" localSheetId="1" hidden="1">#REF!</definedName>
    <definedName name="iuyt" localSheetId="5" hidden="1">#REF!</definedName>
    <definedName name="iuyt" hidden="1">#REF!</definedName>
    <definedName name="j" localSheetId="0" hidden="1">#REF!</definedName>
    <definedName name="j" localSheetId="1" hidden="1">#REF!</definedName>
    <definedName name="j" localSheetId="5" hidden="1">#REF!</definedName>
    <definedName name="j" hidden="1">#REF!</definedName>
    <definedName name="jdn" localSheetId="0" hidden="1">#REF!</definedName>
    <definedName name="jdn" localSheetId="1" hidden="1">#REF!</definedName>
    <definedName name="jdn" localSheetId="5" hidden="1">#REF!</definedName>
    <definedName name="jdn" hidden="1">#REF!</definedName>
    <definedName name="je" localSheetId="0" hidden="1">{#N/A,#N/A,FALSE,"SCA";#N/A,#N/A,FALSE,"NCA";#N/A,#N/A,FALSE,"SAZ";#N/A,#N/A,FALSE,"CAZ";#N/A,#N/A,FALSE,"SNV";#N/A,#N/A,FALSE,"NNV";#N/A,#N/A,FALSE,"PP";#N/A,#N/A,FALSE,"SA"}</definedName>
    <definedName name="je" localSheetId="1" hidden="1">{#N/A,#N/A,FALSE,"SCA";#N/A,#N/A,FALSE,"NCA";#N/A,#N/A,FALSE,"SAZ";#N/A,#N/A,FALSE,"CAZ";#N/A,#N/A,FALSE,"SNV";#N/A,#N/A,FALSE,"NNV";#N/A,#N/A,FALSE,"PP";#N/A,#N/A,FALSE,"SA"}</definedName>
    <definedName name="je" localSheetId="4" hidden="1">{#N/A,#N/A,FALSE,"SCA";#N/A,#N/A,FALSE,"NCA";#N/A,#N/A,FALSE,"SAZ";#N/A,#N/A,FALSE,"CAZ";#N/A,#N/A,FALSE,"SNV";#N/A,#N/A,FALSE,"NNV";#N/A,#N/A,FALSE,"PP";#N/A,#N/A,FALSE,"SA"}</definedName>
    <definedName name="je" localSheetId="5" hidden="1">{#N/A,#N/A,FALSE,"SCA";#N/A,#N/A,FALSE,"NCA";#N/A,#N/A,FALSE,"SAZ";#N/A,#N/A,FALSE,"CAZ";#N/A,#N/A,FALSE,"SNV";#N/A,#N/A,FALSE,"NNV";#N/A,#N/A,FALSE,"PP";#N/A,#N/A,FALSE,"SA"}</definedName>
    <definedName name="je" localSheetId="7" hidden="1">{#N/A,#N/A,FALSE,"SCA";#N/A,#N/A,FALSE,"NCA";#N/A,#N/A,FALSE,"SAZ";#N/A,#N/A,FALSE,"CAZ";#N/A,#N/A,FALSE,"SNV";#N/A,#N/A,FALSE,"NNV";#N/A,#N/A,FALSE,"PP";#N/A,#N/A,FALSE,"SA"}</definedName>
    <definedName name="je" hidden="1">{#N/A,#N/A,FALSE,"SCA";#N/A,#N/A,FALSE,"NCA";#N/A,#N/A,FALSE,"SAZ";#N/A,#N/A,FALSE,"CAZ";#N/A,#N/A,FALSE,"SNV";#N/A,#N/A,FALSE,"NNV";#N/A,#N/A,FALSE,"PP";#N/A,#N/A,FALSE,"SA"}</definedName>
    <definedName name="jhlkqFL" localSheetId="0" hidden="1">{"'Sheet1'!$A$1:$O$40"}</definedName>
    <definedName name="jhlkqFL" localSheetId="1" hidden="1">{"'Sheet1'!$A$1:$O$40"}</definedName>
    <definedName name="jhlkqFL" localSheetId="4" hidden="1">{"'Sheet1'!$A$1:$O$40"}</definedName>
    <definedName name="jhlkqFL" localSheetId="5" hidden="1">{"'Sheet1'!$A$1:$O$40"}</definedName>
    <definedName name="jhlkqFL" hidden="1">{"'Sheet1'!$A$1:$O$40"}</definedName>
    <definedName name="jkdf" localSheetId="0" hidden="1">#REF!</definedName>
    <definedName name="jkdf" localSheetId="1" hidden="1">#REF!</definedName>
    <definedName name="jkdf" localSheetId="5" hidden="1">#REF!</definedName>
    <definedName name="jkdf" hidden="1">#REF!</definedName>
    <definedName name="jkdsac" localSheetId="0" hidden="1">#REF!</definedName>
    <definedName name="jkdsac" localSheetId="1" hidden="1">#REF!</definedName>
    <definedName name="jkdsac" localSheetId="5" hidden="1">#REF!</definedName>
    <definedName name="jkdsac" hidden="1">#REF!</definedName>
    <definedName name="jkfoo" localSheetId="0" hidden="1">#REF!</definedName>
    <definedName name="jkfoo" localSheetId="1" hidden="1">#REF!</definedName>
    <definedName name="jkfoo" localSheetId="5" hidden="1">#REF!</definedName>
    <definedName name="jkfoo" hidden="1">#REF!</definedName>
    <definedName name="jseqf" localSheetId="0" hidden="1">#REF!</definedName>
    <definedName name="jseqf" localSheetId="1" hidden="1">#REF!</definedName>
    <definedName name="jseqf" localSheetId="5" hidden="1">#REF!</definedName>
    <definedName name="jseqf" hidden="1">#REF!</definedName>
    <definedName name="jz" localSheetId="0" hidden="1">#REF!</definedName>
    <definedName name="jz" localSheetId="1" hidden="1">#REF!</definedName>
    <definedName name="jz" localSheetId="5" hidden="1">#REF!</definedName>
    <definedName name="jz" hidden="1">#REF!</definedName>
    <definedName name="jzs" localSheetId="0" hidden="1">#REF!</definedName>
    <definedName name="jzs" localSheetId="1" hidden="1">#REF!</definedName>
    <definedName name="jzs" localSheetId="5" hidden="1">#REF!</definedName>
    <definedName name="jzs" hidden="1">#REF!</definedName>
    <definedName name="k" localSheetId="0" hidden="1">#REF!</definedName>
    <definedName name="k" localSheetId="1" hidden="1">#REF!</definedName>
    <definedName name="k" localSheetId="5" hidden="1">#REF!</definedName>
    <definedName name="k" hidden="1">#REF!</definedName>
    <definedName name="K2_WBEVMODE" hidden="1">0</definedName>
    <definedName name="kal" localSheetId="0" hidden="1">#REF!</definedName>
    <definedName name="kal" localSheetId="1" hidden="1">#REF!</definedName>
    <definedName name="kal" localSheetId="5" hidden="1">#REF!</definedName>
    <definedName name="kal" hidden="1">#REF!</definedName>
    <definedName name="kaw" localSheetId="0" hidden="1">#REF!</definedName>
    <definedName name="kaw" localSheetId="1" hidden="1">#REF!</definedName>
    <definedName name="kaw" localSheetId="5" hidden="1">#REF!</definedName>
    <definedName name="kaw" hidden="1">#REF!</definedName>
    <definedName name="kdkd" localSheetId="0" hidden="1">#REF!</definedName>
    <definedName name="kdkd" localSheetId="1" hidden="1">#REF!</definedName>
    <definedName name="kdkd" localSheetId="5" hidden="1">#REF!</definedName>
    <definedName name="kdkd" hidden="1">#REF!</definedName>
    <definedName name="kdkjrt" localSheetId="0" hidden="1">#REF!</definedName>
    <definedName name="kdkjrt" localSheetId="1" hidden="1">#REF!</definedName>
    <definedName name="kdkjrt" localSheetId="5" hidden="1">#REF!</definedName>
    <definedName name="kdkjrt" hidden="1">#REF!</definedName>
    <definedName name="kdsfj" localSheetId="0" hidden="1">#REF!</definedName>
    <definedName name="kdsfj" localSheetId="1" hidden="1">#REF!</definedName>
    <definedName name="kdsfj" localSheetId="5" hidden="1">#REF!</definedName>
    <definedName name="kdsfj" hidden="1">#REF!</definedName>
    <definedName name="kfdlsg" localSheetId="0" hidden="1">#REF!</definedName>
    <definedName name="kfdlsg" localSheetId="1" hidden="1">#REF!</definedName>
    <definedName name="kfdlsg" localSheetId="5" hidden="1">#REF!</definedName>
    <definedName name="kfdlsg" hidden="1">#REF!</definedName>
    <definedName name="kfkf" localSheetId="0" hidden="1">#REF!</definedName>
    <definedName name="kfkf" localSheetId="1" hidden="1">#REF!</definedName>
    <definedName name="kfkf" localSheetId="5" hidden="1">#REF!</definedName>
    <definedName name="kfkf" hidden="1">#REF!</definedName>
    <definedName name="kfkfkf" localSheetId="0" hidden="1">#REF!</definedName>
    <definedName name="kfkfkf" localSheetId="1" hidden="1">#REF!</definedName>
    <definedName name="kfkfkf" localSheetId="5" hidden="1">#REF!</definedName>
    <definedName name="kfkfkf" hidden="1">#REF!</definedName>
    <definedName name="kfkfkfkf" localSheetId="0" hidden="1">#REF!</definedName>
    <definedName name="kfkfkfkf" localSheetId="1" hidden="1">#REF!</definedName>
    <definedName name="kfkfkfkf" localSheetId="5" hidden="1">#REF!</definedName>
    <definedName name="kfkfkfkf" hidden="1">#REF!</definedName>
    <definedName name="kfkfkfl" localSheetId="0" hidden="1">#REF!</definedName>
    <definedName name="kfkfkfl" localSheetId="1" hidden="1">#REF!</definedName>
    <definedName name="kfkfkfl" localSheetId="5" hidden="1">#REF!</definedName>
    <definedName name="kfkfkfl" hidden="1">#REF!</definedName>
    <definedName name="kfkfksm" localSheetId="0" hidden="1">#REF!</definedName>
    <definedName name="kfkfksm" localSheetId="1" hidden="1">#REF!</definedName>
    <definedName name="kfkfksm" localSheetId="5" hidden="1">#REF!</definedName>
    <definedName name="kfkfksm" hidden="1">#REF!</definedName>
    <definedName name="KI" hidden="1">#REF!,#REF!</definedName>
    <definedName name="kiujh" localSheetId="0" hidden="1">#REF!</definedName>
    <definedName name="kiujh" localSheetId="1" hidden="1">#REF!</definedName>
    <definedName name="kiujh" localSheetId="5" hidden="1">#REF!</definedName>
    <definedName name="kiujh" hidden="1">#REF!</definedName>
    <definedName name="kjfjffnnf" localSheetId="0" hidden="1">#REF!</definedName>
    <definedName name="kjfjffnnf" localSheetId="1" hidden="1">#REF!</definedName>
    <definedName name="kjfjffnnf" localSheetId="5" hidden="1">#REF!</definedName>
    <definedName name="kjfjffnnf" hidden="1">#REF!</definedName>
    <definedName name="kjhg" localSheetId="0" hidden="1">#REF!</definedName>
    <definedName name="kjhg" localSheetId="1" hidden="1">#REF!</definedName>
    <definedName name="kjhg" localSheetId="5" hidden="1">#REF!</definedName>
    <definedName name="kjhg" hidden="1">#REF!</definedName>
    <definedName name="kjhgf" localSheetId="0" hidden="1">#REF!</definedName>
    <definedName name="kjhgf" localSheetId="1" hidden="1">#REF!</definedName>
    <definedName name="kjhgf" localSheetId="5" hidden="1">#REF!</definedName>
    <definedName name="kjhgf" hidden="1">#REF!</definedName>
    <definedName name="kjk" localSheetId="0" hidden="1">'[1]Plant in Ser'!#REF!</definedName>
    <definedName name="kjk" localSheetId="1" hidden="1">'[1]Plant in Ser'!#REF!</definedName>
    <definedName name="kjk" localSheetId="5" hidden="1">'[1]Plant in Ser'!#REF!</definedName>
    <definedName name="kjk" hidden="1">'[1]Plant in Ser'!#REF!</definedName>
    <definedName name="kjzd" localSheetId="0" hidden="1">#REF!</definedName>
    <definedName name="kjzd" localSheetId="1" hidden="1">#REF!</definedName>
    <definedName name="kjzd" localSheetId="5" hidden="1">#REF!</definedName>
    <definedName name="kjzd" hidden="1">#REF!</definedName>
    <definedName name="kkkkk" localSheetId="0" hidden="1">#REF!</definedName>
    <definedName name="kkkkk" localSheetId="1" hidden="1">#REF!</definedName>
    <definedName name="kkkkk" localSheetId="5" hidden="1">#REF!</definedName>
    <definedName name="kkkkk" hidden="1">#REF!</definedName>
    <definedName name="KL" hidden="1">#REF!</definedName>
    <definedName name="kldk" localSheetId="0" hidden="1">#REF!</definedName>
    <definedName name="kldk" localSheetId="1" hidden="1">#REF!</definedName>
    <definedName name="kldk" localSheetId="5" hidden="1">#REF!</definedName>
    <definedName name="kldk" hidden="1">#REF!</definedName>
    <definedName name="klfeqw" localSheetId="0" hidden="1">#REF!</definedName>
    <definedName name="klfeqw" localSheetId="1" hidden="1">#REF!</definedName>
    <definedName name="klfeqw" localSheetId="5" hidden="1">#REF!</definedName>
    <definedName name="klfeqw" hidden="1">#REF!</definedName>
    <definedName name="kqwh" localSheetId="0" hidden="1">#REF!</definedName>
    <definedName name="kqwh" localSheetId="1" hidden="1">#REF!</definedName>
    <definedName name="kqwh" localSheetId="5" hidden="1">#REF!</definedName>
    <definedName name="kqwh" hidden="1">#REF!</definedName>
    <definedName name="ksadfl" localSheetId="0" hidden="1">#REF!</definedName>
    <definedName name="ksadfl" localSheetId="1" hidden="1">#REF!</definedName>
    <definedName name="ksadfl" localSheetId="5" hidden="1">#REF!</definedName>
    <definedName name="ksadfl" hidden="1">#REF!</definedName>
    <definedName name="kw" localSheetId="0" hidden="1">#REF!</definedName>
    <definedName name="kw" localSheetId="1" hidden="1">#REF!</definedName>
    <definedName name="kw" localSheetId="5" hidden="1">#REF!</definedName>
    <definedName name="kw" hidden="1">#REF!</definedName>
    <definedName name="kz" localSheetId="0" hidden="1">#REF!</definedName>
    <definedName name="kz" localSheetId="1" hidden="1">#REF!</definedName>
    <definedName name="kz" localSheetId="5" hidden="1">#REF!</definedName>
    <definedName name="kz" hidden="1">#REF!</definedName>
    <definedName name="l" localSheetId="0" hidden="1">#REF!</definedName>
    <definedName name="l" localSheetId="1" hidden="1">#REF!</definedName>
    <definedName name="l" localSheetId="5" hidden="1">#REF!</definedName>
    <definedName name="l" localSheetId="7" hidden="1">#REF!</definedName>
    <definedName name="l" hidden="1">#REF!</definedName>
    <definedName name="lfkfjnn" localSheetId="0" hidden="1">#REF!</definedName>
    <definedName name="lfkfjnn" localSheetId="1" hidden="1">#REF!</definedName>
    <definedName name="lfkfjnn" localSheetId="5" hidden="1">#REF!</definedName>
    <definedName name="lfkfjnn" hidden="1">#REF!</definedName>
    <definedName name="limcount" hidden="1">1</definedName>
    <definedName name="ListOffset" hidden="1">1</definedName>
    <definedName name="lkajsdfg" localSheetId="0" hidden="1">#REF!</definedName>
    <definedName name="lkajsdfg" localSheetId="1" hidden="1">#REF!</definedName>
    <definedName name="lkajsdfg" localSheetId="5" hidden="1">#REF!</definedName>
    <definedName name="lkajsdfg" hidden="1">#REF!</definedName>
    <definedName name="lkjh" localSheetId="0" hidden="1">#REF!</definedName>
    <definedName name="lkjh" localSheetId="1" hidden="1">#REF!</definedName>
    <definedName name="lkjh" localSheetId="5" hidden="1">#REF!</definedName>
    <definedName name="lkjh" hidden="1">#REF!</definedName>
    <definedName name="lkohsvd" localSheetId="0" hidden="1">#REF!</definedName>
    <definedName name="lkohsvd" localSheetId="1" hidden="1">#REF!</definedName>
    <definedName name="lkohsvd" localSheetId="5" hidden="1">#REF!</definedName>
    <definedName name="lkohsvd" hidden="1">#REF!</definedName>
    <definedName name="llllllllll" localSheetId="0" hidden="1">#REF!</definedName>
    <definedName name="llllllllll" localSheetId="1" hidden="1">#REF!</definedName>
    <definedName name="llllllllll" localSheetId="5" hidden="1">#REF!</definedName>
    <definedName name="llllllllll" hidden="1">#REF!</definedName>
    <definedName name="loke" localSheetId="0" hidden="1">#REF!</definedName>
    <definedName name="loke" localSheetId="1" hidden="1">#REF!</definedName>
    <definedName name="loke" localSheetId="5" hidden="1">#REF!</definedName>
    <definedName name="loke" hidden="1">#REF!</definedName>
    <definedName name="lpoicea" localSheetId="0" hidden="1">#REF!</definedName>
    <definedName name="lpoicea" localSheetId="1" hidden="1">#REF!</definedName>
    <definedName name="lpoicea" localSheetId="5" hidden="1">#REF!</definedName>
    <definedName name="lpoicea" hidden="1">#REF!</definedName>
    <definedName name="ls" localSheetId="0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ls" localSheetId="1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ls" localSheetId="4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ls" localSheetId="5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ls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mlaw" localSheetId="0" hidden="1">#REF!</definedName>
    <definedName name="mlaw" localSheetId="1" hidden="1">#REF!</definedName>
    <definedName name="mlaw" localSheetId="5" hidden="1">#REF!</definedName>
    <definedName name="mlaw" hidden="1">#REF!</definedName>
    <definedName name="mnbv" localSheetId="0" hidden="1">#REF!</definedName>
    <definedName name="mnbv" localSheetId="1" hidden="1">#REF!</definedName>
    <definedName name="mnbv" localSheetId="5" hidden="1">#REF!</definedName>
    <definedName name="mnbv" hidden="1">#REF!</definedName>
    <definedName name="mnkp" localSheetId="0" hidden="1">#REF!</definedName>
    <definedName name="mnkp" localSheetId="1" hidden="1">#REF!</definedName>
    <definedName name="mnkp" localSheetId="5" hidden="1">#REF!</definedName>
    <definedName name="mnkp" hidden="1">#REF!</definedName>
    <definedName name="mo" localSheetId="0" hidden="1">#REF!</definedName>
    <definedName name="mo" localSheetId="1" hidden="1">#REF!</definedName>
    <definedName name="mo" localSheetId="5" hidden="1">#REF!</definedName>
    <definedName name="mo" hidden="1">#REF!</definedName>
    <definedName name="mol" localSheetId="0" hidden="1">#REF!</definedName>
    <definedName name="mol" localSheetId="1" hidden="1">#REF!</definedName>
    <definedName name="mol" localSheetId="5" hidden="1">#REF!</definedName>
    <definedName name="mol" hidden="1">#REF!</definedName>
    <definedName name="molp" localSheetId="0" hidden="1">#REF!</definedName>
    <definedName name="molp" localSheetId="1" hidden="1">#REF!</definedName>
    <definedName name="molp" localSheetId="5" hidden="1">#REF!</definedName>
    <definedName name="molp" hidden="1">#REF!</definedName>
    <definedName name="NADA" localSheetId="0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ADA" localSheetId="1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ADA" localSheetId="4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ADA" localSheetId="5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ADA" localSheetId="7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ADA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amefield" localSheetId="0" hidden="1">#REF!</definedName>
    <definedName name="namefield" localSheetId="1" hidden="1">#REF!</definedName>
    <definedName name="namefield" localSheetId="5" hidden="1">#REF!</definedName>
    <definedName name="namefield" hidden="1">#REF!</definedName>
    <definedName name="naow" localSheetId="0" hidden="1">#REF!</definedName>
    <definedName name="naow" localSheetId="1" hidden="1">#REF!</definedName>
    <definedName name="naow" localSheetId="5" hidden="1">#REF!</definedName>
    <definedName name="naow" hidden="1">#REF!</definedName>
    <definedName name="nbeo" localSheetId="0" hidden="1">#REF!</definedName>
    <definedName name="nbeo" localSheetId="1" hidden="1">#REF!</definedName>
    <definedName name="nbeo" localSheetId="5" hidden="1">#REF!</definedName>
    <definedName name="nbeo" hidden="1">#REF!</definedName>
    <definedName name="nbw" localSheetId="0" hidden="1">#REF!</definedName>
    <definedName name="nbw" localSheetId="1" hidden="1">#REF!</definedName>
    <definedName name="nbw" localSheetId="5" hidden="1">#REF!</definedName>
    <definedName name="nbw" hidden="1">#REF!</definedName>
    <definedName name="niPO" localSheetId="0" hidden="1">#REF!</definedName>
    <definedName name="niPO" localSheetId="1" hidden="1">#REF!</definedName>
    <definedName name="niPO" localSheetId="5" hidden="1">#REF!</definedName>
    <definedName name="niPO" hidden="1">#REF!</definedName>
    <definedName name="nipxre" localSheetId="0" hidden="1">#REF!</definedName>
    <definedName name="nipxre" localSheetId="1" hidden="1">#REF!</definedName>
    <definedName name="nipxre" localSheetId="5" hidden="1">#REF!</definedName>
    <definedName name="nipxre" hidden="1">#REF!</definedName>
    <definedName name="nixre" localSheetId="0" hidden="1">#REF!</definedName>
    <definedName name="nixre" localSheetId="1" hidden="1">#REF!</definedName>
    <definedName name="nixre" localSheetId="5" hidden="1">#REF!</definedName>
    <definedName name="nixre" hidden="1">#REF!</definedName>
    <definedName name="nk" localSheetId="0" hidden="1">#REF!</definedName>
    <definedName name="nk" localSheetId="1" hidden="1">#REF!</definedName>
    <definedName name="nk" localSheetId="5" hidden="1">#REF!</definedName>
    <definedName name="nk" hidden="1">#REF!</definedName>
    <definedName name="nki" localSheetId="0" hidden="1">#REF!</definedName>
    <definedName name="nki" localSheetId="1" hidden="1">#REF!</definedName>
    <definedName name="nki" localSheetId="5" hidden="1">#REF!</definedName>
    <definedName name="nki" hidden="1">#REF!</definedName>
    <definedName name="nkiw" localSheetId="0" hidden="1">#REF!</definedName>
    <definedName name="nkiw" localSheetId="1" hidden="1">#REF!</definedName>
    <definedName name="nkiw" localSheetId="5" hidden="1">#REF!</definedName>
    <definedName name="nkiw" hidden="1">#REF!</definedName>
    <definedName name="nKLqw" localSheetId="0" hidden="1">#REF!</definedName>
    <definedName name="nKLqw" localSheetId="1" hidden="1">#REF!</definedName>
    <definedName name="nKLqw" localSheetId="5" hidden="1">#REF!</definedName>
    <definedName name="nKLqw" hidden="1">#REF!</definedName>
    <definedName name="nkse" localSheetId="0" hidden="1">#REF!</definedName>
    <definedName name="nkse" localSheetId="1" hidden="1">#REF!</definedName>
    <definedName name="nkse" localSheetId="5" hidden="1">#REF!</definedName>
    <definedName name="nkse" hidden="1">#REF!</definedName>
    <definedName name="nkw" localSheetId="0" hidden="1">#REF!</definedName>
    <definedName name="nkw" localSheetId="1" hidden="1">#REF!</definedName>
    <definedName name="nkw" localSheetId="5" hidden="1">#REF!</definedName>
    <definedName name="nkw" hidden="1">#REF!</definedName>
    <definedName name="NMN" localSheetId="0" hidden="1">#REF!</definedName>
    <definedName name="NMN" localSheetId="1" hidden="1">#REF!</definedName>
    <definedName name="NMN" localSheetId="5" hidden="1">#REF!</definedName>
    <definedName name="NMN" hidden="1">#REF!</definedName>
    <definedName name="nmop" localSheetId="0" hidden="1">#REF!</definedName>
    <definedName name="nmop" localSheetId="1" hidden="1">#REF!</definedName>
    <definedName name="nmop" localSheetId="5" hidden="1">#REF!</definedName>
    <definedName name="nmop" hidden="1">#REF!</definedName>
    <definedName name="nmwqi" localSheetId="0" hidden="1">#REF!</definedName>
    <definedName name="nmwqi" localSheetId="1" hidden="1">#REF!</definedName>
    <definedName name="nmwqi" localSheetId="5" hidden="1">#REF!</definedName>
    <definedName name="nmwqi" hidden="1">#REF!</definedName>
    <definedName name="nnnnnnn" localSheetId="0" hidden="1">#REF!</definedName>
    <definedName name="nnnnnnn" localSheetId="1" hidden="1">#REF!</definedName>
    <definedName name="nnnnnnn" localSheetId="5" hidden="1">#REF!</definedName>
    <definedName name="nnnnnnn" hidden="1">#REF!</definedName>
    <definedName name="no" localSheetId="0" hidden="1">#REF!</definedName>
    <definedName name="no" localSheetId="1" hidden="1">#REF!</definedName>
    <definedName name="no" localSheetId="5" hidden="1">#REF!</definedName>
    <definedName name="no" hidden="1">#REF!</definedName>
    <definedName name="noip" localSheetId="0" hidden="1">#REF!</definedName>
    <definedName name="noip" localSheetId="1" hidden="1">#REF!</definedName>
    <definedName name="noip" localSheetId="5" hidden="1">#REF!</definedName>
    <definedName name="noip" hidden="1">#REF!</definedName>
    <definedName name="noipx" localSheetId="0" hidden="1">#REF!</definedName>
    <definedName name="noipx" localSheetId="1" hidden="1">#REF!</definedName>
    <definedName name="noipx" localSheetId="5" hidden="1">#REF!</definedName>
    <definedName name="noipx" hidden="1">#REF!</definedName>
    <definedName name="NONE" localSheetId="0" hidden="1">{#N/A,#N/A,FALSE,"SCA";#N/A,#N/A,FALSE,"NCA";#N/A,#N/A,FALSE,"SAZ";#N/A,#N/A,FALSE,"CAZ";#N/A,#N/A,FALSE,"SNV";#N/A,#N/A,FALSE,"NNV";#N/A,#N/A,FALSE,"PP";#N/A,#N/A,FALSE,"SA"}</definedName>
    <definedName name="NONE" localSheetId="1" hidden="1">{#N/A,#N/A,FALSE,"SCA";#N/A,#N/A,FALSE,"NCA";#N/A,#N/A,FALSE,"SAZ";#N/A,#N/A,FALSE,"CAZ";#N/A,#N/A,FALSE,"SNV";#N/A,#N/A,FALSE,"NNV";#N/A,#N/A,FALSE,"PP";#N/A,#N/A,FALSE,"SA"}</definedName>
    <definedName name="NONE" localSheetId="4" hidden="1">{#N/A,#N/A,FALSE,"SCA";#N/A,#N/A,FALSE,"NCA";#N/A,#N/A,FALSE,"SAZ";#N/A,#N/A,FALSE,"CAZ";#N/A,#N/A,FALSE,"SNV";#N/A,#N/A,FALSE,"NNV";#N/A,#N/A,FALSE,"PP";#N/A,#N/A,FALSE,"SA"}</definedName>
    <definedName name="NONE" localSheetId="5" hidden="1">{#N/A,#N/A,FALSE,"SCA";#N/A,#N/A,FALSE,"NCA";#N/A,#N/A,FALSE,"SAZ";#N/A,#N/A,FALSE,"CAZ";#N/A,#N/A,FALSE,"SNV";#N/A,#N/A,FALSE,"NNV";#N/A,#N/A,FALSE,"PP";#N/A,#N/A,FALSE,"SA"}</definedName>
    <definedName name="NONE" localSheetId="7" hidden="1">{#N/A,#N/A,FALSE,"SCA";#N/A,#N/A,FALSE,"NCA";#N/A,#N/A,FALSE,"SAZ";#N/A,#N/A,FALSE,"CAZ";#N/A,#N/A,FALSE,"SNV";#N/A,#N/A,FALSE,"NNV";#N/A,#N/A,FALSE,"PP";#N/A,#N/A,FALSE,"SA"}</definedName>
    <definedName name="NONE" hidden="1">{#N/A,#N/A,FALSE,"SCA";#N/A,#N/A,FALSE,"NCA";#N/A,#N/A,FALSE,"SAZ";#N/A,#N/A,FALSE,"CAZ";#N/A,#N/A,FALSE,"SNV";#N/A,#N/A,FALSE,"NNV";#N/A,#N/A,FALSE,"PP";#N/A,#N/A,FALSE,"SA"}</definedName>
    <definedName name="nop" localSheetId="0" hidden="1">#REF!</definedName>
    <definedName name="nop" localSheetId="1" hidden="1">#REF!</definedName>
    <definedName name="nop" localSheetId="5" hidden="1">#REF!</definedName>
    <definedName name="nop" hidden="1">#REF!</definedName>
    <definedName name="nope" localSheetId="0" hidden="1">#REF!</definedName>
    <definedName name="nope" localSheetId="1" hidden="1">#REF!</definedName>
    <definedName name="nope" localSheetId="5" hidden="1">#REF!</definedName>
    <definedName name="nope" hidden="1">#REF!</definedName>
    <definedName name="noper" localSheetId="0" hidden="1">#REF!</definedName>
    <definedName name="noper" localSheetId="1" hidden="1">#REF!</definedName>
    <definedName name="noper" localSheetId="5" hidden="1">#REF!</definedName>
    <definedName name="noper" hidden="1">#REF!</definedName>
    <definedName name="nsz" localSheetId="0" hidden="1">#REF!</definedName>
    <definedName name="nsz" localSheetId="1" hidden="1">#REF!</definedName>
    <definedName name="nsz" localSheetId="5" hidden="1">#REF!</definedName>
    <definedName name="nsz" hidden="1">#REF!</definedName>
    <definedName name="o" localSheetId="0" hidden="1">#REF!</definedName>
    <definedName name="o" localSheetId="1" hidden="1">#REF!</definedName>
    <definedName name="o" localSheetId="5" hidden="1">#REF!</definedName>
    <definedName name="o" hidden="1">#REF!</definedName>
    <definedName name="ocq" localSheetId="0" hidden="1">#REF!</definedName>
    <definedName name="ocq" localSheetId="1" hidden="1">#REF!</definedName>
    <definedName name="ocq" localSheetId="5" hidden="1">#REF!</definedName>
    <definedName name="ocq" hidden="1">#REF!</definedName>
    <definedName name="odezscv" localSheetId="0" hidden="1">#REF!</definedName>
    <definedName name="odezscv" localSheetId="1" hidden="1">#REF!</definedName>
    <definedName name="odezscv" localSheetId="5" hidden="1">#REF!</definedName>
    <definedName name="odezscv" hidden="1">#REF!</definedName>
    <definedName name="ofooooo" localSheetId="0" hidden="1">#REF!</definedName>
    <definedName name="ofooooo" localSheetId="1" hidden="1">#REF!</definedName>
    <definedName name="ofooooo" localSheetId="5" hidden="1">#REF!</definedName>
    <definedName name="ofooooo" hidden="1">#REF!</definedName>
    <definedName name="oia" localSheetId="0" hidden="1">#REF!</definedName>
    <definedName name="oia" localSheetId="1" hidden="1">#REF!</definedName>
    <definedName name="oia" localSheetId="5" hidden="1">#REF!</definedName>
    <definedName name="oia" hidden="1">#REF!</definedName>
    <definedName name="oiacew" localSheetId="0" hidden="1">#REF!</definedName>
    <definedName name="oiacew" localSheetId="1" hidden="1">#REF!</definedName>
    <definedName name="oiacew" localSheetId="5" hidden="1">#REF!</definedName>
    <definedName name="oiacew" hidden="1">#REF!</definedName>
    <definedName name="oicw" localSheetId="0" hidden="1">#REF!</definedName>
    <definedName name="oicw" localSheetId="1" hidden="1">#REF!</definedName>
    <definedName name="oicw" localSheetId="5" hidden="1">#REF!</definedName>
    <definedName name="oicw" hidden="1">#REF!</definedName>
    <definedName name="oieac" localSheetId="0" hidden="1">#REF!</definedName>
    <definedName name="oieac" localSheetId="1" hidden="1">#REF!</definedName>
    <definedName name="oieac" localSheetId="5" hidden="1">#REF!</definedName>
    <definedName name="oieac" hidden="1">#REF!</definedName>
    <definedName name="oiewq" localSheetId="0" hidden="1">#REF!</definedName>
    <definedName name="oiewq" localSheetId="1" hidden="1">#REF!</definedName>
    <definedName name="oiewq" localSheetId="5" hidden="1">#REF!</definedName>
    <definedName name="oiewq" hidden="1">#REF!</definedName>
    <definedName name="oihyecv" localSheetId="0" hidden="1">#REF!</definedName>
    <definedName name="oihyecv" localSheetId="1" hidden="1">#REF!</definedName>
    <definedName name="oihyecv" localSheetId="5" hidden="1">#REF!</definedName>
    <definedName name="oihyecv" hidden="1">#REF!</definedName>
    <definedName name="oips" localSheetId="0" hidden="1">#REF!</definedName>
    <definedName name="oips" localSheetId="1" hidden="1">#REF!</definedName>
    <definedName name="oips" localSheetId="5" hidden="1">#REF!</definedName>
    <definedName name="oips" hidden="1">#REF!</definedName>
    <definedName name="ok" localSheetId="0" hidden="1">#REF!</definedName>
    <definedName name="ok" localSheetId="1" hidden="1">#REF!</definedName>
    <definedName name="ok" localSheetId="5" hidden="1">#REF!</definedName>
    <definedName name="ok" hidden="1">#REF!</definedName>
    <definedName name="okey" localSheetId="0" hidden="1">#REF!</definedName>
    <definedName name="okey" localSheetId="1" hidden="1">#REF!</definedName>
    <definedName name="okey" localSheetId="5" hidden="1">#REF!</definedName>
    <definedName name="okey" hidden="1">#REF!</definedName>
    <definedName name="okeydokey" localSheetId="0" hidden="1">#REF!</definedName>
    <definedName name="okeydokey" localSheetId="1" hidden="1">#REF!</definedName>
    <definedName name="okeydokey" localSheetId="5" hidden="1">#REF!</definedName>
    <definedName name="okeydokey" hidden="1">#REF!</definedName>
    <definedName name="oklpwa" localSheetId="0" hidden="1">#REF!</definedName>
    <definedName name="oklpwa" localSheetId="1" hidden="1">#REF!</definedName>
    <definedName name="oklpwa" localSheetId="5" hidden="1">#REF!</definedName>
    <definedName name="oklpwa" hidden="1">#REF!</definedName>
    <definedName name="olpuwce" localSheetId="0" hidden="1">#REF!</definedName>
    <definedName name="olpuwce" localSheetId="1" hidden="1">#REF!</definedName>
    <definedName name="olpuwce" localSheetId="5" hidden="1">#REF!</definedName>
    <definedName name="olpuwce" hidden="1">#REF!</definedName>
    <definedName name="oluw" localSheetId="0" hidden="1">#REF!</definedName>
    <definedName name="oluw" localSheetId="1" hidden="1">#REF!</definedName>
    <definedName name="oluw" localSheetId="5" hidden="1">#REF!</definedName>
    <definedName name="oluw" hidden="1">#REF!</definedName>
    <definedName name="oooofp" localSheetId="0" hidden="1">#REF!</definedName>
    <definedName name="oooofp" localSheetId="1" hidden="1">#REF!</definedName>
    <definedName name="oooofp" localSheetId="5" hidden="1">#REF!</definedName>
    <definedName name="oooofp" hidden="1">#REF!</definedName>
    <definedName name="opec" localSheetId="0" hidden="1">#REF!</definedName>
    <definedName name="opec" localSheetId="1" hidden="1">#REF!</definedName>
    <definedName name="opec" localSheetId="5" hidden="1">#REF!</definedName>
    <definedName name="opec" hidden="1">#REF!</definedName>
    <definedName name="opewqr" localSheetId="0" hidden="1">#REF!</definedName>
    <definedName name="opewqr" localSheetId="1" hidden="1">#REF!</definedName>
    <definedName name="opewqr" localSheetId="5" hidden="1">#REF!</definedName>
    <definedName name="opewqr" hidden="1">#REF!</definedName>
    <definedName name="opicaew" localSheetId="0" hidden="1">#REF!</definedName>
    <definedName name="opicaew" localSheetId="1" hidden="1">#REF!</definedName>
    <definedName name="opicaew" localSheetId="5" hidden="1">#REF!</definedName>
    <definedName name="opicaew" hidden="1">#REF!</definedName>
    <definedName name="opiecv" localSheetId="0" hidden="1">#REF!</definedName>
    <definedName name="opiecv" localSheetId="1" hidden="1">#REF!</definedName>
    <definedName name="opiecv" localSheetId="5" hidden="1">#REF!</definedName>
    <definedName name="opiecv" hidden="1">#REF!</definedName>
    <definedName name="opiyu" localSheetId="0" hidden="1">#REF!</definedName>
    <definedName name="opiyu" localSheetId="1" hidden="1">#REF!</definedName>
    <definedName name="opiyu" localSheetId="5" hidden="1">#REF!</definedName>
    <definedName name="opiyu" hidden="1">#REF!</definedName>
    <definedName name="oplpp" localSheetId="0" hidden="1">#REF!</definedName>
    <definedName name="oplpp" localSheetId="1" hidden="1">#REF!</definedName>
    <definedName name="oplpp" localSheetId="5" hidden="1">#REF!</definedName>
    <definedName name="oplpp" hidden="1">#REF!</definedName>
    <definedName name="opp" localSheetId="0" hidden="1">#REF!</definedName>
    <definedName name="opp" localSheetId="1" hidden="1">#REF!</definedName>
    <definedName name="opp" localSheetId="5" hidden="1">#REF!</definedName>
    <definedName name="opp" hidden="1">#REF!</definedName>
    <definedName name="opuafw" localSheetId="0" hidden="1">#REF!</definedName>
    <definedName name="opuafw" localSheetId="1" hidden="1">#REF!</definedName>
    <definedName name="opuafw" localSheetId="5" hidden="1">#REF!</definedName>
    <definedName name="opuafw" hidden="1">#REF!</definedName>
    <definedName name="opuc3e" localSheetId="0" hidden="1">#REF!</definedName>
    <definedName name="opuc3e" localSheetId="1" hidden="1">#REF!</definedName>
    <definedName name="opuc3e" localSheetId="5" hidden="1">#REF!</definedName>
    <definedName name="opuc3e" hidden="1">#REF!</definedName>
    <definedName name="opueac" localSheetId="0" hidden="1">#REF!</definedName>
    <definedName name="opueac" localSheetId="1" hidden="1">#REF!</definedName>
    <definedName name="opueac" localSheetId="5" hidden="1">#REF!</definedName>
    <definedName name="opueac" hidden="1">#REF!</definedName>
    <definedName name="opufw" localSheetId="0" hidden="1">#REF!</definedName>
    <definedName name="opufw" localSheetId="1" hidden="1">#REF!</definedName>
    <definedName name="opufw" localSheetId="5" hidden="1">#REF!</definedName>
    <definedName name="opufw" hidden="1">#REF!</definedName>
    <definedName name="opuwa" localSheetId="0" hidden="1">#REF!</definedName>
    <definedName name="opuwa" localSheetId="1" hidden="1">#REF!</definedName>
    <definedName name="opuwa" localSheetId="5" hidden="1">#REF!</definedName>
    <definedName name="opuwa" hidden="1">#REF!</definedName>
    <definedName name="opvs" localSheetId="0" hidden="1">#REF!</definedName>
    <definedName name="opvs" localSheetId="1" hidden="1">#REF!</definedName>
    <definedName name="opvs" localSheetId="5" hidden="1">#REF!</definedName>
    <definedName name="opvs" hidden="1">#REF!</definedName>
    <definedName name="os" localSheetId="0" hidden="1">#REF!</definedName>
    <definedName name="os" localSheetId="1" hidden="1">#REF!</definedName>
    <definedName name="os" localSheetId="5" hidden="1">#REF!</definedName>
    <definedName name="os" hidden="1">#REF!</definedName>
    <definedName name="oupc" localSheetId="0" hidden="1">#REF!</definedName>
    <definedName name="oupc" localSheetId="1" hidden="1">#REF!</definedName>
    <definedName name="oupc" localSheetId="5" hidden="1">#REF!</definedName>
    <definedName name="oupc" hidden="1">#REF!</definedName>
    <definedName name="ovwe" localSheetId="0" hidden="1">#REF!</definedName>
    <definedName name="ovwe" localSheetId="1" hidden="1">#REF!</definedName>
    <definedName name="ovwe" localSheetId="5" hidden="1">#REF!</definedName>
    <definedName name="ovwe" hidden="1">#REF!</definedName>
    <definedName name="Pal_Workbook_GUID" hidden="1">"NX3BLV7C1JAFSCFCWAICH8M3"</definedName>
    <definedName name="peqafd" localSheetId="0" hidden="1">#REF!</definedName>
    <definedName name="peqafd" localSheetId="1" hidden="1">#REF!</definedName>
    <definedName name="peqafd" localSheetId="5" hidden="1">#REF!</definedName>
    <definedName name="peqafd" hidden="1">#REF!</definedName>
    <definedName name="PERO" localSheetId="0" hidden="1">{#N/A,#N/A,FALSE,"SCA";#N/A,#N/A,FALSE,"NCA";#N/A,#N/A,FALSE,"SAZ";#N/A,#N/A,FALSE,"CAZ";#N/A,#N/A,FALSE,"SNV";#N/A,#N/A,FALSE,"NNV";#N/A,#N/A,FALSE,"PP";#N/A,#N/A,FALSE,"SA"}</definedName>
    <definedName name="PERO" localSheetId="1" hidden="1">{#N/A,#N/A,FALSE,"SCA";#N/A,#N/A,FALSE,"NCA";#N/A,#N/A,FALSE,"SAZ";#N/A,#N/A,FALSE,"CAZ";#N/A,#N/A,FALSE,"SNV";#N/A,#N/A,FALSE,"NNV";#N/A,#N/A,FALSE,"PP";#N/A,#N/A,FALSE,"SA"}</definedName>
    <definedName name="PERO" localSheetId="4" hidden="1">{#N/A,#N/A,FALSE,"SCA";#N/A,#N/A,FALSE,"NCA";#N/A,#N/A,FALSE,"SAZ";#N/A,#N/A,FALSE,"CAZ";#N/A,#N/A,FALSE,"SNV";#N/A,#N/A,FALSE,"NNV";#N/A,#N/A,FALSE,"PP";#N/A,#N/A,FALSE,"SA"}</definedName>
    <definedName name="PERO" localSheetId="5" hidden="1">{#N/A,#N/A,FALSE,"SCA";#N/A,#N/A,FALSE,"NCA";#N/A,#N/A,FALSE,"SAZ";#N/A,#N/A,FALSE,"CAZ";#N/A,#N/A,FALSE,"SNV";#N/A,#N/A,FALSE,"NNV";#N/A,#N/A,FALSE,"PP";#N/A,#N/A,FALSE,"SA"}</definedName>
    <definedName name="PERO" localSheetId="7" hidden="1">{#N/A,#N/A,FALSE,"SCA";#N/A,#N/A,FALSE,"NCA";#N/A,#N/A,FALSE,"SAZ";#N/A,#N/A,FALSE,"CAZ";#N/A,#N/A,FALSE,"SNV";#N/A,#N/A,FALSE,"NNV";#N/A,#N/A,FALSE,"PP";#N/A,#N/A,FALSE,"SA"}</definedName>
    <definedName name="PERO" hidden="1">{#N/A,#N/A,FALSE,"SCA";#N/A,#N/A,FALSE,"NCA";#N/A,#N/A,FALSE,"SAZ";#N/A,#N/A,FALSE,"CAZ";#N/A,#N/A,FALSE,"SNV";#N/A,#N/A,FALSE,"NNV";#N/A,#N/A,FALSE,"PP";#N/A,#N/A,FALSE,"SA"}</definedName>
    <definedName name="pert" localSheetId="0" hidden="1">#REF!</definedName>
    <definedName name="pert" localSheetId="1" hidden="1">#REF!</definedName>
    <definedName name="pert" localSheetId="5" hidden="1">#REF!</definedName>
    <definedName name="pert" hidden="1">#REF!</definedName>
    <definedName name="plk" localSheetId="0" hidden="1">#REF!</definedName>
    <definedName name="plk" localSheetId="1" hidden="1">#REF!</definedName>
    <definedName name="plk" localSheetId="5" hidden="1">#REF!</definedName>
    <definedName name="plk" hidden="1">#REF!</definedName>
    <definedName name="plo" localSheetId="0" hidden="1">#REF!</definedName>
    <definedName name="plo" localSheetId="1" hidden="1">#REF!</definedName>
    <definedName name="plo" localSheetId="5" hidden="1">#REF!</definedName>
    <definedName name="plo" hidden="1">#REF!</definedName>
    <definedName name="plvsanj" localSheetId="0" hidden="1">#REF!</definedName>
    <definedName name="plvsanj" localSheetId="1" hidden="1">#REF!</definedName>
    <definedName name="plvsanj" localSheetId="5" hidden="1">#REF!</definedName>
    <definedName name="plvsanj" hidden="1">#REF!</definedName>
    <definedName name="pocq" localSheetId="0" hidden="1">#REF!</definedName>
    <definedName name="pocq" localSheetId="1" hidden="1">#REF!</definedName>
    <definedName name="pocq" localSheetId="5" hidden="1">#REF!</definedName>
    <definedName name="pocq" hidden="1">#REF!</definedName>
    <definedName name="poe" localSheetId="0" hidden="1">#REF!</definedName>
    <definedName name="poe" localSheetId="1" hidden="1">#REF!</definedName>
    <definedName name="poe" localSheetId="5" hidden="1">#REF!</definedName>
    <definedName name="poe" hidden="1">#REF!</definedName>
    <definedName name="poeac" localSheetId="0" hidden="1">#REF!</definedName>
    <definedName name="poeac" localSheetId="1" hidden="1">#REF!</definedName>
    <definedName name="poeac" localSheetId="5" hidden="1">#REF!</definedName>
    <definedName name="poeac" hidden="1">#REF!</definedName>
    <definedName name="poec" localSheetId="0" hidden="1">#REF!</definedName>
    <definedName name="poec" localSheetId="1" hidden="1">#REF!</definedName>
    <definedName name="poec" localSheetId="5" hidden="1">#REF!</definedName>
    <definedName name="poec" hidden="1">#REF!</definedName>
    <definedName name="poeca" localSheetId="0" hidden="1">#REF!</definedName>
    <definedName name="poeca" localSheetId="1" hidden="1">#REF!</definedName>
    <definedName name="poeca" localSheetId="5" hidden="1">#REF!</definedName>
    <definedName name="poeca" hidden="1">#REF!</definedName>
    <definedName name="poert" localSheetId="0" hidden="1">#REF!</definedName>
    <definedName name="poert" localSheetId="1" hidden="1">#REF!</definedName>
    <definedName name="poert" localSheetId="5" hidden="1">#REF!</definedName>
    <definedName name="poert" hidden="1">#REF!</definedName>
    <definedName name="poi" localSheetId="0" hidden="1">#REF!</definedName>
    <definedName name="poi" localSheetId="1" hidden="1">#REF!</definedName>
    <definedName name="poi" localSheetId="5" hidden="1">#REF!</definedName>
    <definedName name="poi" hidden="1">#REF!</definedName>
    <definedName name="poica" localSheetId="0" hidden="1">#REF!</definedName>
    <definedName name="poica" localSheetId="1" hidden="1">#REF!</definedName>
    <definedName name="poica" localSheetId="5" hidden="1">#REF!</definedName>
    <definedName name="poica" hidden="1">#REF!</definedName>
    <definedName name="poiea" localSheetId="0" hidden="1">#REF!</definedName>
    <definedName name="poiea" localSheetId="1" hidden="1">#REF!</definedName>
    <definedName name="poiea" localSheetId="5" hidden="1">#REF!</definedName>
    <definedName name="poiea" hidden="1">#REF!</definedName>
    <definedName name="poiv" localSheetId="0" hidden="1">#REF!</definedName>
    <definedName name="poiv" localSheetId="1" hidden="1">#REF!</definedName>
    <definedName name="poiv" localSheetId="5" hidden="1">#REF!</definedName>
    <definedName name="poiv" hidden="1">#REF!</definedName>
    <definedName name="poiy" localSheetId="0" hidden="1">#REF!</definedName>
    <definedName name="poiy" localSheetId="1" hidden="1">#REF!</definedName>
    <definedName name="poiy" localSheetId="5" hidden="1">#REF!</definedName>
    <definedName name="poiy" hidden="1">#REF!</definedName>
    <definedName name="poiyw" localSheetId="0" hidden="1">#REF!</definedName>
    <definedName name="poiyw" localSheetId="1" hidden="1">#REF!</definedName>
    <definedName name="poiyw" localSheetId="5" hidden="1">#REF!</definedName>
    <definedName name="poiyw" hidden="1">#REF!</definedName>
    <definedName name="PopCache_GL_INTERFACE_REFERENCE7" hidden="1">[13]PopCache!$A$1:$A$2</definedName>
    <definedName name="pouac" localSheetId="0" hidden="1">#REF!</definedName>
    <definedName name="pouac" localSheetId="1" hidden="1">#REF!</definedName>
    <definedName name="pouac" localSheetId="5" hidden="1">#REF!</definedName>
    <definedName name="pouac" hidden="1">#REF!</definedName>
    <definedName name="pouce" localSheetId="0" hidden="1">#REF!</definedName>
    <definedName name="pouce" localSheetId="1" hidden="1">#REF!</definedName>
    <definedName name="pouce" localSheetId="5" hidden="1">#REF!</definedName>
    <definedName name="pouce" hidden="1">#REF!</definedName>
    <definedName name="povrs" localSheetId="0" hidden="1">#REF!</definedName>
    <definedName name="povrs" localSheetId="1" hidden="1">#REF!</definedName>
    <definedName name="povrs" localSheetId="5" hidden="1">#REF!</definedName>
    <definedName name="povrs" hidden="1">#REF!</definedName>
    <definedName name="pppppppp" localSheetId="0" hidden="1">#REF!</definedName>
    <definedName name="pppppppp" localSheetId="1" hidden="1">#REF!</definedName>
    <definedName name="pppppppp" localSheetId="5" hidden="1">#REF!</definedName>
    <definedName name="pppppppp" hidden="1">#REF!</definedName>
    <definedName name="_xlnm.Print_Area" localSheetId="0">'DPU 2.01 ROE Summary'!$A$1:$H$22</definedName>
    <definedName name="_xlnm.Print_Area" localSheetId="1">'DPU 2.02 WACC'!$A$1:$F$21</definedName>
    <definedName name="_xlnm.Print_Area" localSheetId="4">'DPU 2.05 CAPM'!$A$1:$F$35</definedName>
    <definedName name="_xlnm.Print_Area" localSheetId="5">'DPU 2.06 RP on Bond Yields'!$A$1:$H$30</definedName>
    <definedName name="_xlnm.Print_Area" localSheetId="7">'DPU 2.08 AEB-2 Summary Updated'!$B$2:$E$20</definedName>
    <definedName name="_xlnm.Print_Titles" localSheetId="6">'DPU 2.07 Past AROR'!$1:$9</definedName>
    <definedName name="pslf" localSheetId="0" hidden="1">#REF!</definedName>
    <definedName name="pslf" localSheetId="1" hidden="1">#REF!</definedName>
    <definedName name="pslf" localSheetId="5" hidden="1">#REF!</definedName>
    <definedName name="pslf" hidden="1">#REF!</definedName>
    <definedName name="psrfdgl" localSheetId="0" hidden="1">#REF!</definedName>
    <definedName name="psrfdgl" localSheetId="1" hidden="1">#REF!</definedName>
    <definedName name="psrfdgl" localSheetId="5" hidden="1">#REF!</definedName>
    <definedName name="psrfdgl" hidden="1">#REF!</definedName>
    <definedName name="pwe" localSheetId="0" hidden="1">#REF!</definedName>
    <definedName name="pwe" localSheetId="1" hidden="1">#REF!</definedName>
    <definedName name="pwe" localSheetId="5" hidden="1">#REF!</definedName>
    <definedName name="pwe" hidden="1">#REF!</definedName>
    <definedName name="qaw" localSheetId="0" hidden="1">#REF!</definedName>
    <definedName name="qaw" localSheetId="1" hidden="1">#REF!</definedName>
    <definedName name="qaw" localSheetId="5" hidden="1">#REF!</definedName>
    <definedName name="qaw" hidden="1">#REF!</definedName>
    <definedName name="qqa" localSheetId="0" hidden="1">{"ARK_JURIS_FUEL",#N/A,FALSE,"Ark_Fuel&amp;Rev"}</definedName>
    <definedName name="qqa" localSheetId="1" hidden="1">{"ARK_JURIS_FUEL",#N/A,FALSE,"Ark_Fuel&amp;Rev"}</definedName>
    <definedName name="qqa" localSheetId="4" hidden="1">{"ARK_JURIS_FUEL",#N/A,FALSE,"Ark_Fuel&amp;Rev"}</definedName>
    <definedName name="qqa" localSheetId="5" hidden="1">{"ARK_JURIS_FUEL",#N/A,FALSE,"Ark_Fuel&amp;Rev"}</definedName>
    <definedName name="qqa" hidden="1">{"ARK_JURIS_FUEL",#N/A,FALSE,"Ark_Fuel&amp;Rev"}</definedName>
    <definedName name="qwr" localSheetId="0" hidden="1">#REF!</definedName>
    <definedName name="qwr" localSheetId="1" hidden="1">#REF!</definedName>
    <definedName name="qwr" localSheetId="5" hidden="1">#REF!</definedName>
    <definedName name="qwr" hidden="1">#REF!</definedName>
    <definedName name="repeat" localSheetId="0" hidden="1">#REF!</definedName>
    <definedName name="repeat" localSheetId="1" hidden="1">#REF!</definedName>
    <definedName name="repeat" localSheetId="5" hidden="1">#REF!</definedName>
    <definedName name="repeat" hidden="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IsInput" hidden="1">_xll.RiskCellHasTokens(262144+512+524288)</definedName>
    <definedName name="RiskIsOptimization" hidden="1">FALSE</definedName>
    <definedName name="RiskIsOutput" hidden="1">_xll.RiskCellHasTokens(1024)</definedName>
    <definedName name="RiskIsStatistics" hidden="1">_xll.RiskCellHasTokens(4096+32768+65536)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k" localSheetId="0" hidden="1">{#N/A,#N/A,FALSE,"SCA";#N/A,#N/A,FALSE,"NCA";#N/A,#N/A,FALSE,"SAZ";#N/A,#N/A,FALSE,"CAZ";#N/A,#N/A,FALSE,"SNV";#N/A,#N/A,FALSE,"NNV";#N/A,#N/A,FALSE,"PP";#N/A,#N/A,FALSE,"SA"}</definedName>
    <definedName name="rk" localSheetId="1" hidden="1">{#N/A,#N/A,FALSE,"SCA";#N/A,#N/A,FALSE,"NCA";#N/A,#N/A,FALSE,"SAZ";#N/A,#N/A,FALSE,"CAZ";#N/A,#N/A,FALSE,"SNV";#N/A,#N/A,FALSE,"NNV";#N/A,#N/A,FALSE,"PP";#N/A,#N/A,FALSE,"SA"}</definedName>
    <definedName name="rk" localSheetId="4" hidden="1">{#N/A,#N/A,FALSE,"SCA";#N/A,#N/A,FALSE,"NCA";#N/A,#N/A,FALSE,"SAZ";#N/A,#N/A,FALSE,"CAZ";#N/A,#N/A,FALSE,"SNV";#N/A,#N/A,FALSE,"NNV";#N/A,#N/A,FALSE,"PP";#N/A,#N/A,FALSE,"SA"}</definedName>
    <definedName name="rk" localSheetId="5" hidden="1">{#N/A,#N/A,FALSE,"SCA";#N/A,#N/A,FALSE,"NCA";#N/A,#N/A,FALSE,"SAZ";#N/A,#N/A,FALSE,"CAZ";#N/A,#N/A,FALSE,"SNV";#N/A,#N/A,FALSE,"NNV";#N/A,#N/A,FALSE,"PP";#N/A,#N/A,FALSE,"SA"}</definedName>
    <definedName name="rk" localSheetId="7" hidden="1">{#N/A,#N/A,FALSE,"SCA";#N/A,#N/A,FALSE,"NCA";#N/A,#N/A,FALSE,"SAZ";#N/A,#N/A,FALSE,"CAZ";#N/A,#N/A,FALSE,"SNV";#N/A,#N/A,FALSE,"NNV";#N/A,#N/A,FALSE,"PP";#N/A,#N/A,FALSE,"SA"}</definedName>
    <definedName name="rk" hidden="1">{#N/A,#N/A,FALSE,"SCA";#N/A,#N/A,FALSE,"NCA";#N/A,#N/A,FALSE,"SAZ";#N/A,#N/A,FALSE,"CAZ";#N/A,#N/A,FALSE,"SNV";#N/A,#N/A,FALSE,"NNV";#N/A,#N/A,FALSE,"PP";#N/A,#N/A,FALSE,"SA"}</definedName>
    <definedName name="rtyui" localSheetId="0" hidden="1">#REF!</definedName>
    <definedName name="rtyui" localSheetId="1" hidden="1">#REF!</definedName>
    <definedName name="rtyui" localSheetId="5" hidden="1">#REF!</definedName>
    <definedName name="rtyui" hidden="1">#REF!</definedName>
    <definedName name="rtyuiop" localSheetId="0" hidden="1">#REF!</definedName>
    <definedName name="rtyuiop" localSheetId="1" hidden="1">#REF!</definedName>
    <definedName name="rtyuiop" localSheetId="5" hidden="1">#REF!</definedName>
    <definedName name="rtyuiop" hidden="1">#REF!</definedName>
    <definedName name="S" localSheetId="0" hidden="1">#REF!</definedName>
    <definedName name="S" localSheetId="1" hidden="1">#REF!</definedName>
    <definedName name="S" localSheetId="5" hidden="1">#REF!</definedName>
    <definedName name="S" localSheetId="7" hidden="1">#REF!</definedName>
    <definedName name="S" hidden="1">#REF!</definedName>
    <definedName name="sac" localSheetId="0" hidden="1">#REF!</definedName>
    <definedName name="sac" localSheetId="1" hidden="1">#REF!</definedName>
    <definedName name="sac" localSheetId="5" hidden="1">#REF!</definedName>
    <definedName name="sac" hidden="1">#REF!</definedName>
    <definedName name="sadf" localSheetId="0" hidden="1">#REF!</definedName>
    <definedName name="sadf" localSheetId="1" hidden="1">#REF!</definedName>
    <definedName name="sadf" localSheetId="5" hidden="1">#REF!</definedName>
    <definedName name="sadf" hidden="1">#REF!</definedName>
    <definedName name="sadfdfafdsfasf" hidden="1">'[2]Chart Data'!$P$30:$P$229</definedName>
    <definedName name="sadfkj" localSheetId="0" hidden="1">#REF!</definedName>
    <definedName name="sadfkj" localSheetId="1" hidden="1">#REF!</definedName>
    <definedName name="sadfkj" localSheetId="5" hidden="1">#REF!</definedName>
    <definedName name="sadfkj" hidden="1">#REF!</definedName>
    <definedName name="SAPBEXrevision" hidden="1">41</definedName>
    <definedName name="SAPBEXsysID" hidden="1">"PBW"</definedName>
    <definedName name="SAPBEXwbID" hidden="1">"3TD2FVG7ME7U056LVECBWI4A2"</definedName>
    <definedName name="sd" localSheetId="0" hidden="1">#REF!</definedName>
    <definedName name="sd" localSheetId="1" hidden="1">#REF!</definedName>
    <definedName name="sd" localSheetId="5" hidden="1">#REF!</definedName>
    <definedName name="sd" hidden="1">#REF!</definedName>
    <definedName name="sdf" localSheetId="0" hidden="1">#REF!</definedName>
    <definedName name="sdf" localSheetId="1" hidden="1">#REF!</definedName>
    <definedName name="sdf" localSheetId="5" hidden="1">#REF!</definedName>
    <definedName name="sdf" hidden="1">#REF!</definedName>
    <definedName name="sdfp" localSheetId="0" hidden="1">#REF!</definedName>
    <definedName name="sdfp" localSheetId="1" hidden="1">#REF!</definedName>
    <definedName name="sdfp" localSheetId="5" hidden="1">#REF!</definedName>
    <definedName name="sdfp" hidden="1">#REF!</definedName>
    <definedName name="sdklofj" localSheetId="0" hidden="1">#REF!</definedName>
    <definedName name="sdklofj" localSheetId="1" hidden="1">#REF!</definedName>
    <definedName name="sdklofj" localSheetId="5" hidden="1">#REF!</definedName>
    <definedName name="sdklofj" hidden="1">#REF!</definedName>
    <definedName name="sdld" localSheetId="0" hidden="1">#REF!</definedName>
    <definedName name="sdld" localSheetId="1" hidden="1">#REF!</definedName>
    <definedName name="sdld" localSheetId="5" hidden="1">#REF!</definedName>
    <definedName name="sdld" hidden="1">#REF!</definedName>
    <definedName name="sdljgfj" localSheetId="0" hidden="1">#REF!</definedName>
    <definedName name="sdljgfj" localSheetId="1" hidden="1">#REF!</definedName>
    <definedName name="sdljgfj" localSheetId="5" hidden="1">#REF!</definedName>
    <definedName name="sdljgfj" hidden="1">#REF!</definedName>
    <definedName name="sdop" localSheetId="0" hidden="1">#REF!</definedName>
    <definedName name="sdop" localSheetId="1" hidden="1">#REF!</definedName>
    <definedName name="sdop" localSheetId="5" hidden="1">#REF!</definedName>
    <definedName name="sdop" hidden="1">#REF!</definedName>
    <definedName name="sdsdl" localSheetId="0" hidden="1">#REF!</definedName>
    <definedName name="sdsdl" localSheetId="1" hidden="1">#REF!</definedName>
    <definedName name="sdsdl" localSheetId="5" hidden="1">#REF!</definedName>
    <definedName name="sdsdl" hidden="1">#REF!</definedName>
    <definedName name="sdv" localSheetId="0" hidden="1">#REF!</definedName>
    <definedName name="sdv" localSheetId="1" hidden="1">#REF!</definedName>
    <definedName name="sdv" localSheetId="5" hidden="1">#REF!</definedName>
    <definedName name="sdv" hidden="1">#REF!</definedName>
    <definedName name="sedf" localSheetId="0" hidden="1">#REF!</definedName>
    <definedName name="sedf" localSheetId="1" hidden="1">#REF!</definedName>
    <definedName name="sedf" localSheetId="5" hidden="1">#REF!</definedName>
    <definedName name="sedf" hidden="1">#REF!</definedName>
    <definedName name="sevw" localSheetId="0" hidden="1">#REF!</definedName>
    <definedName name="sevw" localSheetId="1" hidden="1">#REF!</definedName>
    <definedName name="sevw" localSheetId="5" hidden="1">#REF!</definedName>
    <definedName name="sevw" hidden="1">#REF!</definedName>
    <definedName name="sfdv" localSheetId="0" hidden="1">#REF!</definedName>
    <definedName name="sfdv" localSheetId="1" hidden="1">#REF!</definedName>
    <definedName name="sfdv" localSheetId="5" hidden="1">#REF!</definedName>
    <definedName name="sfdv" hidden="1">#REF!</definedName>
    <definedName name="shit" localSheetId="0" hidden="1">{#N/A,#N/A,TRUE,"1990";#N/A,#N/A,TRUE,"1991";#N/A,#N/A,TRUE,"1992";#N/A,#N/A,TRUE,"1993"}</definedName>
    <definedName name="shit" localSheetId="1" hidden="1">{#N/A,#N/A,TRUE,"1990";#N/A,#N/A,TRUE,"1991";#N/A,#N/A,TRUE,"1992";#N/A,#N/A,TRUE,"1993"}</definedName>
    <definedName name="shit" localSheetId="4" hidden="1">{#N/A,#N/A,TRUE,"1990";#N/A,#N/A,TRUE,"1991";#N/A,#N/A,TRUE,"1992";#N/A,#N/A,TRUE,"1993"}</definedName>
    <definedName name="shit" localSheetId="5" hidden="1">{#N/A,#N/A,TRUE,"1990";#N/A,#N/A,TRUE,"1991";#N/A,#N/A,TRUE,"1992";#N/A,#N/A,TRUE,"1993"}</definedName>
    <definedName name="shit" hidden="1">{#N/A,#N/A,TRUE,"1990";#N/A,#N/A,TRUE,"1991";#N/A,#N/A,TRUE,"1992";#N/A,#N/A,TRUE,"1993"}</definedName>
    <definedName name="shit2" localSheetId="0" hidden="1">{"summary",#N/A,TRUE,"E93ADJ";"detail",#N/A,TRUE,"E93ADJ"}</definedName>
    <definedName name="shit2" localSheetId="1" hidden="1">{"summary",#N/A,TRUE,"E93ADJ";"detail",#N/A,TRUE,"E93ADJ"}</definedName>
    <definedName name="shit2" localSheetId="4" hidden="1">{"summary",#N/A,TRUE,"E93ADJ";"detail",#N/A,TRUE,"E93ADJ"}</definedName>
    <definedName name="shit2" localSheetId="5" hidden="1">{"summary",#N/A,TRUE,"E93ADJ";"detail",#N/A,TRUE,"E93ADJ"}</definedName>
    <definedName name="shit2" hidden="1">{"summary",#N/A,TRUE,"E93ADJ";"detail",#N/A,TRUE,"E93ADJ"}</definedName>
    <definedName name="SI" localSheetId="0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I" localSheetId="1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I" localSheetId="4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I" localSheetId="5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I" localSheetId="7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I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lkd" localSheetId="0" hidden="1">#REF!</definedName>
    <definedName name="slkd" localSheetId="1" hidden="1">#REF!</definedName>
    <definedName name="slkd" localSheetId="5" hidden="1">#REF!</definedName>
    <definedName name="slkd" hidden="1">#REF!</definedName>
    <definedName name="SnI_Workbook" localSheetId="0">#REF!</definedName>
    <definedName name="SnI_Workbook" localSheetId="1">#REF!</definedName>
    <definedName name="SnI_Workbook" localSheetId="4">#REF!</definedName>
    <definedName name="SnI_Workbook" localSheetId="5">#REF!</definedName>
    <definedName name="SnI_Workbook">#REF!</definedName>
    <definedName name="SpreadsheetBuilder_1" localSheetId="0" hidden="1">#REF!</definedName>
    <definedName name="SpreadsheetBuilder_1" localSheetId="1" hidden="1">#REF!</definedName>
    <definedName name="SpreadsheetBuilder_1" localSheetId="5" hidden="1">#REF!</definedName>
    <definedName name="SpreadsheetBuilder_1" hidden="1">#REF!</definedName>
    <definedName name="SpreadsheetBuilder_3" localSheetId="0" hidden="1">#REF!</definedName>
    <definedName name="SpreadsheetBuilder_3" localSheetId="1" hidden="1">#REF!</definedName>
    <definedName name="SpreadsheetBuilder_3" localSheetId="5" hidden="1">#REF!</definedName>
    <definedName name="SpreadsheetBuilder_3" hidden="1">#REF!</definedName>
    <definedName name="SpreadsheetBuilder_4" localSheetId="0" hidden="1">#REF!</definedName>
    <definedName name="SpreadsheetBuilder_4" localSheetId="1" hidden="1">#REF!</definedName>
    <definedName name="SpreadsheetBuilder_4" localSheetId="5" hidden="1">#REF!</definedName>
    <definedName name="SpreadsheetBuilder_4" hidden="1">#REF!</definedName>
    <definedName name="srg" localSheetId="0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2";#N/A,#N/A,FALSE,"WP_C4";#N/A,#N/A,FALSE,"WP_C4a";#N/A,#N/A,FALSE,"WP_C4.1";#N/A,#N/A,FALSE,"WP_C4.2";#N/A,#N/A,FALSE,"WP_C4.3";#N/A,#N/A,FALSE,"WP_C5";#N/A,#N/A,FALSE,"WP_C6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D2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srg" localSheetId="1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2";#N/A,#N/A,FALSE,"WP_C4";#N/A,#N/A,FALSE,"WP_C4a";#N/A,#N/A,FALSE,"WP_C4.1";#N/A,#N/A,FALSE,"WP_C4.2";#N/A,#N/A,FALSE,"WP_C4.3";#N/A,#N/A,FALSE,"WP_C5";#N/A,#N/A,FALSE,"WP_C6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D2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srg" localSheetId="4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2";#N/A,#N/A,FALSE,"WP_C4";#N/A,#N/A,FALSE,"WP_C4a";#N/A,#N/A,FALSE,"WP_C4.1";#N/A,#N/A,FALSE,"WP_C4.2";#N/A,#N/A,FALSE,"WP_C4.3";#N/A,#N/A,FALSE,"WP_C5";#N/A,#N/A,FALSE,"WP_C6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D2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srg" localSheetId="5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2";#N/A,#N/A,FALSE,"WP_C4";#N/A,#N/A,FALSE,"WP_C4a";#N/A,#N/A,FALSE,"WP_C4.1";#N/A,#N/A,FALSE,"WP_C4.2";#N/A,#N/A,FALSE,"WP_C4.3";#N/A,#N/A,FALSE,"WP_C5";#N/A,#N/A,FALSE,"WP_C6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D2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srg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2";#N/A,#N/A,FALSE,"WP_C4";#N/A,#N/A,FALSE,"WP_C4a";#N/A,#N/A,FALSE,"WP_C4.1";#N/A,#N/A,FALSE,"WP_C4.2";#N/A,#N/A,FALSE,"WP_C4.3";#N/A,#N/A,FALSE,"WP_C5";#N/A,#N/A,FALSE,"WP_C6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D2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ssdo" localSheetId="0" hidden="1">#REF!</definedName>
    <definedName name="ssdo" localSheetId="1" hidden="1">#REF!</definedName>
    <definedName name="ssdo" localSheetId="5" hidden="1">#REF!</definedName>
    <definedName name="ssdo" hidden="1">#REF!</definedName>
    <definedName name="sssset" localSheetId="0" hidden="1">#REF!</definedName>
    <definedName name="sssset" localSheetId="1" hidden="1">#REF!</definedName>
    <definedName name="sssset" localSheetId="5" hidden="1">#REF!</definedName>
    <definedName name="sssset" hidden="1">#REF!</definedName>
    <definedName name="STWBD_StatToolsBoxPlot_DefaultDataFormat" hidden="1">" 0"</definedName>
    <definedName name="STWBD_StatToolsBoxPlot_HasDefaultInfo" hidden="1">"TRUE"</definedName>
    <definedName name="STWBD_StatToolsBoxPlot_IncludeKey" hidden="1">"FALSE"</definedName>
    <definedName name="STWBD_StatToolsBoxPlot_VariableList" hidden="1">1</definedName>
    <definedName name="STWBD_StatToolsBoxPlot_VariableList_1" hidden="1">"U_x0001_VG27AE830F_x0001_"</definedName>
    <definedName name="STWBD_StatToolsBoxPlot_VarSelectorDefaultDataSet" hidden="1">"DG2C9ED946"</definedName>
    <definedName name="STWBD_StatToolsHistogram_BinMaximum" hidden="1">" 1.01E+300"</definedName>
    <definedName name="STWBD_StatToolsHistogram_BinMinimum" hidden="1">" 1.01E+300"</definedName>
    <definedName name="STWBD_StatToolsHistogram_DefaultDataFormat" hidden="1">" 0"</definedName>
    <definedName name="STWBD_StatToolsHistogram_HasDefaultInfo" hidden="1">"TRUE"</definedName>
    <definedName name="STWBD_StatToolsHistogram_NumBins" hidden="1">"-32767"</definedName>
    <definedName name="STWBD_StatToolsHistogram_VariableList" hidden="1">1</definedName>
    <definedName name="STWBD_StatToolsHistogram_VariableList_1" hidden="1">"U_x0001_VG27AE830F_x0001_"</definedName>
    <definedName name="STWBD_StatToolsHistogram_VarSelectorDefaultDataSet" hidden="1">"DG2C9ED946"</definedName>
    <definedName name="STWBD_StatToolsHistogram_XAxisStyle" hidden="1">" 0"</definedName>
    <definedName name="STWBD_StatToolsHistogram_YAxisStyle" hidden="1">" 0"</definedName>
    <definedName name="STWBD_StatToolsOneVarSummary_Count" hidden="1">"TRUE"</definedName>
    <definedName name="STWBD_StatToolsOneVarSummary_DefaultDataFormat" hidden="1">" 0"</definedName>
    <definedName name="STWBD_StatToolsOneVarSummary_FirstQuartile" hidden="1">"TRUE"</definedName>
    <definedName name="STWBD_StatToolsOneVarSummary_HasDefaultInfo" hidden="1">"TRUE"</definedName>
    <definedName name="STWBD_StatToolsOneVarSummary_InterQuartileRange" hidden="1">"TRUE"</definedName>
    <definedName name="STWBD_StatToolsOneVarSummary_Kurtosis" hidden="1">"TRUE"</definedName>
    <definedName name="STWBD_StatToolsOneVarSummary_Maximum" hidden="1">"TRUE"</definedName>
    <definedName name="STWBD_StatToolsOneVarSummary_Mean" hidden="1">"TRUE"</definedName>
    <definedName name="STWBD_StatToolsOneVarSummary_MeanAbsDeviation" hidden="1">"TRUE"</definedName>
    <definedName name="STWBD_StatToolsOneVarSummary_Median" hidden="1">"TRUE"</definedName>
    <definedName name="STWBD_StatToolsOneVarSummary_Minimum" hidden="1">"TRUE"</definedName>
    <definedName name="STWBD_StatToolsOneVarSummary_OtherPercentiles" hidden="1">"TRUE"</definedName>
    <definedName name="STWBD_StatToolsOneVarSummary_PercentileList" hidden="1">" .01, .025, .05, .1, .2, .8, .9, .95, .975, .99"</definedName>
    <definedName name="STWBD_StatToolsOneVarSummary_Range" hidden="1">"TRUE"</definedName>
    <definedName name="STWBD_StatToolsOneVarSummary_Skewness" hidden="1">"TRUE"</definedName>
    <definedName name="STWBD_StatToolsOneVarSummary_StandardDeviation" hidden="1">"TRUE"</definedName>
    <definedName name="STWBD_StatToolsOneVarSummary_Sum" hidden="1">"TRUE"</definedName>
    <definedName name="STWBD_StatToolsOneVarSummary_ThirdQuartile" hidden="1">"TRUE"</definedName>
    <definedName name="STWBD_StatToolsOneVarSummary_VariableList" hidden="1">1</definedName>
    <definedName name="STWBD_StatToolsOneVarSummary_VariableList_1" hidden="1">"U_x0001_VG27AE830F_x0001_"</definedName>
    <definedName name="STWBD_StatToolsOneVarSummary_Variance" hidden="1">"TRUE"</definedName>
    <definedName name="STWBD_StatToolsOneVarSummary_VarSelectorDefaultDataSet" hidden="1">"DG2C9ED946"</definedName>
    <definedName name="sv" localSheetId="0" hidden="1">#REF!</definedName>
    <definedName name="sv" localSheetId="1" hidden="1">#REF!</definedName>
    <definedName name="sv" localSheetId="5" hidden="1">#REF!</definedName>
    <definedName name="sv" hidden="1">#REF!</definedName>
    <definedName name="svfdv" localSheetId="0" hidden="1">#REF!</definedName>
    <definedName name="svfdv" localSheetId="1" hidden="1">#REF!</definedName>
    <definedName name="svfdv" localSheetId="5" hidden="1">#REF!</definedName>
    <definedName name="svfdv" hidden="1">#REF!</definedName>
    <definedName name="swae" localSheetId="0" hidden="1">#REF!</definedName>
    <definedName name="swae" localSheetId="1" hidden="1">#REF!</definedName>
    <definedName name="swae" localSheetId="5" hidden="1">#REF!</definedName>
    <definedName name="swae" hidden="1">#REF!</definedName>
    <definedName name="Swvu.DATABASE." hidden="1">[9]DATABASE!#REF!</definedName>
    <definedName name="Swvu.OP." hidden="1">#REF!</definedName>
    <definedName name="TEFRA" localSheetId="0" hidden="1">{"summary",#N/A,TRUE,"E93ADJ";"detail",#N/A,TRUE,"E93ADJ"}</definedName>
    <definedName name="TEFRA" localSheetId="1" hidden="1">{"summary",#N/A,TRUE,"E93ADJ";"detail",#N/A,TRUE,"E93ADJ"}</definedName>
    <definedName name="TEFRA" localSheetId="4" hidden="1">{"summary",#N/A,TRUE,"E93ADJ";"detail",#N/A,TRUE,"E93ADJ"}</definedName>
    <definedName name="TEFRA" localSheetId="5" hidden="1">{"summary",#N/A,TRUE,"E93ADJ";"detail",#N/A,TRUE,"E93ADJ"}</definedName>
    <definedName name="TEFRA" hidden="1">{"summary",#N/A,TRUE,"E93ADJ";"detail",#N/A,TRUE,"E93ADJ"}</definedName>
    <definedName name="Temp" localSheetId="0" hidden="1">{"ARK_JURIS_FUEL",#N/A,FALSE,"Ark_Fuel&amp;Rev"}</definedName>
    <definedName name="Temp" localSheetId="1" hidden="1">{"ARK_JURIS_FUEL",#N/A,FALSE,"Ark_Fuel&amp;Rev"}</definedName>
    <definedName name="Temp" localSheetId="4" hidden="1">{"ARK_JURIS_FUEL",#N/A,FALSE,"Ark_Fuel&amp;Rev"}</definedName>
    <definedName name="Temp" localSheetId="5" hidden="1">{"ARK_JURIS_FUEL",#N/A,FALSE,"Ark_Fuel&amp;Rev"}</definedName>
    <definedName name="Temp" hidden="1">{"ARK_JURIS_FUEL",#N/A,FALSE,"Ark_Fuel&amp;Rev"}</definedName>
    <definedName name="test" localSheetId="0" hidden="1">[14]TOPrs!#REF!</definedName>
    <definedName name="test" localSheetId="1" hidden="1">[14]TOPrs!#REF!</definedName>
    <definedName name="test" localSheetId="5" hidden="1">[14]TOPrs!#REF!</definedName>
    <definedName name="TEST" localSheetId="7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test" hidden="1">[14]TOPrs!#REF!</definedName>
    <definedName name="test1" localSheetId="0" hidden="1">{#N/A,#N/A,TRUE,"Bill Comp - 60";#N/A,#N/A,TRUE,"Bill Comp - 70";#N/A,#N/A,TRUE,"Bill Comp - 71";#N/A,#N/A,TRUE,"Bill Comp- 85"}</definedName>
    <definedName name="test1" localSheetId="1" hidden="1">{#N/A,#N/A,TRUE,"Bill Comp - 60";#N/A,#N/A,TRUE,"Bill Comp - 70";#N/A,#N/A,TRUE,"Bill Comp - 71";#N/A,#N/A,TRUE,"Bill Comp- 85"}</definedName>
    <definedName name="test1" localSheetId="4" hidden="1">{#N/A,#N/A,TRUE,"Bill Comp - 60";#N/A,#N/A,TRUE,"Bill Comp - 70";#N/A,#N/A,TRUE,"Bill Comp - 71";#N/A,#N/A,TRUE,"Bill Comp- 85"}</definedName>
    <definedName name="test1" localSheetId="5" hidden="1">{#N/A,#N/A,TRUE,"Bill Comp - 60";#N/A,#N/A,TRUE,"Bill Comp - 70";#N/A,#N/A,TRUE,"Bill Comp - 71";#N/A,#N/A,TRUE,"Bill Comp- 85"}</definedName>
    <definedName name="test1" hidden="1">{#N/A,#N/A,TRUE,"Bill Comp - 60";#N/A,#N/A,TRUE,"Bill Comp - 70";#N/A,#N/A,TRUE,"Bill Comp - 71";#N/A,#N/A,TRUE,"Bill Comp- 85"}</definedName>
    <definedName name="TP_Footer_Path" hidden="1">"S:\75886\03WELF\WS\2004 contributions\"</definedName>
    <definedName name="TP_Footer_User" hidden="1">"northc"</definedName>
    <definedName name="TP_Footer_Version" hidden="1">"v3.00"</definedName>
    <definedName name="tran" localSheetId="0" hidden="1">{#N/A,#N/A,FALSE,"SCH_B1";#N/A,#N/A,FALSE,"SCH_B2";#N/A,#N/A,FALSE,"SCH_B2.1";#N/A,#N/A,FALSE,"SCH_B2.2";#N/A,#N/A,FALSE,"SCH_B2.3";#N/A,#N/A,FALSE,"SCH_B3";#N/A,#N/A,FALSE,"SCH_B3.1";#N/A,#N/A,FALSE,"SCH_C1-a";#N/A,#N/A,FALSE,"SCH_C2";#N/A,#N/A,FALSE,"SCH_C2.1";#N/A,#N/A,FALSE,"SCH_D1A";#N/A,#N/A,FALSE,"SCH_D2";#N/A,#N/A,FALSE,"SCH_D2.1";#N/A,#N/A,FALSE,"SCH_E1";#N/A,#N/A,FALSE,"SCH_E1.1";#N/A,#N/A,FALSE,"SCH_F1";#N/A,#N/A,FALSE,"SCH_H1";#N/A,#N/A,FALSE,"SCH_H2";#N/A,#N/A,FALSE,"SCH_H2.1";#N/A,#N/A,FALSE,"SCH_I1";#N/A,#N/A,FALSE,"SCH_I1a";#N/A,#N/A,FALSE,"SCH_J1"}</definedName>
    <definedName name="tran" localSheetId="1" hidden="1">{#N/A,#N/A,FALSE,"SCH_B1";#N/A,#N/A,FALSE,"SCH_B2";#N/A,#N/A,FALSE,"SCH_B2.1";#N/A,#N/A,FALSE,"SCH_B2.2";#N/A,#N/A,FALSE,"SCH_B2.3";#N/A,#N/A,FALSE,"SCH_B3";#N/A,#N/A,FALSE,"SCH_B3.1";#N/A,#N/A,FALSE,"SCH_C1-a";#N/A,#N/A,FALSE,"SCH_C2";#N/A,#N/A,FALSE,"SCH_C2.1";#N/A,#N/A,FALSE,"SCH_D1A";#N/A,#N/A,FALSE,"SCH_D2";#N/A,#N/A,FALSE,"SCH_D2.1";#N/A,#N/A,FALSE,"SCH_E1";#N/A,#N/A,FALSE,"SCH_E1.1";#N/A,#N/A,FALSE,"SCH_F1";#N/A,#N/A,FALSE,"SCH_H1";#N/A,#N/A,FALSE,"SCH_H2";#N/A,#N/A,FALSE,"SCH_H2.1";#N/A,#N/A,FALSE,"SCH_I1";#N/A,#N/A,FALSE,"SCH_I1a";#N/A,#N/A,FALSE,"SCH_J1"}</definedName>
    <definedName name="tran" localSheetId="4" hidden="1">{#N/A,#N/A,FALSE,"SCH_B1";#N/A,#N/A,FALSE,"SCH_B2";#N/A,#N/A,FALSE,"SCH_B2.1";#N/A,#N/A,FALSE,"SCH_B2.2";#N/A,#N/A,FALSE,"SCH_B2.3";#N/A,#N/A,FALSE,"SCH_B3";#N/A,#N/A,FALSE,"SCH_B3.1";#N/A,#N/A,FALSE,"SCH_C1-a";#N/A,#N/A,FALSE,"SCH_C2";#N/A,#N/A,FALSE,"SCH_C2.1";#N/A,#N/A,FALSE,"SCH_D1A";#N/A,#N/A,FALSE,"SCH_D2";#N/A,#N/A,FALSE,"SCH_D2.1";#N/A,#N/A,FALSE,"SCH_E1";#N/A,#N/A,FALSE,"SCH_E1.1";#N/A,#N/A,FALSE,"SCH_F1";#N/A,#N/A,FALSE,"SCH_H1";#N/A,#N/A,FALSE,"SCH_H2";#N/A,#N/A,FALSE,"SCH_H2.1";#N/A,#N/A,FALSE,"SCH_I1";#N/A,#N/A,FALSE,"SCH_I1a";#N/A,#N/A,FALSE,"SCH_J1"}</definedName>
    <definedName name="tran" localSheetId="5" hidden="1">{#N/A,#N/A,FALSE,"SCH_B1";#N/A,#N/A,FALSE,"SCH_B2";#N/A,#N/A,FALSE,"SCH_B2.1";#N/A,#N/A,FALSE,"SCH_B2.2";#N/A,#N/A,FALSE,"SCH_B2.3";#N/A,#N/A,FALSE,"SCH_B3";#N/A,#N/A,FALSE,"SCH_B3.1";#N/A,#N/A,FALSE,"SCH_C1-a";#N/A,#N/A,FALSE,"SCH_C2";#N/A,#N/A,FALSE,"SCH_C2.1";#N/A,#N/A,FALSE,"SCH_D1A";#N/A,#N/A,FALSE,"SCH_D2";#N/A,#N/A,FALSE,"SCH_D2.1";#N/A,#N/A,FALSE,"SCH_E1";#N/A,#N/A,FALSE,"SCH_E1.1";#N/A,#N/A,FALSE,"SCH_F1";#N/A,#N/A,FALSE,"SCH_H1";#N/A,#N/A,FALSE,"SCH_H2";#N/A,#N/A,FALSE,"SCH_H2.1";#N/A,#N/A,FALSE,"SCH_I1";#N/A,#N/A,FALSE,"SCH_I1a";#N/A,#N/A,FALSE,"SCH_J1"}</definedName>
    <definedName name="tran" hidden="1">{#N/A,#N/A,FALSE,"SCH_B1";#N/A,#N/A,FALSE,"SCH_B2";#N/A,#N/A,FALSE,"SCH_B2.1";#N/A,#N/A,FALSE,"SCH_B2.2";#N/A,#N/A,FALSE,"SCH_B2.3";#N/A,#N/A,FALSE,"SCH_B3";#N/A,#N/A,FALSE,"SCH_B3.1";#N/A,#N/A,FALSE,"SCH_C1-a";#N/A,#N/A,FALSE,"SCH_C2";#N/A,#N/A,FALSE,"SCH_C2.1";#N/A,#N/A,FALSE,"SCH_D1A";#N/A,#N/A,FALSE,"SCH_D2";#N/A,#N/A,FALSE,"SCH_D2.1";#N/A,#N/A,FALSE,"SCH_E1";#N/A,#N/A,FALSE,"SCH_E1.1";#N/A,#N/A,FALSE,"SCH_F1";#N/A,#N/A,FALSE,"SCH_H1";#N/A,#N/A,FALSE,"SCH_H2";#N/A,#N/A,FALSE,"SCH_H2.1";#N/A,#N/A,FALSE,"SCH_I1";#N/A,#N/A,FALSE,"SCH_I1a";#N/A,#N/A,FALSE,"SCH_J1"}</definedName>
    <definedName name="tttt" localSheetId="0" hidden="1">#REF!</definedName>
    <definedName name="tttt" localSheetId="1" hidden="1">#REF!</definedName>
    <definedName name="tttt" localSheetId="5" hidden="1">#REF!</definedName>
    <definedName name="tttt" hidden="1">#REF!</definedName>
    <definedName name="Turnerabc" localSheetId="0" hidden="1">{#N/A,#N/A,TRUE,"1990";#N/A,#N/A,TRUE,"1991";#N/A,#N/A,TRUE,"1992";#N/A,#N/A,TRUE,"1993"}</definedName>
    <definedName name="Turnerabc" localSheetId="1" hidden="1">{#N/A,#N/A,TRUE,"1990";#N/A,#N/A,TRUE,"1991";#N/A,#N/A,TRUE,"1992";#N/A,#N/A,TRUE,"1993"}</definedName>
    <definedName name="Turnerabc" localSheetId="4" hidden="1">{#N/A,#N/A,TRUE,"1990";#N/A,#N/A,TRUE,"1991";#N/A,#N/A,TRUE,"1992";#N/A,#N/A,TRUE,"1993"}</definedName>
    <definedName name="Turnerabc" localSheetId="5" hidden="1">{#N/A,#N/A,TRUE,"1990";#N/A,#N/A,TRUE,"1991";#N/A,#N/A,TRUE,"1992";#N/A,#N/A,TRUE,"1993"}</definedName>
    <definedName name="Turnerabc" hidden="1">{#N/A,#N/A,TRUE,"1990";#N/A,#N/A,TRUE,"1991";#N/A,#N/A,TRUE,"1992";#N/A,#N/A,TRUE,"1993"}</definedName>
    <definedName name="Turnerabcd" localSheetId="0" hidden="1">{#N/A,#N/A,TRUE,"1990";#N/A,#N/A,TRUE,"1991";#N/A,#N/A,TRUE,"1992";#N/A,#N/A,TRUE,"1993"}</definedName>
    <definedName name="Turnerabcd" localSheetId="1" hidden="1">{#N/A,#N/A,TRUE,"1990";#N/A,#N/A,TRUE,"1991";#N/A,#N/A,TRUE,"1992";#N/A,#N/A,TRUE,"1993"}</definedName>
    <definedName name="Turnerabcd" localSheetId="4" hidden="1">{#N/A,#N/A,TRUE,"1990";#N/A,#N/A,TRUE,"1991";#N/A,#N/A,TRUE,"1992";#N/A,#N/A,TRUE,"1993"}</definedName>
    <definedName name="Turnerabcd" localSheetId="5" hidden="1">{#N/A,#N/A,TRUE,"1990";#N/A,#N/A,TRUE,"1991";#N/A,#N/A,TRUE,"1992";#N/A,#N/A,TRUE,"1993"}</definedName>
    <definedName name="Turnerabcd" hidden="1">{#N/A,#N/A,TRUE,"1990";#N/A,#N/A,TRUE,"1991";#N/A,#N/A,TRUE,"1992";#N/A,#N/A,TRUE,"1993"}</definedName>
    <definedName name="Turnerabcde" localSheetId="0" hidden="1">{"summary",#N/A,TRUE,"E93ADJ";"detail",#N/A,TRUE,"E93ADJ"}</definedName>
    <definedName name="Turnerabcde" localSheetId="1" hidden="1">{"summary",#N/A,TRUE,"E93ADJ";"detail",#N/A,TRUE,"E93ADJ"}</definedName>
    <definedName name="Turnerabcde" localSheetId="4" hidden="1">{"summary",#N/A,TRUE,"E93ADJ";"detail",#N/A,TRUE,"E93ADJ"}</definedName>
    <definedName name="Turnerabcde" localSheetId="5" hidden="1">{"summary",#N/A,TRUE,"E93ADJ";"detail",#N/A,TRUE,"E93ADJ"}</definedName>
    <definedName name="Turnerabcde" hidden="1">{"summary",#N/A,TRUE,"E93ADJ";"detail",#N/A,TRUE,"E93ADJ"}</definedName>
    <definedName name="Turnerabcdef" localSheetId="0" hidden="1">{"summary",#N/A,TRUE,"E93ADJ";"detail",#N/A,TRUE,"E93ADJ"}</definedName>
    <definedName name="Turnerabcdef" localSheetId="1" hidden="1">{"summary",#N/A,TRUE,"E93ADJ";"detail",#N/A,TRUE,"E93ADJ"}</definedName>
    <definedName name="Turnerabcdef" localSheetId="4" hidden="1">{"summary",#N/A,TRUE,"E93ADJ";"detail",#N/A,TRUE,"E93ADJ"}</definedName>
    <definedName name="Turnerabcdef" localSheetId="5" hidden="1">{"summary",#N/A,TRUE,"E93ADJ";"detail",#N/A,TRUE,"E93ADJ"}</definedName>
    <definedName name="Turnerabcdef" hidden="1">{"summary",#N/A,TRUE,"E93ADJ";"detail",#N/A,TRUE,"E93ADJ"}</definedName>
    <definedName name="Turnerbcd" localSheetId="0" hidden="1">{#N/A,#N/A,TRUE,"1990";#N/A,#N/A,TRUE,"1991";#N/A,#N/A,TRUE,"1992";#N/A,#N/A,TRUE,"1993"}</definedName>
    <definedName name="Turnerbcd" localSheetId="1" hidden="1">{#N/A,#N/A,TRUE,"1990";#N/A,#N/A,TRUE,"1991";#N/A,#N/A,TRUE,"1992";#N/A,#N/A,TRUE,"1993"}</definedName>
    <definedName name="Turnerbcd" localSheetId="4" hidden="1">{#N/A,#N/A,TRUE,"1990";#N/A,#N/A,TRUE,"1991";#N/A,#N/A,TRUE,"1992";#N/A,#N/A,TRUE,"1993"}</definedName>
    <definedName name="Turnerbcd" localSheetId="5" hidden="1">{#N/A,#N/A,TRUE,"1990";#N/A,#N/A,TRUE,"1991";#N/A,#N/A,TRUE,"1992";#N/A,#N/A,TRUE,"1993"}</definedName>
    <definedName name="Turnerbcd" hidden="1">{#N/A,#N/A,TRUE,"1990";#N/A,#N/A,TRUE,"1991";#N/A,#N/A,TRUE,"1992";#N/A,#N/A,TRUE,"1993"}</definedName>
    <definedName name="Turnerbcde" localSheetId="0" hidden="1">{"summary",#N/A,TRUE,"E93ADJ";"detail",#N/A,TRUE,"E93ADJ"}</definedName>
    <definedName name="Turnerbcde" localSheetId="1" hidden="1">{"summary",#N/A,TRUE,"E93ADJ";"detail",#N/A,TRUE,"E93ADJ"}</definedName>
    <definedName name="Turnerbcde" localSheetId="4" hidden="1">{"summary",#N/A,TRUE,"E93ADJ";"detail",#N/A,TRUE,"E93ADJ"}</definedName>
    <definedName name="Turnerbcde" localSheetId="5" hidden="1">{"summary",#N/A,TRUE,"E93ADJ";"detail",#N/A,TRUE,"E93ADJ"}</definedName>
    <definedName name="Turnerbcde" hidden="1">{"summary",#N/A,TRUE,"E93ADJ";"detail",#N/A,TRUE,"E93ADJ"}</definedName>
    <definedName name="Turnerdud" localSheetId="0" hidden="1">{#N/A,#N/A,TRUE,"1990";#N/A,#N/A,TRUE,"1991";#N/A,#N/A,TRUE,"1992";#N/A,#N/A,TRUE,"1993"}</definedName>
    <definedName name="Turnerdud" localSheetId="1" hidden="1">{#N/A,#N/A,TRUE,"1990";#N/A,#N/A,TRUE,"1991";#N/A,#N/A,TRUE,"1992";#N/A,#N/A,TRUE,"1993"}</definedName>
    <definedName name="Turnerdud" localSheetId="4" hidden="1">{#N/A,#N/A,TRUE,"1990";#N/A,#N/A,TRUE,"1991";#N/A,#N/A,TRUE,"1992";#N/A,#N/A,TRUE,"1993"}</definedName>
    <definedName name="Turnerdud" localSheetId="5" hidden="1">{#N/A,#N/A,TRUE,"1990";#N/A,#N/A,TRUE,"1991";#N/A,#N/A,TRUE,"1992";#N/A,#N/A,TRUE,"1993"}</definedName>
    <definedName name="Turnerdud" hidden="1">{#N/A,#N/A,TRUE,"1990";#N/A,#N/A,TRUE,"1991";#N/A,#N/A,TRUE,"1992";#N/A,#N/A,TRUE,"1993"}</definedName>
    <definedName name="Turnershit" localSheetId="0" hidden="1">{#N/A,#N/A,TRUE,"1990";#N/A,#N/A,TRUE,"1991";#N/A,#N/A,TRUE,"1992";#N/A,#N/A,TRUE,"1993"}</definedName>
    <definedName name="Turnershit" localSheetId="1" hidden="1">{#N/A,#N/A,TRUE,"1990";#N/A,#N/A,TRUE,"1991";#N/A,#N/A,TRUE,"1992";#N/A,#N/A,TRUE,"1993"}</definedName>
    <definedName name="Turnershit" localSheetId="4" hidden="1">{#N/A,#N/A,TRUE,"1990";#N/A,#N/A,TRUE,"1991";#N/A,#N/A,TRUE,"1992";#N/A,#N/A,TRUE,"1993"}</definedName>
    <definedName name="Turnershit" localSheetId="5" hidden="1">{#N/A,#N/A,TRUE,"1990";#N/A,#N/A,TRUE,"1991";#N/A,#N/A,TRUE,"1992";#N/A,#N/A,TRUE,"1993"}</definedName>
    <definedName name="Turnershit" hidden="1">{#N/A,#N/A,TRUE,"1990";#N/A,#N/A,TRUE,"1991";#N/A,#N/A,TRUE,"1992";#N/A,#N/A,TRUE,"1993"}</definedName>
    <definedName name="Turnershit2" localSheetId="0" hidden="1">{"summary",#N/A,TRUE,"E93ADJ";"detail",#N/A,TRUE,"E93ADJ"}</definedName>
    <definedName name="Turnershit2" localSheetId="1" hidden="1">{"summary",#N/A,TRUE,"E93ADJ";"detail",#N/A,TRUE,"E93ADJ"}</definedName>
    <definedName name="Turnershit2" localSheetId="4" hidden="1">{"summary",#N/A,TRUE,"E93ADJ";"detail",#N/A,TRUE,"E93ADJ"}</definedName>
    <definedName name="Turnershit2" localSheetId="5" hidden="1">{"summary",#N/A,TRUE,"E93ADJ";"detail",#N/A,TRUE,"E93ADJ"}</definedName>
    <definedName name="Turnershit2" hidden="1">{"summary",#N/A,TRUE,"E93ADJ";"detail",#N/A,TRUE,"E93ADJ"}</definedName>
    <definedName name="TurnerTEFRA" localSheetId="0" hidden="1">{"summary",#N/A,TRUE,"E93ADJ";"detail",#N/A,TRUE,"E93ADJ"}</definedName>
    <definedName name="TurnerTEFRA" localSheetId="1" hidden="1">{"summary",#N/A,TRUE,"E93ADJ";"detail",#N/A,TRUE,"E93ADJ"}</definedName>
    <definedName name="TurnerTEFRA" localSheetId="4" hidden="1">{"summary",#N/A,TRUE,"E93ADJ";"detail",#N/A,TRUE,"E93ADJ"}</definedName>
    <definedName name="TurnerTEFRA" localSheetId="5" hidden="1">{"summary",#N/A,TRUE,"E93ADJ";"detail",#N/A,TRUE,"E93ADJ"}</definedName>
    <definedName name="TurnerTEFRA" hidden="1">{"summary",#N/A,TRUE,"E93ADJ";"detail",#N/A,TRUE,"E93ADJ"}</definedName>
    <definedName name="Turnerwrn.ALL" localSheetId="0" hidden="1">{#N/A,#N/A,TRUE,"1990";#N/A,#N/A,TRUE,"1991";#N/A,#N/A,TRUE,"1992";#N/A,#N/A,TRUE,"1993"}</definedName>
    <definedName name="Turnerwrn.ALL" localSheetId="1" hidden="1">{#N/A,#N/A,TRUE,"1990";#N/A,#N/A,TRUE,"1991";#N/A,#N/A,TRUE,"1992";#N/A,#N/A,TRUE,"1993"}</definedName>
    <definedName name="Turnerwrn.ALL" localSheetId="4" hidden="1">{#N/A,#N/A,TRUE,"1990";#N/A,#N/A,TRUE,"1991";#N/A,#N/A,TRUE,"1992";#N/A,#N/A,TRUE,"1993"}</definedName>
    <definedName name="Turnerwrn.ALL" localSheetId="5" hidden="1">{#N/A,#N/A,TRUE,"1990";#N/A,#N/A,TRUE,"1991";#N/A,#N/A,TRUE,"1992";#N/A,#N/A,TRUE,"1993"}</definedName>
    <definedName name="Turnerwrn.ALL" hidden="1">{#N/A,#N/A,TRUE,"1990";#N/A,#N/A,TRUE,"1991";#N/A,#N/A,TRUE,"1992";#N/A,#N/A,TRUE,"1993"}</definedName>
    <definedName name="Turnerwrn.PRINT_ALL" localSheetId="0" hidden="1">{"summary",#N/A,TRUE,"E93ADJ";"detail",#N/A,TRUE,"E93ADJ"}</definedName>
    <definedName name="Turnerwrn.PRINT_ALL" localSheetId="1" hidden="1">{"summary",#N/A,TRUE,"E93ADJ";"detail",#N/A,TRUE,"E93ADJ"}</definedName>
    <definedName name="Turnerwrn.PRINT_ALL" localSheetId="4" hidden="1">{"summary",#N/A,TRUE,"E93ADJ";"detail",#N/A,TRUE,"E93ADJ"}</definedName>
    <definedName name="Turnerwrn.PRINT_ALL" localSheetId="5" hidden="1">{"summary",#N/A,TRUE,"E93ADJ";"detail",#N/A,TRUE,"E93ADJ"}</definedName>
    <definedName name="Turnerwrn.PRINT_ALL" hidden="1">{"summary",#N/A,TRUE,"E93ADJ";"detail",#N/A,TRUE,"E93ADJ"}</definedName>
    <definedName name="tw" localSheetId="0" hidden="1">#REF!</definedName>
    <definedName name="tw" localSheetId="1" hidden="1">#REF!</definedName>
    <definedName name="tw" localSheetId="5" hidden="1">#REF!</definedName>
    <definedName name="tw" hidden="1">#REF!</definedName>
    <definedName name="w" hidden="1">{"quarterly",#N/A,FALSE,"Income Statement";#N/A,#N/A,FALSE,"print segment";#N/A,#N/A,FALSE,"Balance Sheet";#N/A,#N/A,FALSE,"Annl Inc";#N/A,#N/A,FALSE,"Cash Flow"}</definedName>
    <definedName name="wepfo" localSheetId="0" hidden="1">#REF!</definedName>
    <definedName name="wepfo" localSheetId="1" hidden="1">#REF!</definedName>
    <definedName name="wepfo" localSheetId="5" hidden="1">#REF!</definedName>
    <definedName name="wepfo" hidden="1">#REF!</definedName>
    <definedName name="willdo" localSheetId="0" hidden="1">#REF!</definedName>
    <definedName name="willdo" localSheetId="1" hidden="1">#REF!</definedName>
    <definedName name="willdo" localSheetId="5" hidden="1">#REF!</definedName>
    <definedName name="willdo" hidden="1">#REF!</definedName>
    <definedName name="wrn.AFUDC." localSheetId="0" hidden="1">{#N/A,#N/A,FALSE,"COMPAPER";#N/A,#N/A,FALSE,"AFUDC";#N/A,#N/A,FALSE,"JE"}</definedName>
    <definedName name="wrn.AFUDC." localSheetId="1" hidden="1">{#N/A,#N/A,FALSE,"COMPAPER";#N/A,#N/A,FALSE,"AFUDC";#N/A,#N/A,FALSE,"JE"}</definedName>
    <definedName name="wrn.AFUDC." localSheetId="4" hidden="1">{#N/A,#N/A,FALSE,"COMPAPER";#N/A,#N/A,FALSE,"AFUDC";#N/A,#N/A,FALSE,"JE"}</definedName>
    <definedName name="wrn.AFUDC." localSheetId="5" hidden="1">{#N/A,#N/A,FALSE,"COMPAPER";#N/A,#N/A,FALSE,"AFUDC";#N/A,#N/A,FALSE,"JE"}</definedName>
    <definedName name="wrn.AFUDC." hidden="1">{#N/A,#N/A,FALSE,"COMPAPER";#N/A,#N/A,FALSE,"AFUDC";#N/A,#N/A,FALSE,"JE"}</definedName>
    <definedName name="wrn.agexpense." localSheetId="0" hidden="1">{"pb",#N/A,FALSE,"Sheet3";"pd",#N/A,FALSE,"Sheet3";"pe",#N/A,FALSE,"Sheet3"}</definedName>
    <definedName name="wrn.agexpense." localSheetId="1" hidden="1">{"pb",#N/A,FALSE,"Sheet3";"pd",#N/A,FALSE,"Sheet3";"pe",#N/A,FALSE,"Sheet3"}</definedName>
    <definedName name="wrn.agexpense." localSheetId="4" hidden="1">{"pb",#N/A,FALSE,"Sheet3";"pd",#N/A,FALSE,"Sheet3";"pe",#N/A,FALSE,"Sheet3"}</definedName>
    <definedName name="wrn.agexpense." localSheetId="5" hidden="1">{"pb",#N/A,FALSE,"Sheet3";"pd",#N/A,FALSE,"Sheet3";"pe",#N/A,FALSE,"Sheet3"}</definedName>
    <definedName name="wrn.agexpense." localSheetId="7" hidden="1">{"pb",#N/A,FALSE,"Sheet3";"pd",#N/A,FALSE,"Sheet3";"pe",#N/A,FALSE,"Sheet3"}</definedName>
    <definedName name="wrn.agexpense." hidden="1">{"pb",#N/A,FALSE,"Sheet3";"pd",#N/A,FALSE,"Sheet3";"pe",#N/A,FALSE,"Sheet3"}</definedName>
    <definedName name="wrn.ALL." localSheetId="0" hidden="1">{#N/A,#N/A,TRUE,"1990";#N/A,#N/A,TRUE,"1991";#N/A,#N/A,TRUE,"1992";#N/A,#N/A,TRUE,"1993"}</definedName>
    <definedName name="wrn.ALL." localSheetId="1" hidden="1">{#N/A,#N/A,TRUE,"1990";#N/A,#N/A,TRUE,"1991";#N/A,#N/A,TRUE,"1992";#N/A,#N/A,TRUE,"1993"}</definedName>
    <definedName name="wrn.ALL." localSheetId="4" hidden="1">{#N/A,#N/A,TRUE,"1990";#N/A,#N/A,TRUE,"1991";#N/A,#N/A,TRUE,"1992";#N/A,#N/A,TRUE,"1993"}</definedName>
    <definedName name="wrn.ALL." localSheetId="5" hidden="1">{#N/A,#N/A,TRUE,"1990";#N/A,#N/A,TRUE,"1991";#N/A,#N/A,TRUE,"1992";#N/A,#N/A,TRUE,"1993"}</definedName>
    <definedName name="wrn.ALL." hidden="1">{#N/A,#N/A,TRUE,"1990";#N/A,#N/A,TRUE,"1991";#N/A,#N/A,TRUE,"1992";#N/A,#N/A,TRUE,"1993"}</definedName>
    <definedName name="wrn.All._.Sheets." localSheetId="0" hidden="1">{"IncSt",#N/A,FALSE,"IS";"BalSht",#N/A,FALSE,"BS";"IntCash",#N/A,FALSE,"Int. Cash";"Stats",#N/A,FALSE,"Stats"}</definedName>
    <definedName name="wrn.All._.Sheets." localSheetId="1" hidden="1">{"IncSt",#N/A,FALSE,"IS";"BalSht",#N/A,FALSE,"BS";"IntCash",#N/A,FALSE,"Int. Cash";"Stats",#N/A,FALSE,"Stats"}</definedName>
    <definedName name="wrn.All._.Sheets." localSheetId="4" hidden="1">{"IncSt",#N/A,FALSE,"IS";"BalSht",#N/A,FALSE,"BS";"IntCash",#N/A,FALSE,"Int. Cash";"Stats",#N/A,FALSE,"Stats"}</definedName>
    <definedName name="wrn.All._.Sheets." localSheetId="5" hidden="1">{"IncSt",#N/A,FALSE,"IS";"BalSht",#N/A,FALSE,"BS";"IntCash",#N/A,FALSE,"Int. Cash";"Stats",#N/A,FALSE,"Stats"}</definedName>
    <definedName name="wrn.All._.Sheets." hidden="1">{"IncSt",#N/A,FALSE,"IS";"BalSht",#N/A,FALSE,"BS";"IntCash",#N/A,FALSE,"Int. Cash";"Stats",#N/A,FALSE,"Stats"}</definedName>
    <definedName name="wrn.AllRjs." localSheetId="0" hidden="1">{#N/A,#N/A,FALSE,"SCA";#N/A,#N/A,FALSE,"NCA";#N/A,#N/A,FALSE,"SAZ";#N/A,#N/A,FALSE,"CAZ";#N/A,#N/A,FALSE,"SNV";#N/A,#N/A,FALSE,"NNV";#N/A,#N/A,FALSE,"PP";#N/A,#N/A,FALSE,"SA"}</definedName>
    <definedName name="wrn.AllRjs." localSheetId="1" hidden="1">{#N/A,#N/A,FALSE,"SCA";#N/A,#N/A,FALSE,"NCA";#N/A,#N/A,FALSE,"SAZ";#N/A,#N/A,FALSE,"CAZ";#N/A,#N/A,FALSE,"SNV";#N/A,#N/A,FALSE,"NNV";#N/A,#N/A,FALSE,"PP";#N/A,#N/A,FALSE,"SA"}</definedName>
    <definedName name="wrn.AllRjs." localSheetId="4" hidden="1">{#N/A,#N/A,FALSE,"SCA";#N/A,#N/A,FALSE,"NCA";#N/A,#N/A,FALSE,"SAZ";#N/A,#N/A,FALSE,"CAZ";#N/A,#N/A,FALSE,"SNV";#N/A,#N/A,FALSE,"NNV";#N/A,#N/A,FALSE,"PP";#N/A,#N/A,FALSE,"SA"}</definedName>
    <definedName name="wrn.AllRjs." localSheetId="5" hidden="1">{#N/A,#N/A,FALSE,"SCA";#N/A,#N/A,FALSE,"NCA";#N/A,#N/A,FALSE,"SAZ";#N/A,#N/A,FALSE,"CAZ";#N/A,#N/A,FALSE,"SNV";#N/A,#N/A,FALSE,"NNV";#N/A,#N/A,FALSE,"PP";#N/A,#N/A,FALSE,"SA"}</definedName>
    <definedName name="wrn.AllRjs." localSheetId="7" hidden="1">{#N/A,#N/A,FALSE,"SCA";#N/A,#N/A,FALSE,"NCA";#N/A,#N/A,FALSE,"SAZ";#N/A,#N/A,FALSE,"CAZ";#N/A,#N/A,FALSE,"SNV";#N/A,#N/A,FALSE,"NNV";#N/A,#N/A,FALSE,"PP";#N/A,#N/A,FALSE,"SA"}</definedName>
    <definedName name="wrn.AllRjs." hidden="1">{#N/A,#N/A,FALSE,"SCA";#N/A,#N/A,FALSE,"NCA";#N/A,#N/A,FALSE,"SAZ";#N/A,#N/A,FALSE,"CAZ";#N/A,#N/A,FALSE,"SNV";#N/A,#N/A,FALSE,"NNV";#N/A,#N/A,FALSE,"PP";#N/A,#N/A,FALSE,"SA"}</definedName>
    <definedName name="wrn.alrjs." localSheetId="0" hidden="1">{#N/A,#N/A,FALSE,"SCA";#N/A,#N/A,FALSE,"NCA";#N/A,#N/A,FALSE,"SAZ";#N/A,#N/A,FALSE,"CAZ";#N/A,#N/A,FALSE,"SNV";#N/A,#N/A,FALSE,"NNV";#N/A,#N/A,FALSE,"PP";#N/A,#N/A,FALSE,"SA"}</definedName>
    <definedName name="wrn.alrjs." localSheetId="1" hidden="1">{#N/A,#N/A,FALSE,"SCA";#N/A,#N/A,FALSE,"NCA";#N/A,#N/A,FALSE,"SAZ";#N/A,#N/A,FALSE,"CAZ";#N/A,#N/A,FALSE,"SNV";#N/A,#N/A,FALSE,"NNV";#N/A,#N/A,FALSE,"PP";#N/A,#N/A,FALSE,"SA"}</definedName>
    <definedName name="wrn.alrjs." localSheetId="4" hidden="1">{#N/A,#N/A,FALSE,"SCA";#N/A,#N/A,FALSE,"NCA";#N/A,#N/A,FALSE,"SAZ";#N/A,#N/A,FALSE,"CAZ";#N/A,#N/A,FALSE,"SNV";#N/A,#N/A,FALSE,"NNV";#N/A,#N/A,FALSE,"PP";#N/A,#N/A,FALSE,"SA"}</definedName>
    <definedName name="wrn.alrjs." localSheetId="5" hidden="1">{#N/A,#N/A,FALSE,"SCA";#N/A,#N/A,FALSE,"NCA";#N/A,#N/A,FALSE,"SAZ";#N/A,#N/A,FALSE,"CAZ";#N/A,#N/A,FALSE,"SNV";#N/A,#N/A,FALSE,"NNV";#N/A,#N/A,FALSE,"PP";#N/A,#N/A,FALSE,"SA"}</definedName>
    <definedName name="wrn.alrjs." localSheetId="7" hidden="1">{#N/A,#N/A,FALSE,"SCA";#N/A,#N/A,FALSE,"NCA";#N/A,#N/A,FALSE,"SAZ";#N/A,#N/A,FALSE,"CAZ";#N/A,#N/A,FALSE,"SNV";#N/A,#N/A,FALSE,"NNV";#N/A,#N/A,FALSE,"PP";#N/A,#N/A,FALSE,"SA"}</definedName>
    <definedName name="wrn.alrjs." hidden="1">{#N/A,#N/A,FALSE,"SCA";#N/A,#N/A,FALSE,"NCA";#N/A,#N/A,FALSE,"SAZ";#N/A,#N/A,FALSE,"CAZ";#N/A,#N/A,FALSE,"SNV";#N/A,#N/A,FALSE,"NNV";#N/A,#N/A,FALSE,"PP";#N/A,#N/A,FALSE,"SA"}</definedName>
    <definedName name="wrn.ARK._.JURIS._.FAC._.CALC." localSheetId="0" hidden="1">{"ARK_JURIS_FAC",#N/A,FALSE,"Ark_Fuel&amp;Rev"}</definedName>
    <definedName name="wrn.ARK._.JURIS._.FAC._.CALC." localSheetId="1" hidden="1">{"ARK_JURIS_FAC",#N/A,FALSE,"Ark_Fuel&amp;Rev"}</definedName>
    <definedName name="wrn.ARK._.JURIS._.FAC._.CALC." localSheetId="4" hidden="1">{"ARK_JURIS_FAC",#N/A,FALSE,"Ark_Fuel&amp;Rev"}</definedName>
    <definedName name="wrn.ARK._.JURIS._.FAC._.CALC." localSheetId="5" hidden="1">{"ARK_JURIS_FAC",#N/A,FALSE,"Ark_Fuel&amp;Rev"}</definedName>
    <definedName name="wrn.ARK._.JURIS._.FAC._.CALC." hidden="1">{"ARK_JURIS_FAC",#N/A,FALSE,"Ark_Fuel&amp;Rev"}</definedName>
    <definedName name="wrn.ARK._.JURIS._.FUEL._.COST." localSheetId="0" hidden="1">{"ARK_JURIS_FUEL",#N/A,FALSE,"Ark_Fuel&amp;Rev"}</definedName>
    <definedName name="wrn.ARK._.JURIS._.FUEL._.COST." localSheetId="1" hidden="1">{"ARK_JURIS_FUEL",#N/A,FALSE,"Ark_Fuel&amp;Rev"}</definedName>
    <definedName name="wrn.ARK._.JURIS._.FUEL._.COST." localSheetId="4" hidden="1">{"ARK_JURIS_FUEL",#N/A,FALSE,"Ark_Fuel&amp;Rev"}</definedName>
    <definedName name="wrn.ARK._.JURIS._.FUEL._.COST." localSheetId="5" hidden="1">{"ARK_JURIS_FUEL",#N/A,FALSE,"Ark_Fuel&amp;Rev"}</definedName>
    <definedName name="wrn.ARK._.JURIS._.FUEL._.COST." hidden="1">{"ARK_JURIS_FUEL",#N/A,FALSE,"Ark_Fuel&amp;Rev"}</definedName>
    <definedName name="wrn.ATOKA._.FAC._.CALC." localSheetId="0" hidden="1">{"ATOKA_FAC",#N/A,FALSE,"Atoka"}</definedName>
    <definedName name="wrn.ATOKA._.FAC._.CALC." localSheetId="1" hidden="1">{"ATOKA_FAC",#N/A,FALSE,"Atoka"}</definedName>
    <definedName name="wrn.ATOKA._.FAC._.CALC." localSheetId="4" hidden="1">{"ATOKA_FAC",#N/A,FALSE,"Atoka"}</definedName>
    <definedName name="wrn.ATOKA._.FAC._.CALC." localSheetId="5" hidden="1">{"ATOKA_FAC",#N/A,FALSE,"Atoka"}</definedName>
    <definedName name="wrn.ATOKA._.FAC._.CALC." hidden="1">{"ATOKA_FAC",#N/A,FALSE,"Atoka"}</definedName>
    <definedName name="wrn.Benefits." localSheetId="0" hidden="1">{"Benefits Summary",#N/A,FALSE,"Benefits Info without WC Amount";"Medical and Dental Costs",#N/A,FALSE,"Benefits Info without WC Amount";"Workers' Compensation",#N/A,FALSE,"Benefits Info without WC Amount"}</definedName>
    <definedName name="wrn.Benefits." localSheetId="1" hidden="1">{"Benefits Summary",#N/A,FALSE,"Benefits Info without WC Amount";"Medical and Dental Costs",#N/A,FALSE,"Benefits Info without WC Amount";"Workers' Compensation",#N/A,FALSE,"Benefits Info without WC Amount"}</definedName>
    <definedName name="wrn.Benefits." localSheetId="4" hidden="1">{"Benefits Summary",#N/A,FALSE,"Benefits Info without WC Amount";"Medical and Dental Costs",#N/A,FALSE,"Benefits Info without WC Amount";"Workers' Compensation",#N/A,FALSE,"Benefits Info without WC Amount"}</definedName>
    <definedName name="wrn.Benefits." localSheetId="5" hidden="1">{"Benefits Summary",#N/A,FALSE,"Benefits Info without WC Amount";"Medical and Dental Costs",#N/A,FALSE,"Benefits Info without WC Amount";"Workers' Compensation",#N/A,FALSE,"Benefits Info without WC Amount"}</definedName>
    <definedName name="wrn.Benefits." hidden="1">{"Benefits Summary",#N/A,FALSE,"Benefits Info without WC Amount";"Medical and Dental Costs",#N/A,FALSE,"Benefits Info without WC Amount";"Workers' Compensation",#N/A,FALSE,"Benefits Info without WC Amount"}</definedName>
    <definedName name="wrn.Bill._.Comparisons." localSheetId="0" hidden="1">{#N/A,#N/A,TRUE,"Bill Comp - 60";#N/A,#N/A,TRUE,"Bill Comp - 70";#N/A,#N/A,TRUE,"Bill Comp - 71";#N/A,#N/A,TRUE,"Bill Comp- 85"}</definedName>
    <definedName name="wrn.Bill._.Comparisons." localSheetId="1" hidden="1">{#N/A,#N/A,TRUE,"Bill Comp - 60";#N/A,#N/A,TRUE,"Bill Comp - 70";#N/A,#N/A,TRUE,"Bill Comp - 71";#N/A,#N/A,TRUE,"Bill Comp- 85"}</definedName>
    <definedName name="wrn.Bill._.Comparisons." localSheetId="4" hidden="1">{#N/A,#N/A,TRUE,"Bill Comp - 60";#N/A,#N/A,TRUE,"Bill Comp - 70";#N/A,#N/A,TRUE,"Bill Comp - 71";#N/A,#N/A,TRUE,"Bill Comp- 85"}</definedName>
    <definedName name="wrn.Bill._.Comparisons." localSheetId="5" hidden="1">{#N/A,#N/A,TRUE,"Bill Comp - 60";#N/A,#N/A,TRUE,"Bill Comp - 70";#N/A,#N/A,TRUE,"Bill Comp - 71";#N/A,#N/A,TRUE,"Bill Comp- 85"}</definedName>
    <definedName name="wrn.Bill._.Comparisons." hidden="1">{#N/A,#N/A,TRUE,"Bill Comp - 60";#N/A,#N/A,TRUE,"Bill Comp - 70";#N/A,#N/A,TRUE,"Bill Comp - 71";#N/A,#N/A,TRUE,"Bill Comp- 85"}</definedName>
    <definedName name="wrn.Budget._.Exhibits." localSheetId="0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wrn.Budget._.Exhibits." localSheetId="1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wrn.Budget._.Exhibits." localSheetId="4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wrn.Budget._.Exhibits." localSheetId="5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wrn.Budget._.Exhibits.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wrn.CLP._.SEG._.INPUTS." localSheetId="0" hidden="1">{#N/A,#N/A,FALSE,"Rev Seg Taxes";#N/A,#N/A,FALSE,"BookRev Seg";#N/A,#N/A,FALSE,"Supp Adj Seg";#N/A,#N/A,FALSE,"outside prov seg taxes"}</definedName>
    <definedName name="wrn.CLP._.SEG._.INPUTS." localSheetId="1" hidden="1">{#N/A,#N/A,FALSE,"Rev Seg Taxes";#N/A,#N/A,FALSE,"BookRev Seg";#N/A,#N/A,FALSE,"Supp Adj Seg";#N/A,#N/A,FALSE,"outside prov seg taxes"}</definedName>
    <definedName name="wrn.CLP._.SEG._.INPUTS." localSheetId="4" hidden="1">{#N/A,#N/A,FALSE,"Rev Seg Taxes";#N/A,#N/A,FALSE,"BookRev Seg";#N/A,#N/A,FALSE,"Supp Adj Seg";#N/A,#N/A,FALSE,"outside prov seg taxes"}</definedName>
    <definedName name="wrn.CLP._.SEG._.INPUTS." localSheetId="5" hidden="1">{#N/A,#N/A,FALSE,"Rev Seg Taxes";#N/A,#N/A,FALSE,"BookRev Seg";#N/A,#N/A,FALSE,"Supp Adj Seg";#N/A,#N/A,FALSE,"outside prov seg taxes"}</definedName>
    <definedName name="wrn.CLP._.SEG._.INPUTS." hidden="1">{#N/A,#N/A,FALSE,"Rev Seg Taxes";#N/A,#N/A,FALSE,"BookRev Seg";#N/A,#N/A,FALSE,"Supp Adj Seg";#N/A,#N/A,FALSE,"outside prov seg taxes"}</definedName>
    <definedName name="wrn.CLP._.SEG._.PROV." localSheetId="0" hidden="1">{#N/A,#N/A,FALSE,"Book Tax Inc Seg";#N/A,#N/A,FALSE,"CCBT Seg";#N/A,#N/A,FALSE,"Perm Diff Seg";#N/A,#N/A,FALSE,"Temp Diff Seg";#N/A,#N/A,FALSE,"Temp Diff Detail Op Seg";#N/A,#N/A,FALSE,"Def Tax Detail OP Seg";#N/A,#N/A,FALSE,"Temp Diff Detail NonOp Seg";#N/A,#N/A,FALSE,"Def Tax Detail NonOp Seg";#N/A,#N/A,FALSE,"Total Seg Taxes";#N/A,#N/A,FALSE,"SYSJRNLsegmented";#N/A,#N/A,FALSE,"ETR"}</definedName>
    <definedName name="wrn.CLP._.SEG._.PROV." localSheetId="1" hidden="1">{#N/A,#N/A,FALSE,"Book Tax Inc Seg";#N/A,#N/A,FALSE,"CCBT Seg";#N/A,#N/A,FALSE,"Perm Diff Seg";#N/A,#N/A,FALSE,"Temp Diff Seg";#N/A,#N/A,FALSE,"Temp Diff Detail Op Seg";#N/A,#N/A,FALSE,"Def Tax Detail OP Seg";#N/A,#N/A,FALSE,"Temp Diff Detail NonOp Seg";#N/A,#N/A,FALSE,"Def Tax Detail NonOp Seg";#N/A,#N/A,FALSE,"Total Seg Taxes";#N/A,#N/A,FALSE,"SYSJRNLsegmented";#N/A,#N/A,FALSE,"ETR"}</definedName>
    <definedName name="wrn.CLP._.SEG._.PROV." localSheetId="4" hidden="1">{#N/A,#N/A,FALSE,"Book Tax Inc Seg";#N/A,#N/A,FALSE,"CCBT Seg";#N/A,#N/A,FALSE,"Perm Diff Seg";#N/A,#N/A,FALSE,"Temp Diff Seg";#N/A,#N/A,FALSE,"Temp Diff Detail Op Seg";#N/A,#N/A,FALSE,"Def Tax Detail OP Seg";#N/A,#N/A,FALSE,"Temp Diff Detail NonOp Seg";#N/A,#N/A,FALSE,"Def Tax Detail NonOp Seg";#N/A,#N/A,FALSE,"Total Seg Taxes";#N/A,#N/A,FALSE,"SYSJRNLsegmented";#N/A,#N/A,FALSE,"ETR"}</definedName>
    <definedName name="wrn.CLP._.SEG._.PROV." localSheetId="5" hidden="1">{#N/A,#N/A,FALSE,"Book Tax Inc Seg";#N/A,#N/A,FALSE,"CCBT Seg";#N/A,#N/A,FALSE,"Perm Diff Seg";#N/A,#N/A,FALSE,"Temp Diff Seg";#N/A,#N/A,FALSE,"Temp Diff Detail Op Seg";#N/A,#N/A,FALSE,"Def Tax Detail OP Seg";#N/A,#N/A,FALSE,"Temp Diff Detail NonOp Seg";#N/A,#N/A,FALSE,"Def Tax Detail NonOp Seg";#N/A,#N/A,FALSE,"Total Seg Taxes";#N/A,#N/A,FALSE,"SYSJRNLsegmented";#N/A,#N/A,FALSE,"ETR"}</definedName>
    <definedName name="wrn.CLP._.SEG._.PROV." hidden="1">{#N/A,#N/A,FALSE,"Book Tax Inc Seg";#N/A,#N/A,FALSE,"CCBT Seg";#N/A,#N/A,FALSE,"Perm Diff Seg";#N/A,#N/A,FALSE,"Temp Diff Seg";#N/A,#N/A,FALSE,"Temp Diff Detail Op Seg";#N/A,#N/A,FALSE,"Def Tax Detail OP Seg";#N/A,#N/A,FALSE,"Temp Diff Detail NonOp Seg";#N/A,#N/A,FALSE,"Def Tax Detail NonOp Seg";#N/A,#N/A,FALSE,"Total Seg Taxes";#N/A,#N/A,FALSE,"SYSJRNLsegmented";#N/A,#N/A,FALSE,"ETR"}</definedName>
    <definedName name="wrn.CLP_GL." localSheetId="0" hidden="1">{#N/A,#N/A,FALSE,"GLDwnLoad"}</definedName>
    <definedName name="wrn.CLP_GL." localSheetId="1" hidden="1">{#N/A,#N/A,FALSE,"GLDwnLoad"}</definedName>
    <definedName name="wrn.CLP_GL." localSheetId="4" hidden="1">{#N/A,#N/A,FALSE,"GLDwnLoad"}</definedName>
    <definedName name="wrn.CLP_GL." localSheetId="5" hidden="1">{#N/A,#N/A,FALSE,"GLDwnLoad"}</definedName>
    <definedName name="wrn.CLP_GL." hidden="1">{#N/A,#N/A,FALSE,"GLDwnLoad"}</definedName>
    <definedName name="wrn.CLP_INPUTS." localSheetId="0" hidden="1">{#N/A,#N/A,FALSE,"OTHERINPUTS";#N/A,#N/A,FALSE,"DITRATEINPUTS";#N/A,#N/A,FALSE,"SUPPLIEDADJINPUT";#N/A,#N/A,FALSE,"BR&amp;SUPADJ."}</definedName>
    <definedName name="wrn.CLP_INPUTS." localSheetId="1" hidden="1">{#N/A,#N/A,FALSE,"OTHERINPUTS";#N/A,#N/A,FALSE,"DITRATEINPUTS";#N/A,#N/A,FALSE,"SUPPLIEDADJINPUT";#N/A,#N/A,FALSE,"BR&amp;SUPADJ."}</definedName>
    <definedName name="wrn.CLP_INPUTS." localSheetId="4" hidden="1">{#N/A,#N/A,FALSE,"OTHERINPUTS";#N/A,#N/A,FALSE,"DITRATEINPUTS";#N/A,#N/A,FALSE,"SUPPLIEDADJINPUT";#N/A,#N/A,FALSE,"BR&amp;SUPADJ."}</definedName>
    <definedName name="wrn.CLP_INPUTS." localSheetId="5" hidden="1">{#N/A,#N/A,FALSE,"OTHERINPUTS";#N/A,#N/A,FALSE,"DITRATEINPUTS";#N/A,#N/A,FALSE,"SUPPLIEDADJINPUT";#N/A,#N/A,FALSE,"BR&amp;SUPADJ."}</definedName>
    <definedName name="wrn.CLP_INPUTS." hidden="1">{#N/A,#N/A,FALSE,"OTHERINPUTS";#N/A,#N/A,FALSE,"DITRATEINPUTS";#N/A,#N/A,FALSE,"SUPPLIEDADJINPUT";#N/A,#N/A,FALSE,"BR&amp;SUPADJ."}</definedName>
    <definedName name="wrn.CLP_PROV." localSheetId="0" hidden="1">{#N/A,#N/A,FALSE,"TITLEPG";#N/A,#N/A,FALSE,"INDEX";#N/A,#N/A,FALSE,"BKTAXINCOME";#N/A,#N/A,FALSE,"INTERESTALLOC";#N/A,#N/A,FALSE,"FITCALC";#N/A,#N/A,FALSE,"CCBT";#N/A,#N/A,FALSE,"CGE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_SUMMARY"}</definedName>
    <definedName name="wrn.CLP_PROV." localSheetId="1" hidden="1">{#N/A,#N/A,FALSE,"TITLEPG";#N/A,#N/A,FALSE,"INDEX";#N/A,#N/A,FALSE,"BKTAXINCOME";#N/A,#N/A,FALSE,"INTERESTALLOC";#N/A,#N/A,FALSE,"FITCALC";#N/A,#N/A,FALSE,"CCBT";#N/A,#N/A,FALSE,"CGE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_SUMMARY"}</definedName>
    <definedName name="wrn.CLP_PROV." localSheetId="4" hidden="1">{#N/A,#N/A,FALSE,"TITLEPG";#N/A,#N/A,FALSE,"INDEX";#N/A,#N/A,FALSE,"BKTAXINCOME";#N/A,#N/A,FALSE,"INTERESTALLOC";#N/A,#N/A,FALSE,"FITCALC";#N/A,#N/A,FALSE,"CCBT";#N/A,#N/A,FALSE,"CGE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_SUMMARY"}</definedName>
    <definedName name="wrn.CLP_PROV." localSheetId="5" hidden="1">{#N/A,#N/A,FALSE,"TITLEPG";#N/A,#N/A,FALSE,"INDEX";#N/A,#N/A,FALSE,"BKTAXINCOME";#N/A,#N/A,FALSE,"INTERESTALLOC";#N/A,#N/A,FALSE,"FITCALC";#N/A,#N/A,FALSE,"CCBT";#N/A,#N/A,FALSE,"CGE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_SUMMARY"}</definedName>
    <definedName name="wrn.CLP_PROV." hidden="1">{#N/A,#N/A,FALSE,"TITLEPG";#N/A,#N/A,FALSE,"INDEX";#N/A,#N/A,FALSE,"BKTAXINCOME";#N/A,#N/A,FALSE,"INTERESTALLOC";#N/A,#N/A,FALSE,"FITCALC";#N/A,#N/A,FALSE,"CCBT";#N/A,#N/A,FALSE,"CGE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_SUMMARY"}</definedName>
    <definedName name="wrn.CONOCO._.FAC." localSheetId="0" hidden="1">{"CONOCO_FAC",#N/A,FALSE,"Conoco FAC"}</definedName>
    <definedName name="wrn.CONOCO._.FAC." localSheetId="1" hidden="1">{"CONOCO_FAC",#N/A,FALSE,"Conoco FAC"}</definedName>
    <definedName name="wrn.CONOCO._.FAC." localSheetId="4" hidden="1">{"CONOCO_FAC",#N/A,FALSE,"Conoco FAC"}</definedName>
    <definedName name="wrn.CONOCO._.FAC." localSheetId="5" hidden="1">{"CONOCO_FAC",#N/A,FALSE,"Conoco FAC"}</definedName>
    <definedName name="wrn.CONOCO._.FAC." hidden="1">{"CONOCO_FAC",#N/A,FALSE,"Conoco FAC"}</definedName>
    <definedName name="wrn.CY_GL." localSheetId="0" hidden="1">{#N/A,#N/A,FALSE,"GLDwnLoad"}</definedName>
    <definedName name="wrn.CY_GL." localSheetId="1" hidden="1">{#N/A,#N/A,FALSE,"GLDwnLoad"}</definedName>
    <definedName name="wrn.CY_GL." localSheetId="4" hidden="1">{#N/A,#N/A,FALSE,"GLDwnLoad"}</definedName>
    <definedName name="wrn.CY_GL." localSheetId="5" hidden="1">{#N/A,#N/A,FALSE,"GLDwnLoad"}</definedName>
    <definedName name="wrn.CY_GL." hidden="1">{#N/A,#N/A,FALSE,"GLDwnLoad"}</definedName>
    <definedName name="wrn.CY_INPUTS." localSheetId="0" hidden="1">{#N/A,#N/A,FALSE,"OTHERINPUTS";#N/A,#N/A,FALSE,"DITRATEINPUTS";#N/A,#N/A,FALSE,"SUPPLIEDADJINPUT";#N/A,#N/A,FALSE,"TIMINGDIFFINPUTS";#N/A,#N/A,FALSE,"COSSINPUT";#N/A,#N/A,FALSE,"BR&amp;SUPADJ."}</definedName>
    <definedName name="wrn.CY_INPUTS." localSheetId="1" hidden="1">{#N/A,#N/A,FALSE,"OTHERINPUTS";#N/A,#N/A,FALSE,"DITRATEINPUTS";#N/A,#N/A,FALSE,"SUPPLIEDADJINPUT";#N/A,#N/A,FALSE,"TIMINGDIFFINPUTS";#N/A,#N/A,FALSE,"COSSINPUT";#N/A,#N/A,FALSE,"BR&amp;SUPADJ."}</definedName>
    <definedName name="wrn.CY_INPUTS." localSheetId="4" hidden="1">{#N/A,#N/A,FALSE,"OTHERINPUTS";#N/A,#N/A,FALSE,"DITRATEINPUTS";#N/A,#N/A,FALSE,"SUPPLIEDADJINPUT";#N/A,#N/A,FALSE,"TIMINGDIFFINPUTS";#N/A,#N/A,FALSE,"COSSINPUT";#N/A,#N/A,FALSE,"BR&amp;SUPADJ."}</definedName>
    <definedName name="wrn.CY_INPUTS." localSheetId="5" hidden="1">{#N/A,#N/A,FALSE,"OTHERINPUTS";#N/A,#N/A,FALSE,"DITRATEINPUTS";#N/A,#N/A,FALSE,"SUPPLIEDADJINPUT";#N/A,#N/A,FALSE,"TIMINGDIFFINPUTS";#N/A,#N/A,FALSE,"COSSINPUT";#N/A,#N/A,FALSE,"BR&amp;SUPADJ."}</definedName>
    <definedName name="wrn.CY_INPUTS." hidden="1">{#N/A,#N/A,FALSE,"OTHERINPUTS";#N/A,#N/A,FALSE,"DITRATEINPUTS";#N/A,#N/A,FALSE,"SUPPLIEDADJINPUT";#N/A,#N/A,FALSE,"TIMINGDIFFINPUTS";#N/A,#N/A,FALSE,"COSSINPUT";#N/A,#N/A,FALSE,"BR&amp;SUPADJ."}</definedName>
    <definedName name="wrn.CY_PROV." localSheetId="0" hidden="1">{#N/A,#N/A,FALSE,"TITLEPG";#N/A,#N/A,FALSE,"INDEX";#N/A,#N/A,FALSE,"PAGE7";#N/A,#N/A,FALSE,"COSS";#N/A,#N/A,FALSE,"Taxes FEED ";#N/A,#N/A,FALSE,"PRIOR MTH Taxes FD  ";#N/A,#N/A,FALSE,"FITCALC";#N/A,#N/A,FALSE,"CCBT";#N/A,#N/A,FALSE,"BKTAXINCOME";#N/A,#N/A,FALSE,"PERMDIFFEVENTS";#N/A,#N/A,FALSE,"TIMDIFFEVENTS";#N/A,#N/A,FALSE,"DEPREC";#N/A,#N/A,FALSE,"PERMDIFF";#N/A,#N/A,FALSE,"OPTIMDIFF";#N/A,#N/A,FALSE,"NONOPTIMDIFF";#N/A,#N/A,FALSE,"190CRMTH";#N/A,#N/A,FALSE,"190CRYTD";#N/A,#N/A,FALSE,"190PRYTD";#N/A,#N/A,FALSE,"282CRMTH";#N/A,#N/A,FALSE,"282CRYTD";#N/A,#N/A,FALSE,"282PRYTD";#N/A,#N/A,FALSE,"283CRMTH";#N/A,#N/A,FALSE,"283CRYTD";#N/A,#N/A,FALSE,"283PRYTD";#N/A,#N/A,FALSE,"DITSUM";#N/A,#N/A,FALSE,"CRYTDACREC";#N/A,#N/A,FALSE,"PRYTDACREC";#N/A,#N/A,FALSE,"SYSJRNL"}</definedName>
    <definedName name="wrn.CY_PROV." localSheetId="1" hidden="1">{#N/A,#N/A,FALSE,"TITLEPG";#N/A,#N/A,FALSE,"INDEX";#N/A,#N/A,FALSE,"PAGE7";#N/A,#N/A,FALSE,"COSS";#N/A,#N/A,FALSE,"Taxes FEED ";#N/A,#N/A,FALSE,"PRIOR MTH Taxes FD  ";#N/A,#N/A,FALSE,"FITCALC";#N/A,#N/A,FALSE,"CCBT";#N/A,#N/A,FALSE,"BKTAXINCOME";#N/A,#N/A,FALSE,"PERMDIFFEVENTS";#N/A,#N/A,FALSE,"TIMDIFFEVENTS";#N/A,#N/A,FALSE,"DEPREC";#N/A,#N/A,FALSE,"PERMDIFF";#N/A,#N/A,FALSE,"OPTIMDIFF";#N/A,#N/A,FALSE,"NONOPTIMDIFF";#N/A,#N/A,FALSE,"190CRMTH";#N/A,#N/A,FALSE,"190CRYTD";#N/A,#N/A,FALSE,"190PRYTD";#N/A,#N/A,FALSE,"282CRMTH";#N/A,#N/A,FALSE,"282CRYTD";#N/A,#N/A,FALSE,"282PRYTD";#N/A,#N/A,FALSE,"283CRMTH";#N/A,#N/A,FALSE,"283CRYTD";#N/A,#N/A,FALSE,"283PRYTD";#N/A,#N/A,FALSE,"DITSUM";#N/A,#N/A,FALSE,"CRYTDACREC";#N/A,#N/A,FALSE,"PRYTDACREC";#N/A,#N/A,FALSE,"SYSJRNL"}</definedName>
    <definedName name="wrn.CY_PROV." localSheetId="4" hidden="1">{#N/A,#N/A,FALSE,"TITLEPG";#N/A,#N/A,FALSE,"INDEX";#N/A,#N/A,FALSE,"PAGE7";#N/A,#N/A,FALSE,"COSS";#N/A,#N/A,FALSE,"Taxes FEED ";#N/A,#N/A,FALSE,"PRIOR MTH Taxes FD  ";#N/A,#N/A,FALSE,"FITCALC";#N/A,#N/A,FALSE,"CCBT";#N/A,#N/A,FALSE,"BKTAXINCOME";#N/A,#N/A,FALSE,"PERMDIFFEVENTS";#N/A,#N/A,FALSE,"TIMDIFFEVENTS";#N/A,#N/A,FALSE,"DEPREC";#N/A,#N/A,FALSE,"PERMDIFF";#N/A,#N/A,FALSE,"OPTIMDIFF";#N/A,#N/A,FALSE,"NONOPTIMDIFF";#N/A,#N/A,FALSE,"190CRMTH";#N/A,#N/A,FALSE,"190CRYTD";#N/A,#N/A,FALSE,"190PRYTD";#N/A,#N/A,FALSE,"282CRMTH";#N/A,#N/A,FALSE,"282CRYTD";#N/A,#N/A,FALSE,"282PRYTD";#N/A,#N/A,FALSE,"283CRMTH";#N/A,#N/A,FALSE,"283CRYTD";#N/A,#N/A,FALSE,"283PRYTD";#N/A,#N/A,FALSE,"DITSUM";#N/A,#N/A,FALSE,"CRYTDACREC";#N/A,#N/A,FALSE,"PRYTDACREC";#N/A,#N/A,FALSE,"SYSJRNL"}</definedName>
    <definedName name="wrn.CY_PROV." localSheetId="5" hidden="1">{#N/A,#N/A,FALSE,"TITLEPG";#N/A,#N/A,FALSE,"INDEX";#N/A,#N/A,FALSE,"PAGE7";#N/A,#N/A,FALSE,"COSS";#N/A,#N/A,FALSE,"Taxes FEED ";#N/A,#N/A,FALSE,"PRIOR MTH Taxes FD  ";#N/A,#N/A,FALSE,"FITCALC";#N/A,#N/A,FALSE,"CCBT";#N/A,#N/A,FALSE,"BKTAXINCOME";#N/A,#N/A,FALSE,"PERMDIFFEVENTS";#N/A,#N/A,FALSE,"TIMDIFFEVENTS";#N/A,#N/A,FALSE,"DEPREC";#N/A,#N/A,FALSE,"PERMDIFF";#N/A,#N/A,FALSE,"OPTIMDIFF";#N/A,#N/A,FALSE,"NONOPTIMDIFF";#N/A,#N/A,FALSE,"190CRMTH";#N/A,#N/A,FALSE,"190CRYTD";#N/A,#N/A,FALSE,"190PRYTD";#N/A,#N/A,FALSE,"282CRMTH";#N/A,#N/A,FALSE,"282CRYTD";#N/A,#N/A,FALSE,"282PRYTD";#N/A,#N/A,FALSE,"283CRMTH";#N/A,#N/A,FALSE,"283CRYTD";#N/A,#N/A,FALSE,"283PRYTD";#N/A,#N/A,FALSE,"DITSUM";#N/A,#N/A,FALSE,"CRYTDACREC";#N/A,#N/A,FALSE,"PRYTDACREC";#N/A,#N/A,FALSE,"SYSJRNL"}</definedName>
    <definedName name="wrn.CY_PROV." hidden="1">{#N/A,#N/A,FALSE,"TITLEPG";#N/A,#N/A,FALSE,"INDEX";#N/A,#N/A,FALSE,"PAGE7";#N/A,#N/A,FALSE,"COSS";#N/A,#N/A,FALSE,"Taxes FEED ";#N/A,#N/A,FALSE,"PRIOR MTH Taxes FD  ";#N/A,#N/A,FALSE,"FITCALC";#N/A,#N/A,FALSE,"CCBT";#N/A,#N/A,FALSE,"BKTAXINCOME";#N/A,#N/A,FALSE,"PERMDIFFEVENTS";#N/A,#N/A,FALSE,"TIMDIFFEVENTS";#N/A,#N/A,FALSE,"DEPREC";#N/A,#N/A,FALSE,"PERMDIFF";#N/A,#N/A,FALSE,"OPTIMDIFF";#N/A,#N/A,FALSE,"NONOPTIMDIFF";#N/A,#N/A,FALSE,"190CRMTH";#N/A,#N/A,FALSE,"190CRYTD";#N/A,#N/A,FALSE,"190PRYTD";#N/A,#N/A,FALSE,"282CRMTH";#N/A,#N/A,FALSE,"282CRYTD";#N/A,#N/A,FALSE,"282PRYTD";#N/A,#N/A,FALSE,"283CRMTH";#N/A,#N/A,FALSE,"283CRYTD";#N/A,#N/A,FALSE,"283PRYTD";#N/A,#N/A,FALSE,"DITSUM";#N/A,#N/A,FALSE,"CRYTDACREC";#N/A,#N/A,FALSE,"PRYTDACREC";#N/A,#N/A,FALSE,"SYSJRNL"}</definedName>
    <definedName name="wrn.CYFAS109." localSheetId="0" hidden="1">{#N/A,#N/A,FALSE,"FAS109 Summary";#N/A,#N/A,FALSE,"FAS109 OPER 190 ITC";#N/A,#N/A,FALSE,"FAS109 OPER 190 Other";#N/A,#N/A,FALSE,"FAS109 OPER 282";#N/A,#N/A,FALSE,"FAS109 OPER 283";#N/A,#N/A,FALSE,"FAS109 Non OPER 283 ";#N/A,#N/A,FALSE,"J.E.UPLOAD DATA"}</definedName>
    <definedName name="wrn.CYFAS109." localSheetId="1" hidden="1">{#N/A,#N/A,FALSE,"FAS109 Summary";#N/A,#N/A,FALSE,"FAS109 OPER 190 ITC";#N/A,#N/A,FALSE,"FAS109 OPER 190 Other";#N/A,#N/A,FALSE,"FAS109 OPER 282";#N/A,#N/A,FALSE,"FAS109 OPER 283";#N/A,#N/A,FALSE,"FAS109 Non OPER 283 ";#N/A,#N/A,FALSE,"J.E.UPLOAD DATA"}</definedName>
    <definedName name="wrn.CYFAS109." localSheetId="4" hidden="1">{#N/A,#N/A,FALSE,"FAS109 Summary";#N/A,#N/A,FALSE,"FAS109 OPER 190 ITC";#N/A,#N/A,FALSE,"FAS109 OPER 190 Other";#N/A,#N/A,FALSE,"FAS109 OPER 282";#N/A,#N/A,FALSE,"FAS109 OPER 283";#N/A,#N/A,FALSE,"FAS109 Non OPER 283 ";#N/A,#N/A,FALSE,"J.E.UPLOAD DATA"}</definedName>
    <definedName name="wrn.CYFAS109." localSheetId="5" hidden="1">{#N/A,#N/A,FALSE,"FAS109 Summary";#N/A,#N/A,FALSE,"FAS109 OPER 190 ITC";#N/A,#N/A,FALSE,"FAS109 OPER 190 Other";#N/A,#N/A,FALSE,"FAS109 OPER 282";#N/A,#N/A,FALSE,"FAS109 OPER 283";#N/A,#N/A,FALSE,"FAS109 Non OPER 283 ";#N/A,#N/A,FALSE,"J.E.UPLOAD DATA"}</definedName>
    <definedName name="wrn.CYFAS109." hidden="1">{#N/A,#N/A,FALSE,"FAS109 Summary";#N/A,#N/A,FALSE,"FAS109 OPER 190 ITC";#N/A,#N/A,FALSE,"FAS109 OPER 190 Other";#N/A,#N/A,FALSE,"FAS109 OPER 282";#N/A,#N/A,FALSE,"FAS109 OPER 283";#N/A,#N/A,FALSE,"FAS109 Non OPER 283 ";#N/A,#N/A,FALSE,"J.E.UPLOAD DATA"}</definedName>
    <definedName name="wrn.Detail." localSheetId="0" hidden="1">{"Print_Detail",#N/A,FALSE,"Redemption_Maturity Extract"}</definedName>
    <definedName name="wrn.Detail." localSheetId="1" hidden="1">{"Print_Detail",#N/A,FALSE,"Redemption_Maturity Extract"}</definedName>
    <definedName name="wrn.Detail." localSheetId="4" hidden="1">{"Print_Detail",#N/A,FALSE,"Redemption_Maturity Extract"}</definedName>
    <definedName name="wrn.Detail." localSheetId="5" hidden="1">{"Print_Detail",#N/A,FALSE,"Redemption_Maturity Extract"}</definedName>
    <definedName name="wrn.Detail." hidden="1">{"Print_Detail",#N/A,FALSE,"Redemption_Maturity Extract"}</definedName>
    <definedName name="wrn.Diane._.s._.Version." localSheetId="0" hidden="1">{"Full",#N/A,FALSE,"Sec MTN B Summary"}</definedName>
    <definedName name="wrn.Diane._.s._.Version." localSheetId="1" hidden="1">{"Full",#N/A,FALSE,"Sec MTN B Summary"}</definedName>
    <definedName name="wrn.Diane._.s._.Version." localSheetId="4" hidden="1">{"Full",#N/A,FALSE,"Sec MTN B Summary"}</definedName>
    <definedName name="wrn.Diane._.s._.Version." localSheetId="5" hidden="1">{"Full",#N/A,FALSE,"Sec MTN B Summary"}</definedName>
    <definedName name="wrn.Diane._.s._.Version." hidden="1">{"Full",#N/A,FALSE,"Sec MTN B Summary"}</definedName>
    <definedName name="wrn.Distribution._.Version." localSheetId="0" hidden="1">{"RedPrem_InitRed View",#N/A,FALSE,"Sec MTN B Summary"}</definedName>
    <definedName name="wrn.Distribution._.Version." localSheetId="1" hidden="1">{"RedPrem_InitRed View",#N/A,FALSE,"Sec MTN B Summary"}</definedName>
    <definedName name="wrn.Distribution._.Version." localSheetId="4" hidden="1">{"RedPrem_InitRed View",#N/A,FALSE,"Sec MTN B Summary"}</definedName>
    <definedName name="wrn.Distribution._.Version." localSheetId="5" hidden="1">{"RedPrem_InitRed View",#N/A,FALSE,"Sec MTN B Summary"}</definedName>
    <definedName name="wrn.Distribution._.Version." hidden="1">{"RedPrem_InitRed View",#N/A,FALSE,"Sec MTN B Summary"}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FAC._.SUMMARY." localSheetId="0" hidden="1">{"FAC_SUMMARY",#N/A,FALSE,"Summaries"}</definedName>
    <definedName name="wrn.FAC._.SUMMARY." localSheetId="1" hidden="1">{"FAC_SUMMARY",#N/A,FALSE,"Summaries"}</definedName>
    <definedName name="wrn.FAC._.SUMMARY." localSheetId="4" hidden="1">{"FAC_SUMMARY",#N/A,FALSE,"Summaries"}</definedName>
    <definedName name="wrn.FAC._.SUMMARY." localSheetId="5" hidden="1">{"FAC_SUMMARY",#N/A,FALSE,"Summaries"}</definedName>
    <definedName name="wrn.FAC._.SUMMARY." hidden="1">{"FAC_SUMMARY",#N/A,FALSE,"Summaries"}</definedName>
    <definedName name="wrn.FERC._.FAC._.CALC." localSheetId="0" hidden="1">{"FERC_FAC",#N/A,FALSE,"FERC_Fuel&amp;Rev"}</definedName>
    <definedName name="wrn.FERC._.FAC._.CALC." localSheetId="1" hidden="1">{"FERC_FAC",#N/A,FALSE,"FERC_Fuel&amp;Rev"}</definedName>
    <definedName name="wrn.FERC._.FAC._.CALC." localSheetId="4" hidden="1">{"FERC_FAC",#N/A,FALSE,"FERC_Fuel&amp;Rev"}</definedName>
    <definedName name="wrn.FERC._.FAC._.CALC." localSheetId="5" hidden="1">{"FERC_FAC",#N/A,FALSE,"FERC_Fuel&amp;Rev"}</definedName>
    <definedName name="wrn.FERC._.FAC._.CALC." hidden="1">{"FERC_FAC",#N/A,FALSE,"FERC_Fuel&amp;Rev"}</definedName>
    <definedName name="wrn.FERC._.WEATHER._.and._.JURIS._.FUEL." localSheetId="0" hidden="1">{"FERC_WEATHER_AND_FUEL",#N/A,FALSE,"FERC_Fuel&amp;Rev"}</definedName>
    <definedName name="wrn.FERC._.WEATHER._.and._.JURIS._.FUEL." localSheetId="1" hidden="1">{"FERC_WEATHER_AND_FUEL",#N/A,FALSE,"FERC_Fuel&amp;Rev"}</definedName>
    <definedName name="wrn.FERC._.WEATHER._.and._.JURIS._.FUEL." localSheetId="4" hidden="1">{"FERC_WEATHER_AND_FUEL",#N/A,FALSE,"FERC_Fuel&amp;Rev"}</definedName>
    <definedName name="wrn.FERC._.WEATHER._.and._.JURIS._.FUEL." localSheetId="5" hidden="1">{"FERC_WEATHER_AND_FUEL",#N/A,FALSE,"FERC_Fuel&amp;Rev"}</definedName>
    <definedName name="wrn.FERC._.WEATHER._.and._.JURIS._.FUEL." hidden="1">{"FERC_WEATHER_AND_FUEL",#N/A,FALSE,"FERC_Fuel&amp;Rev"}</definedName>
    <definedName name="wrn.Fuel._.Cycle." hidden="1">{#N/A,#N/A,FALSE,"AltFuel"}</definedName>
    <definedName name="wrn.go." localSheetId="0" hidden="1">{"wp_h4.2",#N/A,FALSE,"WP_H4.2";"wp_h4.3",#N/A,FALSE,"WP_H4.3"}</definedName>
    <definedName name="wrn.go." localSheetId="1" hidden="1">{"wp_h4.2",#N/A,FALSE,"WP_H4.2";"wp_h4.3",#N/A,FALSE,"WP_H4.3"}</definedName>
    <definedName name="wrn.go." localSheetId="4" hidden="1">{"wp_h4.2",#N/A,FALSE,"WP_H4.2";"wp_h4.3",#N/A,FALSE,"WP_H4.3"}</definedName>
    <definedName name="wrn.go." localSheetId="5" hidden="1">{"wp_h4.2",#N/A,FALSE,"WP_H4.2";"wp_h4.3",#N/A,FALSE,"WP_H4.3"}</definedName>
    <definedName name="wrn.go." hidden="1">{"wp_h4.2",#N/A,FALSE,"WP_H4.2";"wp_h4.3",#N/A,FALSE,"WP_H4.3"}</definedName>
    <definedName name="wrn.handout." hidden="1">{"quarterly",#N/A,FALSE,"Income Statement";#N/A,#N/A,FALSE,"print segment";#N/A,#N/A,FALSE,"Balance Sheet";#N/A,#N/A,FALSE,"Annl Inc";#N/A,#N/A,FALSE,"Cash Flow"}</definedName>
    <definedName name="wrn.HWP_GL." localSheetId="0" hidden="1">{#N/A,#N/A,FALSE,"GLDwnLoad"}</definedName>
    <definedName name="wrn.HWP_GL." localSheetId="1" hidden="1">{#N/A,#N/A,FALSE,"GLDwnLoad"}</definedName>
    <definedName name="wrn.HWP_GL." localSheetId="4" hidden="1">{#N/A,#N/A,FALSE,"GLDwnLoad"}</definedName>
    <definedName name="wrn.HWP_GL." localSheetId="5" hidden="1">{#N/A,#N/A,FALSE,"GLDwnLoad"}</definedName>
    <definedName name="wrn.HWP_GL." hidden="1">{#N/A,#N/A,FALSE,"GLDwnLoad"}</definedName>
    <definedName name="wrn.HWP_INPUTS." localSheetId="0" hidden="1">{#N/A,#N/A,FALSE,"OTHERINPUTS";#N/A,#N/A,FALSE,"SUPPLIEDADJINPUT";#N/A,#N/A,FALSE,"BR&amp;SUPADJ."}</definedName>
    <definedName name="wrn.HWP_INPUTS." localSheetId="1" hidden="1">{#N/A,#N/A,FALSE,"OTHERINPUTS";#N/A,#N/A,FALSE,"SUPPLIEDADJINPUT";#N/A,#N/A,FALSE,"BR&amp;SUPADJ."}</definedName>
    <definedName name="wrn.HWP_INPUTS." localSheetId="4" hidden="1">{#N/A,#N/A,FALSE,"OTHERINPUTS";#N/A,#N/A,FALSE,"SUPPLIEDADJINPUT";#N/A,#N/A,FALSE,"BR&amp;SUPADJ."}</definedName>
    <definedName name="wrn.HWP_INPUTS." localSheetId="5" hidden="1">{#N/A,#N/A,FALSE,"OTHERINPUTS";#N/A,#N/A,FALSE,"SUPPLIEDADJINPUT";#N/A,#N/A,FALSE,"BR&amp;SUPADJ."}</definedName>
    <definedName name="wrn.HWP_INPUTS." hidden="1">{#N/A,#N/A,FALSE,"OTHERINPUTS";#N/A,#N/A,FALSE,"SUPPLIEDADJINPUT";#N/A,#N/A,FALSE,"BR&amp;SUPADJ."}</definedName>
    <definedName name="wrn.HWP_PROV." localSheetId="0" hidden="1">{#N/A,#N/A,FALSE,"Title Page";#N/A,#N/A,FALSE,"INDEX";#N/A,#N/A,FALSE,"BKTAXINCOME";#N/A,#N/A,FALSE,"INTERESTALLOC";#N/A,#N/A,FALSE,"FITCALC";#N/A,#N/A,FALSE,"CCBT";#N/A,#N/A,FALSE,"MET";#N/A,#N/A,FALSE,"PERMDIFFEVENTS";#N/A,#N/A,FALSE,"TIMDIFFEVENTS";#N/A,#N/A,FALSE,"DEPREC";#N/A,#N/A,FALSE,"PERMDIFF";#N/A,#N/A,FALSE,"OPTIMDIFF";#N/A,#N/A,FALSE,"NONOPTIMDIFF";#N/A,#N/A,FALSE,"190CRQTR";#N/A,#N/A,FALSE,"190CRYTD";#N/A,#N/A,FALSE,"190PRYTD";#N/A,#N/A,FALSE,"282CRQTR";#N/A,#N/A,FALSE,"282CRYTD";#N/A,#N/A,FALSE,"282PRYTD";#N/A,#N/A,FALSE,"283CRQTR";#N/A,#N/A,FALSE,"283CRYTD";#N/A,#N/A,FALSE,"283PRYTD";#N/A,#N/A,FALSE,"DITSUM";#N/A,#N/A,FALSE,"CRYTDACREC";#N/A,#N/A,FALSE,"PRYTDACREC";#N/A,#N/A,FALSE,"SYSJRNL"}</definedName>
    <definedName name="wrn.HWP_PROV." localSheetId="1" hidden="1">{#N/A,#N/A,FALSE,"Title Page";#N/A,#N/A,FALSE,"INDEX";#N/A,#N/A,FALSE,"BKTAXINCOME";#N/A,#N/A,FALSE,"INTERESTALLOC";#N/A,#N/A,FALSE,"FITCALC";#N/A,#N/A,FALSE,"CCBT";#N/A,#N/A,FALSE,"MET";#N/A,#N/A,FALSE,"PERMDIFFEVENTS";#N/A,#N/A,FALSE,"TIMDIFFEVENTS";#N/A,#N/A,FALSE,"DEPREC";#N/A,#N/A,FALSE,"PERMDIFF";#N/A,#N/A,FALSE,"OPTIMDIFF";#N/A,#N/A,FALSE,"NONOPTIMDIFF";#N/A,#N/A,FALSE,"190CRQTR";#N/A,#N/A,FALSE,"190CRYTD";#N/A,#N/A,FALSE,"190PRYTD";#N/A,#N/A,FALSE,"282CRQTR";#N/A,#N/A,FALSE,"282CRYTD";#N/A,#N/A,FALSE,"282PRYTD";#N/A,#N/A,FALSE,"283CRQTR";#N/A,#N/A,FALSE,"283CRYTD";#N/A,#N/A,FALSE,"283PRYTD";#N/A,#N/A,FALSE,"DITSUM";#N/A,#N/A,FALSE,"CRYTDACREC";#N/A,#N/A,FALSE,"PRYTDACREC";#N/A,#N/A,FALSE,"SYSJRNL"}</definedName>
    <definedName name="wrn.HWP_PROV." localSheetId="4" hidden="1">{#N/A,#N/A,FALSE,"Title Page";#N/A,#N/A,FALSE,"INDEX";#N/A,#N/A,FALSE,"BKTAXINCOME";#N/A,#N/A,FALSE,"INTERESTALLOC";#N/A,#N/A,FALSE,"FITCALC";#N/A,#N/A,FALSE,"CCBT";#N/A,#N/A,FALSE,"MET";#N/A,#N/A,FALSE,"PERMDIFFEVENTS";#N/A,#N/A,FALSE,"TIMDIFFEVENTS";#N/A,#N/A,FALSE,"DEPREC";#N/A,#N/A,FALSE,"PERMDIFF";#N/A,#N/A,FALSE,"OPTIMDIFF";#N/A,#N/A,FALSE,"NONOPTIMDIFF";#N/A,#N/A,FALSE,"190CRQTR";#N/A,#N/A,FALSE,"190CRYTD";#N/A,#N/A,FALSE,"190PRYTD";#N/A,#N/A,FALSE,"282CRQTR";#N/A,#N/A,FALSE,"282CRYTD";#N/A,#N/A,FALSE,"282PRYTD";#N/A,#N/A,FALSE,"283CRQTR";#N/A,#N/A,FALSE,"283CRYTD";#N/A,#N/A,FALSE,"283PRYTD";#N/A,#N/A,FALSE,"DITSUM";#N/A,#N/A,FALSE,"CRYTDACREC";#N/A,#N/A,FALSE,"PRYTDACREC";#N/A,#N/A,FALSE,"SYSJRNL"}</definedName>
    <definedName name="wrn.HWP_PROV." localSheetId="5" hidden="1">{#N/A,#N/A,FALSE,"Title Page";#N/A,#N/A,FALSE,"INDEX";#N/A,#N/A,FALSE,"BKTAXINCOME";#N/A,#N/A,FALSE,"INTERESTALLOC";#N/A,#N/A,FALSE,"FITCALC";#N/A,#N/A,FALSE,"CCBT";#N/A,#N/A,FALSE,"MET";#N/A,#N/A,FALSE,"PERMDIFFEVENTS";#N/A,#N/A,FALSE,"TIMDIFFEVENTS";#N/A,#N/A,FALSE,"DEPREC";#N/A,#N/A,FALSE,"PERMDIFF";#N/A,#N/A,FALSE,"OPTIMDIFF";#N/A,#N/A,FALSE,"NONOPTIMDIFF";#N/A,#N/A,FALSE,"190CRQTR";#N/A,#N/A,FALSE,"190CRYTD";#N/A,#N/A,FALSE,"190PRYTD";#N/A,#N/A,FALSE,"282CRQTR";#N/A,#N/A,FALSE,"282CRYTD";#N/A,#N/A,FALSE,"282PRYTD";#N/A,#N/A,FALSE,"283CRQTR";#N/A,#N/A,FALSE,"283CRYTD";#N/A,#N/A,FALSE,"283PRYTD";#N/A,#N/A,FALSE,"DITSUM";#N/A,#N/A,FALSE,"CRYTDACREC";#N/A,#N/A,FALSE,"PRYTDACREC";#N/A,#N/A,FALSE,"SYSJRNL"}</definedName>
    <definedName name="wrn.HWP_PROV." hidden="1">{#N/A,#N/A,FALSE,"Title Page";#N/A,#N/A,FALSE,"INDEX";#N/A,#N/A,FALSE,"BKTAXINCOME";#N/A,#N/A,FALSE,"INTERESTALLOC";#N/A,#N/A,FALSE,"FITCALC";#N/A,#N/A,FALSE,"CCBT";#N/A,#N/A,FALSE,"MET";#N/A,#N/A,FALSE,"PERMDIFFEVENTS";#N/A,#N/A,FALSE,"TIMDIFFEVENTS";#N/A,#N/A,FALSE,"DEPREC";#N/A,#N/A,FALSE,"PERMDIFF";#N/A,#N/A,FALSE,"OPTIMDIFF";#N/A,#N/A,FALSE,"NONOPTIMDIFF";#N/A,#N/A,FALSE,"190CRQTR";#N/A,#N/A,FALSE,"190CRYTD";#N/A,#N/A,FALSE,"190PRYTD";#N/A,#N/A,FALSE,"282CRQTR";#N/A,#N/A,FALSE,"282CRYTD";#N/A,#N/A,FALSE,"282PRYTD";#N/A,#N/A,FALSE,"283CRQTR";#N/A,#N/A,FALSE,"283CRYTD";#N/A,#N/A,FALSE,"283PRYTD";#N/A,#N/A,FALSE,"DITSUM";#N/A,#N/A,FALSE,"CRYTDACREC";#N/A,#N/A,FALSE,"PRYTDACREC";#N/A,#N/A,FALSE,"SYSJRNL"}</definedName>
    <definedName name="wrn.IncStatement._.15._.years." hidden="1">{#N/A,#N/A,FALSE,"FinStateUS"}</definedName>
    <definedName name="wrn.IncStatement._.6._.years." hidden="1">{"IncStatement 6 years",#N/A,FALSE,"FinStateUS"}</definedName>
    <definedName name="wrn.market._.share." hidden="1">{#N/A,#N/A,FALSE,"Bestfoods";#N/A,#N/A,FALSE,"Campbell";#N/A,#N/A,FALSE,"ConAgra";#N/A,#N/A,FALSE,"Healthy Choice";#N/A,#N/A,FALSE,"Int'l Home Foods";#N/A,#N/A,FALSE,"General Mills";#N/A,#N/A,FALSE,"Heinz";#N/A,#N/A,FALSE,"Kellogg";#N/A,#N/A,FALSE,"Kraft";#N/A,#N/A,FALSE,"Nabisco";#N/A,#N/A,FALSE,"Quaker Oats";#N/A,#N/A,FALSE,"Sara Lee";#N/A,#N/A,FALSE,"print summary"}</definedName>
    <definedName name="wrn.MFR." localSheetId="0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1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4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5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7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2" localSheetId="0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2" localSheetId="1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2" localSheetId="4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2" localSheetId="5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2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MFRENT." localSheetId="0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." localSheetId="1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." localSheetId="4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." localSheetId="5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." localSheetId="7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.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localSheetId="0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localSheetId="1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localSheetId="4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localSheetId="5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localSheetId="7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OK._.FUEL._.COMPARISON." localSheetId="0" hidden="1">{"OK_FUEL_COMPARISON",#N/A,FALSE,"Ok_Fuel&amp;Rev"}</definedName>
    <definedName name="wrn.OK._.FUEL._.COMPARISON." localSheetId="1" hidden="1">{"OK_FUEL_COMPARISON",#N/A,FALSE,"Ok_Fuel&amp;Rev"}</definedName>
    <definedName name="wrn.OK._.FUEL._.COMPARISON." localSheetId="4" hidden="1">{"OK_FUEL_COMPARISON",#N/A,FALSE,"Ok_Fuel&amp;Rev"}</definedName>
    <definedName name="wrn.OK._.FUEL._.COMPARISON." localSheetId="5" hidden="1">{"OK_FUEL_COMPARISON",#N/A,FALSE,"Ok_Fuel&amp;Rev"}</definedName>
    <definedName name="wrn.OK._.FUEL._.COMPARISON." hidden="1">{"OK_FUEL_COMPARISON",#N/A,FALSE,"Ok_Fuel&amp;Rev"}</definedName>
    <definedName name="wrn.OK._.JURIS._.FAC._.CALCULATION." localSheetId="0" hidden="1">{"OK_JURIS_FAC",#N/A,FALSE,"Ok_Fuel&amp;Rev"}</definedName>
    <definedName name="wrn.OK._.JURIS._.FAC._.CALCULATION." localSheetId="1" hidden="1">{"OK_JURIS_FAC",#N/A,FALSE,"Ok_Fuel&amp;Rev"}</definedName>
    <definedName name="wrn.OK._.JURIS._.FAC._.CALCULATION." localSheetId="4" hidden="1">{"OK_JURIS_FAC",#N/A,FALSE,"Ok_Fuel&amp;Rev"}</definedName>
    <definedName name="wrn.OK._.JURIS._.FAC._.CALCULATION." localSheetId="5" hidden="1">{"OK_JURIS_FAC",#N/A,FALSE,"Ok_Fuel&amp;Rev"}</definedName>
    <definedName name="wrn.OK._.JURIS._.FAC._.CALCULATION." hidden="1">{"OK_JURIS_FAC",#N/A,FALSE,"Ok_Fuel&amp;Rev"}</definedName>
    <definedName name="wrn.OK._.JURIS._.FUEL._.COST." localSheetId="0" hidden="1">{"OK_JURIS_FUEL",#N/A,FALSE,"Ok_Fuel&amp;Rev"}</definedName>
    <definedName name="wrn.OK._.JURIS._.FUEL._.COST." localSheetId="1" hidden="1">{"OK_JURIS_FUEL",#N/A,FALSE,"Ok_Fuel&amp;Rev"}</definedName>
    <definedName name="wrn.OK._.JURIS._.FUEL._.COST." localSheetId="4" hidden="1">{"OK_JURIS_FUEL",#N/A,FALSE,"Ok_Fuel&amp;Rev"}</definedName>
    <definedName name="wrn.OK._.JURIS._.FUEL._.COST." localSheetId="5" hidden="1">{"OK_JURIS_FUEL",#N/A,FALSE,"Ok_Fuel&amp;Rev"}</definedName>
    <definedName name="wrn.OK._.JURIS._.FUEL._.COST." hidden="1">{"OK_JURIS_FUEL",#N/A,FALSE,"Ok_Fuel&amp;Rev"}</definedName>
    <definedName name="wrn.OKLA._.PRO._.FORMA._.FUEL." localSheetId="0" hidden="1">{"OK_PRO_FORMA_FUEL",#N/A,FALSE,"Ok_Fuel&amp;Rev"}</definedName>
    <definedName name="wrn.OKLA._.PRO._.FORMA._.FUEL." localSheetId="1" hidden="1">{"OK_PRO_FORMA_FUEL",#N/A,FALSE,"Ok_Fuel&amp;Rev"}</definedName>
    <definedName name="wrn.OKLA._.PRO._.FORMA._.FUEL." localSheetId="4" hidden="1">{"OK_PRO_FORMA_FUEL",#N/A,FALSE,"Ok_Fuel&amp;Rev"}</definedName>
    <definedName name="wrn.OKLA._.PRO._.FORMA._.FUEL." localSheetId="5" hidden="1">{"OK_PRO_FORMA_FUEL",#N/A,FALSE,"Ok_Fuel&amp;Rev"}</definedName>
    <definedName name="wrn.OKLA._.PRO._.FORMA._.FUEL." hidden="1">{"OK_PRO_FORMA_FUEL",#N/A,FALSE,"Ok_Fuel&amp;Rev"}</definedName>
    <definedName name="wrn.OMEXPENSE." localSheetId="0" hidden="1">{"PF",#N/A,FALSE,"Sheet4";"PG",#N/A,FALSE,"Sheet4";"PH",#N/A,FALSE,"Sheet4";"PI",#N/A,FALSE,"Sheet4";"PJ",#N/A,FALSE,"Sheet4"}</definedName>
    <definedName name="wrn.OMEXPENSE." localSheetId="1" hidden="1">{"PF",#N/A,FALSE,"Sheet4";"PG",#N/A,FALSE,"Sheet4";"PH",#N/A,FALSE,"Sheet4";"PI",#N/A,FALSE,"Sheet4";"PJ",#N/A,FALSE,"Sheet4"}</definedName>
    <definedName name="wrn.OMEXPENSE." localSheetId="4" hidden="1">{"PF",#N/A,FALSE,"Sheet4";"PG",#N/A,FALSE,"Sheet4";"PH",#N/A,FALSE,"Sheet4";"PI",#N/A,FALSE,"Sheet4";"PJ",#N/A,FALSE,"Sheet4"}</definedName>
    <definedName name="wrn.OMEXPENSE." localSheetId="5" hidden="1">{"PF",#N/A,FALSE,"Sheet4";"PG",#N/A,FALSE,"Sheet4";"PH",#N/A,FALSE,"Sheet4";"PI",#N/A,FALSE,"Sheet4";"PJ",#N/A,FALSE,"Sheet4"}</definedName>
    <definedName name="wrn.OMEXPENSE." localSheetId="7" hidden="1">{"PF",#N/A,FALSE,"Sheet4";"PG",#N/A,FALSE,"Sheet4";"PH",#N/A,FALSE,"Sheet4";"PI",#N/A,FALSE,"Sheet4";"PJ",#N/A,FALSE,"Sheet4"}</definedName>
    <definedName name="wrn.OMEXPENSE." hidden="1">{"PF",#N/A,FALSE,"Sheet4";"PG",#N/A,FALSE,"Sheet4";"PH",#N/A,FALSE,"Sheet4";"PI",#N/A,FALSE,"Sheet4";"PJ",#N/A,FALSE,"Sheet4"}</definedName>
    <definedName name="wrn.OMPA._.FAC." localSheetId="0" hidden="1">{"OMPA_FAC",#N/A,FALSE,"OMPA FAC"}</definedName>
    <definedName name="wrn.OMPA._.FAC." localSheetId="1" hidden="1">{"OMPA_FAC",#N/A,FALSE,"OMPA FAC"}</definedName>
    <definedName name="wrn.OMPA._.FAC." localSheetId="4" hidden="1">{"OMPA_FAC",#N/A,FALSE,"OMPA FAC"}</definedName>
    <definedName name="wrn.OMPA._.FAC." localSheetId="5" hidden="1">{"OMPA_FAC",#N/A,FALSE,"OMPA FAC"}</definedName>
    <definedName name="wrn.OMPA._.FAC." hidden="1">{"OMPA_FAC",#N/A,FALSE,"OMPA FAC"}</definedName>
    <definedName name="wrn.one." hidden="1">{"page1",#N/A,FALSE,"A";"page2",#N/A,FALSE,"A"}</definedName>
    <definedName name="wrn.OTHER._.DATA." localSheetId="0" hidden="1">{"OTHER_DATA",#N/A,FALSE,"Ok_Fuel&amp;Rev"}</definedName>
    <definedName name="wrn.OTHER._.DATA." localSheetId="1" hidden="1">{"OTHER_DATA",#N/A,FALSE,"Ok_Fuel&amp;Rev"}</definedName>
    <definedName name="wrn.OTHER._.DATA." localSheetId="4" hidden="1">{"OTHER_DATA",#N/A,FALSE,"Ok_Fuel&amp;Rev"}</definedName>
    <definedName name="wrn.OTHER._.DATA." localSheetId="5" hidden="1">{"OTHER_DATA",#N/A,FALSE,"Ok_Fuel&amp;Rev"}</definedName>
    <definedName name="wrn.OTHER._.DATA." hidden="1">{"OTHER_DATA",#N/A,FALSE,"Ok_Fuel&amp;Rev"}</definedName>
    <definedName name="wrn.Pivot1." localSheetId="0" hidden="1">{"Pivot1",#N/A,FALSE,"Redemption_Maturity Extract"}</definedName>
    <definedName name="wrn.Pivot1." localSheetId="1" hidden="1">{"Pivot1",#N/A,FALSE,"Redemption_Maturity Extract"}</definedName>
    <definedName name="wrn.Pivot1." localSheetId="4" hidden="1">{"Pivot1",#N/A,FALSE,"Redemption_Maturity Extract"}</definedName>
    <definedName name="wrn.Pivot1." localSheetId="5" hidden="1">{"Pivot1",#N/A,FALSE,"Redemption_Maturity Extract"}</definedName>
    <definedName name="wrn.Pivot1." hidden="1">{"Pivot1",#N/A,FALSE,"Redemption_Maturity Extract"}</definedName>
    <definedName name="wrn.Pivot2." localSheetId="0" hidden="1">{"Pivot2",#N/A,FALSE,"Redemption_Maturity Extract"}</definedName>
    <definedName name="wrn.Pivot2." localSheetId="1" hidden="1">{"Pivot2",#N/A,FALSE,"Redemption_Maturity Extract"}</definedName>
    <definedName name="wrn.Pivot2." localSheetId="4" hidden="1">{"Pivot2",#N/A,FALSE,"Redemption_Maturity Extract"}</definedName>
    <definedName name="wrn.Pivot2." localSheetId="5" hidden="1">{"Pivot2",#N/A,FALSE,"Redemption_Maturity Extract"}</definedName>
    <definedName name="wrn.Pivot2." hidden="1">{"Pivot2",#N/A,FALSE,"Redemption_Maturity Extract"}</definedName>
    <definedName name="wrn.PPJOURNAL._.ENTRY." hidden="1">{"PPDEFERREDBAL",#N/A,FALSE,"PRIOR PERIOD ADJMT";#N/A,#N/A,FALSE,"PRIOR PERIOD ADJMT";"PPJOURNALENTRY",#N/A,FALSE,"PRIOR PERIOD ADJMT"}</definedName>
    <definedName name="wrn.print." localSheetId="0" hidden="1">{#N/A,#N/A,FALSE,"WP_B3.1";#N/A,#N/A,FALSE,"WP_B3.2";#N/A,#N/A,FALSE,"WP_B3.3";#N/A,#N/A,FALSE,"WP_B3.4";#N/A,#N/A,FALSE,"WP_B3.5";#N/A,#N/A,FALSE,"WP_B3.6";#N/A,#N/A,FALSE,"WP_B3.7";#N/A,#N/A,FALSE,"WP_B3.8";#N/A,#N/A,FALSE,"WPB3.9";#N/A,#N/A,FALSE,"WP_B3.10";#N/A,#N/A,FALSE,"WP_B3.11";#N/A,#N/A,FALSE,"WP_B3.12";#N/A,#N/A,FALSE,"WP_H2.12";#N/A,#N/A,FALSE,"WP_H2.13";#N/A,#N/A,FALSE,"WP_H2.14";#N/A,#N/A,FALSE,"WP_H2.15";#N/A,#N/A,FALSE,"WP_H2.16.1";#N/A,#N/A,FALSE,"WP_H2.16.2";#N/A,#N/A,FALSE,"WP_H2.16.3";#N/A,#N/A,FALSE,"WP_H2.17";#N/A,#N/A,FALSE,"WP_H2.18";#N/A,#N/A,FALSE,"WP_H2.19";#N/A,#N/A,FALSE,"WP_H2.20";#N/A,#N/A,FALSE,"WP_H2.21";#N/A,#N/A,FALSE,"WP_H2.22";#N/A,#N/A,FALSE,"WP-H2.23";#N/A,#N/A,FALSE,"WP_H2.24"}</definedName>
    <definedName name="wrn.print." localSheetId="1" hidden="1">{#N/A,#N/A,FALSE,"WP_B3.1";#N/A,#N/A,FALSE,"WP_B3.2";#N/A,#N/A,FALSE,"WP_B3.3";#N/A,#N/A,FALSE,"WP_B3.4";#N/A,#N/A,FALSE,"WP_B3.5";#N/A,#N/A,FALSE,"WP_B3.6";#N/A,#N/A,FALSE,"WP_B3.7";#N/A,#N/A,FALSE,"WP_B3.8";#N/A,#N/A,FALSE,"WPB3.9";#N/A,#N/A,FALSE,"WP_B3.10";#N/A,#N/A,FALSE,"WP_B3.11";#N/A,#N/A,FALSE,"WP_B3.12";#N/A,#N/A,FALSE,"WP_H2.12";#N/A,#N/A,FALSE,"WP_H2.13";#N/A,#N/A,FALSE,"WP_H2.14";#N/A,#N/A,FALSE,"WP_H2.15";#N/A,#N/A,FALSE,"WP_H2.16.1";#N/A,#N/A,FALSE,"WP_H2.16.2";#N/A,#N/A,FALSE,"WP_H2.16.3";#N/A,#N/A,FALSE,"WP_H2.17";#N/A,#N/A,FALSE,"WP_H2.18";#N/A,#N/A,FALSE,"WP_H2.19";#N/A,#N/A,FALSE,"WP_H2.20";#N/A,#N/A,FALSE,"WP_H2.21";#N/A,#N/A,FALSE,"WP_H2.22";#N/A,#N/A,FALSE,"WP-H2.23";#N/A,#N/A,FALSE,"WP_H2.24"}</definedName>
    <definedName name="wrn.print." localSheetId="4" hidden="1">{#N/A,#N/A,FALSE,"WP_B3.1";#N/A,#N/A,FALSE,"WP_B3.2";#N/A,#N/A,FALSE,"WP_B3.3";#N/A,#N/A,FALSE,"WP_B3.4";#N/A,#N/A,FALSE,"WP_B3.5";#N/A,#N/A,FALSE,"WP_B3.6";#N/A,#N/A,FALSE,"WP_B3.7";#N/A,#N/A,FALSE,"WP_B3.8";#N/A,#N/A,FALSE,"WPB3.9";#N/A,#N/A,FALSE,"WP_B3.10";#N/A,#N/A,FALSE,"WP_B3.11";#N/A,#N/A,FALSE,"WP_B3.12";#N/A,#N/A,FALSE,"WP_H2.12";#N/A,#N/A,FALSE,"WP_H2.13";#N/A,#N/A,FALSE,"WP_H2.14";#N/A,#N/A,FALSE,"WP_H2.15";#N/A,#N/A,FALSE,"WP_H2.16.1";#N/A,#N/A,FALSE,"WP_H2.16.2";#N/A,#N/A,FALSE,"WP_H2.16.3";#N/A,#N/A,FALSE,"WP_H2.17";#N/A,#N/A,FALSE,"WP_H2.18";#N/A,#N/A,FALSE,"WP_H2.19";#N/A,#N/A,FALSE,"WP_H2.20";#N/A,#N/A,FALSE,"WP_H2.21";#N/A,#N/A,FALSE,"WP_H2.22";#N/A,#N/A,FALSE,"WP-H2.23";#N/A,#N/A,FALSE,"WP_H2.24"}</definedName>
    <definedName name="wrn.print." localSheetId="5" hidden="1">{#N/A,#N/A,FALSE,"WP_B3.1";#N/A,#N/A,FALSE,"WP_B3.2";#N/A,#N/A,FALSE,"WP_B3.3";#N/A,#N/A,FALSE,"WP_B3.4";#N/A,#N/A,FALSE,"WP_B3.5";#N/A,#N/A,FALSE,"WP_B3.6";#N/A,#N/A,FALSE,"WP_B3.7";#N/A,#N/A,FALSE,"WP_B3.8";#N/A,#N/A,FALSE,"WPB3.9";#N/A,#N/A,FALSE,"WP_B3.10";#N/A,#N/A,FALSE,"WP_B3.11";#N/A,#N/A,FALSE,"WP_B3.12";#N/A,#N/A,FALSE,"WP_H2.12";#N/A,#N/A,FALSE,"WP_H2.13";#N/A,#N/A,FALSE,"WP_H2.14";#N/A,#N/A,FALSE,"WP_H2.15";#N/A,#N/A,FALSE,"WP_H2.16.1";#N/A,#N/A,FALSE,"WP_H2.16.2";#N/A,#N/A,FALSE,"WP_H2.16.3";#N/A,#N/A,FALSE,"WP_H2.17";#N/A,#N/A,FALSE,"WP_H2.18";#N/A,#N/A,FALSE,"WP_H2.19";#N/A,#N/A,FALSE,"WP_H2.20";#N/A,#N/A,FALSE,"WP_H2.21";#N/A,#N/A,FALSE,"WP_H2.22";#N/A,#N/A,FALSE,"WP-H2.23";#N/A,#N/A,FALSE,"WP_H2.24"}</definedName>
    <definedName name="wrn.print." hidden="1">{#N/A,#N/A,FALSE,"WP_B3.1";#N/A,#N/A,FALSE,"WP_B3.2";#N/A,#N/A,FALSE,"WP_B3.3";#N/A,#N/A,FALSE,"WP_B3.4";#N/A,#N/A,FALSE,"WP_B3.5";#N/A,#N/A,FALSE,"WP_B3.6";#N/A,#N/A,FALSE,"WP_B3.7";#N/A,#N/A,FALSE,"WP_B3.8";#N/A,#N/A,FALSE,"WPB3.9";#N/A,#N/A,FALSE,"WP_B3.10";#N/A,#N/A,FALSE,"WP_B3.11";#N/A,#N/A,FALSE,"WP_B3.12";#N/A,#N/A,FALSE,"WP_H2.12";#N/A,#N/A,FALSE,"WP_H2.13";#N/A,#N/A,FALSE,"WP_H2.14";#N/A,#N/A,FALSE,"WP_H2.15";#N/A,#N/A,FALSE,"WP_H2.16.1";#N/A,#N/A,FALSE,"WP_H2.16.2";#N/A,#N/A,FALSE,"WP_H2.16.3";#N/A,#N/A,FALSE,"WP_H2.17";#N/A,#N/A,FALSE,"WP_H2.18";#N/A,#N/A,FALSE,"WP_H2.19";#N/A,#N/A,FALSE,"WP_H2.20";#N/A,#N/A,FALSE,"WP_H2.21";#N/A,#N/A,FALSE,"WP_H2.22";#N/A,#N/A,FALSE,"WP-H2.23";#N/A,#N/A,FALSE,"WP_H2.24"}</definedName>
    <definedName name="wrn.PRINT_ALL." localSheetId="0" hidden="1">{"summary",#N/A,TRUE,"E93ADJ";"detail",#N/A,TRUE,"E93ADJ"}</definedName>
    <definedName name="wrn.PRINT_ALL." localSheetId="1" hidden="1">{"summary",#N/A,TRUE,"E93ADJ";"detail",#N/A,TRUE,"E93ADJ"}</definedName>
    <definedName name="wrn.PRINT_ALL." localSheetId="4" hidden="1">{"summary",#N/A,TRUE,"E93ADJ";"detail",#N/A,TRUE,"E93ADJ"}</definedName>
    <definedName name="wrn.PRINT_ALL." localSheetId="5" hidden="1">{"summary",#N/A,TRUE,"E93ADJ";"detail",#N/A,TRUE,"E93ADJ"}</definedName>
    <definedName name="wrn.PRINT_ALL." hidden="1">{"summary",#N/A,TRUE,"E93ADJ";"detail",#N/A,TRUE,"E93ADJ"}</definedName>
    <definedName name="wrn.printtable1." localSheetId="0" hidden="1">{"print1",#N/A,FALSE,"D21CUSTS"}</definedName>
    <definedName name="wrn.printtable1." localSheetId="1" hidden="1">{"print1",#N/A,FALSE,"D21CUSTS"}</definedName>
    <definedName name="wrn.printtable1." localSheetId="4" hidden="1">{"print1",#N/A,FALSE,"D21CUSTS"}</definedName>
    <definedName name="wrn.printtable1." localSheetId="5" hidden="1">{"print1",#N/A,FALSE,"D21CUSTS"}</definedName>
    <definedName name="wrn.printtable1." localSheetId="7" hidden="1">{"print1",#N/A,FALSE,"D21CUSTS"}</definedName>
    <definedName name="wrn.printtable1." hidden="1">{"print1",#N/A,FALSE,"D21CUSTS"}</definedName>
    <definedName name="wrn.printtable2." localSheetId="0" hidden="1">{"print2",#N/A,FALSE,"D21CUSTS"}</definedName>
    <definedName name="wrn.printtable2." localSheetId="1" hidden="1">{"print2",#N/A,FALSE,"D21CUSTS"}</definedName>
    <definedName name="wrn.printtable2." localSheetId="4" hidden="1">{"print2",#N/A,FALSE,"D21CUSTS"}</definedName>
    <definedName name="wrn.printtable2." localSheetId="5" hidden="1">{"print2",#N/A,FALSE,"D21CUSTS"}</definedName>
    <definedName name="wrn.printtable2." localSheetId="7" hidden="1">{"print2",#N/A,FALSE,"D21CUSTS"}</definedName>
    <definedName name="wrn.printtable2." hidden="1">{"print2",#N/A,FALSE,"D21CUSTS"}</definedName>
    <definedName name="wrn.printtable3." localSheetId="0" hidden="1">{"print3",#N/A,FALSE,"D21CUSTS"}</definedName>
    <definedName name="wrn.printtable3." localSheetId="1" hidden="1">{"print3",#N/A,FALSE,"D21CUSTS"}</definedName>
    <definedName name="wrn.printtable3." localSheetId="4" hidden="1">{"print3",#N/A,FALSE,"D21CUSTS"}</definedName>
    <definedName name="wrn.printtable3." localSheetId="5" hidden="1">{"print3",#N/A,FALSE,"D21CUSTS"}</definedName>
    <definedName name="wrn.printtable3." localSheetId="7" hidden="1">{"print3",#N/A,FALSE,"D21CUSTS"}</definedName>
    <definedName name="wrn.printtable3." hidden="1">{"print3",#N/A,FALSE,"D21CUSTS"}</definedName>
    <definedName name="wrn.printtable4." localSheetId="0" hidden="1">{"print4",#N/A,FALSE,"D21CUSTS"}</definedName>
    <definedName name="wrn.printtable4." localSheetId="1" hidden="1">{"print4",#N/A,FALSE,"D21CUSTS"}</definedName>
    <definedName name="wrn.printtable4." localSheetId="4" hidden="1">{"print4",#N/A,FALSE,"D21CUSTS"}</definedName>
    <definedName name="wrn.printtable4." localSheetId="5" hidden="1">{"print4",#N/A,FALSE,"D21CUSTS"}</definedName>
    <definedName name="wrn.printtable4." localSheetId="7" hidden="1">{"print4",#N/A,FALSE,"D21CUSTS"}</definedName>
    <definedName name="wrn.printtable4." hidden="1">{"print4",#N/A,FALSE,"D21CUSTS"}</definedName>
    <definedName name="wrn.PRIOR._.PERIOD._.ADJMT." hidden="1">{#N/A,#N/A,FALSE,"PRIOR PERIOD ADJMT"}</definedName>
    <definedName name="wrn.Projected._.Def._.Adjustments." localSheetId="0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._.Adjustments." localSheetId="1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._.Adjustments." localSheetId="4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._.Adjustments." localSheetId="5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._.Adjustments." localSheetId="7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._.Adjustments.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iency." localSheetId="0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Projected._.Defiency." localSheetId="1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Projected._.Defiency." localSheetId="4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Projected._.Defiency." localSheetId="5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Projected._.Defiency." localSheetId="7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Projected._.Defiency.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PSNH_GL." localSheetId="0" hidden="1">{#N/A,#N/A,FALSE,"GLDwnLoad"}</definedName>
    <definedName name="wrn.PSNH_GL." localSheetId="1" hidden="1">{#N/A,#N/A,FALSE,"GLDwnLoad"}</definedName>
    <definedName name="wrn.PSNH_GL." localSheetId="4" hidden="1">{#N/A,#N/A,FALSE,"GLDwnLoad"}</definedName>
    <definedName name="wrn.PSNH_GL." localSheetId="5" hidden="1">{#N/A,#N/A,FALSE,"GLDwnLoad"}</definedName>
    <definedName name="wrn.PSNH_GL." hidden="1">{#N/A,#N/A,FALSE,"GLDwnLoad"}</definedName>
    <definedName name="wrn.PSNH_INPUTS." localSheetId="0" hidden="1">{#N/A,#N/A,FALSE,"OTHERINPUTS";#N/A,#N/A,FALSE,"DITRATEINPUTS";#N/A,#N/A,FALSE,"SUPPLIEDADJINPUT";#N/A,#N/A,FALSE,"TIMINGDIFFINPUTS";#N/A,#N/A,FALSE,"BR&amp;SUPADJ."}</definedName>
    <definedName name="wrn.PSNH_INPUTS." localSheetId="1" hidden="1">{#N/A,#N/A,FALSE,"OTHERINPUTS";#N/A,#N/A,FALSE,"DITRATEINPUTS";#N/A,#N/A,FALSE,"SUPPLIEDADJINPUT";#N/A,#N/A,FALSE,"TIMINGDIFFINPUTS";#N/A,#N/A,FALSE,"BR&amp;SUPADJ."}</definedName>
    <definedName name="wrn.PSNH_INPUTS." localSheetId="4" hidden="1">{#N/A,#N/A,FALSE,"OTHERINPUTS";#N/A,#N/A,FALSE,"DITRATEINPUTS";#N/A,#N/A,FALSE,"SUPPLIEDADJINPUT";#N/A,#N/A,FALSE,"TIMINGDIFFINPUTS";#N/A,#N/A,FALSE,"BR&amp;SUPADJ."}</definedName>
    <definedName name="wrn.PSNH_INPUTS." localSheetId="5" hidden="1">{#N/A,#N/A,FALSE,"OTHERINPUTS";#N/A,#N/A,FALSE,"DITRATEINPUTS";#N/A,#N/A,FALSE,"SUPPLIEDADJINPUT";#N/A,#N/A,FALSE,"TIMINGDIFFINPUTS";#N/A,#N/A,FALSE,"BR&amp;SUPADJ."}</definedName>
    <definedName name="wrn.PSNH_INPUTS." hidden="1">{#N/A,#N/A,FALSE,"OTHERINPUTS";#N/A,#N/A,FALSE,"DITRATEINPUTS";#N/A,#N/A,FALSE,"SUPPLIEDADJINPUT";#N/A,#N/A,FALSE,"TIMINGDIFFINPUTS";#N/A,#N/A,FALSE,"BR&amp;SUPADJ."}</definedName>
    <definedName name="wrn.PSNH_PROV." localSheetId="0" hidden="1">{#N/A,#N/A,FALSE,"TITLEPG";#N/A,#N/A,FALSE,"INDEX";#N/A,#N/A,FALSE,"BKTAXINCOME";#N/A,#N/A,FALSE,"INTERESTALLOC";#N/A,#N/A,FALSE,"FITCALC";#N/A,#N/A,FALSE,"NHBPT";#N/A,#N/A,FALSE,"CCBT";#N/A,#N/A,FALSE,"PERMDIFFEVENTS";#N/A,#N/A,FALSE,"OPTIMEVENTS";#N/A,#N/A,FALSE,"NONOPTIMEVENTS";#N/A,#N/A,FALSE,"DEPREC";#N/A,#N/A,FALSE,"PERMDIFF";#N/A,#N/A,FALSE,"OPTIMDIFF";#N/A,#N/A,FALSE,"NONOPTIMDIFF";#N/A,#N/A,FALSE,"OP190CRQTR";#N/A,#N/A,FALSE,"NONOP190CRQTR";#N/A,#N/A,FALSE,"OP190CRYTD";#N/A,#N/A,FALSE,"NONOP190CRYTD";#N/A,#N/A,FALSE,"OP190PRYTD";#N/A,#N/A,FALSE,"NONOP190PRYTD";#N/A,#N/A,FALSE,"AC282CRQTR";#N/A,#N/A,FALSE,"AC282CRYTD";#N/A,#N/A,FALSE,"AC282PRYTD";#N/A,#N/A,FALSE,"AC283CRQTR";#N/A,#N/A,FALSE,"AC283CRYTD";#N/A,#N/A,FALSE,"AC283PRYTD";#N/A,#N/A,FALSE,"DITSUM";#N/A,#N/A,FALSE,"CRYTDACREC";#N/A,#N/A,FALSE,"PRYTDACREC";#N/A,#N/A,FALSE,"SYSJRNL";#N/A,#N/A,FALSE,"Reason.Test";#N/A,#N/A,FALSE,"FAS109 Study";#N/A,#N/A,FALSE,"FAS109 Plant"}</definedName>
    <definedName name="wrn.PSNH_PROV." localSheetId="1" hidden="1">{#N/A,#N/A,FALSE,"TITLEPG";#N/A,#N/A,FALSE,"INDEX";#N/A,#N/A,FALSE,"BKTAXINCOME";#N/A,#N/A,FALSE,"INTERESTALLOC";#N/A,#N/A,FALSE,"FITCALC";#N/A,#N/A,FALSE,"NHBPT";#N/A,#N/A,FALSE,"CCBT";#N/A,#N/A,FALSE,"PERMDIFFEVENTS";#N/A,#N/A,FALSE,"OPTIMEVENTS";#N/A,#N/A,FALSE,"NONOPTIMEVENTS";#N/A,#N/A,FALSE,"DEPREC";#N/A,#N/A,FALSE,"PERMDIFF";#N/A,#N/A,FALSE,"OPTIMDIFF";#N/A,#N/A,FALSE,"NONOPTIMDIFF";#N/A,#N/A,FALSE,"OP190CRQTR";#N/A,#N/A,FALSE,"NONOP190CRQTR";#N/A,#N/A,FALSE,"OP190CRYTD";#N/A,#N/A,FALSE,"NONOP190CRYTD";#N/A,#N/A,FALSE,"OP190PRYTD";#N/A,#N/A,FALSE,"NONOP190PRYTD";#N/A,#N/A,FALSE,"AC282CRQTR";#N/A,#N/A,FALSE,"AC282CRYTD";#N/A,#N/A,FALSE,"AC282PRYTD";#N/A,#N/A,FALSE,"AC283CRQTR";#N/A,#N/A,FALSE,"AC283CRYTD";#N/A,#N/A,FALSE,"AC283PRYTD";#N/A,#N/A,FALSE,"DITSUM";#N/A,#N/A,FALSE,"CRYTDACREC";#N/A,#N/A,FALSE,"PRYTDACREC";#N/A,#N/A,FALSE,"SYSJRNL";#N/A,#N/A,FALSE,"Reason.Test";#N/A,#N/A,FALSE,"FAS109 Study";#N/A,#N/A,FALSE,"FAS109 Plant"}</definedName>
    <definedName name="wrn.PSNH_PROV." localSheetId="4" hidden="1">{#N/A,#N/A,FALSE,"TITLEPG";#N/A,#N/A,FALSE,"INDEX";#N/A,#N/A,FALSE,"BKTAXINCOME";#N/A,#N/A,FALSE,"INTERESTALLOC";#N/A,#N/A,FALSE,"FITCALC";#N/A,#N/A,FALSE,"NHBPT";#N/A,#N/A,FALSE,"CCBT";#N/A,#N/A,FALSE,"PERMDIFFEVENTS";#N/A,#N/A,FALSE,"OPTIMEVENTS";#N/A,#N/A,FALSE,"NONOPTIMEVENTS";#N/A,#N/A,FALSE,"DEPREC";#N/A,#N/A,FALSE,"PERMDIFF";#N/A,#N/A,FALSE,"OPTIMDIFF";#N/A,#N/A,FALSE,"NONOPTIMDIFF";#N/A,#N/A,FALSE,"OP190CRQTR";#N/A,#N/A,FALSE,"NONOP190CRQTR";#N/A,#N/A,FALSE,"OP190CRYTD";#N/A,#N/A,FALSE,"NONOP190CRYTD";#N/A,#N/A,FALSE,"OP190PRYTD";#N/A,#N/A,FALSE,"NONOP190PRYTD";#N/A,#N/A,FALSE,"AC282CRQTR";#N/A,#N/A,FALSE,"AC282CRYTD";#N/A,#N/A,FALSE,"AC282PRYTD";#N/A,#N/A,FALSE,"AC283CRQTR";#N/A,#N/A,FALSE,"AC283CRYTD";#N/A,#N/A,FALSE,"AC283PRYTD";#N/A,#N/A,FALSE,"DITSUM";#N/A,#N/A,FALSE,"CRYTDACREC";#N/A,#N/A,FALSE,"PRYTDACREC";#N/A,#N/A,FALSE,"SYSJRNL";#N/A,#N/A,FALSE,"Reason.Test";#N/A,#N/A,FALSE,"FAS109 Study";#N/A,#N/A,FALSE,"FAS109 Plant"}</definedName>
    <definedName name="wrn.PSNH_PROV." localSheetId="5" hidden="1">{#N/A,#N/A,FALSE,"TITLEPG";#N/A,#N/A,FALSE,"INDEX";#N/A,#N/A,FALSE,"BKTAXINCOME";#N/A,#N/A,FALSE,"INTERESTALLOC";#N/A,#N/A,FALSE,"FITCALC";#N/A,#N/A,FALSE,"NHBPT";#N/A,#N/A,FALSE,"CCBT";#N/A,#N/A,FALSE,"PERMDIFFEVENTS";#N/A,#N/A,FALSE,"OPTIMEVENTS";#N/A,#N/A,FALSE,"NONOPTIMEVENTS";#N/A,#N/A,FALSE,"DEPREC";#N/A,#N/A,FALSE,"PERMDIFF";#N/A,#N/A,FALSE,"OPTIMDIFF";#N/A,#N/A,FALSE,"NONOPTIMDIFF";#N/A,#N/A,FALSE,"OP190CRQTR";#N/A,#N/A,FALSE,"NONOP190CRQTR";#N/A,#N/A,FALSE,"OP190CRYTD";#N/A,#N/A,FALSE,"NONOP190CRYTD";#N/A,#N/A,FALSE,"OP190PRYTD";#N/A,#N/A,FALSE,"NONOP190PRYTD";#N/A,#N/A,FALSE,"AC282CRQTR";#N/A,#N/A,FALSE,"AC282CRYTD";#N/A,#N/A,FALSE,"AC282PRYTD";#N/A,#N/A,FALSE,"AC283CRQTR";#N/A,#N/A,FALSE,"AC283CRYTD";#N/A,#N/A,FALSE,"AC283PRYTD";#N/A,#N/A,FALSE,"DITSUM";#N/A,#N/A,FALSE,"CRYTDACREC";#N/A,#N/A,FALSE,"PRYTDACREC";#N/A,#N/A,FALSE,"SYSJRNL";#N/A,#N/A,FALSE,"Reason.Test";#N/A,#N/A,FALSE,"FAS109 Study";#N/A,#N/A,FALSE,"FAS109 Plant"}</definedName>
    <definedName name="wrn.PSNH_PROV." hidden="1">{#N/A,#N/A,FALSE,"TITLEPG";#N/A,#N/A,FALSE,"INDEX";#N/A,#N/A,FALSE,"BKTAXINCOME";#N/A,#N/A,FALSE,"INTERESTALLOC";#N/A,#N/A,FALSE,"FITCALC";#N/A,#N/A,FALSE,"NHBPT";#N/A,#N/A,FALSE,"CCBT";#N/A,#N/A,FALSE,"PERMDIFFEVENTS";#N/A,#N/A,FALSE,"OPTIMEVENTS";#N/A,#N/A,FALSE,"NONOPTIMEVENTS";#N/A,#N/A,FALSE,"DEPREC";#N/A,#N/A,FALSE,"PERMDIFF";#N/A,#N/A,FALSE,"OPTIMDIFF";#N/A,#N/A,FALSE,"NONOPTIMDIFF";#N/A,#N/A,FALSE,"OP190CRQTR";#N/A,#N/A,FALSE,"NONOP190CRQTR";#N/A,#N/A,FALSE,"OP190CRYTD";#N/A,#N/A,FALSE,"NONOP190CRYTD";#N/A,#N/A,FALSE,"OP190PRYTD";#N/A,#N/A,FALSE,"NONOP190PRYTD";#N/A,#N/A,FALSE,"AC282CRQTR";#N/A,#N/A,FALSE,"AC282CRYTD";#N/A,#N/A,FALSE,"AC282PRYTD";#N/A,#N/A,FALSE,"AC283CRQTR";#N/A,#N/A,FALSE,"AC283CRYTD";#N/A,#N/A,FALSE,"AC283PRYTD";#N/A,#N/A,FALSE,"DITSUM";#N/A,#N/A,FALSE,"CRYTDACREC";#N/A,#N/A,FALSE,"PRYTDACREC";#N/A,#N/A,FALSE,"SYSJRNL";#N/A,#N/A,FALSE,"Reason.Test";#N/A,#N/A,FALSE,"FAS109 Study";#N/A,#N/A,FALSE,"FAS109 Plant"}</definedName>
    <definedName name="wrn.Rate._.Design." localSheetId="0" hidden="1">{#N/A,#N/A,TRUE,"Rev Alloc Stmt";#N/A,#N/A,TRUE,"Summary";#N/A,#N/A,TRUE,"Effective Rates";#N/A,#N/A,TRUE,"Margins";#N/A,#N/A,TRUE,"Rate 60";#N/A,#N/A,TRUE,"Rate 62";#N/A,#N/A,TRUE,"Rate 70";#N/A,#N/A,TRUE,"Rate 71";#N/A,#N/A,TRUE,"SI Reconciliation";#N/A,#N/A,TRUE,"Rate 85";#N/A,#N/A,TRUE,"Rates 81, 82, 84";#N/A,#N/A,TRUE,"LI Reconciliation";#N/A,#N/A,TRUE,"Seasonal Differential"}</definedName>
    <definedName name="wrn.Rate._.Design." localSheetId="1" hidden="1">{#N/A,#N/A,TRUE,"Rev Alloc Stmt";#N/A,#N/A,TRUE,"Summary";#N/A,#N/A,TRUE,"Effective Rates";#N/A,#N/A,TRUE,"Margins";#N/A,#N/A,TRUE,"Rate 60";#N/A,#N/A,TRUE,"Rate 62";#N/A,#N/A,TRUE,"Rate 70";#N/A,#N/A,TRUE,"Rate 71";#N/A,#N/A,TRUE,"SI Reconciliation";#N/A,#N/A,TRUE,"Rate 85";#N/A,#N/A,TRUE,"Rates 81, 82, 84";#N/A,#N/A,TRUE,"LI Reconciliation";#N/A,#N/A,TRUE,"Seasonal Differential"}</definedName>
    <definedName name="wrn.Rate._.Design." localSheetId="4" hidden="1">{#N/A,#N/A,TRUE,"Rev Alloc Stmt";#N/A,#N/A,TRUE,"Summary";#N/A,#N/A,TRUE,"Effective Rates";#N/A,#N/A,TRUE,"Margins";#N/A,#N/A,TRUE,"Rate 60";#N/A,#N/A,TRUE,"Rate 62";#N/A,#N/A,TRUE,"Rate 70";#N/A,#N/A,TRUE,"Rate 71";#N/A,#N/A,TRUE,"SI Reconciliation";#N/A,#N/A,TRUE,"Rate 85";#N/A,#N/A,TRUE,"Rates 81, 82, 84";#N/A,#N/A,TRUE,"LI Reconciliation";#N/A,#N/A,TRUE,"Seasonal Differential"}</definedName>
    <definedName name="wrn.Rate._.Design." localSheetId="5" hidden="1">{#N/A,#N/A,TRUE,"Rev Alloc Stmt";#N/A,#N/A,TRUE,"Summary";#N/A,#N/A,TRUE,"Effective Rates";#N/A,#N/A,TRUE,"Margins";#N/A,#N/A,TRUE,"Rate 60";#N/A,#N/A,TRUE,"Rate 62";#N/A,#N/A,TRUE,"Rate 70";#N/A,#N/A,TRUE,"Rate 71";#N/A,#N/A,TRUE,"SI Reconciliation";#N/A,#N/A,TRUE,"Rate 85";#N/A,#N/A,TRUE,"Rates 81, 82, 84";#N/A,#N/A,TRUE,"LI Reconciliation";#N/A,#N/A,TRUE,"Seasonal Differential"}</definedName>
    <definedName name="wrn.Rate._.Design." hidden="1">{#N/A,#N/A,TRUE,"Rev Alloc Stmt";#N/A,#N/A,TRUE,"Summary";#N/A,#N/A,TRUE,"Effective Rates";#N/A,#N/A,TRUE,"Margins";#N/A,#N/A,TRUE,"Rate 60";#N/A,#N/A,TRUE,"Rate 62";#N/A,#N/A,TRUE,"Rate 70";#N/A,#N/A,TRUE,"Rate 71";#N/A,#N/A,TRUE,"SI Reconciliation";#N/A,#N/A,TRUE,"Rate 85";#N/A,#N/A,TRUE,"Rates 81, 82, 84";#N/A,#N/A,TRUE,"LI Reconciliation";#N/A,#N/A,TRUE,"Seasonal Differential"}</definedName>
    <definedName name="wrn.Report1." hidden="1">{#N/A,#N/A,TRUE,"TOC";#N/A,#N/A,TRUE,"Assum";#N/A,#N/A,TRUE,"Op-BS";#N/A,#N/A,TRUE,"IS";#N/A,#N/A,TRUE,"BSCF";#N/A,#N/A,TRUE,"Ratios";#N/A,#N/A,TRUE,"Sens";#N/A,#N/A,TRUE,"Holmes_IS";#N/A,#N/A,TRUE,"Holmes_BSCF";#N/A,#N/A,TRUE,"Holmes_Rat";#N/A,#N/A,TRUE,"Hound_IS";#N/A,#N/A,TRUE,"Hound_BSCF";#N/A,#N/A,TRUE,"Hound_Rat";#N/A,#N/A,TRUE,"Hound_DCF1"}</definedName>
    <definedName name="wrn.ROR_MEMO." localSheetId="0" hidden="1">{#N/A,#N/A,FALSE,"RORMEMO";#N/A,#N/A,FALSE,"RORSUMMARY";#N/A,#N/A,FALSE,"RORDETAIL"}</definedName>
    <definedName name="wrn.ROR_MEMO." localSheetId="1" hidden="1">{#N/A,#N/A,FALSE,"RORMEMO";#N/A,#N/A,FALSE,"RORSUMMARY";#N/A,#N/A,FALSE,"RORDETAIL"}</definedName>
    <definedName name="wrn.ROR_MEMO." localSheetId="4" hidden="1">{#N/A,#N/A,FALSE,"RORMEMO";#N/A,#N/A,FALSE,"RORSUMMARY";#N/A,#N/A,FALSE,"RORDETAIL"}</definedName>
    <definedName name="wrn.ROR_MEMO." localSheetId="5" hidden="1">{#N/A,#N/A,FALSE,"RORMEMO";#N/A,#N/A,FALSE,"RORSUMMARY";#N/A,#N/A,FALSE,"RORDETAIL"}</definedName>
    <definedName name="wrn.ROR_MEMO." hidden="1">{#N/A,#N/A,FALSE,"RORMEMO";#N/A,#N/A,FALSE,"RORSUMMARY";#N/A,#N/A,FALSE,"RORDETAIL"}</definedName>
    <definedName name="wrn.SELECT_GL." localSheetId="0" hidden="1">{#N/A,#N/A,FALSE,"GLDwnLoad"}</definedName>
    <definedName name="wrn.SELECT_GL." localSheetId="1" hidden="1">{#N/A,#N/A,FALSE,"GLDwnLoad"}</definedName>
    <definedName name="wrn.SELECT_GL." localSheetId="4" hidden="1">{#N/A,#N/A,FALSE,"GLDwnLoad"}</definedName>
    <definedName name="wrn.SELECT_GL." localSheetId="5" hidden="1">{#N/A,#N/A,FALSE,"GLDwnLoad"}</definedName>
    <definedName name="wrn.SELECT_GL." hidden="1">{#N/A,#N/A,FALSE,"GLDwnLoad"}</definedName>
    <definedName name="wrn.SELECT_INPUTS." localSheetId="0" hidden="1">{#N/A,#N/A,FALSE,"OTHERINPUTS";#N/A,#N/A,FALSE,"SUPPLIEDADJINPUT";#N/A,#N/A,FALSE,"BR&amp;SUPADJ."}</definedName>
    <definedName name="wrn.SELECT_INPUTS." localSheetId="1" hidden="1">{#N/A,#N/A,FALSE,"OTHERINPUTS";#N/A,#N/A,FALSE,"SUPPLIEDADJINPUT";#N/A,#N/A,FALSE,"BR&amp;SUPADJ."}</definedName>
    <definedName name="wrn.SELECT_INPUTS." localSheetId="4" hidden="1">{#N/A,#N/A,FALSE,"OTHERINPUTS";#N/A,#N/A,FALSE,"SUPPLIEDADJINPUT";#N/A,#N/A,FALSE,"BR&amp;SUPADJ."}</definedName>
    <definedName name="wrn.SELECT_INPUTS." localSheetId="5" hidden="1">{#N/A,#N/A,FALSE,"OTHERINPUTS";#N/A,#N/A,FALSE,"SUPPLIEDADJINPUT";#N/A,#N/A,FALSE,"BR&amp;SUPADJ."}</definedName>
    <definedName name="wrn.SELECT_INPUTS." hidden="1">{#N/A,#N/A,FALSE,"OTHERINPUTS";#N/A,#N/A,FALSE,"SUPPLIEDADJINPUT";#N/A,#N/A,FALSE,"BR&amp;SUPADJ."}</definedName>
    <definedName name="wrn.SELECT_PROV." localSheetId="0" hidden="1">{#N/A,#N/A,FALSE,"TITLEPG";#N/A,#N/A,FALSE,"INDEX";#N/A,#N/A,FALSE,"BKTAXINCOME";#N/A,#N/A,FALSE,"FITCALC";#N/A,#N/A,FALSE,"CCBT";#N/A,#N/A,FALSE,"MET";#N/A,#N/A,FALSE,"New York";#N/A,#N/A,FALSE,"New Jersey";#N/A,#N/A,FALSE,"Penn";#N/A,#N/A,FALSE,"Other States";#N/A,#N/A,FALSE,"PERMDIFFEVENTS";#N/A,#N/A,FALSE,"TIMDIFFEVENTS";#N/A,#N/A,FALSE,"DEPREC";#N/A,#N/A,FALSE,"PERMDIFF";#N/A,#N/A,FALSE,"OPTIMDIFF";#N/A,#N/A,FALSE,"NONOPTIMDIFF";#N/A,#N/A,FALSE,"Deferred Tax Analysis";#N/A,#N/A,FALSE,"Net Plant";#N/A,#N/A,FALSE,"Def Tax Entry";#N/A,#N/A,FALSE,"Other Comprehensive Income";#N/A,#N/A,FALSE,"Pre Close ETR";#N/A,#N/A,FALSE,"CRYTDACREC";#N/A,#N/A,FALSE,"SYSJRNL"}</definedName>
    <definedName name="wrn.SELECT_PROV." localSheetId="1" hidden="1">{#N/A,#N/A,FALSE,"TITLEPG";#N/A,#N/A,FALSE,"INDEX";#N/A,#N/A,FALSE,"BKTAXINCOME";#N/A,#N/A,FALSE,"FITCALC";#N/A,#N/A,FALSE,"CCBT";#N/A,#N/A,FALSE,"MET";#N/A,#N/A,FALSE,"New York";#N/A,#N/A,FALSE,"New Jersey";#N/A,#N/A,FALSE,"Penn";#N/A,#N/A,FALSE,"Other States";#N/A,#N/A,FALSE,"PERMDIFFEVENTS";#N/A,#N/A,FALSE,"TIMDIFFEVENTS";#N/A,#N/A,FALSE,"DEPREC";#N/A,#N/A,FALSE,"PERMDIFF";#N/A,#N/A,FALSE,"OPTIMDIFF";#N/A,#N/A,FALSE,"NONOPTIMDIFF";#N/A,#N/A,FALSE,"Deferred Tax Analysis";#N/A,#N/A,FALSE,"Net Plant";#N/A,#N/A,FALSE,"Def Tax Entry";#N/A,#N/A,FALSE,"Other Comprehensive Income";#N/A,#N/A,FALSE,"Pre Close ETR";#N/A,#N/A,FALSE,"CRYTDACREC";#N/A,#N/A,FALSE,"SYSJRNL"}</definedName>
    <definedName name="wrn.SELECT_PROV." localSheetId="4" hidden="1">{#N/A,#N/A,FALSE,"TITLEPG";#N/A,#N/A,FALSE,"INDEX";#N/A,#N/A,FALSE,"BKTAXINCOME";#N/A,#N/A,FALSE,"FITCALC";#N/A,#N/A,FALSE,"CCBT";#N/A,#N/A,FALSE,"MET";#N/A,#N/A,FALSE,"New York";#N/A,#N/A,FALSE,"New Jersey";#N/A,#N/A,FALSE,"Penn";#N/A,#N/A,FALSE,"Other States";#N/A,#N/A,FALSE,"PERMDIFFEVENTS";#N/A,#N/A,FALSE,"TIMDIFFEVENTS";#N/A,#N/A,FALSE,"DEPREC";#N/A,#N/A,FALSE,"PERMDIFF";#N/A,#N/A,FALSE,"OPTIMDIFF";#N/A,#N/A,FALSE,"NONOPTIMDIFF";#N/A,#N/A,FALSE,"Deferred Tax Analysis";#N/A,#N/A,FALSE,"Net Plant";#N/A,#N/A,FALSE,"Def Tax Entry";#N/A,#N/A,FALSE,"Other Comprehensive Income";#N/A,#N/A,FALSE,"Pre Close ETR";#N/A,#N/A,FALSE,"CRYTDACREC";#N/A,#N/A,FALSE,"SYSJRNL"}</definedName>
    <definedName name="wrn.SELECT_PROV." localSheetId="5" hidden="1">{#N/A,#N/A,FALSE,"TITLEPG";#N/A,#N/A,FALSE,"INDEX";#N/A,#N/A,FALSE,"BKTAXINCOME";#N/A,#N/A,FALSE,"FITCALC";#N/A,#N/A,FALSE,"CCBT";#N/A,#N/A,FALSE,"MET";#N/A,#N/A,FALSE,"New York";#N/A,#N/A,FALSE,"New Jersey";#N/A,#N/A,FALSE,"Penn";#N/A,#N/A,FALSE,"Other States";#N/A,#N/A,FALSE,"PERMDIFFEVENTS";#N/A,#N/A,FALSE,"TIMDIFFEVENTS";#N/A,#N/A,FALSE,"DEPREC";#N/A,#N/A,FALSE,"PERMDIFF";#N/A,#N/A,FALSE,"OPTIMDIFF";#N/A,#N/A,FALSE,"NONOPTIMDIFF";#N/A,#N/A,FALSE,"Deferred Tax Analysis";#N/A,#N/A,FALSE,"Net Plant";#N/A,#N/A,FALSE,"Def Tax Entry";#N/A,#N/A,FALSE,"Other Comprehensive Income";#N/A,#N/A,FALSE,"Pre Close ETR";#N/A,#N/A,FALSE,"CRYTDACREC";#N/A,#N/A,FALSE,"SYSJRNL"}</definedName>
    <definedName name="wrn.SELECT_PROV." hidden="1">{#N/A,#N/A,FALSE,"TITLEPG";#N/A,#N/A,FALSE,"INDEX";#N/A,#N/A,FALSE,"BKTAXINCOME";#N/A,#N/A,FALSE,"FITCALC";#N/A,#N/A,FALSE,"CCBT";#N/A,#N/A,FALSE,"MET";#N/A,#N/A,FALSE,"New York";#N/A,#N/A,FALSE,"New Jersey";#N/A,#N/A,FALSE,"Penn";#N/A,#N/A,FALSE,"Other States";#N/A,#N/A,FALSE,"PERMDIFFEVENTS";#N/A,#N/A,FALSE,"TIMDIFFEVENTS";#N/A,#N/A,FALSE,"DEPREC";#N/A,#N/A,FALSE,"PERMDIFF";#N/A,#N/A,FALSE,"OPTIMDIFF";#N/A,#N/A,FALSE,"NONOPTIMDIFF";#N/A,#N/A,FALSE,"Deferred Tax Analysis";#N/A,#N/A,FALSE,"Net Plant";#N/A,#N/A,FALSE,"Def Tax Entry";#N/A,#N/A,FALSE,"Other Comprehensive Income";#N/A,#N/A,FALSE,"Pre Close ETR";#N/A,#N/A,FALSE,"CRYTDACREC";#N/A,#N/A,FALSE,"SYSJRNL"}</definedName>
    <definedName name="wrn.SPA._.FAC." localSheetId="0" hidden="1">{"SPA_FAC",#N/A,FALSE,"OMPA SPA FAC"}</definedName>
    <definedName name="wrn.SPA._.FAC." localSheetId="1" hidden="1">{"SPA_FAC",#N/A,FALSE,"OMPA SPA FAC"}</definedName>
    <definedName name="wrn.SPA._.FAC." localSheetId="4" hidden="1">{"SPA_FAC",#N/A,FALSE,"OMPA SPA FAC"}</definedName>
    <definedName name="wrn.SPA._.FAC." localSheetId="5" hidden="1">{"SPA_FAC",#N/A,FALSE,"OMPA SPA FAC"}</definedName>
    <definedName name="wrn.SPA._.FAC." hidden="1">{"SPA_FAC",#N/A,FALSE,"OMPA SPA FAC"}</definedName>
    <definedName name="wrn.Summary_GL." localSheetId="0" hidden="1">{#N/A,#N/A,FALSE,"GLDwnLoad"}</definedName>
    <definedName name="wrn.Summary_GL." localSheetId="1" hidden="1">{#N/A,#N/A,FALSE,"GLDwnLoad"}</definedName>
    <definedName name="wrn.Summary_GL." localSheetId="4" hidden="1">{#N/A,#N/A,FALSE,"GLDwnLoad"}</definedName>
    <definedName name="wrn.Summary_GL." localSheetId="5" hidden="1">{#N/A,#N/A,FALSE,"GLDwnLoad"}</definedName>
    <definedName name="wrn.Summary_GL." hidden="1">{#N/A,#N/A,FALSE,"GLDwnLoad"}</definedName>
    <definedName name="wrn.SUP." localSheetId="0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1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4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5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7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2." localSheetId="0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wrn.SUP2." localSheetId="1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wrn.SUP2." localSheetId="4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wrn.SUP2." localSheetId="5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wrn.SUP2.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wrn.tables." localSheetId="0" hidden="1">{"print1",#N/A,FALSE,"D21CUSTS";"print2",#N/A,FALSE,"D21CUSTS";"print3",#N/A,FALSE,"D21CUSTS";"print4",#N/A,FALSE,"D21CUSTS"}</definedName>
    <definedName name="wrn.tables." localSheetId="1" hidden="1">{"print1",#N/A,FALSE,"D21CUSTS";"print2",#N/A,FALSE,"D21CUSTS";"print3",#N/A,FALSE,"D21CUSTS";"print4",#N/A,FALSE,"D21CUSTS"}</definedName>
    <definedName name="wrn.tables." localSheetId="4" hidden="1">{"print1",#N/A,FALSE,"D21CUSTS";"print2",#N/A,FALSE,"D21CUSTS";"print3",#N/A,FALSE,"D21CUSTS";"print4",#N/A,FALSE,"D21CUSTS"}</definedName>
    <definedName name="wrn.tables." localSheetId="5" hidden="1">{"print1",#N/A,FALSE,"D21CUSTS";"print2",#N/A,FALSE,"D21CUSTS";"print3",#N/A,FALSE,"D21CUSTS";"print4",#N/A,FALSE,"D21CUSTS"}</definedName>
    <definedName name="wrn.tables." localSheetId="7" hidden="1">{"print1",#N/A,FALSE,"D21CUSTS";"print2",#N/A,FALSE,"D21CUSTS";"print3",#N/A,FALSE,"D21CUSTS";"print4",#N/A,FALSE,"D21CUSTS"}</definedName>
    <definedName name="wrn.tables." hidden="1">{"print1",#N/A,FALSE,"D21CUSTS";"print2",#N/A,FALSE,"D21CUSTS";"print3",#N/A,FALSE,"D21CUSTS";"print4",#N/A,FALSE,"D21CUSTS"}</definedName>
    <definedName name="wrn.Total._.Report." localSheetId="0" hidden="1">{"Fuel by Type",#N/A,FALSE,"00whfuel";"Fuel by Account",#N/A,FALSE,"00whfuel";"NTEC",#N/A,FALSE,"00whfuel";"Hope",#N/A,FALSE,"00whfuel";"Net Energy Load",#N/A,FALSE,"00whfuel";"Purchased Power",#N/A,FALSE,"00whfuel"}</definedName>
    <definedName name="wrn.Total._.Report." localSheetId="1" hidden="1">{"Fuel by Type",#N/A,FALSE,"00whfuel";"Fuel by Account",#N/A,FALSE,"00whfuel";"NTEC",#N/A,FALSE,"00whfuel";"Hope",#N/A,FALSE,"00whfuel";"Net Energy Load",#N/A,FALSE,"00whfuel";"Purchased Power",#N/A,FALSE,"00whfuel"}</definedName>
    <definedName name="wrn.Total._.Report." localSheetId="4" hidden="1">{"Fuel by Type",#N/A,FALSE,"00whfuel";"Fuel by Account",#N/A,FALSE,"00whfuel";"NTEC",#N/A,FALSE,"00whfuel";"Hope",#N/A,FALSE,"00whfuel";"Net Energy Load",#N/A,FALSE,"00whfuel";"Purchased Power",#N/A,FALSE,"00whfuel"}</definedName>
    <definedName name="wrn.Total._.Report." localSheetId="5" hidden="1">{"Fuel by Type",#N/A,FALSE,"00whfuel";"Fuel by Account",#N/A,FALSE,"00whfuel";"NTEC",#N/A,FALSE,"00whfuel";"Hope",#N/A,FALSE,"00whfuel";"Net Energy Load",#N/A,FALSE,"00whfuel";"Purchased Power",#N/A,FALSE,"00whfuel"}</definedName>
    <definedName name="wrn.Total._.Report." hidden="1">{"Fuel by Type",#N/A,FALSE,"00whfuel";"Fuel by Account",#N/A,FALSE,"00whfuel";"NTEC",#N/A,FALSE,"00whfuel";"Hope",#N/A,FALSE,"00whfuel";"Net Energy Load",#N/A,FALSE,"00whfuel";"Purchased Power",#N/A,FALSE,"00whfuel"}</definedName>
    <definedName name="wrn.WEATHER._.AND._.YR._.END._.CUST._.ADJ." localSheetId="0" hidden="1">{"WEATHER_CUSTOMERS",#N/A,FALSE,"Ok_Fuel&amp;Rev"}</definedName>
    <definedName name="wrn.WEATHER._.AND._.YR._.END._.CUST._.ADJ." localSheetId="1" hidden="1">{"WEATHER_CUSTOMERS",#N/A,FALSE,"Ok_Fuel&amp;Rev"}</definedName>
    <definedName name="wrn.WEATHER._.AND._.YR._.END._.CUST._.ADJ." localSheetId="4" hidden="1">{"WEATHER_CUSTOMERS",#N/A,FALSE,"Ok_Fuel&amp;Rev"}</definedName>
    <definedName name="wrn.WEATHER._.AND._.YR._.END._.CUST._.ADJ." localSheetId="5" hidden="1">{"WEATHER_CUSTOMERS",#N/A,FALSE,"Ok_Fuel&amp;Rev"}</definedName>
    <definedName name="wrn.WEATHER._.AND._.YR._.END._.CUST._.ADJ." hidden="1">{"WEATHER_CUSTOMERS",#N/A,FALSE,"Ok_Fuel&amp;Rev"}</definedName>
    <definedName name="wrn.WMECO_GL." localSheetId="0" hidden="1">{#N/A,#N/A,FALSE,"GLDwnLoad"}</definedName>
    <definedName name="wrn.WMECO_GL." localSheetId="1" hidden="1">{#N/A,#N/A,FALSE,"GLDwnLoad"}</definedName>
    <definedName name="wrn.WMECO_GL." localSheetId="4" hidden="1">{#N/A,#N/A,FALSE,"GLDwnLoad"}</definedName>
    <definedName name="wrn.WMECO_GL." localSheetId="5" hidden="1">{#N/A,#N/A,FALSE,"GLDwnLoad"}</definedName>
    <definedName name="wrn.WMECO_GL." hidden="1">{#N/A,#N/A,FALSE,"GLDwnLoad"}</definedName>
    <definedName name="wrn.WMECO_INPUTS." localSheetId="0" hidden="1">{#N/A,#N/A,FALSE,"OTHERINPUTS";#N/A,#N/A,FALSE,"DITRATEINPUTS";#N/A,#N/A,FALSE,"SUPPLIEDADJINPUT";#N/A,#N/A,FALSE,"TIMINGDIFFINPUTS";#N/A,#N/A,FALSE,"BR&amp;SUPADJ."}</definedName>
    <definedName name="wrn.WMECO_INPUTS." localSheetId="1" hidden="1">{#N/A,#N/A,FALSE,"OTHERINPUTS";#N/A,#N/A,FALSE,"DITRATEINPUTS";#N/A,#N/A,FALSE,"SUPPLIEDADJINPUT";#N/A,#N/A,FALSE,"TIMINGDIFFINPUTS";#N/A,#N/A,FALSE,"BR&amp;SUPADJ."}</definedName>
    <definedName name="wrn.WMECO_INPUTS." localSheetId="4" hidden="1">{#N/A,#N/A,FALSE,"OTHERINPUTS";#N/A,#N/A,FALSE,"DITRATEINPUTS";#N/A,#N/A,FALSE,"SUPPLIEDADJINPUT";#N/A,#N/A,FALSE,"TIMINGDIFFINPUTS";#N/A,#N/A,FALSE,"BR&amp;SUPADJ."}</definedName>
    <definedName name="wrn.WMECO_INPUTS." localSheetId="5" hidden="1">{#N/A,#N/A,FALSE,"OTHERINPUTS";#N/A,#N/A,FALSE,"DITRATEINPUTS";#N/A,#N/A,FALSE,"SUPPLIEDADJINPUT";#N/A,#N/A,FALSE,"TIMINGDIFFINPUTS";#N/A,#N/A,FALSE,"BR&amp;SUPADJ."}</definedName>
    <definedName name="wrn.WMECO_INPUTS." hidden="1">{#N/A,#N/A,FALSE,"OTHERINPUTS";#N/A,#N/A,FALSE,"DITRATEINPUTS";#N/A,#N/A,FALSE,"SUPPLIEDADJINPUT";#N/A,#N/A,FALSE,"TIMINGDIFFINPUTS";#N/A,#N/A,FALSE,"BR&amp;SUPADJ."}</definedName>
    <definedName name="wrn.WMECO_PROV." localSheetId="0" hidden="1">{#N/A,#N/A,FALSE,"TITLEPG";#N/A,#N/A,FALSE,"INDEX";#N/A,#N/A,FALSE,"BKTAXINCOME";#N/A,#N/A,FALSE,"INTERESTALLOC";#N/A,#N/A,FALSE,"FITCALC";#N/A,#N/A,FALSE,"CCBT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Summary";#N/A,#N/A,FALSE,"FAS109 OPER 190 ITC";#N/A,#N/A,FALSE,"FAS109 OPER 190 Other";#N/A,#N/A,FALSE,"FAS109 OPER 282";#N/A,#N/A,FALSE,"FAS109 OPER 283";#N/A,#N/A,FALSE,"FAS109 NONOPER 282"}</definedName>
    <definedName name="wrn.WMECO_PROV." localSheetId="1" hidden="1">{#N/A,#N/A,FALSE,"TITLEPG";#N/A,#N/A,FALSE,"INDEX";#N/A,#N/A,FALSE,"BKTAXINCOME";#N/A,#N/A,FALSE,"INTERESTALLOC";#N/A,#N/A,FALSE,"FITCALC";#N/A,#N/A,FALSE,"CCBT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Summary";#N/A,#N/A,FALSE,"FAS109 OPER 190 ITC";#N/A,#N/A,FALSE,"FAS109 OPER 190 Other";#N/A,#N/A,FALSE,"FAS109 OPER 282";#N/A,#N/A,FALSE,"FAS109 OPER 283";#N/A,#N/A,FALSE,"FAS109 NONOPER 282"}</definedName>
    <definedName name="wrn.WMECO_PROV." localSheetId="4" hidden="1">{#N/A,#N/A,FALSE,"TITLEPG";#N/A,#N/A,FALSE,"INDEX";#N/A,#N/A,FALSE,"BKTAXINCOME";#N/A,#N/A,FALSE,"INTERESTALLOC";#N/A,#N/A,FALSE,"FITCALC";#N/A,#N/A,FALSE,"CCBT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Summary";#N/A,#N/A,FALSE,"FAS109 OPER 190 ITC";#N/A,#N/A,FALSE,"FAS109 OPER 190 Other";#N/A,#N/A,FALSE,"FAS109 OPER 282";#N/A,#N/A,FALSE,"FAS109 OPER 283";#N/A,#N/A,FALSE,"FAS109 NONOPER 282"}</definedName>
    <definedName name="wrn.WMECO_PROV." localSheetId="5" hidden="1">{#N/A,#N/A,FALSE,"TITLEPG";#N/A,#N/A,FALSE,"INDEX";#N/A,#N/A,FALSE,"BKTAXINCOME";#N/A,#N/A,FALSE,"INTERESTALLOC";#N/A,#N/A,FALSE,"FITCALC";#N/A,#N/A,FALSE,"CCBT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Summary";#N/A,#N/A,FALSE,"FAS109 OPER 190 ITC";#N/A,#N/A,FALSE,"FAS109 OPER 190 Other";#N/A,#N/A,FALSE,"FAS109 OPER 282";#N/A,#N/A,FALSE,"FAS109 OPER 283";#N/A,#N/A,FALSE,"FAS109 NONOPER 282"}</definedName>
    <definedName name="wrn.WMECO_PROV." hidden="1">{#N/A,#N/A,FALSE,"TITLEPG";#N/A,#N/A,FALSE,"INDEX";#N/A,#N/A,FALSE,"BKTAXINCOME";#N/A,#N/A,FALSE,"INTERESTALLOC";#N/A,#N/A,FALSE,"FITCALC";#N/A,#N/A,FALSE,"CCBT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Summary";#N/A,#N/A,FALSE,"FAS109 OPER 190 ITC";#N/A,#N/A,FALSE,"FAS109 OPER 190 Other";#N/A,#N/A,FALSE,"FAS109 OPER 282";#N/A,#N/A,FALSE,"FAS109 OPER 283";#N/A,#N/A,FALSE,"FAS109 NONOPER 282"}</definedName>
    <definedName name="wvu.DATABASE.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OP.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WP1.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X" localSheetId="0" hidden="1">#REF!</definedName>
    <definedName name="X" localSheetId="1" hidden="1">#REF!</definedName>
    <definedName name="X" localSheetId="5" hidden="1">#REF!</definedName>
    <definedName name="X" localSheetId="7" hidden="1">#REF!</definedName>
    <definedName name="X" hidden="1">#REF!</definedName>
    <definedName name="xxx" localSheetId="0" hidden="1">{#N/A,#N/A,FALSE,"GLDwnLoad"}</definedName>
    <definedName name="xxx" localSheetId="1" hidden="1">{#N/A,#N/A,FALSE,"GLDwnLoad"}</definedName>
    <definedName name="xxx" localSheetId="4" hidden="1">{#N/A,#N/A,FALSE,"GLDwnLoad"}</definedName>
    <definedName name="xxx" localSheetId="5" hidden="1">{#N/A,#N/A,FALSE,"GLDwnLoad"}</definedName>
    <definedName name="xxx" hidden="1">{#N/A,#N/A,FALSE,"GLDwnLoad"}</definedName>
    <definedName name="xxxx" localSheetId="0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" localSheetId="1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" localSheetId="4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" localSheetId="5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x" localSheetId="0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x" localSheetId="1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x" localSheetId="4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x" localSheetId="5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x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Y" localSheetId="0" hidden="1">#REF!</definedName>
    <definedName name="Y" localSheetId="1" hidden="1">#REF!</definedName>
    <definedName name="Y" localSheetId="5" hidden="1">#REF!</definedName>
    <definedName name="Y" localSheetId="7" hidden="1">#REF!</definedName>
    <definedName name="Y" hidden="1">#REF!</definedName>
    <definedName name="yes" localSheetId="0" hidden="1">#REF!</definedName>
    <definedName name="yes" localSheetId="1" hidden="1">#REF!</definedName>
    <definedName name="yes" localSheetId="5" hidden="1">#REF!</definedName>
    <definedName name="yes" hidden="1">#REF!</definedName>
    <definedName name="yesindeed" localSheetId="0" hidden="1">#REF!</definedName>
    <definedName name="yesindeed" localSheetId="1" hidden="1">#REF!</definedName>
    <definedName name="yesindeed" localSheetId="5" hidden="1">#REF!</definedName>
    <definedName name="yesindeed" hidden="1">#REF!</definedName>
    <definedName name="yesir" localSheetId="0" hidden="1">#REF!</definedName>
    <definedName name="yesir" localSheetId="1" hidden="1">#REF!</definedName>
    <definedName name="yesir" localSheetId="5" hidden="1">#REF!</definedName>
    <definedName name="yesir" hidden="1">#REF!</definedName>
    <definedName name="yyyyyy" localSheetId="0" hidden="1">#REF!</definedName>
    <definedName name="yyyyyy" localSheetId="1" hidden="1">#REF!</definedName>
    <definedName name="yyyyyy" localSheetId="5" hidden="1">#REF!</definedName>
    <definedName name="yyyyyy" hidden="1">#REF!</definedName>
    <definedName name="Z" localSheetId="0" hidden="1">#REF!</definedName>
    <definedName name="Z" localSheetId="1" hidden="1">#REF!</definedName>
    <definedName name="Z" localSheetId="5" hidden="1">#REF!</definedName>
    <definedName name="Z" localSheetId="7" hidden="1">#REF!</definedName>
    <definedName name="Z" hidden="1">#REF!</definedName>
    <definedName name="Z_055ABE5A_5E06_11D2_8EED_0008C7BCAF29_.wvu.PrintArea" hidden="1">#REF!</definedName>
    <definedName name="Z_055ABE5A_5E06_11D2_8EED_0008C7BCAF29_.wvu.PrintTitles" hidden="1">#REF!</definedName>
    <definedName name="Z_055ABE69_5E06_11D2_8EED_0008C7BCAF29_.wvu.PrintArea" hidden="1">#REF!</definedName>
    <definedName name="Z_055ABE69_5E06_11D2_8EED_0008C7BCAF29_.wvu.PrintTitles" hidden="1">#REF!</definedName>
    <definedName name="Z_055ABE76_5E06_11D2_8EED_0008C7BCAF29_.wvu.PrintArea" hidden="1">#REF!</definedName>
    <definedName name="Z_055ABE76_5E06_11D2_8EED_0008C7BCAF29_.wvu.PrintTitles" hidden="1">#REF!,#REF!</definedName>
    <definedName name="Z_055ABE84_5E06_11D2_8EED_0008C7BCAF29_.wvu.PrintArea" hidden="1">#REF!</definedName>
    <definedName name="Z_055ABE84_5E06_11D2_8EED_0008C7BCAF29_.wvu.PrintTitles" hidden="1">#REF!</definedName>
    <definedName name="Z_055ABE93_5E06_11D2_8EED_0008C7BCAF29_.wvu.PrintArea" hidden="1">#REF!</definedName>
    <definedName name="Z_055ABE93_5E06_11D2_8EED_0008C7BCAF29_.wvu.PrintTitles" hidden="1">#REF!</definedName>
    <definedName name="Z_055ABEA0_5E06_11D2_8EED_0008C7BCAF29_.wvu.PrintArea" hidden="1">#REF!</definedName>
    <definedName name="Z_055ABEA0_5E06_11D2_8EED_0008C7BCAF29_.wvu.PrintTitles" hidden="1">#REF!,#REF!</definedName>
    <definedName name="Z_05DE23E1_1046_11D2_8E70_0008C77C0743_.wvu.PrintArea" hidden="1">#REF!</definedName>
    <definedName name="Z_05DE23E1_1046_11D2_8E70_0008C77C0743_.wvu.PrintTitles" hidden="1">#REF!,#REF!</definedName>
    <definedName name="Z_05DE23E4_1046_11D2_8E70_0008C77C0743_.wvu.PrintArea" hidden="1">#REF!</definedName>
    <definedName name="Z_05DE23E4_1046_11D2_8E70_0008C77C0743_.wvu.PrintTitles" hidden="1">#REF!</definedName>
    <definedName name="Z_05DE23E9_1046_11D2_8E70_0008C77C0743_.wvu.PrintArea" hidden="1">#REF!</definedName>
    <definedName name="Z_05DE23E9_1046_11D2_8E70_0008C77C0743_.wvu.PrintTitles" hidden="1">#REF!,#REF!</definedName>
    <definedName name="Z_05DE23EB_1046_11D2_8E70_0008C77C0743_.wvu.PrintArea" hidden="1">#REF!</definedName>
    <definedName name="Z_05DE23EB_1046_11D2_8E70_0008C77C0743_.wvu.PrintTitles" hidden="1">#REF!,#REF!</definedName>
    <definedName name="Z_05DE23EE_1046_11D2_8E70_0008C77C0743_.wvu.PrintArea" hidden="1">#REF!</definedName>
    <definedName name="Z_05DE23EE_1046_11D2_8E70_0008C77C0743_.wvu.PrintTitles" hidden="1">#REF!</definedName>
    <definedName name="Z_05DE23F3_1046_11D2_8E70_0008C77C0743_.wvu.PrintArea" hidden="1">#REF!</definedName>
    <definedName name="Z_05DE23F3_1046_11D2_8E70_0008C77C0743_.wvu.PrintTitles" hidden="1">#REF!,#REF!</definedName>
    <definedName name="Z_05DE23F6_1046_11D2_8E70_0008C77C0743_.wvu.PrintArea" hidden="1">#REF!</definedName>
    <definedName name="Z_05DE23F6_1046_11D2_8E70_0008C77C0743_.wvu.PrintTitles" hidden="1">#REF!,#REF!</definedName>
    <definedName name="Z_0CE6A482_5DEF_11D2_8EC3_0008C77C0743_.wvu.PrintArea" hidden="1">#REF!</definedName>
    <definedName name="Z_0CE6A482_5DEF_11D2_8EC3_0008C77C0743_.wvu.PrintTitles" hidden="1">#REF!</definedName>
    <definedName name="Z_0CE6A491_5DEF_11D2_8EC3_0008C77C0743_.wvu.PrintArea" hidden="1">#REF!</definedName>
    <definedName name="Z_0CE6A491_5DEF_11D2_8EC3_0008C77C0743_.wvu.PrintTitles" hidden="1">#REF!</definedName>
    <definedName name="Z_0CE6A49E_5DEF_11D2_8EC3_0008C77C0743_.wvu.PrintArea" hidden="1">#REF!</definedName>
    <definedName name="Z_0CE6A49E_5DEF_11D2_8EC3_0008C77C0743_.wvu.PrintTitles" hidden="1">#REF!,#REF!</definedName>
    <definedName name="Z_0CE6A4AB_5DEF_11D2_8EC3_0008C77C0743_.wvu.PrintArea" hidden="1">#REF!</definedName>
    <definedName name="Z_0CE6A4AB_5DEF_11D2_8EC3_0008C77C0743_.wvu.PrintTitles" hidden="1">#REF!</definedName>
    <definedName name="Z_0CE6A4BA_5DEF_11D2_8EC3_0008C77C0743_.wvu.PrintArea" hidden="1">#REF!</definedName>
    <definedName name="Z_0CE6A4BA_5DEF_11D2_8EC3_0008C77C0743_.wvu.PrintTitles" hidden="1">#REF!</definedName>
    <definedName name="Z_0CE6A4C7_5DEF_11D2_8EC3_0008C77C0743_.wvu.PrintArea" hidden="1">#REF!</definedName>
    <definedName name="Z_0CE6A4C7_5DEF_11D2_8EC3_0008C77C0743_.wvu.PrintTitles" hidden="1">#REF!,#REF!</definedName>
    <definedName name="Z_0CE6A4D4_5DEF_11D2_8EC3_0008C77C0743_.wvu.PrintArea" hidden="1">#REF!</definedName>
    <definedName name="Z_0CE6A4D4_5DEF_11D2_8EC3_0008C77C0743_.wvu.PrintTitles" hidden="1">#REF!</definedName>
    <definedName name="Z_0CE6A4E3_5DEF_11D2_8EC3_0008C77C0743_.wvu.PrintArea" hidden="1">#REF!</definedName>
    <definedName name="Z_0CE6A4E3_5DEF_11D2_8EC3_0008C77C0743_.wvu.PrintTitles" hidden="1">#REF!</definedName>
    <definedName name="Z_0CE6A4F0_5DEF_11D2_8EC3_0008C77C0743_.wvu.PrintArea" hidden="1">#REF!</definedName>
    <definedName name="Z_0CE6A4F0_5DEF_11D2_8EC3_0008C77C0743_.wvu.PrintTitles" hidden="1">#REF!,#REF!</definedName>
    <definedName name="Z_0CE6A4FD_5DEF_11D2_8EC3_0008C77C0743_.wvu.PrintArea" hidden="1">#REF!</definedName>
    <definedName name="Z_0CE6A4FD_5DEF_11D2_8EC3_0008C77C0743_.wvu.PrintTitles" hidden="1">#REF!</definedName>
    <definedName name="Z_0CE6A50C_5DEF_11D2_8EC3_0008C77C0743_.wvu.PrintArea" hidden="1">#REF!</definedName>
    <definedName name="Z_0CE6A50C_5DEF_11D2_8EC3_0008C77C0743_.wvu.PrintTitles" hidden="1">#REF!</definedName>
    <definedName name="Z_0CE6A519_5DEF_11D2_8EC3_0008C77C0743_.wvu.PrintArea" hidden="1">#REF!</definedName>
    <definedName name="Z_0CE6A519_5DEF_11D2_8EC3_0008C77C0743_.wvu.PrintTitles" hidden="1">#REF!,#REF!</definedName>
    <definedName name="Z_0E8DEF60_5D61_11D2_8EEB_0008C7BCAF29_.wvu.PrintArea" hidden="1">#REF!</definedName>
    <definedName name="Z_0E8DEF60_5D61_11D2_8EEB_0008C7BCAF29_.wvu.PrintTitles" hidden="1">#REF!,#REF!</definedName>
    <definedName name="Z_0E8DEF63_5D61_11D2_8EEB_0008C7BCAF29_.wvu.PrintArea" hidden="1">#REF!</definedName>
    <definedName name="Z_0E8DEF63_5D61_11D2_8EEB_0008C7BCAF29_.wvu.PrintTitles" hidden="1">#REF!</definedName>
    <definedName name="Z_0E8DEF68_5D61_11D2_8EEB_0008C7BCAF29_.wvu.PrintArea" hidden="1">#REF!</definedName>
    <definedName name="Z_0E8DEF68_5D61_11D2_8EEB_0008C7BCAF29_.wvu.PrintTitles" hidden="1">#REF!,#REF!</definedName>
    <definedName name="Z_0E8DEF6A_5D61_11D2_8EEB_0008C7BCAF29_.wvu.PrintArea" hidden="1">#REF!</definedName>
    <definedName name="Z_0E8DEF6A_5D61_11D2_8EEB_0008C7BCAF29_.wvu.PrintTitles" hidden="1">#REF!,#REF!</definedName>
    <definedName name="Z_0E8DEF6D_5D61_11D2_8EEB_0008C7BCAF29_.wvu.PrintArea" hidden="1">#REF!</definedName>
    <definedName name="Z_0E8DEF6D_5D61_11D2_8EEB_0008C7BCAF29_.wvu.PrintTitles" hidden="1">#REF!</definedName>
    <definedName name="Z_0E8DEF72_5D61_11D2_8EEB_0008C7BCAF29_.wvu.PrintArea" hidden="1">#REF!</definedName>
    <definedName name="Z_0E8DEF72_5D61_11D2_8EEB_0008C7BCAF29_.wvu.PrintTitles" hidden="1">#REF!,#REF!</definedName>
    <definedName name="Z_0E8DEF75_5D61_11D2_8EEB_0008C7BCAF29_.wvu.PrintArea" hidden="1">#REF!</definedName>
    <definedName name="Z_0E8DEF75_5D61_11D2_8EEB_0008C7BCAF29_.wvu.PrintTitles" hidden="1">#REF!,#REF!</definedName>
    <definedName name="Z_179EFDC8_A1B1_11D3_8FA9_0008C7809E09_.wvu.PrintArea" hidden="1">#REF!</definedName>
    <definedName name="Z_179EFDC8_A1B1_11D3_8FA9_0008C7809E09_.wvu.PrintTitles" hidden="1">#REF!,#REF!</definedName>
    <definedName name="Z_179EFDC9_A1B1_11D3_8FA9_0008C7809E09_.wvu.PrintArea" hidden="1">#REF!</definedName>
    <definedName name="Z_179EFDC9_A1B1_11D3_8FA9_0008C7809E09_.wvu.PrintTitles" hidden="1">#REF!,#REF!</definedName>
    <definedName name="Z_179EFDCA_A1B1_11D3_8FA9_0008C7809E09_.wvu.PrintArea" hidden="1">#REF!</definedName>
    <definedName name="Z_179EFDCA_A1B1_11D3_8FA9_0008C7809E09_.wvu.PrintTitles" hidden="1">#REF!,#REF!</definedName>
    <definedName name="Z_179EFDCB_A1B1_11D3_8FA9_0008C7809E09_.wvu.PrintArea" hidden="1">#REF!</definedName>
    <definedName name="Z_179EFDCB_A1B1_11D3_8FA9_0008C7809E09_.wvu.PrintTitles" hidden="1">#REF!,#REF!</definedName>
    <definedName name="Z_179EFDCC_A1B1_11D3_8FA9_0008C7809E09_.wvu.PrintArea" hidden="1">#REF!</definedName>
    <definedName name="Z_179EFDCC_A1B1_11D3_8FA9_0008C7809E09_.wvu.PrintTitles" hidden="1">#REF!,#REF!</definedName>
    <definedName name="Z_179EFDCD_A1B1_11D3_8FA9_0008C7809E09_.wvu.PrintArea" hidden="1">#REF!</definedName>
    <definedName name="Z_179EFDCD_A1B1_11D3_8FA9_0008C7809E09_.wvu.PrintTitles" hidden="1">#REF!,#REF!</definedName>
    <definedName name="Z_179EFDCE_A1B1_11D3_8FA9_0008C7809E09_.wvu.PrintArea" hidden="1">#REF!</definedName>
    <definedName name="Z_179EFDCE_A1B1_11D3_8FA9_0008C7809E09_.wvu.PrintTitles" hidden="1">#REF!,#REF!</definedName>
    <definedName name="Z_179EFDCF_A1B1_11D3_8FA9_0008C7809E09_.wvu.PrintArea" hidden="1">#REF!</definedName>
    <definedName name="Z_179EFDCF_A1B1_11D3_8FA9_0008C7809E09_.wvu.PrintTitles" hidden="1">#REF!,#REF!</definedName>
    <definedName name="Z_179EFDD0_A1B1_11D3_8FA9_0008C7809E09_.wvu.PrintArea" hidden="1">#REF!</definedName>
    <definedName name="Z_179EFDD0_A1B1_11D3_8FA9_0008C7809E09_.wvu.PrintTitles" hidden="1">#REF!,#REF!</definedName>
    <definedName name="Z_179EFDD1_A1B1_11D3_8FA9_0008C7809E09_.wvu.PrintArea" hidden="1">#REF!</definedName>
    <definedName name="Z_179EFDD1_A1B1_11D3_8FA9_0008C7809E09_.wvu.PrintTitles" hidden="1">#REF!,#REF!</definedName>
    <definedName name="Z_179EFDD2_A1B1_11D3_8FA9_0008C7809E09_.wvu.PrintArea" hidden="1">#REF!</definedName>
    <definedName name="Z_179EFDD2_A1B1_11D3_8FA9_0008C7809E09_.wvu.PrintTitles" hidden="1">#REF!,#REF!</definedName>
    <definedName name="Z_179EFDD3_A1B1_11D3_8FA9_0008C7809E09_.wvu.PrintArea" hidden="1">#REF!</definedName>
    <definedName name="Z_179EFDD3_A1B1_11D3_8FA9_0008C7809E09_.wvu.PrintTitles" hidden="1">#REF!,#REF!</definedName>
    <definedName name="Z_179EFDD4_A1B1_11D3_8FA9_0008C7809E09_.wvu.PrintArea" hidden="1">#REF!</definedName>
    <definedName name="Z_179EFDD4_A1B1_11D3_8FA9_0008C7809E09_.wvu.PrintTitles" hidden="1">#REF!,#REF!</definedName>
    <definedName name="Z_179EFDD5_A1B1_11D3_8FA9_0008C7809E09_.wvu.PrintArea" hidden="1">#REF!</definedName>
    <definedName name="Z_179EFDD5_A1B1_11D3_8FA9_0008C7809E09_.wvu.PrintTitles" hidden="1">#REF!,#REF!</definedName>
    <definedName name="Z_179EFDD6_A1B1_11D3_8FA9_0008C7809E09_.wvu.PrintArea" hidden="1">#REF!</definedName>
    <definedName name="Z_179EFDD6_A1B1_11D3_8FA9_0008C7809E09_.wvu.PrintTitles" hidden="1">#REF!,#REF!</definedName>
    <definedName name="Z_179EFDD7_A1B1_11D3_8FA9_0008C7809E09_.wvu.PrintArea" hidden="1">#REF!</definedName>
    <definedName name="Z_179EFDD7_A1B1_11D3_8FA9_0008C7809E09_.wvu.PrintTitles" hidden="1">#REF!,#REF!</definedName>
    <definedName name="Z_179EFDD8_A1B1_11D3_8FA9_0008C7809E09_.wvu.PrintArea" hidden="1">#REF!</definedName>
    <definedName name="Z_179EFDD8_A1B1_11D3_8FA9_0008C7809E09_.wvu.PrintTitles" hidden="1">#REF!,#REF!</definedName>
    <definedName name="Z_179EFDD9_A1B1_11D3_8FA9_0008C7809E09_.wvu.PrintArea" hidden="1">#REF!</definedName>
    <definedName name="Z_179EFDD9_A1B1_11D3_8FA9_0008C7809E09_.wvu.PrintTitles" hidden="1">#REF!,#REF!</definedName>
    <definedName name="Z_179EFDDA_A1B1_11D3_8FA9_0008C7809E09_.wvu.PrintArea" hidden="1">#REF!</definedName>
    <definedName name="Z_179EFDDA_A1B1_11D3_8FA9_0008C7809E09_.wvu.PrintTitles" hidden="1">#REF!,#REF!</definedName>
    <definedName name="Z_179EFDDB_A1B1_11D3_8FA9_0008C7809E09_.wvu.PrintArea" hidden="1">#REF!</definedName>
    <definedName name="Z_179EFDDB_A1B1_11D3_8FA9_0008C7809E09_.wvu.PrintTitles" hidden="1">#REF!,#REF!</definedName>
    <definedName name="Z_179EFDDC_A1B1_11D3_8FA9_0008C7809E09_.wvu.PrintArea" hidden="1">#REF!</definedName>
    <definedName name="Z_179EFDDC_A1B1_11D3_8FA9_0008C7809E09_.wvu.PrintTitles" hidden="1">#REF!,#REF!</definedName>
    <definedName name="Z_179EFDDD_A1B1_11D3_8FA9_0008C7809E09_.wvu.PrintArea" hidden="1">#REF!</definedName>
    <definedName name="Z_179EFDDD_A1B1_11D3_8FA9_0008C7809E09_.wvu.PrintTitles" hidden="1">#REF!,#REF!</definedName>
    <definedName name="Z_179EFDDE_A1B1_11D3_8FA9_0008C7809E09_.wvu.PrintArea" hidden="1">#REF!</definedName>
    <definedName name="Z_179EFDDE_A1B1_11D3_8FA9_0008C7809E09_.wvu.PrintTitles" hidden="1">#REF!,#REF!</definedName>
    <definedName name="Z_179EFDDF_A1B1_11D3_8FA9_0008C7809E09_.wvu.PrintArea" hidden="1">#REF!</definedName>
    <definedName name="Z_179EFDDF_A1B1_11D3_8FA9_0008C7809E09_.wvu.PrintTitles" hidden="1">#REF!,#REF!</definedName>
    <definedName name="Z_179EFDE0_A1B1_11D3_8FA9_0008C7809E09_.wvu.PrintArea" hidden="1">#REF!</definedName>
    <definedName name="Z_179EFDE0_A1B1_11D3_8FA9_0008C7809E09_.wvu.PrintTitles" hidden="1">#REF!,#REF!</definedName>
    <definedName name="Z_179EFDE1_A1B1_11D3_8FA9_0008C7809E09_.wvu.PrintArea" hidden="1">#REF!</definedName>
    <definedName name="Z_179EFDE1_A1B1_11D3_8FA9_0008C7809E09_.wvu.PrintTitles" hidden="1">#REF!,#REF!</definedName>
    <definedName name="Z_179EFDE2_A1B1_11D3_8FA9_0008C7809E09_.wvu.PrintArea" hidden="1">#REF!</definedName>
    <definedName name="Z_179EFDE2_A1B1_11D3_8FA9_0008C7809E09_.wvu.PrintTitles" hidden="1">#REF!,#REF!</definedName>
    <definedName name="Z_179EFDE3_A1B1_11D3_8FA9_0008C7809E09_.wvu.PrintArea" hidden="1">#REF!</definedName>
    <definedName name="Z_179EFDE3_A1B1_11D3_8FA9_0008C7809E09_.wvu.PrintTitles" hidden="1">#REF!,#REF!</definedName>
    <definedName name="Z_179EFDE4_A1B1_11D3_8FA9_0008C7809E09_.wvu.PrintArea" hidden="1">#REF!</definedName>
    <definedName name="Z_179EFDE4_A1B1_11D3_8FA9_0008C7809E09_.wvu.PrintTitles" hidden="1">#REF!,#REF!</definedName>
    <definedName name="Z_179EFDE5_A1B1_11D3_8FA9_0008C7809E09_.wvu.PrintArea" hidden="1">#REF!</definedName>
    <definedName name="Z_179EFDE5_A1B1_11D3_8FA9_0008C7809E09_.wvu.PrintTitles" hidden="1">#REF!,#REF!</definedName>
    <definedName name="Z_179EFDE6_A1B1_11D3_8FA9_0008C7809E09_.wvu.PrintArea" hidden="1">#REF!</definedName>
    <definedName name="Z_179EFDE6_A1B1_11D3_8FA9_0008C7809E09_.wvu.PrintTitles" hidden="1">#REF!</definedName>
    <definedName name="Z_179EFDE7_A1B1_11D3_8FA9_0008C7809E09_.wvu.PrintArea" hidden="1">#REF!</definedName>
    <definedName name="Z_179EFDE7_A1B1_11D3_8FA9_0008C7809E09_.wvu.PrintTitles" hidden="1">#REF!</definedName>
    <definedName name="Z_179EFDE8_A1B1_11D3_8FA9_0008C7809E09_.wvu.PrintArea" hidden="1">#REF!</definedName>
    <definedName name="Z_179EFDE8_A1B1_11D3_8FA9_0008C7809E09_.wvu.PrintTitles" hidden="1">#REF!</definedName>
    <definedName name="Z_179EFDE9_A1B1_11D3_8FA9_0008C7809E09_.wvu.PrintArea" hidden="1">#REF!</definedName>
    <definedName name="Z_179EFDE9_A1B1_11D3_8FA9_0008C7809E09_.wvu.PrintTitles" hidden="1">#REF!</definedName>
    <definedName name="Z_179EFDEA_A1B1_11D3_8FA9_0008C7809E09_.wvu.PrintArea" hidden="1">#REF!</definedName>
    <definedName name="Z_179EFDEA_A1B1_11D3_8FA9_0008C7809E09_.wvu.PrintTitles" hidden="1">#REF!</definedName>
    <definedName name="Z_179EFDEB_A1B1_11D3_8FA9_0008C7809E09_.wvu.PrintArea" hidden="1">#REF!</definedName>
    <definedName name="Z_179EFDEB_A1B1_11D3_8FA9_0008C7809E09_.wvu.PrintTitles" hidden="1">#REF!</definedName>
    <definedName name="Z_179EFDEC_A1B1_11D3_8FA9_0008C7809E09_.wvu.PrintArea" hidden="1">#REF!</definedName>
    <definedName name="Z_179EFDEC_A1B1_11D3_8FA9_0008C7809E09_.wvu.PrintTitles" hidden="1">#REF!</definedName>
    <definedName name="Z_179EFDED_A1B1_11D3_8FA9_0008C7809E09_.wvu.PrintArea" hidden="1">#REF!</definedName>
    <definedName name="Z_179EFDED_A1B1_11D3_8FA9_0008C7809E09_.wvu.PrintTitles" hidden="1">#REF!</definedName>
    <definedName name="Z_179EFDEE_A1B1_11D3_8FA9_0008C7809E09_.wvu.PrintArea" hidden="1">#REF!</definedName>
    <definedName name="Z_179EFDEE_A1B1_11D3_8FA9_0008C7809E09_.wvu.PrintTitles" hidden="1">#REF!</definedName>
    <definedName name="Z_179EFDEF_A1B1_11D3_8FA9_0008C7809E09_.wvu.PrintArea" hidden="1">#REF!</definedName>
    <definedName name="Z_179EFDEF_A1B1_11D3_8FA9_0008C7809E09_.wvu.PrintTitles" hidden="1">#REF!</definedName>
    <definedName name="Z_179EFDF0_A1B1_11D3_8FA9_0008C7809E09_.wvu.PrintArea" hidden="1">#REF!</definedName>
    <definedName name="Z_179EFDF0_A1B1_11D3_8FA9_0008C7809E09_.wvu.PrintTitles" hidden="1">#REF!</definedName>
    <definedName name="Z_179EFDF1_A1B1_11D3_8FA9_0008C7809E09_.wvu.PrintArea" hidden="1">#REF!</definedName>
    <definedName name="Z_179EFDF1_A1B1_11D3_8FA9_0008C7809E09_.wvu.PrintTitles" hidden="1">#REF!</definedName>
    <definedName name="Z_179EFDF2_A1B1_11D3_8FA9_0008C7809E09_.wvu.PrintArea" hidden="1">#REF!</definedName>
    <definedName name="Z_179EFDF2_A1B1_11D3_8FA9_0008C7809E09_.wvu.PrintTitles" hidden="1">#REF!</definedName>
    <definedName name="Z_179EFDF3_A1B1_11D3_8FA9_0008C7809E09_.wvu.PrintArea" hidden="1">#REF!</definedName>
    <definedName name="Z_179EFDF3_A1B1_11D3_8FA9_0008C7809E09_.wvu.PrintTitles" hidden="1">#REF!,#REF!</definedName>
    <definedName name="Z_179EFDF4_A1B1_11D3_8FA9_0008C7809E09_.wvu.PrintArea" hidden="1">#REF!</definedName>
    <definedName name="Z_179EFDF4_A1B1_11D3_8FA9_0008C7809E09_.wvu.PrintTitles" hidden="1">#REF!,#REF!</definedName>
    <definedName name="Z_179EFDF5_A1B1_11D3_8FA9_0008C7809E09_.wvu.PrintArea" hidden="1">#REF!</definedName>
    <definedName name="Z_179EFDF5_A1B1_11D3_8FA9_0008C7809E09_.wvu.PrintTitles" hidden="1">#REF!,#REF!</definedName>
    <definedName name="Z_179EFDF6_A1B1_11D3_8FA9_0008C7809E09_.wvu.PrintArea" hidden="1">#REF!</definedName>
    <definedName name="Z_179EFDF6_A1B1_11D3_8FA9_0008C7809E09_.wvu.PrintTitles" hidden="1">#REF!,#REF!</definedName>
    <definedName name="Z_179EFDF7_A1B1_11D3_8FA9_0008C7809E09_.wvu.PrintArea" hidden="1">#REF!</definedName>
    <definedName name="Z_179EFDF7_A1B1_11D3_8FA9_0008C7809E09_.wvu.PrintTitles" hidden="1">#REF!,#REF!</definedName>
    <definedName name="Z_179EFDF8_A1B1_11D3_8FA9_0008C7809E09_.wvu.PrintArea" hidden="1">#REF!</definedName>
    <definedName name="Z_179EFDF8_A1B1_11D3_8FA9_0008C7809E09_.wvu.PrintTitles" hidden="1">#REF!,#REF!</definedName>
    <definedName name="Z_179EFDF9_A1B1_11D3_8FA9_0008C7809E09_.wvu.PrintArea" hidden="1">#REF!</definedName>
    <definedName name="Z_179EFDF9_A1B1_11D3_8FA9_0008C7809E09_.wvu.PrintTitles" hidden="1">#REF!,#REF!</definedName>
    <definedName name="Z_179EFDFA_A1B1_11D3_8FA9_0008C7809E09_.wvu.PrintArea" hidden="1">#REF!</definedName>
    <definedName name="Z_179EFDFA_A1B1_11D3_8FA9_0008C7809E09_.wvu.PrintTitles" hidden="1">#REF!,#REF!</definedName>
    <definedName name="Z_179EFDFB_A1B1_11D3_8FA9_0008C7809E09_.wvu.PrintArea" hidden="1">#REF!</definedName>
    <definedName name="Z_179EFDFB_A1B1_11D3_8FA9_0008C7809E09_.wvu.PrintTitles" hidden="1">#REF!,#REF!</definedName>
    <definedName name="Z_179EFDFC_A1B1_11D3_8FA9_0008C7809E09_.wvu.PrintArea" hidden="1">#REF!</definedName>
    <definedName name="Z_179EFDFC_A1B1_11D3_8FA9_0008C7809E09_.wvu.PrintTitles" hidden="1">#REF!,#REF!</definedName>
    <definedName name="Z_179EFDFD_A1B1_11D3_8FA9_0008C7809E09_.wvu.PrintArea" hidden="1">#REF!</definedName>
    <definedName name="Z_179EFDFD_A1B1_11D3_8FA9_0008C7809E09_.wvu.PrintTitles" hidden="1">#REF!,#REF!</definedName>
    <definedName name="Z_179EFDFE_A1B1_11D3_8FA9_0008C7809E09_.wvu.PrintArea" hidden="1">#REF!</definedName>
    <definedName name="Z_179EFDFE_A1B1_11D3_8FA9_0008C7809E09_.wvu.PrintTitles" hidden="1">#REF!,#REF!</definedName>
    <definedName name="Z_179EFDFF_A1B1_11D3_8FA9_0008C7809E09_.wvu.PrintArea" hidden="1">#REF!</definedName>
    <definedName name="Z_179EFDFF_A1B1_11D3_8FA9_0008C7809E09_.wvu.PrintTitles" hidden="1">#REF!,#REF!</definedName>
    <definedName name="Z_179EFE00_A1B1_11D3_8FA9_0008C7809E09_.wvu.PrintArea" hidden="1">#REF!</definedName>
    <definedName name="Z_179EFE00_A1B1_11D3_8FA9_0008C7809E09_.wvu.PrintTitles" hidden="1">#REF!,#REF!</definedName>
    <definedName name="Z_179EFE01_A1B1_11D3_8FA9_0008C7809E09_.wvu.PrintArea" hidden="1">#REF!</definedName>
    <definedName name="Z_179EFE01_A1B1_11D3_8FA9_0008C7809E09_.wvu.PrintTitles" hidden="1">#REF!,#REF!</definedName>
    <definedName name="Z_179EFE02_A1B1_11D3_8FA9_0008C7809E09_.wvu.PrintArea" hidden="1">#REF!</definedName>
    <definedName name="Z_179EFE02_A1B1_11D3_8FA9_0008C7809E09_.wvu.PrintTitles" hidden="1">#REF!,#REF!</definedName>
    <definedName name="Z_179EFE03_A1B1_11D3_8FA9_0008C7809E09_.wvu.PrintArea" hidden="1">#REF!</definedName>
    <definedName name="Z_179EFE03_A1B1_11D3_8FA9_0008C7809E09_.wvu.PrintTitles" hidden="1">#REF!,#REF!</definedName>
    <definedName name="Z_179EFE04_A1B1_11D3_8FA9_0008C7809E09_.wvu.PrintArea" hidden="1">#REF!</definedName>
    <definedName name="Z_179EFE04_A1B1_11D3_8FA9_0008C7809E09_.wvu.PrintTitles" hidden="1">#REF!,#REF!</definedName>
    <definedName name="Z_179EFE05_A1B1_11D3_8FA9_0008C7809E09_.wvu.PrintArea" hidden="1">#REF!</definedName>
    <definedName name="Z_179EFE05_A1B1_11D3_8FA9_0008C7809E09_.wvu.PrintTitles" hidden="1">#REF!,#REF!</definedName>
    <definedName name="Z_179EFE06_A1B1_11D3_8FA9_0008C7809E09_.wvu.PrintArea" hidden="1">#REF!</definedName>
    <definedName name="Z_179EFE06_A1B1_11D3_8FA9_0008C7809E09_.wvu.PrintTitles" hidden="1">#REF!,#REF!</definedName>
    <definedName name="Z_179EFE07_A1B1_11D3_8FA9_0008C7809E09_.wvu.PrintArea" hidden="1">#REF!</definedName>
    <definedName name="Z_179EFE07_A1B1_11D3_8FA9_0008C7809E09_.wvu.PrintTitles" hidden="1">#REF!,#REF!</definedName>
    <definedName name="Z_179EFE08_A1B1_11D3_8FA9_0008C7809E09_.wvu.PrintArea" hidden="1">#REF!</definedName>
    <definedName name="Z_179EFE08_A1B1_11D3_8FA9_0008C7809E09_.wvu.PrintTitles" hidden="1">#REF!,#REF!</definedName>
    <definedName name="Z_179EFE09_A1B1_11D3_8FA9_0008C7809E09_.wvu.PrintArea" hidden="1">#REF!</definedName>
    <definedName name="Z_179EFE09_A1B1_11D3_8FA9_0008C7809E09_.wvu.PrintTitles" hidden="1">#REF!,#REF!</definedName>
    <definedName name="Z_179EFE0A_A1B1_11D3_8FA9_0008C7809E09_.wvu.PrintArea" hidden="1">#REF!</definedName>
    <definedName name="Z_179EFE0A_A1B1_11D3_8FA9_0008C7809E09_.wvu.PrintTitles" hidden="1">#REF!,#REF!</definedName>
    <definedName name="Z_179EFE0B_A1B1_11D3_8FA9_0008C7809E09_.wvu.PrintArea" hidden="1">#REF!</definedName>
    <definedName name="Z_179EFE0B_A1B1_11D3_8FA9_0008C7809E09_.wvu.PrintTitles" hidden="1">#REF!,#REF!</definedName>
    <definedName name="Z_179EFE0C_A1B1_11D3_8FA9_0008C7809E09_.wvu.PrintArea" hidden="1">#REF!</definedName>
    <definedName name="Z_179EFE0C_A1B1_11D3_8FA9_0008C7809E09_.wvu.PrintTitles" hidden="1">#REF!,#REF!</definedName>
    <definedName name="Z_179EFE0D_A1B1_11D3_8FA9_0008C7809E09_.wvu.PrintArea" hidden="1">#REF!</definedName>
    <definedName name="Z_179EFE0D_A1B1_11D3_8FA9_0008C7809E09_.wvu.PrintTitles" hidden="1">#REF!,#REF!</definedName>
    <definedName name="Z_179EFE0E_A1B1_11D3_8FA9_0008C7809E09_.wvu.PrintArea" hidden="1">#REF!</definedName>
    <definedName name="Z_179EFE0E_A1B1_11D3_8FA9_0008C7809E09_.wvu.PrintTitles" hidden="1">#REF!,#REF!</definedName>
    <definedName name="Z_179EFE0F_A1B1_11D3_8FA9_0008C7809E09_.wvu.PrintArea" hidden="1">#REF!</definedName>
    <definedName name="Z_179EFE0F_A1B1_11D3_8FA9_0008C7809E09_.wvu.PrintTitles" hidden="1">#REF!,#REF!</definedName>
    <definedName name="Z_179EFE10_A1B1_11D3_8FA9_0008C7809E09_.wvu.PrintArea" hidden="1">#REF!</definedName>
    <definedName name="Z_179EFE10_A1B1_11D3_8FA9_0008C7809E09_.wvu.PrintTitles" hidden="1">#REF!,#REF!</definedName>
    <definedName name="Z_179EFE11_A1B1_11D3_8FA9_0008C7809E09_.wvu.PrintArea" hidden="1">#REF!</definedName>
    <definedName name="Z_179EFE11_A1B1_11D3_8FA9_0008C7809E09_.wvu.PrintTitles" hidden="1">#REF!,#REF!</definedName>
    <definedName name="Z_179EFE12_A1B1_11D3_8FA9_0008C7809E09_.wvu.PrintArea" hidden="1">#REF!</definedName>
    <definedName name="Z_179EFE12_A1B1_11D3_8FA9_0008C7809E09_.wvu.PrintTitles" hidden="1">#REF!,#REF!</definedName>
    <definedName name="Z_179EFE13_A1B1_11D3_8FA9_0008C7809E09_.wvu.PrintArea" hidden="1">#REF!</definedName>
    <definedName name="Z_179EFE13_A1B1_11D3_8FA9_0008C7809E09_.wvu.PrintTitles" hidden="1">#REF!,#REF!</definedName>
    <definedName name="Z_179EFE14_A1B1_11D3_8FA9_0008C7809E09_.wvu.PrintArea" hidden="1">#REF!</definedName>
    <definedName name="Z_179EFE14_A1B1_11D3_8FA9_0008C7809E09_.wvu.PrintTitles" hidden="1">#REF!,#REF!</definedName>
    <definedName name="Z_179EFE15_A1B1_11D3_8FA9_0008C7809E09_.wvu.PrintArea" hidden="1">#REF!</definedName>
    <definedName name="Z_179EFE15_A1B1_11D3_8FA9_0008C7809E09_.wvu.PrintTitles" hidden="1">#REF!,#REF!</definedName>
    <definedName name="Z_179EFE16_A1B1_11D3_8FA9_0008C7809E09_.wvu.PrintArea" hidden="1">#REF!</definedName>
    <definedName name="Z_179EFE16_A1B1_11D3_8FA9_0008C7809E09_.wvu.PrintTitles" hidden="1">#REF!,#REF!</definedName>
    <definedName name="Z_179EFE17_A1B1_11D3_8FA9_0008C7809E09_.wvu.PrintArea" hidden="1">#REF!</definedName>
    <definedName name="Z_179EFE17_A1B1_11D3_8FA9_0008C7809E09_.wvu.PrintTitles" hidden="1">#REF!,#REF!</definedName>
    <definedName name="Z_179EFE18_A1B1_11D3_8FA9_0008C7809E09_.wvu.PrintArea" hidden="1">#REF!</definedName>
    <definedName name="Z_179EFE18_A1B1_11D3_8FA9_0008C7809E09_.wvu.PrintTitles" hidden="1">#REF!,#REF!</definedName>
    <definedName name="Z_179EFE19_A1B1_11D3_8FA9_0008C7809E09_.wvu.PrintArea" hidden="1">#REF!</definedName>
    <definedName name="Z_179EFE19_A1B1_11D3_8FA9_0008C7809E09_.wvu.PrintTitles" hidden="1">#REF!,#REF!</definedName>
    <definedName name="Z_179EFE1A_A1B1_11D3_8FA9_0008C7809E09_.wvu.PrintArea" hidden="1">#REF!</definedName>
    <definedName name="Z_179EFE1A_A1B1_11D3_8FA9_0008C7809E09_.wvu.PrintTitles" hidden="1">#REF!,#REF!</definedName>
    <definedName name="Z_179EFE1B_A1B1_11D3_8FA9_0008C7809E09_.wvu.PrintArea" hidden="1">#REF!</definedName>
    <definedName name="Z_179EFE1B_A1B1_11D3_8FA9_0008C7809E09_.wvu.PrintTitles" hidden="1">#REF!,#REF!</definedName>
    <definedName name="Z_179EFE1C_A1B1_11D3_8FA9_0008C7809E09_.wvu.PrintArea" hidden="1">#REF!</definedName>
    <definedName name="Z_179EFE1C_A1B1_11D3_8FA9_0008C7809E09_.wvu.PrintTitles" hidden="1">#REF!,#REF!</definedName>
    <definedName name="Z_179EFE1D_A1B1_11D3_8FA9_0008C7809E09_.wvu.PrintArea" hidden="1">#REF!</definedName>
    <definedName name="Z_179EFE1D_A1B1_11D3_8FA9_0008C7809E09_.wvu.PrintTitles" hidden="1">#REF!,#REF!</definedName>
    <definedName name="Z_179EFE1E_A1B1_11D3_8FA9_0008C7809E09_.wvu.PrintArea" hidden="1">#REF!</definedName>
    <definedName name="Z_179EFE1E_A1B1_11D3_8FA9_0008C7809E09_.wvu.PrintTitles" hidden="1">#REF!,#REF!</definedName>
    <definedName name="Z_179EFE1F_A1B1_11D3_8FA9_0008C7809E09_.wvu.PrintArea" hidden="1">#REF!</definedName>
    <definedName name="Z_179EFE1F_A1B1_11D3_8FA9_0008C7809E09_.wvu.PrintTitles" hidden="1">#REF!,#REF!</definedName>
    <definedName name="Z_179EFE20_A1B1_11D3_8FA9_0008C7809E09_.wvu.PrintArea" hidden="1">#REF!</definedName>
    <definedName name="Z_179EFE20_A1B1_11D3_8FA9_0008C7809E09_.wvu.PrintTitles" hidden="1">#REF!,#REF!</definedName>
    <definedName name="Z_179EFE21_A1B1_11D3_8FA9_0008C7809E09_.wvu.PrintArea" hidden="1">#REF!</definedName>
    <definedName name="Z_179EFE21_A1B1_11D3_8FA9_0008C7809E09_.wvu.PrintTitles" hidden="1">#REF!,#REF!</definedName>
    <definedName name="Z_179EFE22_A1B1_11D3_8FA9_0008C7809E09_.wvu.PrintArea" hidden="1">#REF!</definedName>
    <definedName name="Z_179EFE22_A1B1_11D3_8FA9_0008C7809E09_.wvu.PrintTitles" hidden="1">#REF!,#REF!</definedName>
    <definedName name="Z_179EFE23_A1B1_11D3_8FA9_0008C7809E09_.wvu.PrintArea" hidden="1">#REF!</definedName>
    <definedName name="Z_179EFE23_A1B1_11D3_8FA9_0008C7809E09_.wvu.PrintTitles" hidden="1">#REF!,#REF!</definedName>
    <definedName name="Z_179EFE24_A1B1_11D3_8FA9_0008C7809E09_.wvu.PrintArea" hidden="1">#REF!</definedName>
    <definedName name="Z_179EFE24_A1B1_11D3_8FA9_0008C7809E09_.wvu.PrintTitles" hidden="1">#REF!,#REF!</definedName>
    <definedName name="Z_179EFE25_A1B1_11D3_8FA9_0008C7809E09_.wvu.PrintArea" hidden="1">#REF!</definedName>
    <definedName name="Z_179EFE25_A1B1_11D3_8FA9_0008C7809E09_.wvu.PrintTitles" hidden="1">#REF!,#REF!</definedName>
    <definedName name="Z_179EFE26_A1B1_11D3_8FA9_0008C7809E09_.wvu.PrintArea" hidden="1">#REF!</definedName>
    <definedName name="Z_179EFE26_A1B1_11D3_8FA9_0008C7809E09_.wvu.PrintTitles" hidden="1">#REF!,#REF!</definedName>
    <definedName name="Z_179EFE27_A1B1_11D3_8FA9_0008C7809E09_.wvu.PrintArea" hidden="1">#REF!</definedName>
    <definedName name="Z_179EFE27_A1B1_11D3_8FA9_0008C7809E09_.wvu.PrintTitles" hidden="1">#REF!,#REF!</definedName>
    <definedName name="Z_179EFE28_A1B1_11D3_8FA9_0008C7809E09_.wvu.PrintArea" hidden="1">#REF!</definedName>
    <definedName name="Z_179EFE28_A1B1_11D3_8FA9_0008C7809E09_.wvu.PrintTitles" hidden="1">#REF!,#REF!</definedName>
    <definedName name="Z_179EFE29_A1B1_11D3_8FA9_0008C7809E09_.wvu.PrintArea" hidden="1">#REF!</definedName>
    <definedName name="Z_179EFE29_A1B1_11D3_8FA9_0008C7809E09_.wvu.PrintTitles" hidden="1">#REF!,#REF!</definedName>
    <definedName name="Z_179EFE2A_A1B1_11D3_8FA9_0008C7809E09_.wvu.PrintArea" hidden="1">#REF!</definedName>
    <definedName name="Z_179EFE2A_A1B1_11D3_8FA9_0008C7809E09_.wvu.PrintTitles" hidden="1">#REF!,#REF!</definedName>
    <definedName name="Z_179EFE2B_A1B1_11D3_8FA9_0008C7809E09_.wvu.PrintArea" hidden="1">#REF!</definedName>
    <definedName name="Z_179EFE2B_A1B1_11D3_8FA9_0008C7809E09_.wvu.PrintTitles" hidden="1">#REF!,#REF!</definedName>
    <definedName name="Z_179EFE2C_A1B1_11D3_8FA9_0008C7809E09_.wvu.PrintArea" hidden="1">#REF!</definedName>
    <definedName name="Z_179EFE2C_A1B1_11D3_8FA9_0008C7809E09_.wvu.PrintTitles" hidden="1">#REF!,#REF!</definedName>
    <definedName name="Z_179EFE2D_A1B1_11D3_8FA9_0008C7809E09_.wvu.PrintArea" hidden="1">#REF!</definedName>
    <definedName name="Z_179EFE2D_A1B1_11D3_8FA9_0008C7809E09_.wvu.PrintTitles" hidden="1">#REF!,#REF!</definedName>
    <definedName name="Z_179EFE2E_A1B1_11D3_8FA9_0008C7809E09_.wvu.PrintArea" hidden="1">#REF!</definedName>
    <definedName name="Z_179EFE2E_A1B1_11D3_8FA9_0008C7809E09_.wvu.PrintTitles" hidden="1">#REF!,#REF!</definedName>
    <definedName name="Z_179EFE2F_A1B1_11D3_8FA9_0008C7809E09_.wvu.PrintArea" hidden="1">#REF!</definedName>
    <definedName name="Z_179EFE2F_A1B1_11D3_8FA9_0008C7809E09_.wvu.PrintTitles" hidden="1">#REF!</definedName>
    <definedName name="Z_179EFE30_A1B1_11D3_8FA9_0008C7809E09_.wvu.PrintArea" hidden="1">#REF!</definedName>
    <definedName name="Z_179EFE30_A1B1_11D3_8FA9_0008C7809E09_.wvu.PrintTitles" hidden="1">#REF!</definedName>
    <definedName name="Z_179EFE31_A1B1_11D3_8FA9_0008C7809E09_.wvu.PrintArea" hidden="1">#REF!</definedName>
    <definedName name="Z_179EFE31_A1B1_11D3_8FA9_0008C7809E09_.wvu.PrintTitles" hidden="1">#REF!</definedName>
    <definedName name="Z_179EFE32_A1B1_11D3_8FA9_0008C7809E09_.wvu.PrintArea" hidden="1">#REF!</definedName>
    <definedName name="Z_179EFE32_A1B1_11D3_8FA9_0008C7809E09_.wvu.PrintTitles" hidden="1">#REF!</definedName>
    <definedName name="Z_179EFE33_A1B1_11D3_8FA9_0008C7809E09_.wvu.PrintArea" hidden="1">#REF!</definedName>
    <definedName name="Z_179EFE33_A1B1_11D3_8FA9_0008C7809E09_.wvu.PrintTitles" hidden="1">#REF!</definedName>
    <definedName name="Z_179EFE34_A1B1_11D3_8FA9_0008C7809E09_.wvu.PrintArea" hidden="1">#REF!</definedName>
    <definedName name="Z_179EFE34_A1B1_11D3_8FA9_0008C7809E09_.wvu.PrintTitles" hidden="1">#REF!</definedName>
    <definedName name="Z_179EFE35_A1B1_11D3_8FA9_0008C7809E09_.wvu.PrintArea" hidden="1">#REF!</definedName>
    <definedName name="Z_179EFE35_A1B1_11D3_8FA9_0008C7809E09_.wvu.PrintTitles" hidden="1">#REF!</definedName>
    <definedName name="Z_179EFE36_A1B1_11D3_8FA9_0008C7809E09_.wvu.PrintArea" hidden="1">#REF!</definedName>
    <definedName name="Z_179EFE36_A1B1_11D3_8FA9_0008C7809E09_.wvu.PrintTitles" hidden="1">#REF!</definedName>
    <definedName name="Z_179EFE37_A1B1_11D3_8FA9_0008C7809E09_.wvu.PrintArea" hidden="1">#REF!</definedName>
    <definedName name="Z_179EFE37_A1B1_11D3_8FA9_0008C7809E09_.wvu.PrintTitles" hidden="1">#REF!</definedName>
    <definedName name="Z_179EFE38_A1B1_11D3_8FA9_0008C7809E09_.wvu.PrintArea" hidden="1">#REF!</definedName>
    <definedName name="Z_179EFE38_A1B1_11D3_8FA9_0008C7809E09_.wvu.PrintTitles" hidden="1">#REF!</definedName>
    <definedName name="Z_179EFE39_A1B1_11D3_8FA9_0008C7809E09_.wvu.PrintArea" hidden="1">#REF!</definedName>
    <definedName name="Z_179EFE39_A1B1_11D3_8FA9_0008C7809E09_.wvu.PrintTitles" hidden="1">#REF!</definedName>
    <definedName name="Z_179EFE3A_A1B1_11D3_8FA9_0008C7809E09_.wvu.PrintArea" hidden="1">#REF!</definedName>
    <definedName name="Z_179EFE3A_A1B1_11D3_8FA9_0008C7809E09_.wvu.PrintTitles" hidden="1">#REF!</definedName>
    <definedName name="Z_179EFE3B_A1B1_11D3_8FA9_0008C7809E09_.wvu.PrintArea" hidden="1">#REF!</definedName>
    <definedName name="Z_179EFE3B_A1B1_11D3_8FA9_0008C7809E09_.wvu.PrintTitles" hidden="1">#REF!</definedName>
    <definedName name="Z_179EFE3C_A1B1_11D3_8FA9_0008C7809E09_.wvu.PrintArea" hidden="1">#REF!</definedName>
    <definedName name="Z_179EFE3C_A1B1_11D3_8FA9_0008C7809E09_.wvu.PrintTitles" hidden="1">#REF!,#REF!</definedName>
    <definedName name="Z_179EFE3D_A1B1_11D3_8FA9_0008C7809E09_.wvu.PrintArea" hidden="1">#REF!</definedName>
    <definedName name="Z_179EFE3D_A1B1_11D3_8FA9_0008C7809E09_.wvu.PrintTitles" hidden="1">#REF!,#REF!</definedName>
    <definedName name="Z_179EFE3E_A1B1_11D3_8FA9_0008C7809E09_.wvu.PrintArea" hidden="1">#REF!</definedName>
    <definedName name="Z_179EFE3E_A1B1_11D3_8FA9_0008C7809E09_.wvu.PrintTitles" hidden="1">#REF!,#REF!</definedName>
    <definedName name="Z_179EFE3F_A1B1_11D3_8FA9_0008C7809E09_.wvu.PrintArea" hidden="1">#REF!</definedName>
    <definedName name="Z_179EFE3F_A1B1_11D3_8FA9_0008C7809E09_.wvu.PrintTitles" hidden="1">#REF!,#REF!</definedName>
    <definedName name="Z_179EFE40_A1B1_11D3_8FA9_0008C7809E09_.wvu.PrintArea" hidden="1">#REF!</definedName>
    <definedName name="Z_179EFE40_A1B1_11D3_8FA9_0008C7809E09_.wvu.PrintTitles" hidden="1">#REF!,#REF!</definedName>
    <definedName name="Z_179EFE41_A1B1_11D3_8FA9_0008C7809E09_.wvu.PrintArea" hidden="1">#REF!</definedName>
    <definedName name="Z_179EFE41_A1B1_11D3_8FA9_0008C7809E09_.wvu.PrintTitles" hidden="1">#REF!,#REF!</definedName>
    <definedName name="Z_179EFE42_A1B1_11D3_8FA9_0008C7809E09_.wvu.PrintArea" hidden="1">#REF!</definedName>
    <definedName name="Z_179EFE42_A1B1_11D3_8FA9_0008C7809E09_.wvu.PrintTitles" hidden="1">#REF!,#REF!</definedName>
    <definedName name="Z_179EFE43_A1B1_11D3_8FA9_0008C7809E09_.wvu.PrintArea" hidden="1">#REF!</definedName>
    <definedName name="Z_179EFE43_A1B1_11D3_8FA9_0008C7809E09_.wvu.PrintTitles" hidden="1">#REF!,#REF!</definedName>
    <definedName name="Z_179EFE44_A1B1_11D3_8FA9_0008C7809E09_.wvu.PrintArea" hidden="1">#REF!</definedName>
    <definedName name="Z_179EFE44_A1B1_11D3_8FA9_0008C7809E09_.wvu.PrintTitles" hidden="1">#REF!,#REF!</definedName>
    <definedName name="Z_179EFE45_A1B1_11D3_8FA9_0008C7809E09_.wvu.PrintArea" hidden="1">#REF!</definedName>
    <definedName name="Z_179EFE45_A1B1_11D3_8FA9_0008C7809E09_.wvu.PrintTitles" hidden="1">#REF!,#REF!</definedName>
    <definedName name="Z_179EFE46_A1B1_11D3_8FA9_0008C7809E09_.wvu.PrintArea" hidden="1">#REF!</definedName>
    <definedName name="Z_179EFE46_A1B1_11D3_8FA9_0008C7809E09_.wvu.PrintTitles" hidden="1">#REF!,#REF!</definedName>
    <definedName name="Z_179EFE47_A1B1_11D3_8FA9_0008C7809E09_.wvu.PrintArea" hidden="1">#REF!</definedName>
    <definedName name="Z_179EFE47_A1B1_11D3_8FA9_0008C7809E09_.wvu.PrintTitles" hidden="1">#REF!,#REF!</definedName>
    <definedName name="Z_179EFE48_A1B1_11D3_8FA9_0008C7809E09_.wvu.PrintArea" hidden="1">#REF!</definedName>
    <definedName name="Z_179EFE48_A1B1_11D3_8FA9_0008C7809E09_.wvu.PrintTitles" hidden="1">#REF!,#REF!</definedName>
    <definedName name="Z_179EFE49_A1B1_11D3_8FA9_0008C7809E09_.wvu.PrintArea" hidden="1">#REF!</definedName>
    <definedName name="Z_179EFE49_A1B1_11D3_8FA9_0008C7809E09_.wvu.PrintTitles" hidden="1">#REF!,#REF!</definedName>
    <definedName name="Z_179EFE4A_A1B1_11D3_8FA9_0008C7809E09_.wvu.PrintArea" hidden="1">#REF!</definedName>
    <definedName name="Z_179EFE4A_A1B1_11D3_8FA9_0008C7809E09_.wvu.PrintTitles" hidden="1">#REF!,#REF!</definedName>
    <definedName name="Z_179EFE4B_A1B1_11D3_8FA9_0008C7809E09_.wvu.PrintArea" hidden="1">#REF!</definedName>
    <definedName name="Z_179EFE4B_A1B1_11D3_8FA9_0008C7809E09_.wvu.PrintTitles" hidden="1">#REF!,#REF!</definedName>
    <definedName name="Z_179EFE4C_A1B1_11D3_8FA9_0008C7809E09_.wvu.PrintArea" hidden="1">#REF!</definedName>
    <definedName name="Z_179EFE4C_A1B1_11D3_8FA9_0008C7809E09_.wvu.PrintTitles" hidden="1">#REF!,#REF!</definedName>
    <definedName name="Z_179EFE4D_A1B1_11D3_8FA9_0008C7809E09_.wvu.PrintArea" hidden="1">#REF!</definedName>
    <definedName name="Z_179EFE4D_A1B1_11D3_8FA9_0008C7809E09_.wvu.PrintTitles" hidden="1">#REF!,#REF!</definedName>
    <definedName name="Z_179EFE4E_A1B1_11D3_8FA9_0008C7809E09_.wvu.PrintArea" hidden="1">#REF!</definedName>
    <definedName name="Z_179EFE4E_A1B1_11D3_8FA9_0008C7809E09_.wvu.PrintTitles" hidden="1">#REF!,#REF!</definedName>
    <definedName name="Z_179EFE4F_A1B1_11D3_8FA9_0008C7809E09_.wvu.PrintArea" hidden="1">#REF!</definedName>
    <definedName name="Z_179EFE4F_A1B1_11D3_8FA9_0008C7809E09_.wvu.PrintTitles" hidden="1">#REF!,#REF!</definedName>
    <definedName name="Z_179EFE50_A1B1_11D3_8FA9_0008C7809E09_.wvu.PrintArea" hidden="1">#REF!</definedName>
    <definedName name="Z_179EFE50_A1B1_11D3_8FA9_0008C7809E09_.wvu.PrintTitles" hidden="1">#REF!,#REF!</definedName>
    <definedName name="Z_179EFE51_A1B1_11D3_8FA9_0008C7809E09_.wvu.PrintArea" hidden="1">#REF!</definedName>
    <definedName name="Z_179EFE51_A1B1_11D3_8FA9_0008C7809E09_.wvu.PrintTitles" hidden="1">#REF!,#REF!</definedName>
    <definedName name="Z_179EFE52_A1B1_11D3_8FA9_0008C7809E09_.wvu.PrintArea" hidden="1">#REF!</definedName>
    <definedName name="Z_179EFE52_A1B1_11D3_8FA9_0008C7809E09_.wvu.PrintTitles" hidden="1">#REF!,#REF!</definedName>
    <definedName name="Z_179EFE53_A1B1_11D3_8FA9_0008C7809E09_.wvu.PrintArea" hidden="1">#REF!</definedName>
    <definedName name="Z_179EFE53_A1B1_11D3_8FA9_0008C7809E09_.wvu.PrintTitles" hidden="1">#REF!,#REF!</definedName>
    <definedName name="Z_179EFE54_A1B1_11D3_8FA9_0008C7809E09_.wvu.PrintArea" hidden="1">#REF!</definedName>
    <definedName name="Z_179EFE54_A1B1_11D3_8FA9_0008C7809E09_.wvu.PrintTitles" hidden="1">#REF!,#REF!</definedName>
    <definedName name="Z_179EFE55_A1B1_11D3_8FA9_0008C7809E09_.wvu.PrintArea" hidden="1">#REF!</definedName>
    <definedName name="Z_179EFE55_A1B1_11D3_8FA9_0008C7809E09_.wvu.PrintTitles" hidden="1">#REF!</definedName>
    <definedName name="Z_179EFE56_A1B1_11D3_8FA9_0008C7809E09_.wvu.PrintArea" hidden="1">#REF!</definedName>
    <definedName name="Z_179EFE56_A1B1_11D3_8FA9_0008C7809E09_.wvu.PrintTitles" hidden="1">#REF!,#REF!</definedName>
    <definedName name="Z_179EFE57_A1B1_11D3_8FA9_0008C7809E09_.wvu.PrintArea" hidden="1">#REF!</definedName>
    <definedName name="Z_179EFE57_A1B1_11D3_8FA9_0008C7809E09_.wvu.PrintTitles" hidden="1">#REF!,#REF!</definedName>
    <definedName name="Z_179EFE58_A1B1_11D3_8FA9_0008C7809E09_.wvu.PrintArea" hidden="1">#REF!</definedName>
    <definedName name="Z_179EFE58_A1B1_11D3_8FA9_0008C7809E09_.wvu.PrintTitles" hidden="1">#REF!,#REF!</definedName>
    <definedName name="Z_179EFE59_A1B1_11D3_8FA9_0008C7809E09_.wvu.PrintArea" hidden="1">#REF!</definedName>
    <definedName name="Z_179EFE59_A1B1_11D3_8FA9_0008C7809E09_.wvu.PrintTitles" hidden="1">#REF!,#REF!</definedName>
    <definedName name="Z_179EFE5A_A1B1_11D3_8FA9_0008C7809E09_.wvu.PrintArea" hidden="1">#REF!</definedName>
    <definedName name="Z_179EFE5A_A1B1_11D3_8FA9_0008C7809E09_.wvu.PrintTitles" hidden="1">#REF!,#REF!</definedName>
    <definedName name="Z_1DA8B6E2_5DE1_11D2_8EEC_0008C7BCAF29_.wvu.PrintArea" hidden="1">#REF!</definedName>
    <definedName name="Z_1DA8B6E2_5DE1_11D2_8EEC_0008C7BCAF29_.wvu.PrintTitles" hidden="1">#REF!</definedName>
    <definedName name="Z_1DA8B6F1_5DE1_11D2_8EEC_0008C7BCAF29_.wvu.PrintArea" hidden="1">#REF!</definedName>
    <definedName name="Z_1DA8B6F1_5DE1_11D2_8EEC_0008C7BCAF29_.wvu.PrintTitles" hidden="1">#REF!</definedName>
    <definedName name="Z_1DA8B6FE_5DE1_11D2_8EEC_0008C7BCAF29_.wvu.PrintArea" hidden="1">#REF!</definedName>
    <definedName name="Z_1DA8B6FE_5DE1_11D2_8EEC_0008C7BCAF29_.wvu.PrintTitles" hidden="1">#REF!,#REF!</definedName>
    <definedName name="Z_23F18827_7997_11D6_8750_00508BD3B3BA_.wvu.Cols" localSheetId="0" hidden="1">#REF!,#REF!</definedName>
    <definedName name="Z_23F18827_7997_11D6_8750_00508BD3B3BA_.wvu.Cols" localSheetId="1" hidden="1">#REF!,#REF!</definedName>
    <definedName name="Z_23F18827_7997_11D6_8750_00508BD3B3BA_.wvu.Cols" localSheetId="5" hidden="1">#REF!,#REF!</definedName>
    <definedName name="Z_23F18827_7997_11D6_8750_00508BD3B3BA_.wvu.Cols" hidden="1">#REF!,#REF!</definedName>
    <definedName name="Z_23F18827_7997_11D6_8750_00508BD3B3BA_.wvu.PrintArea" localSheetId="0" hidden="1">#REF!</definedName>
    <definedName name="Z_23F18827_7997_11D6_8750_00508BD3B3BA_.wvu.PrintArea" localSheetId="1" hidden="1">#REF!</definedName>
    <definedName name="Z_23F18827_7997_11D6_8750_00508BD3B3BA_.wvu.PrintArea" localSheetId="5" hidden="1">#REF!</definedName>
    <definedName name="Z_23F18827_7997_11D6_8750_00508BD3B3BA_.wvu.PrintArea" hidden="1">#REF!</definedName>
    <definedName name="Z_2DA61901_F1AB_11D2_8EBB_0008C77C0743_.wvu.PrintArea" hidden="1">#REF!</definedName>
    <definedName name="Z_2DA61901_F1AB_11D2_8EBB_0008C77C0743_.wvu.PrintTitles" hidden="1">#REF!</definedName>
    <definedName name="Z_2DA61914_F1AB_11D2_8EBB_0008C77C0743_.wvu.PrintArea" hidden="1">#REF!</definedName>
    <definedName name="Z_2DA61914_F1AB_11D2_8EBB_0008C77C0743_.wvu.PrintTitles" hidden="1">#REF!</definedName>
    <definedName name="Z_2DA61924_F1AB_11D2_8EBB_0008C77C0743_.wvu.PrintArea" hidden="1">#REF!</definedName>
    <definedName name="Z_2DA61924_F1AB_11D2_8EBB_0008C77C0743_.wvu.PrintTitles" hidden="1">#REF!,#REF!</definedName>
    <definedName name="Z_3FBA103C_5DE2_11D2_8EE8_0008C77CC149_.wvu.PrintArea" hidden="1">#REF!</definedName>
    <definedName name="Z_3FBA103C_5DE2_11D2_8EE8_0008C77CC149_.wvu.PrintTitles" hidden="1">#REF!</definedName>
    <definedName name="Z_3FBA104B_5DE2_11D2_8EE8_0008C77CC149_.wvu.PrintArea" hidden="1">#REF!</definedName>
    <definedName name="Z_3FBA104B_5DE2_11D2_8EE8_0008C77CC149_.wvu.PrintTitles" hidden="1">#REF!</definedName>
    <definedName name="Z_3FBA1058_5DE2_11D2_8EE8_0008C77CC149_.wvu.PrintArea" hidden="1">#REF!</definedName>
    <definedName name="Z_3FBA1058_5DE2_11D2_8EE8_0008C77CC149_.wvu.PrintTitles" hidden="1">#REF!,#REF!</definedName>
    <definedName name="Z_3FE15DB3_17FC_11D2_8E97_0008C77CC149_.wvu.PrintArea" hidden="1">#REF!</definedName>
    <definedName name="Z_3FE15DB3_17FC_11D2_8E97_0008C77CC149_.wvu.PrintTitles" hidden="1">#REF!</definedName>
    <definedName name="Z_3FE15DC2_17FC_11D2_8E97_0008C77CC149_.wvu.PrintArea" hidden="1">#REF!</definedName>
    <definedName name="Z_3FE15DC2_17FC_11D2_8E97_0008C77CC149_.wvu.PrintTitles" hidden="1">#REF!</definedName>
    <definedName name="Z_3FE15DCF_17FC_11D2_8E97_0008C77CC149_.wvu.PrintArea" hidden="1">#REF!</definedName>
    <definedName name="Z_3FE15DCF_17FC_11D2_8E97_0008C77CC149_.wvu.PrintTitles" hidden="1">#REF!,#REF!</definedName>
    <definedName name="Z_4CC3570C_99A5_11D2_8E90_0008C7BCAF29_.wvu.PrintArea" hidden="1">#REF!</definedName>
    <definedName name="Z_4CC3570C_99A5_11D2_8E90_0008C7BCAF29_.wvu.PrintTitles" hidden="1">#REF!,#REF!</definedName>
    <definedName name="Z_4CC3570F_99A5_11D2_8E90_0008C7BCAF29_.wvu.PrintArea" hidden="1">#REF!</definedName>
    <definedName name="Z_4CC3570F_99A5_11D2_8E90_0008C7BCAF29_.wvu.PrintTitles" hidden="1">#REF!</definedName>
    <definedName name="Z_4CC35714_99A5_11D2_8E90_0008C7BCAF29_.wvu.PrintArea" hidden="1">#REF!</definedName>
    <definedName name="Z_4CC35714_99A5_11D2_8E90_0008C7BCAF29_.wvu.PrintTitles" hidden="1">#REF!,#REF!</definedName>
    <definedName name="Z_4CC35716_99A5_11D2_8E90_0008C7BCAF29_.wvu.PrintArea" hidden="1">#REF!</definedName>
    <definedName name="Z_4CC35716_99A5_11D2_8E90_0008C7BCAF29_.wvu.PrintTitles" hidden="1">#REF!,#REF!</definedName>
    <definedName name="Z_4CC35719_99A5_11D2_8E90_0008C7BCAF29_.wvu.PrintArea" hidden="1">#REF!</definedName>
    <definedName name="Z_4CC35719_99A5_11D2_8E90_0008C7BCAF29_.wvu.PrintTitles" hidden="1">#REF!</definedName>
    <definedName name="Z_4CC3571E_99A5_11D2_8E90_0008C7BCAF29_.wvu.PrintArea" hidden="1">#REF!</definedName>
    <definedName name="Z_4CC3571E_99A5_11D2_8E90_0008C7BCAF29_.wvu.PrintTitles" hidden="1">#REF!,#REF!</definedName>
    <definedName name="Z_4CC35721_99A5_11D2_8E90_0008C7BCAF29_.wvu.PrintArea" hidden="1">#REF!</definedName>
    <definedName name="Z_4CC35721_99A5_11D2_8E90_0008C7BCAF29_.wvu.PrintTitles" hidden="1">#REF!,#REF!</definedName>
    <definedName name="Z_5F95E421_892A_11D2_8E7F_0008C7809E09_.wvu.PrintArea" hidden="1">#REF!</definedName>
    <definedName name="Z_5F95E421_892A_11D2_8E7F_0008C7809E09_.wvu.PrintTitles" hidden="1">#REF!,#REF!</definedName>
    <definedName name="Z_5F95E424_892A_11D2_8E7F_0008C7809E09_.wvu.PrintArea" hidden="1">#REF!</definedName>
    <definedName name="Z_5F95E424_892A_11D2_8E7F_0008C7809E09_.wvu.PrintTitles" hidden="1">#REF!</definedName>
    <definedName name="Z_5F95E429_892A_11D2_8E7F_0008C7809E09_.wvu.PrintArea" hidden="1">#REF!</definedName>
    <definedName name="Z_5F95E429_892A_11D2_8E7F_0008C7809E09_.wvu.PrintTitles" hidden="1">#REF!,#REF!</definedName>
    <definedName name="Z_5F95E42B_892A_11D2_8E7F_0008C7809E09_.wvu.PrintArea" hidden="1">#REF!</definedName>
    <definedName name="Z_5F95E42B_892A_11D2_8E7F_0008C7809E09_.wvu.PrintTitles" hidden="1">#REF!,#REF!</definedName>
    <definedName name="Z_5F95E42E_892A_11D2_8E7F_0008C7809E09_.wvu.PrintArea" hidden="1">#REF!</definedName>
    <definedName name="Z_5F95E42E_892A_11D2_8E7F_0008C7809E09_.wvu.PrintTitles" hidden="1">#REF!</definedName>
    <definedName name="Z_5F95E433_892A_11D2_8E7F_0008C7809E09_.wvu.PrintArea" hidden="1">#REF!</definedName>
    <definedName name="Z_5F95E433_892A_11D2_8E7F_0008C7809E09_.wvu.PrintTitles" hidden="1">#REF!,#REF!</definedName>
    <definedName name="Z_5F95E436_892A_11D2_8E7F_0008C7809E09_.wvu.PrintArea" hidden="1">#REF!</definedName>
    <definedName name="Z_5F95E436_892A_11D2_8E7F_0008C7809E09_.wvu.PrintTitles" hidden="1">#REF!,#REF!</definedName>
    <definedName name="Z_61DB0F02_10ED_11D2_8E73_0008C77C0743_.wvu.PrintArea" hidden="1">#REF!</definedName>
    <definedName name="Z_61DB0F02_10ED_11D2_8E73_0008C77C0743_.wvu.PrintTitles" hidden="1">#REF!</definedName>
    <definedName name="Z_61DB0F11_10ED_11D2_8E73_0008C77C0743_.wvu.PrintArea" hidden="1">#REF!</definedName>
    <definedName name="Z_61DB0F11_10ED_11D2_8E73_0008C77C0743_.wvu.PrintTitles" hidden="1">#REF!</definedName>
    <definedName name="Z_61DB0F1E_10ED_11D2_8E73_0008C77C0743_.wvu.PrintArea" hidden="1">#REF!</definedName>
    <definedName name="Z_61DB0F1E_10ED_11D2_8E73_0008C77C0743_.wvu.PrintTitles" hidden="1">#REF!,#REF!</definedName>
    <definedName name="Z_6749F589_14FD_11D3_8EF9_0008C7BCAF29_.wvu.PrintArea" hidden="1">#REF!</definedName>
    <definedName name="Z_6749F589_14FD_11D3_8EF9_0008C7BCAF29_.wvu.PrintTitles" hidden="1">#REF!</definedName>
    <definedName name="Z_6749F59C_14FD_11D3_8EF9_0008C7BCAF29_.wvu.PrintArea" hidden="1">#REF!</definedName>
    <definedName name="Z_6749F59C_14FD_11D3_8EF9_0008C7BCAF29_.wvu.PrintTitles" hidden="1">#REF!</definedName>
    <definedName name="Z_6749F5AC_14FD_11D3_8EF9_0008C7BCAF29_.wvu.PrintArea" hidden="1">#REF!</definedName>
    <definedName name="Z_6749F5AC_14FD_11D3_8EF9_0008C7BCAF29_.wvu.PrintTitles" hidden="1">#REF!,#REF!</definedName>
    <definedName name="Z_68F84A93_5E0B_11D2_8EEE_0008C7BCAF29_.wvu.PrintArea" hidden="1">#REF!</definedName>
    <definedName name="Z_68F84A93_5E0B_11D2_8EEE_0008C7BCAF29_.wvu.PrintTitles" hidden="1">#REF!</definedName>
    <definedName name="Z_68F84AA2_5E0B_11D2_8EEE_0008C7BCAF29_.wvu.PrintArea" hidden="1">#REF!</definedName>
    <definedName name="Z_68F84AA2_5E0B_11D2_8EEE_0008C7BCAF29_.wvu.PrintTitles" hidden="1">#REF!</definedName>
    <definedName name="Z_68F84AAF_5E0B_11D2_8EEE_0008C7BCAF29_.wvu.PrintArea" hidden="1">#REF!</definedName>
    <definedName name="Z_68F84AAF_5E0B_11D2_8EEE_0008C7BCAF29_.wvu.PrintTitles" hidden="1">#REF!,#REF!</definedName>
    <definedName name="Z_68F84ABA_5E0B_11D2_8EEE_0008C7BCAF29_.wvu.PrintArea" hidden="1">#REF!</definedName>
    <definedName name="Z_68F84ABA_5E0B_11D2_8EEE_0008C7BCAF29_.wvu.PrintTitles" hidden="1">#REF!,#REF!</definedName>
    <definedName name="Z_68F84ABC_5E0B_11D2_8EEE_0008C7BCAF29_.wvu.PrintArea" hidden="1">#REF!</definedName>
    <definedName name="Z_68F84ABC_5E0B_11D2_8EEE_0008C7BCAF29_.wvu.PrintTitles" hidden="1">#REF!</definedName>
    <definedName name="Z_68F84ABF_5E0B_11D2_8EEE_0008C7BCAF29_.wvu.PrintArea" hidden="1">#REF!</definedName>
    <definedName name="Z_68F84ABF_5E0B_11D2_8EEE_0008C7BCAF29_.wvu.PrintTitles" hidden="1">#REF!,#REF!</definedName>
    <definedName name="Z_68F84AC1_5E0B_11D2_8EEE_0008C7BCAF29_.wvu.PrintArea" hidden="1">#REF!</definedName>
    <definedName name="Z_68F84AC1_5E0B_11D2_8EEE_0008C7BCAF29_.wvu.PrintTitles" hidden="1">#REF!,#REF!</definedName>
    <definedName name="Z_68F84AC3_5E0B_11D2_8EEE_0008C7BCAF29_.wvu.PrintArea" hidden="1">#REF!</definedName>
    <definedName name="Z_68F84AC3_5E0B_11D2_8EEE_0008C7BCAF29_.wvu.PrintTitles" hidden="1">#REF!</definedName>
    <definedName name="Z_68F84AC6_5E0B_11D2_8EEE_0008C7BCAF29_.wvu.PrintArea" hidden="1">#REF!</definedName>
    <definedName name="Z_68F84AC6_5E0B_11D2_8EEE_0008C7BCAF29_.wvu.PrintTitles" hidden="1">#REF!,#REF!</definedName>
    <definedName name="Z_68F84AC8_5E0B_11D2_8EEE_0008C7BCAF29_.wvu.PrintArea" hidden="1">#REF!</definedName>
    <definedName name="Z_68F84AC8_5E0B_11D2_8EEE_0008C7BCAF29_.wvu.PrintTitles" hidden="1">#REF!,#REF!</definedName>
    <definedName name="Z_68F84ACE_5E0B_11D2_8EEE_0008C7BCAF29_.wvu.PrintArea" hidden="1">#REF!</definedName>
    <definedName name="Z_68F84ACE_5E0B_11D2_8EEE_0008C7BCAF29_.wvu.PrintTitles" hidden="1">#REF!</definedName>
    <definedName name="Z_68F84ADD_5E0B_11D2_8EEE_0008C7BCAF29_.wvu.PrintArea" hidden="1">#REF!</definedName>
    <definedName name="Z_68F84ADD_5E0B_11D2_8EEE_0008C7BCAF29_.wvu.PrintTitles" hidden="1">#REF!</definedName>
    <definedName name="Z_68F84AEA_5E0B_11D2_8EEE_0008C7BCAF29_.wvu.PrintArea" hidden="1">#REF!</definedName>
    <definedName name="Z_68F84AEA_5E0B_11D2_8EEE_0008C7BCAF29_.wvu.PrintTitles" hidden="1">#REF!,#REF!</definedName>
    <definedName name="Z_68F84AF6_5E0B_11D2_8EEE_0008C7BCAF29_.wvu.PrintArea" hidden="1">#REF!</definedName>
    <definedName name="Z_68F84AF6_5E0B_11D2_8EEE_0008C7BCAF29_.wvu.PrintTitles" hidden="1">#REF!,#REF!</definedName>
    <definedName name="Z_68F84AF9_5E0B_11D2_8EEE_0008C7BCAF29_.wvu.PrintArea" hidden="1">#REF!</definedName>
    <definedName name="Z_68F84AF9_5E0B_11D2_8EEE_0008C7BCAF29_.wvu.PrintTitles" hidden="1">#REF!</definedName>
    <definedName name="Z_68F84AFE_5E0B_11D2_8EEE_0008C7BCAF29_.wvu.PrintArea" hidden="1">#REF!</definedName>
    <definedName name="Z_68F84AFE_5E0B_11D2_8EEE_0008C7BCAF29_.wvu.PrintTitles" hidden="1">#REF!,#REF!</definedName>
    <definedName name="Z_68F84B00_5E0B_11D2_8EEE_0008C7BCAF29_.wvu.PrintArea" hidden="1">#REF!</definedName>
    <definedName name="Z_68F84B00_5E0B_11D2_8EEE_0008C7BCAF29_.wvu.PrintTitles" hidden="1">#REF!,#REF!</definedName>
    <definedName name="Z_68F84B03_5E0B_11D2_8EEE_0008C7BCAF29_.wvu.PrintArea" hidden="1">#REF!</definedName>
    <definedName name="Z_68F84B03_5E0B_11D2_8EEE_0008C7BCAF29_.wvu.PrintTitles" hidden="1">#REF!</definedName>
    <definedName name="Z_68F84B08_5E0B_11D2_8EEE_0008C7BCAF29_.wvu.PrintArea" hidden="1">#REF!</definedName>
    <definedName name="Z_68F84B08_5E0B_11D2_8EEE_0008C7BCAF29_.wvu.PrintTitles" hidden="1">#REF!,#REF!</definedName>
    <definedName name="Z_68F84B0B_5E0B_11D2_8EEE_0008C7BCAF29_.wvu.PrintArea" hidden="1">#REF!</definedName>
    <definedName name="Z_68F84B0B_5E0B_11D2_8EEE_0008C7BCAF29_.wvu.PrintTitles" hidden="1">#REF!,#REF!</definedName>
    <definedName name="Z_68F84B11_5E0B_11D2_8EEE_0008C7BCAF29_.wvu.PrintArea" hidden="1">#REF!</definedName>
    <definedName name="Z_68F84B11_5E0B_11D2_8EEE_0008C7BCAF29_.wvu.PrintTitles" hidden="1">#REF!,#REF!</definedName>
    <definedName name="Z_68F84B14_5E0B_11D2_8EEE_0008C7BCAF29_.wvu.PrintArea" hidden="1">#REF!</definedName>
    <definedName name="Z_68F84B14_5E0B_11D2_8EEE_0008C7BCAF29_.wvu.PrintTitles" hidden="1">#REF!</definedName>
    <definedName name="Z_68F84B19_5E0B_11D2_8EEE_0008C7BCAF29_.wvu.PrintArea" hidden="1">#REF!</definedName>
    <definedName name="Z_68F84B19_5E0B_11D2_8EEE_0008C7BCAF29_.wvu.PrintTitles" hidden="1">#REF!,#REF!</definedName>
    <definedName name="Z_68F84B1B_5E0B_11D2_8EEE_0008C7BCAF29_.wvu.PrintArea" hidden="1">#REF!</definedName>
    <definedName name="Z_68F84B1B_5E0B_11D2_8EEE_0008C7BCAF29_.wvu.PrintTitles" hidden="1">#REF!,#REF!</definedName>
    <definedName name="Z_68F84B1E_5E0B_11D2_8EEE_0008C7BCAF29_.wvu.PrintArea" hidden="1">#REF!</definedName>
    <definedName name="Z_68F84B1E_5E0B_11D2_8EEE_0008C7BCAF29_.wvu.PrintTitles" hidden="1">#REF!</definedName>
    <definedName name="Z_68F84B23_5E0B_11D2_8EEE_0008C7BCAF29_.wvu.PrintArea" hidden="1">#REF!</definedName>
    <definedName name="Z_68F84B23_5E0B_11D2_8EEE_0008C7BCAF29_.wvu.PrintTitles" hidden="1">#REF!,#REF!</definedName>
    <definedName name="Z_68F84B26_5E0B_11D2_8EEE_0008C7BCAF29_.wvu.PrintArea" hidden="1">#REF!</definedName>
    <definedName name="Z_68F84B26_5E0B_11D2_8EEE_0008C7BCAF29_.wvu.PrintTitles" hidden="1">#REF!,#REF!</definedName>
    <definedName name="Z_76FBE7D5_5EAD_11D2_8EEF_0008C7BCAF29_.wvu.PrintArea" hidden="1">#REF!</definedName>
    <definedName name="Z_76FBE7D5_5EAD_11D2_8EEF_0008C7BCAF29_.wvu.PrintTitles" hidden="1">#REF!,#REF!</definedName>
    <definedName name="Z_76FBE7D7_5EAD_11D2_8EEF_0008C7BCAF29_.wvu.PrintArea" hidden="1">#REF!</definedName>
    <definedName name="Z_76FBE7D7_5EAD_11D2_8EEF_0008C7BCAF29_.wvu.PrintTitles" hidden="1">#REF!</definedName>
    <definedName name="Z_76FBE7DA_5EAD_11D2_8EEF_0008C7BCAF29_.wvu.PrintArea" hidden="1">#REF!</definedName>
    <definedName name="Z_76FBE7DA_5EAD_11D2_8EEF_0008C7BCAF29_.wvu.PrintTitles" hidden="1">#REF!,#REF!</definedName>
    <definedName name="Z_76FBE7DC_5EAD_11D2_8EEF_0008C7BCAF29_.wvu.PrintArea" hidden="1">#REF!</definedName>
    <definedName name="Z_76FBE7DC_5EAD_11D2_8EEF_0008C7BCAF29_.wvu.PrintTitles" hidden="1">#REF!,#REF!</definedName>
    <definedName name="Z_76FBE7DE_5EAD_11D2_8EEF_0008C7BCAF29_.wvu.PrintArea" hidden="1">#REF!</definedName>
    <definedName name="Z_76FBE7DE_5EAD_11D2_8EEF_0008C7BCAF29_.wvu.PrintTitles" hidden="1">#REF!</definedName>
    <definedName name="Z_76FBE7E1_5EAD_11D2_8EEF_0008C7BCAF29_.wvu.PrintArea" hidden="1">#REF!</definedName>
    <definedName name="Z_76FBE7E1_5EAD_11D2_8EEF_0008C7BCAF29_.wvu.PrintTitles" hidden="1">#REF!,#REF!</definedName>
    <definedName name="Z_76FBE7E3_5EAD_11D2_8EEF_0008C7BCAF29_.wvu.PrintArea" hidden="1">#REF!</definedName>
    <definedName name="Z_76FBE7E3_5EAD_11D2_8EEF_0008C7BCAF29_.wvu.PrintTitles" hidden="1">#REF!,#REF!</definedName>
    <definedName name="Z_974EFDB0_1051_11D2_8E71_0008C77C0743_.wvu.PrintArea" hidden="1">#REF!</definedName>
    <definedName name="Z_974EFDB0_1051_11D2_8E71_0008C77C0743_.wvu.PrintTitles" hidden="1">#REF!,#REF!</definedName>
    <definedName name="Z_974EFDB2_1051_11D2_8E71_0008C77C0743_.wvu.PrintArea" hidden="1">#REF!</definedName>
    <definedName name="Z_974EFDB2_1051_11D2_8E71_0008C77C0743_.wvu.PrintTitles" hidden="1">#REF!</definedName>
    <definedName name="Z_974EFDB5_1051_11D2_8E71_0008C77C0743_.wvu.PrintArea" hidden="1">#REF!</definedName>
    <definedName name="Z_974EFDB5_1051_11D2_8E71_0008C77C0743_.wvu.PrintTitles" hidden="1">#REF!,#REF!</definedName>
    <definedName name="Z_974EFDB7_1051_11D2_8E71_0008C77C0743_.wvu.PrintArea" hidden="1">#REF!</definedName>
    <definedName name="Z_974EFDB7_1051_11D2_8E71_0008C77C0743_.wvu.PrintTitles" hidden="1">#REF!,#REF!</definedName>
    <definedName name="Z_974EFDB9_1051_11D2_8E71_0008C77C0743_.wvu.PrintArea" hidden="1">#REF!</definedName>
    <definedName name="Z_974EFDB9_1051_11D2_8E71_0008C77C0743_.wvu.PrintTitles" hidden="1">#REF!</definedName>
    <definedName name="Z_974EFDBC_1051_11D2_8E71_0008C77C0743_.wvu.PrintArea" hidden="1">#REF!</definedName>
    <definedName name="Z_974EFDBC_1051_11D2_8E71_0008C77C0743_.wvu.PrintTitles" hidden="1">#REF!,#REF!</definedName>
    <definedName name="Z_974EFDBE_1051_11D2_8E71_0008C77C0743_.wvu.PrintArea" hidden="1">#REF!</definedName>
    <definedName name="Z_974EFDBE_1051_11D2_8E71_0008C77C0743_.wvu.PrintTitles" hidden="1">#REF!,#REF!</definedName>
    <definedName name="Z_A1DB4122_5E0E_11D2_8EC3_0008C77C0743_.wvu.PrintArea" hidden="1">#REF!</definedName>
    <definedName name="Z_A1DB4122_5E0E_11D2_8EC3_0008C77C0743_.wvu.PrintTitles" hidden="1">#REF!</definedName>
    <definedName name="Z_A1DB4131_5E0E_11D2_8EC3_0008C77C0743_.wvu.PrintArea" hidden="1">#REF!</definedName>
    <definedName name="Z_A1DB4131_5E0E_11D2_8EC3_0008C77C0743_.wvu.PrintTitles" hidden="1">#REF!</definedName>
    <definedName name="Z_A1DB413E_5E0E_11D2_8EC3_0008C77C0743_.wvu.PrintArea" hidden="1">#REF!</definedName>
    <definedName name="Z_A1DB413E_5E0E_11D2_8EC3_0008C77C0743_.wvu.PrintTitles" hidden="1">#REF!,#REF!</definedName>
    <definedName name="Z_A1DB414B_5E0E_11D2_8EC3_0008C77C0743_.wvu.PrintArea" hidden="1">#REF!</definedName>
    <definedName name="Z_A1DB414B_5E0E_11D2_8EC3_0008C77C0743_.wvu.PrintTitles" hidden="1">#REF!</definedName>
    <definedName name="Z_A1DB415A_5E0E_11D2_8EC3_0008C77C0743_.wvu.PrintArea" hidden="1">#REF!</definedName>
    <definedName name="Z_A1DB415A_5E0E_11D2_8EC3_0008C77C0743_.wvu.PrintTitles" hidden="1">#REF!</definedName>
    <definedName name="Z_A1DB4167_5E0E_11D2_8EC3_0008C77C0743_.wvu.PrintArea" hidden="1">#REF!</definedName>
    <definedName name="Z_A1DB4167_5E0E_11D2_8EC3_0008C77C0743_.wvu.PrintTitles" hidden="1">#REF!,#REF!</definedName>
    <definedName name="Z_A1DB4176_5E0E_11D2_8EC3_0008C77C0743_.wvu.PrintArea" hidden="1">#REF!</definedName>
    <definedName name="Z_A1DB4176_5E0E_11D2_8EC3_0008C77C0743_.wvu.PrintTitles" hidden="1">#REF!</definedName>
    <definedName name="Z_A1DB4185_5E0E_11D2_8EC3_0008C77C0743_.wvu.PrintArea" hidden="1">#REF!</definedName>
    <definedName name="Z_A1DB4185_5E0E_11D2_8EC3_0008C77C0743_.wvu.PrintTitles" hidden="1">#REF!</definedName>
    <definedName name="Z_A1DB4192_5E0E_11D2_8EC3_0008C77C0743_.wvu.PrintArea" hidden="1">#REF!</definedName>
    <definedName name="Z_A1DB4192_5E0E_11D2_8EC3_0008C77C0743_.wvu.PrintTitles" hidden="1">#REF!,#REF!</definedName>
    <definedName name="Z_A1DB41A0_5E0E_11D2_8EC3_0008C77C0743_.wvu.PrintArea" hidden="1">#REF!</definedName>
    <definedName name="Z_A1DB41A0_5E0E_11D2_8EC3_0008C77C0743_.wvu.PrintTitles" hidden="1">#REF!</definedName>
    <definedName name="Z_A1DB41AF_5E0E_11D2_8EC3_0008C77C0743_.wvu.PrintArea" hidden="1">#REF!</definedName>
    <definedName name="Z_A1DB41AF_5E0E_11D2_8EC3_0008C77C0743_.wvu.PrintTitles" hidden="1">#REF!</definedName>
    <definedName name="Z_A1DB41BC_5E0E_11D2_8EC3_0008C77C0743_.wvu.PrintArea" hidden="1">#REF!</definedName>
    <definedName name="Z_A1DB41BC_5E0E_11D2_8EC3_0008C77C0743_.wvu.PrintTitles" hidden="1">#REF!,#REF!</definedName>
    <definedName name="Z_B6FCCF30_1696_11D2_8E91_0008C77C21AF_.wvu.PrintArea" hidden="1">#REF!</definedName>
    <definedName name="Z_B6FCCF30_1696_11D2_8E91_0008C77C21AF_.wvu.PrintTitles" hidden="1">#REF!,#REF!</definedName>
    <definedName name="Z_B6FCCF32_1696_11D2_8E91_0008C77C21AF_.wvu.PrintArea" hidden="1">#REF!</definedName>
    <definedName name="Z_B6FCCF32_1696_11D2_8E91_0008C77C21AF_.wvu.PrintTitles" hidden="1">#REF!</definedName>
    <definedName name="Z_B6FCCF35_1696_11D2_8E91_0008C77C21AF_.wvu.PrintArea" hidden="1">#REF!</definedName>
    <definedName name="Z_B6FCCF35_1696_11D2_8E91_0008C77C21AF_.wvu.PrintTitles" hidden="1">#REF!,#REF!</definedName>
    <definedName name="Z_B6FCCF37_1696_11D2_8E91_0008C77C21AF_.wvu.PrintArea" hidden="1">#REF!</definedName>
    <definedName name="Z_B6FCCF37_1696_11D2_8E91_0008C77C21AF_.wvu.PrintTitles" hidden="1">#REF!,#REF!</definedName>
    <definedName name="Z_B6FCCF39_1696_11D2_8E91_0008C77C21AF_.wvu.PrintArea" hidden="1">#REF!</definedName>
    <definedName name="Z_B6FCCF39_1696_11D2_8E91_0008C77C21AF_.wvu.PrintTitles" hidden="1">#REF!</definedName>
    <definedName name="Z_B6FCCF3C_1696_11D2_8E91_0008C77C21AF_.wvu.PrintArea" hidden="1">#REF!</definedName>
    <definedName name="Z_B6FCCF3C_1696_11D2_8E91_0008C77C21AF_.wvu.PrintTitles" hidden="1">#REF!,#REF!</definedName>
    <definedName name="Z_B6FCCF3E_1696_11D2_8E91_0008C77C21AF_.wvu.PrintArea" hidden="1">#REF!</definedName>
    <definedName name="Z_B6FCCF3E_1696_11D2_8E91_0008C77C21AF_.wvu.PrintTitles" hidden="1">#REF!,#REF!</definedName>
    <definedName name="Z_BDFEE6B6_734C_11D2_8E68_0008C77C0743_.wvu.PrintArea" hidden="1">#REF!</definedName>
    <definedName name="Z_BDFEE6B6_734C_11D2_8E68_0008C77C0743_.wvu.PrintTitles" hidden="1">#REF!,#REF!</definedName>
    <definedName name="Z_BDFEE6B9_734C_11D2_8E68_0008C77C0743_.wvu.PrintArea" hidden="1">#REF!</definedName>
    <definedName name="Z_BDFEE6B9_734C_11D2_8E68_0008C77C0743_.wvu.PrintTitles" hidden="1">#REF!,#REF!</definedName>
    <definedName name="Z_BDFEE6BB_734C_11D2_8E68_0008C77C0743_.wvu.PrintArea" hidden="1">#REF!</definedName>
    <definedName name="Z_BDFEE6BB_734C_11D2_8E68_0008C77C0743_.wvu.PrintTitles" hidden="1">#REF!,#REF!</definedName>
    <definedName name="Z_BDFEE6C1_734C_11D2_8E68_0008C77C0743_.wvu.PrintArea" hidden="1">#REF!</definedName>
    <definedName name="Z_BDFEE6C1_734C_11D2_8E68_0008C77C0743_.wvu.PrintTitles" hidden="1">#REF!</definedName>
    <definedName name="Z_BDFEE6C3_734C_11D2_8E68_0008C77C0743_.wvu.PrintArea" hidden="1">#REF!</definedName>
    <definedName name="Z_BDFEE6C3_734C_11D2_8E68_0008C77C0743_.wvu.PrintTitles" hidden="1">#REF!</definedName>
    <definedName name="Z_BDFEE6C5_734C_11D2_8E68_0008C77C0743_.wvu.PrintArea" hidden="1">#REF!</definedName>
    <definedName name="Z_BDFEE6C5_734C_11D2_8E68_0008C77C0743_.wvu.PrintTitles" hidden="1">#REF!</definedName>
    <definedName name="Z_BDFEE6CE_734C_11D2_8E68_0008C77C0743_.wvu.PrintArea" hidden="1">#REF!</definedName>
    <definedName name="Z_BDFEE6CE_734C_11D2_8E68_0008C77C0743_.wvu.PrintTitles" hidden="1">#REF!,#REF!</definedName>
    <definedName name="Z_BDFEE6D1_734C_11D2_8E68_0008C77C0743_.wvu.PrintArea" hidden="1">#REF!</definedName>
    <definedName name="Z_BDFEE6D1_734C_11D2_8E68_0008C77C0743_.wvu.PrintTitles" hidden="1">#REF!,#REF!</definedName>
    <definedName name="Z_BDFEE6D3_734C_11D2_8E68_0008C77C0743_.wvu.PrintArea" hidden="1">#REF!</definedName>
    <definedName name="Z_BDFEE6D3_734C_11D2_8E68_0008C77C0743_.wvu.PrintTitles" hidden="1">#REF!,#REF!</definedName>
    <definedName name="Z_BDFEE6D7_734C_11D2_8E68_0008C77C0743_.wvu.PrintArea" hidden="1">#REF!</definedName>
    <definedName name="Z_BDFEE6D7_734C_11D2_8E68_0008C77C0743_.wvu.PrintTitles" hidden="1">#REF!,#REF!</definedName>
    <definedName name="Z_BDFEE6DA_734C_11D2_8E68_0008C77C0743_.wvu.PrintArea" hidden="1">#REF!</definedName>
    <definedName name="Z_BDFEE6DA_734C_11D2_8E68_0008C77C0743_.wvu.PrintTitles" hidden="1">#REF!,#REF!</definedName>
    <definedName name="Z_BDFEE6DC_734C_11D2_8E68_0008C77C0743_.wvu.PrintArea" hidden="1">#REF!</definedName>
    <definedName name="Z_BDFEE6DC_734C_11D2_8E68_0008C77C0743_.wvu.PrintTitles" hidden="1">#REF!,#REF!</definedName>
    <definedName name="Z_BDFEE6E2_734C_11D2_8E68_0008C77C0743_.wvu.PrintArea" hidden="1">#REF!</definedName>
    <definedName name="Z_BDFEE6E2_734C_11D2_8E68_0008C77C0743_.wvu.PrintTitles" hidden="1">#REF!</definedName>
    <definedName name="Z_BDFEE6E4_734C_11D2_8E68_0008C77C0743_.wvu.PrintArea" hidden="1">#REF!</definedName>
    <definedName name="Z_BDFEE6E4_734C_11D2_8E68_0008C77C0743_.wvu.PrintTitles" hidden="1">#REF!</definedName>
    <definedName name="Z_BDFEE6E6_734C_11D2_8E68_0008C77C0743_.wvu.PrintArea" hidden="1">#REF!</definedName>
    <definedName name="Z_BDFEE6E6_734C_11D2_8E68_0008C77C0743_.wvu.PrintTitles" hidden="1">#REF!</definedName>
    <definedName name="Z_BDFEE6EF_734C_11D2_8E68_0008C77C0743_.wvu.PrintArea" hidden="1">#REF!</definedName>
    <definedName name="Z_BDFEE6EF_734C_11D2_8E68_0008C77C0743_.wvu.PrintTitles" hidden="1">#REF!,#REF!</definedName>
    <definedName name="Z_BDFEE6F2_734C_11D2_8E68_0008C77C0743_.wvu.PrintArea" hidden="1">#REF!</definedName>
    <definedName name="Z_BDFEE6F2_734C_11D2_8E68_0008C77C0743_.wvu.PrintTitles" hidden="1">#REF!,#REF!</definedName>
    <definedName name="Z_BDFEE6F4_734C_11D2_8E68_0008C77C0743_.wvu.PrintArea" hidden="1">#REF!</definedName>
    <definedName name="Z_BDFEE6F4_734C_11D2_8E68_0008C77C0743_.wvu.PrintTitles" hidden="1">#REF!,#REF!</definedName>
    <definedName name="Z_BDFEE6FA_734C_11D2_8E68_0008C77C0743_.wvu.PrintArea" hidden="1">#REF!</definedName>
    <definedName name="Z_BDFEE6FA_734C_11D2_8E68_0008C77C0743_.wvu.PrintTitles" hidden="1">#REF!,#REF!</definedName>
    <definedName name="Z_BDFEE6FC_734C_11D2_8E68_0008C77C0743_.wvu.PrintArea" hidden="1">#REF!</definedName>
    <definedName name="Z_BDFEE6FC_734C_11D2_8E68_0008C77C0743_.wvu.PrintTitles" hidden="1">#REF!,#REF!</definedName>
    <definedName name="Z_BDFEE6FE_734C_11D2_8E68_0008C77C0743_.wvu.PrintArea" hidden="1">#REF!</definedName>
    <definedName name="Z_BDFEE6FE_734C_11D2_8E68_0008C77C0743_.wvu.PrintTitles" hidden="1">#REF!,#REF!</definedName>
    <definedName name="Z_BE4AA1C5_ECFE_11D2_8EB8_0008C77C0743_.wvu.PrintArea" hidden="1">#REF!</definedName>
    <definedName name="Z_BE4AA1C5_ECFE_11D2_8EB8_0008C77C0743_.wvu.PrintTitles" hidden="1">#REF!</definedName>
    <definedName name="Z_BE4AA1D8_ECFE_11D2_8EB8_0008C77C0743_.wvu.PrintArea" hidden="1">#REF!</definedName>
    <definedName name="Z_BE4AA1D8_ECFE_11D2_8EB8_0008C77C0743_.wvu.PrintTitles" hidden="1">#REF!</definedName>
    <definedName name="Z_BE4AA1E8_ECFE_11D2_8EB8_0008C77C0743_.wvu.PrintArea" hidden="1">#REF!</definedName>
    <definedName name="Z_BE4AA1E8_ECFE_11D2_8EB8_0008C77C0743_.wvu.PrintTitles" hidden="1">#REF!,#REF!</definedName>
    <definedName name="Z_BFEBD6B7_EDBB_11D2_8EB9_0008C77C0743_.wvu.PrintArea" hidden="1">#REF!</definedName>
    <definedName name="Z_BFEBD6B7_EDBB_11D2_8EB9_0008C77C0743_.wvu.PrintTitles" hidden="1">#REF!</definedName>
    <definedName name="Z_BFEBD6CA_EDBB_11D2_8EB9_0008C77C0743_.wvu.PrintArea" hidden="1">#REF!</definedName>
    <definedName name="Z_BFEBD6CA_EDBB_11D2_8EB9_0008C77C0743_.wvu.PrintTitles" hidden="1">#REF!</definedName>
    <definedName name="Z_BFEBD6DA_EDBB_11D2_8EB9_0008C77C0743_.wvu.PrintArea" hidden="1">#REF!</definedName>
    <definedName name="Z_BFEBD6DA_EDBB_11D2_8EB9_0008C77C0743_.wvu.PrintTitles" hidden="1">#REF!,#REF!</definedName>
    <definedName name="Z_CD050555_ECE8_11D2_8EB7_0008C77C0743_.wvu.PrintArea" hidden="1">#REF!</definedName>
    <definedName name="Z_CD050555_ECE8_11D2_8EB7_0008C77C0743_.wvu.PrintTitles" hidden="1">#REF!</definedName>
    <definedName name="Z_CD050568_ECE8_11D2_8EB7_0008C77C0743_.wvu.PrintArea" hidden="1">#REF!</definedName>
    <definedName name="Z_CD050568_ECE8_11D2_8EB7_0008C77C0743_.wvu.PrintTitles" hidden="1">#REF!</definedName>
    <definedName name="Z_CD050578_ECE8_11D2_8EB7_0008C77C0743_.wvu.PrintArea" hidden="1">#REF!</definedName>
    <definedName name="Z_CD050578_ECE8_11D2_8EB7_0008C77C0743_.wvu.PrintTitles" hidden="1">#REF!,#REF!</definedName>
    <definedName name="Z_CF4A68D4_EB6D_11D2_8EB5_0008C77C0743_.wvu.PrintArea" hidden="1">#REF!</definedName>
    <definedName name="Z_CF4A68D4_EB6D_11D2_8EB5_0008C77C0743_.wvu.PrintTitles" hidden="1">#REF!</definedName>
    <definedName name="Z_CF4A68E7_EB6D_11D2_8EB5_0008C77C0743_.wvu.PrintArea" hidden="1">#REF!</definedName>
    <definedName name="Z_CF4A68E7_EB6D_11D2_8EB5_0008C77C0743_.wvu.PrintTitles" hidden="1">#REF!</definedName>
    <definedName name="Z_CF4A68F7_EB6D_11D2_8EB5_0008C77C0743_.wvu.PrintArea" hidden="1">#REF!</definedName>
    <definedName name="Z_CF4A68F7_EB6D_11D2_8EB5_0008C77C0743_.wvu.PrintTitles" hidden="1">#REF!,#REF!</definedName>
    <definedName name="Z_F3D6017D_338E_11D2_8E9B_0008C77C0743_.wvu.PrintArea" hidden="1">#REF!</definedName>
    <definedName name="Z_F3D6017D_338E_11D2_8E9B_0008C77C0743_.wvu.PrintTitles" hidden="1">#REF!</definedName>
    <definedName name="Z_F3D6018C_338E_11D2_8E9B_0008C77C0743_.wvu.PrintArea" hidden="1">#REF!</definedName>
    <definedName name="Z_F3D6018C_338E_11D2_8E9B_0008C77C0743_.wvu.PrintTitles" hidden="1">#REF!</definedName>
    <definedName name="Z_F3D60199_338E_11D2_8E9B_0008C77C0743_.wvu.PrintArea" hidden="1">#REF!</definedName>
    <definedName name="Z_F3D60199_338E_11D2_8E9B_0008C77C0743_.wvu.PrintTitles" hidden="1">#REF!,#REF!</definedName>
    <definedName name="zdcw" localSheetId="0" hidden="1">#REF!</definedName>
    <definedName name="zdcw" localSheetId="1" hidden="1">#REF!</definedName>
    <definedName name="zdcw" localSheetId="5" hidden="1">#REF!</definedName>
    <definedName name="zdcw" hidden="1">#REF!</definedName>
    <definedName name="zj" localSheetId="0" hidden="1">#REF!</definedName>
    <definedName name="zj" localSheetId="1" hidden="1">#REF!</definedName>
    <definedName name="zj" localSheetId="5" hidden="1">#REF!</definedName>
    <definedName name="zj" hidden="1">#REF!</definedName>
    <definedName name="znh" localSheetId="0" hidden="1">#REF!</definedName>
    <definedName name="znh" localSheetId="1" hidden="1">#REF!</definedName>
    <definedName name="znh" localSheetId="5" hidden="1">#REF!</definedName>
    <definedName name="znh" hidden="1">#REF!</definedName>
    <definedName name="zxcvb" localSheetId="0" hidden="1">#REF!</definedName>
    <definedName name="zxcvb" localSheetId="1" hidden="1">#REF!</definedName>
    <definedName name="zxcvb" localSheetId="5" hidden="1">#REF!</definedName>
    <definedName name="zxcvb" hidden="1">#REF!</definedName>
    <definedName name="zxd" localSheetId="0" hidden="1">#REF!</definedName>
    <definedName name="zxd" localSheetId="1" hidden="1">#REF!</definedName>
    <definedName name="zxd" localSheetId="5" hidden="1">#REF!</definedName>
    <definedName name="zxd" hidden="1">#REF!</definedName>
    <definedName name="ZZ_EVCOMOPTS" hidden="1">10</definedName>
    <definedName name="zzz" localSheetId="0" hidden="1">{"'Sheet1'!$A$1:$O$40"}</definedName>
    <definedName name="zzz" localSheetId="1" hidden="1">{"'Sheet1'!$A$1:$O$40"}</definedName>
    <definedName name="zzz" localSheetId="4" hidden="1">{"'Sheet1'!$A$1:$O$40"}</definedName>
    <definedName name="zzz" localSheetId="5" hidden="1">{"'Sheet1'!$A$1:$O$40"}</definedName>
    <definedName name="zzz" hidden="1">{"'Sheet1'!$A$1:$O$40"}</definedName>
  </definedNames>
  <calcPr calcId="152511"/>
</workbook>
</file>

<file path=xl/calcChain.xml><?xml version="1.0" encoding="utf-8"?>
<calcChain xmlns="http://schemas.openxmlformats.org/spreadsheetml/2006/main">
  <c r="J14" i="14" l="1"/>
  <c r="J10" i="14"/>
  <c r="C9" i="14"/>
  <c r="J4" i="14" s="1"/>
  <c r="E9" i="14"/>
  <c r="J5" i="14" s="1"/>
  <c r="D9" i="14"/>
  <c r="J11" i="14" l="1"/>
  <c r="C17" i="14"/>
  <c r="T48" i="13" l="1"/>
  <c r="S48" i="13"/>
  <c r="K48" i="13"/>
  <c r="T47" i="13"/>
  <c r="S47" i="13"/>
  <c r="K47" i="13"/>
  <c r="S46" i="13"/>
  <c r="S45" i="13"/>
  <c r="T44" i="13"/>
  <c r="S44" i="13"/>
  <c r="K44" i="13"/>
  <c r="J44" i="13"/>
  <c r="G13" i="11" l="1"/>
  <c r="H26" i="10"/>
  <c r="G12" i="11"/>
  <c r="G11" i="11"/>
  <c r="G10" i="11"/>
  <c r="H18" i="11" l="1"/>
  <c r="H13" i="11"/>
  <c r="H12" i="11"/>
  <c r="H11" i="11"/>
  <c r="H10" i="11"/>
  <c r="D18" i="12"/>
  <c r="E16" i="12"/>
  <c r="E15" i="12"/>
  <c r="E14" i="12"/>
  <c r="E13" i="12"/>
  <c r="H16" i="10"/>
  <c r="H19" i="10" s="1"/>
  <c r="H22" i="10" s="1"/>
  <c r="G16" i="10"/>
  <c r="G19" i="10" s="1"/>
  <c r="G22" i="10" s="1"/>
  <c r="H20" i="10"/>
  <c r="G20" i="10" s="1"/>
  <c r="H17" i="10"/>
  <c r="G17" i="10"/>
  <c r="G10" i="10"/>
  <c r="G13" i="10" s="1"/>
  <c r="H7" i="10"/>
  <c r="H10" i="10" s="1"/>
  <c r="H13" i="10" s="1"/>
  <c r="G7" i="10"/>
  <c r="E18" i="12" l="1"/>
  <c r="G24" i="10"/>
  <c r="H24" i="10"/>
  <c r="D24" i="9" l="1"/>
  <c r="D23" i="9"/>
  <c r="D22" i="9"/>
  <c r="D21" i="9"/>
  <c r="F21" i="9" s="1"/>
  <c r="D20" i="9"/>
  <c r="C24" i="9"/>
  <c r="C23" i="9"/>
  <c r="C22" i="9"/>
  <c r="C21" i="9"/>
  <c r="C20" i="9"/>
  <c r="E22" i="9"/>
  <c r="D11" i="9"/>
  <c r="D10" i="9"/>
  <c r="D9" i="9"/>
  <c r="D8" i="9"/>
  <c r="D7" i="9"/>
  <c r="G29" i="7"/>
  <c r="G28" i="7"/>
  <c r="F29" i="7"/>
  <c r="F28" i="7"/>
  <c r="E29" i="7"/>
  <c r="E28" i="7"/>
  <c r="D29" i="7"/>
  <c r="D28" i="7"/>
  <c r="C29" i="7"/>
  <c r="C28" i="7"/>
  <c r="B29" i="7"/>
  <c r="B28" i="7"/>
  <c r="E21" i="9"/>
  <c r="F20" i="9"/>
  <c r="D17" i="9"/>
  <c r="E17" i="9" s="1"/>
  <c r="E8" i="9"/>
  <c r="E9" i="9" s="1"/>
  <c r="F8" i="9"/>
  <c r="F7" i="9"/>
  <c r="D4" i="9"/>
  <c r="E4" i="9" s="1"/>
  <c r="G26" i="7"/>
  <c r="F26" i="7"/>
  <c r="G25" i="7"/>
  <c r="F25" i="7"/>
  <c r="G24" i="7"/>
  <c r="F24" i="7"/>
  <c r="G23" i="7"/>
  <c r="F23" i="7"/>
  <c r="G22" i="7"/>
  <c r="F22" i="7"/>
  <c r="G21" i="7"/>
  <c r="F21" i="7"/>
  <c r="G20" i="7"/>
  <c r="F20" i="7"/>
  <c r="G19" i="7"/>
  <c r="F19" i="7"/>
  <c r="G18" i="7"/>
  <c r="F18" i="7"/>
  <c r="G17" i="7"/>
  <c r="F17" i="7"/>
  <c r="G16" i="7"/>
  <c r="F16" i="7"/>
  <c r="G15" i="7"/>
  <c r="F15" i="7"/>
  <c r="G14" i="7"/>
  <c r="F14" i="7"/>
  <c r="G13" i="7"/>
  <c r="F13" i="7"/>
  <c r="G12" i="7"/>
  <c r="F12" i="7"/>
  <c r="G11" i="7"/>
  <c r="F11" i="7"/>
  <c r="G10" i="7"/>
  <c r="F10" i="7"/>
  <c r="G9" i="7"/>
  <c r="F9" i="7"/>
  <c r="G8" i="7"/>
  <c r="F8" i="7"/>
  <c r="G7" i="7"/>
  <c r="F7" i="7"/>
  <c r="G6" i="7"/>
  <c r="F6" i="7"/>
  <c r="G5" i="7"/>
  <c r="F5" i="7"/>
  <c r="G4" i="7"/>
  <c r="F4" i="7"/>
  <c r="G3" i="7"/>
  <c r="F3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D3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C3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3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C84" i="6"/>
  <c r="B84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B83" i="6"/>
  <c r="B82" i="6"/>
  <c r="B81" i="6"/>
  <c r="B80" i="6"/>
  <c r="F80" i="6" s="1"/>
  <c r="E50" i="6" s="1"/>
  <c r="B79" i="6"/>
  <c r="B78" i="6"/>
  <c r="B77" i="6"/>
  <c r="B76" i="6"/>
  <c r="F76" i="6" s="1"/>
  <c r="E46" i="6" s="1"/>
  <c r="B75" i="6"/>
  <c r="B74" i="6"/>
  <c r="B73" i="6"/>
  <c r="B72" i="6"/>
  <c r="F72" i="6" s="1"/>
  <c r="E42" i="6" s="1"/>
  <c r="B71" i="6"/>
  <c r="B70" i="6"/>
  <c r="B69" i="6"/>
  <c r="B68" i="6"/>
  <c r="F68" i="6" s="1"/>
  <c r="E38" i="6" s="1"/>
  <c r="B67" i="6"/>
  <c r="B66" i="6"/>
  <c r="B65" i="6"/>
  <c r="B64" i="6"/>
  <c r="F64" i="6" s="1"/>
  <c r="E34" i="6" s="1"/>
  <c r="B63" i="6"/>
  <c r="B62" i="6"/>
  <c r="B61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F26" i="6"/>
  <c r="F54" i="6" s="1"/>
  <c r="F25" i="6"/>
  <c r="F53" i="6" s="1"/>
  <c r="F24" i="6"/>
  <c r="F52" i="6" s="1"/>
  <c r="F23" i="6"/>
  <c r="F51" i="6" s="1"/>
  <c r="F22" i="6"/>
  <c r="F50" i="6" s="1"/>
  <c r="F21" i="6"/>
  <c r="F49" i="6" s="1"/>
  <c r="F20" i="6"/>
  <c r="F48" i="6" s="1"/>
  <c r="F19" i="6"/>
  <c r="F47" i="6" s="1"/>
  <c r="F18" i="6"/>
  <c r="F46" i="6" s="1"/>
  <c r="F17" i="6"/>
  <c r="F45" i="6" s="1"/>
  <c r="F16" i="6"/>
  <c r="F44" i="6" s="1"/>
  <c r="F15" i="6"/>
  <c r="F43" i="6" s="1"/>
  <c r="F14" i="6"/>
  <c r="F42" i="6" s="1"/>
  <c r="F13" i="6"/>
  <c r="F41" i="6" s="1"/>
  <c r="F12" i="6"/>
  <c r="F40" i="6" s="1"/>
  <c r="F11" i="6"/>
  <c r="F39" i="6" s="1"/>
  <c r="F10" i="6"/>
  <c r="F38" i="6" s="1"/>
  <c r="F9" i="6"/>
  <c r="F37" i="6" s="1"/>
  <c r="F8" i="6"/>
  <c r="F36" i="6" s="1"/>
  <c r="F7" i="6"/>
  <c r="F35" i="6" s="1"/>
  <c r="F6" i="6"/>
  <c r="F34" i="6" s="1"/>
  <c r="F5" i="6"/>
  <c r="F33" i="6" s="1"/>
  <c r="F4" i="6"/>
  <c r="F32" i="6" s="1"/>
  <c r="F3" i="6"/>
  <c r="F31" i="6" s="1"/>
  <c r="E26" i="6"/>
  <c r="E25" i="6"/>
  <c r="I25" i="6" s="1"/>
  <c r="E24" i="6"/>
  <c r="I24" i="6" s="1"/>
  <c r="E23" i="6"/>
  <c r="I23" i="6" s="1"/>
  <c r="E22" i="6"/>
  <c r="E21" i="6"/>
  <c r="I21" i="6" s="1"/>
  <c r="E20" i="6"/>
  <c r="I20" i="6" s="1"/>
  <c r="E19" i="6"/>
  <c r="I19" i="6" s="1"/>
  <c r="E18" i="6"/>
  <c r="I18" i="6" s="1"/>
  <c r="E17" i="6"/>
  <c r="I17" i="6" s="1"/>
  <c r="E16" i="6"/>
  <c r="I16" i="6" s="1"/>
  <c r="E15" i="6"/>
  <c r="I15" i="6" s="1"/>
  <c r="E14" i="6"/>
  <c r="I14" i="6" s="1"/>
  <c r="E13" i="6"/>
  <c r="I13" i="6" s="1"/>
  <c r="E12" i="6"/>
  <c r="I12" i="6" s="1"/>
  <c r="E11" i="6"/>
  <c r="I11" i="6" s="1"/>
  <c r="E10" i="6"/>
  <c r="I10" i="6" s="1"/>
  <c r="E9" i="6"/>
  <c r="I9" i="6" s="1"/>
  <c r="E8" i="6"/>
  <c r="I8" i="6" s="1"/>
  <c r="E7" i="6"/>
  <c r="I7" i="6" s="1"/>
  <c r="E6" i="6"/>
  <c r="I6" i="6" s="1"/>
  <c r="E5" i="6"/>
  <c r="I5" i="6" s="1"/>
  <c r="E4" i="6"/>
  <c r="E3" i="6"/>
  <c r="I3" i="6" s="1"/>
  <c r="C26" i="6"/>
  <c r="C54" i="6" s="1"/>
  <c r="C25" i="6"/>
  <c r="D25" i="6" s="1"/>
  <c r="D53" i="6" s="1"/>
  <c r="H53" i="6" s="1"/>
  <c r="C24" i="6"/>
  <c r="C52" i="6" s="1"/>
  <c r="C23" i="6"/>
  <c r="D23" i="6" s="1"/>
  <c r="D51" i="6" s="1"/>
  <c r="H51" i="6" s="1"/>
  <c r="C22" i="6"/>
  <c r="C50" i="6" s="1"/>
  <c r="C21" i="6"/>
  <c r="D21" i="6" s="1"/>
  <c r="D49" i="6" s="1"/>
  <c r="H49" i="6" s="1"/>
  <c r="C20" i="6"/>
  <c r="C48" i="6" s="1"/>
  <c r="C19" i="6"/>
  <c r="D19" i="6" s="1"/>
  <c r="D47" i="6" s="1"/>
  <c r="H47" i="6" s="1"/>
  <c r="C18" i="6"/>
  <c r="C46" i="6" s="1"/>
  <c r="C17" i="6"/>
  <c r="D17" i="6" s="1"/>
  <c r="D45" i="6" s="1"/>
  <c r="H45" i="6" s="1"/>
  <c r="C16" i="6"/>
  <c r="C44" i="6" s="1"/>
  <c r="C15" i="6"/>
  <c r="D15" i="6" s="1"/>
  <c r="D43" i="6" s="1"/>
  <c r="H43" i="6" s="1"/>
  <c r="C14" i="6"/>
  <c r="C42" i="6" s="1"/>
  <c r="C13" i="6"/>
  <c r="D13" i="6" s="1"/>
  <c r="D41" i="6" s="1"/>
  <c r="H41" i="6" s="1"/>
  <c r="C12" i="6"/>
  <c r="C40" i="6" s="1"/>
  <c r="C11" i="6"/>
  <c r="D11" i="6" s="1"/>
  <c r="D39" i="6" s="1"/>
  <c r="H39" i="6" s="1"/>
  <c r="C10" i="6"/>
  <c r="C38" i="6" s="1"/>
  <c r="C9" i="6"/>
  <c r="D9" i="6" s="1"/>
  <c r="D37" i="6" s="1"/>
  <c r="H37" i="6" s="1"/>
  <c r="C8" i="6"/>
  <c r="C36" i="6" s="1"/>
  <c r="C7" i="6"/>
  <c r="D7" i="6" s="1"/>
  <c r="D35" i="6" s="1"/>
  <c r="H35" i="6" s="1"/>
  <c r="C6" i="6"/>
  <c r="C34" i="6" s="1"/>
  <c r="C5" i="6"/>
  <c r="D5" i="6" s="1"/>
  <c r="D33" i="6" s="1"/>
  <c r="H33" i="6" s="1"/>
  <c r="C4" i="6"/>
  <c r="C32" i="6" s="1"/>
  <c r="C3" i="6"/>
  <c r="D3" i="6" s="1"/>
  <c r="D31" i="6" s="1"/>
  <c r="H31" i="6" s="1"/>
  <c r="A28" i="6"/>
  <c r="A56" i="6" s="1"/>
  <c r="A27" i="6"/>
  <c r="A55" i="6" s="1"/>
  <c r="A26" i="6"/>
  <c r="A54" i="6" s="1"/>
  <c r="A84" i="6" s="1"/>
  <c r="A25" i="6"/>
  <c r="A53" i="6" s="1"/>
  <c r="A83" i="6" s="1"/>
  <c r="A24" i="6"/>
  <c r="A52" i="6" s="1"/>
  <c r="A82" i="6" s="1"/>
  <c r="A23" i="6"/>
  <c r="A51" i="6" s="1"/>
  <c r="A81" i="6" s="1"/>
  <c r="A22" i="6"/>
  <c r="A50" i="6" s="1"/>
  <c r="A80" i="6" s="1"/>
  <c r="A21" i="6"/>
  <c r="A49" i="6" s="1"/>
  <c r="A79" i="6" s="1"/>
  <c r="A20" i="6"/>
  <c r="A48" i="6" s="1"/>
  <c r="A78" i="6" s="1"/>
  <c r="A19" i="6"/>
  <c r="A47" i="6" s="1"/>
  <c r="A77" i="6" s="1"/>
  <c r="A18" i="6"/>
  <c r="A46" i="6" s="1"/>
  <c r="A76" i="6" s="1"/>
  <c r="A17" i="6"/>
  <c r="A45" i="6" s="1"/>
  <c r="A75" i="6" s="1"/>
  <c r="A16" i="6"/>
  <c r="A44" i="6" s="1"/>
  <c r="A74" i="6" s="1"/>
  <c r="A15" i="6"/>
  <c r="A43" i="6" s="1"/>
  <c r="A73" i="6" s="1"/>
  <c r="A14" i="6"/>
  <c r="A42" i="6" s="1"/>
  <c r="A72" i="6" s="1"/>
  <c r="A13" i="6"/>
  <c r="A41" i="6" s="1"/>
  <c r="A71" i="6" s="1"/>
  <c r="A12" i="6"/>
  <c r="A40" i="6" s="1"/>
  <c r="A70" i="6" s="1"/>
  <c r="A11" i="6"/>
  <c r="A39" i="6" s="1"/>
  <c r="A69" i="6" s="1"/>
  <c r="A10" i="6"/>
  <c r="A38" i="6" s="1"/>
  <c r="A68" i="6" s="1"/>
  <c r="A9" i="6"/>
  <c r="A37" i="6" s="1"/>
  <c r="A67" i="6" s="1"/>
  <c r="A8" i="6"/>
  <c r="A36" i="6" s="1"/>
  <c r="A66" i="6" s="1"/>
  <c r="A7" i="6"/>
  <c r="A35" i="6" s="1"/>
  <c r="A65" i="6" s="1"/>
  <c r="A6" i="6"/>
  <c r="A34" i="6" s="1"/>
  <c r="A64" i="6" s="1"/>
  <c r="A5" i="6"/>
  <c r="A33" i="6" s="1"/>
  <c r="A63" i="6" s="1"/>
  <c r="A4" i="6"/>
  <c r="A32" i="6" s="1"/>
  <c r="A62" i="6" s="1"/>
  <c r="A3" i="6"/>
  <c r="A31" i="6" s="1"/>
  <c r="A61" i="6" s="1"/>
  <c r="D30" i="2"/>
  <c r="P30" i="2"/>
  <c r="O30" i="2"/>
  <c r="N30" i="2"/>
  <c r="M30" i="2"/>
  <c r="L30" i="2"/>
  <c r="K30" i="2"/>
  <c r="J30" i="2"/>
  <c r="H30" i="2"/>
  <c r="G30" i="2"/>
  <c r="P29" i="2"/>
  <c r="O29" i="2"/>
  <c r="N29" i="2"/>
  <c r="M29" i="2"/>
  <c r="L29" i="2"/>
  <c r="K29" i="2"/>
  <c r="J29" i="2"/>
  <c r="H29" i="2"/>
  <c r="G29" i="2"/>
  <c r="D29" i="2"/>
  <c r="R30" i="2"/>
  <c r="Q30" i="2"/>
  <c r="R29" i="2"/>
  <c r="Q29" i="2"/>
  <c r="I26" i="6" l="1"/>
  <c r="F61" i="6"/>
  <c r="E31" i="6" s="1"/>
  <c r="I31" i="6" s="1"/>
  <c r="F65" i="6"/>
  <c r="E35" i="6" s="1"/>
  <c r="G35" i="6" s="1"/>
  <c r="F73" i="6"/>
  <c r="E43" i="6" s="1"/>
  <c r="I43" i="6" s="1"/>
  <c r="J43" i="6" s="1"/>
  <c r="F77" i="6"/>
  <c r="E47" i="6" s="1"/>
  <c r="F62" i="6"/>
  <c r="E32" i="6" s="1"/>
  <c r="F66" i="6"/>
  <c r="E36" i="6" s="1"/>
  <c r="I36" i="6" s="1"/>
  <c r="F70" i="6"/>
  <c r="E40" i="6" s="1"/>
  <c r="I40" i="6" s="1"/>
  <c r="F74" i="6"/>
  <c r="E44" i="6" s="1"/>
  <c r="F78" i="6"/>
  <c r="E48" i="6" s="1"/>
  <c r="I48" i="6" s="1"/>
  <c r="F82" i="6"/>
  <c r="E52" i="6" s="1"/>
  <c r="I52" i="6" s="1"/>
  <c r="F56" i="6"/>
  <c r="F69" i="6"/>
  <c r="E39" i="6" s="1"/>
  <c r="F81" i="6"/>
  <c r="E51" i="6" s="1"/>
  <c r="G51" i="6" s="1"/>
  <c r="F84" i="6"/>
  <c r="E54" i="6" s="1"/>
  <c r="I54" i="6" s="1"/>
  <c r="F63" i="6"/>
  <c r="E33" i="6" s="1"/>
  <c r="I33" i="6" s="1"/>
  <c r="J33" i="6" s="1"/>
  <c r="F67" i="6"/>
  <c r="E37" i="6" s="1"/>
  <c r="F71" i="6"/>
  <c r="E41" i="6" s="1"/>
  <c r="I41" i="6" s="1"/>
  <c r="J41" i="6" s="1"/>
  <c r="F75" i="6"/>
  <c r="E45" i="6" s="1"/>
  <c r="G45" i="6" s="1"/>
  <c r="F79" i="6"/>
  <c r="E49" i="6" s="1"/>
  <c r="I49" i="6" s="1"/>
  <c r="J49" i="6" s="1"/>
  <c r="F83" i="6"/>
  <c r="E53" i="6" s="1"/>
  <c r="F55" i="6"/>
  <c r="D14" i="6"/>
  <c r="H14" i="6" s="1"/>
  <c r="I22" i="6"/>
  <c r="J22" i="6" s="1"/>
  <c r="D6" i="6"/>
  <c r="H6" i="6" s="1"/>
  <c r="D22" i="6"/>
  <c r="H22" i="6" s="1"/>
  <c r="F22" i="9"/>
  <c r="E23" i="9"/>
  <c r="E24" i="9" s="1"/>
  <c r="F24" i="9" s="1"/>
  <c r="F9" i="9"/>
  <c r="E10" i="9"/>
  <c r="E11" i="9" s="1"/>
  <c r="F11" i="9" s="1"/>
  <c r="I35" i="6"/>
  <c r="J35" i="6" s="1"/>
  <c r="I51" i="6"/>
  <c r="J51" i="6" s="1"/>
  <c r="G37" i="6"/>
  <c r="I37" i="6"/>
  <c r="J37" i="6" s="1"/>
  <c r="G41" i="6"/>
  <c r="I45" i="6"/>
  <c r="J45" i="6" s="1"/>
  <c r="G53" i="6"/>
  <c r="I53" i="6"/>
  <c r="J53" i="6" s="1"/>
  <c r="G31" i="6"/>
  <c r="I39" i="6"/>
  <c r="J39" i="6" s="1"/>
  <c r="G39" i="6"/>
  <c r="I47" i="6"/>
  <c r="J47" i="6" s="1"/>
  <c r="G47" i="6"/>
  <c r="I32" i="6"/>
  <c r="I44" i="6"/>
  <c r="I34" i="6"/>
  <c r="I38" i="6"/>
  <c r="I42" i="6"/>
  <c r="I46" i="6"/>
  <c r="I50" i="6"/>
  <c r="D34" i="6"/>
  <c r="H34" i="6" s="1"/>
  <c r="D8" i="6"/>
  <c r="J8" i="6" s="1"/>
  <c r="D16" i="6"/>
  <c r="J16" i="6" s="1"/>
  <c r="D24" i="6"/>
  <c r="J24" i="6" s="1"/>
  <c r="E27" i="6"/>
  <c r="D10" i="6"/>
  <c r="D38" i="6" s="1"/>
  <c r="H38" i="6" s="1"/>
  <c r="D18" i="6"/>
  <c r="D46" i="6" s="1"/>
  <c r="H46" i="6" s="1"/>
  <c r="D26" i="6"/>
  <c r="D54" i="6" s="1"/>
  <c r="H54" i="6" s="1"/>
  <c r="E28" i="6"/>
  <c r="F28" i="6"/>
  <c r="D4" i="6"/>
  <c r="D32" i="6" s="1"/>
  <c r="H32" i="6" s="1"/>
  <c r="D12" i="6"/>
  <c r="D40" i="6" s="1"/>
  <c r="H40" i="6" s="1"/>
  <c r="D20" i="6"/>
  <c r="D48" i="6" s="1"/>
  <c r="H48" i="6" s="1"/>
  <c r="C31" i="6"/>
  <c r="C33" i="6"/>
  <c r="C35" i="6"/>
  <c r="C37" i="6"/>
  <c r="C39" i="6"/>
  <c r="C41" i="6"/>
  <c r="C43" i="6"/>
  <c r="C45" i="6"/>
  <c r="C47" i="6"/>
  <c r="C49" i="6"/>
  <c r="C51" i="6"/>
  <c r="C53" i="6"/>
  <c r="H3" i="6"/>
  <c r="G3" i="6"/>
  <c r="J3" i="6"/>
  <c r="J7" i="6"/>
  <c r="G7" i="6"/>
  <c r="H7" i="6"/>
  <c r="J11" i="6"/>
  <c r="G11" i="6"/>
  <c r="H11" i="6"/>
  <c r="J15" i="6"/>
  <c r="G15" i="6"/>
  <c r="H15" i="6"/>
  <c r="J19" i="6"/>
  <c r="G19" i="6"/>
  <c r="H19" i="6"/>
  <c r="J23" i="6"/>
  <c r="G23" i="6"/>
  <c r="H23" i="6"/>
  <c r="J26" i="6"/>
  <c r="H5" i="6"/>
  <c r="J5" i="6"/>
  <c r="G5" i="6"/>
  <c r="G9" i="6"/>
  <c r="H9" i="6"/>
  <c r="J9" i="6"/>
  <c r="H13" i="6"/>
  <c r="J13" i="6"/>
  <c r="G13" i="6"/>
  <c r="G17" i="6"/>
  <c r="H17" i="6"/>
  <c r="J17" i="6"/>
  <c r="H21" i="6"/>
  <c r="J21" i="6"/>
  <c r="G21" i="6"/>
  <c r="G25" i="6"/>
  <c r="H25" i="6"/>
  <c r="J25" i="6"/>
  <c r="G6" i="6"/>
  <c r="G22" i="6"/>
  <c r="I4" i="6"/>
  <c r="J6" i="6"/>
  <c r="F27" i="6"/>
  <c r="G14" i="6" l="1"/>
  <c r="H8" i="6"/>
  <c r="G10" i="6"/>
  <c r="J14" i="6"/>
  <c r="H16" i="6"/>
  <c r="G4" i="6"/>
  <c r="J4" i="6"/>
  <c r="J40" i="6"/>
  <c r="H26" i="6"/>
  <c r="J54" i="6"/>
  <c r="G40" i="6"/>
  <c r="G33" i="6"/>
  <c r="G54" i="6"/>
  <c r="H24" i="6"/>
  <c r="G26" i="6"/>
  <c r="G49" i="6"/>
  <c r="J46" i="6"/>
  <c r="G43" i="6"/>
  <c r="E55" i="6"/>
  <c r="G46" i="6"/>
  <c r="H18" i="6"/>
  <c r="E56" i="6"/>
  <c r="G20" i="6"/>
  <c r="H4" i="6"/>
  <c r="G18" i="6"/>
  <c r="I28" i="6"/>
  <c r="J18" i="6"/>
  <c r="D42" i="6"/>
  <c r="H42" i="6" s="1"/>
  <c r="D50" i="6"/>
  <c r="H50" i="6" s="1"/>
  <c r="J50" i="6"/>
  <c r="J38" i="6"/>
  <c r="H20" i="6"/>
  <c r="I27" i="6"/>
  <c r="J10" i="6"/>
  <c r="G34" i="6"/>
  <c r="J32" i="6"/>
  <c r="H10" i="6"/>
  <c r="J34" i="6"/>
  <c r="G32" i="6"/>
  <c r="J48" i="6"/>
  <c r="G38" i="6"/>
  <c r="G48" i="6"/>
  <c r="F23" i="9"/>
  <c r="F25" i="9" s="1"/>
  <c r="F10" i="9"/>
  <c r="F12" i="9" s="1"/>
  <c r="J31" i="6"/>
  <c r="I55" i="6"/>
  <c r="I56" i="6"/>
  <c r="G8" i="6"/>
  <c r="D36" i="6"/>
  <c r="G12" i="6"/>
  <c r="H12" i="6"/>
  <c r="J20" i="6"/>
  <c r="J12" i="6"/>
  <c r="D27" i="6"/>
  <c r="G24" i="6"/>
  <c r="D52" i="6"/>
  <c r="D28" i="6"/>
  <c r="G16" i="6"/>
  <c r="D44" i="6"/>
  <c r="J42" i="6" l="1"/>
  <c r="J28" i="6"/>
  <c r="G42" i="6"/>
  <c r="J27" i="6"/>
  <c r="G5" i="11" s="1"/>
  <c r="H5" i="11" s="1"/>
  <c r="H27" i="6"/>
  <c r="G50" i="6"/>
  <c r="H28" i="6"/>
  <c r="D56" i="6"/>
  <c r="H36" i="6"/>
  <c r="G36" i="6"/>
  <c r="H52" i="6"/>
  <c r="G52" i="6"/>
  <c r="J52" i="6"/>
  <c r="J36" i="6"/>
  <c r="J56" i="6" s="1"/>
  <c r="H44" i="6"/>
  <c r="G44" i="6"/>
  <c r="J44" i="6"/>
  <c r="G28" i="6"/>
  <c r="G27" i="6"/>
  <c r="D55" i="6"/>
  <c r="J55" i="6" l="1"/>
  <c r="G6" i="11" s="1"/>
  <c r="G56" i="6"/>
  <c r="G55" i="6"/>
  <c r="H56" i="6"/>
  <c r="H55" i="6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R4" i="2"/>
  <c r="H6" i="11" l="1"/>
  <c r="G16" i="11"/>
  <c r="H16" i="11" s="1"/>
  <c r="G15" i="11"/>
  <c r="H15" i="11" s="1"/>
</calcChain>
</file>

<file path=xl/sharedStrings.xml><?xml version="1.0" encoding="utf-8"?>
<sst xmlns="http://schemas.openxmlformats.org/spreadsheetml/2006/main" count="867" uniqueCount="322">
  <si>
    <t>Company Name</t>
  </si>
  <si>
    <t>Ticker Symbol</t>
  </si>
  <si>
    <t>Beta</t>
  </si>
  <si>
    <t>Total Capital</t>
  </si>
  <si>
    <t>Avg Annual Dividend Yield</t>
  </si>
  <si>
    <t>EPS Growth 5-Year</t>
  </si>
  <si>
    <t>Dividend Growth 5-Year</t>
  </si>
  <si>
    <t>Total Return 1-Year</t>
  </si>
  <si>
    <t>Total Return 3-Year</t>
  </si>
  <si>
    <t>Total Return 5-Year</t>
  </si>
  <si>
    <t>Proj EPS Growth Rate</t>
  </si>
  <si>
    <t>Proj Dividend Growth Rate</t>
  </si>
  <si>
    <t>% Current Yield</t>
  </si>
  <si>
    <t>Earnings Predictability</t>
  </si>
  <si>
    <t>Financial Strength</t>
  </si>
  <si>
    <t>Amer. Elec. Power</t>
  </si>
  <si>
    <t>AEP</t>
  </si>
  <si>
    <t>A+</t>
  </si>
  <si>
    <t>CMS Energy Corp.</t>
  </si>
  <si>
    <t>CMS</t>
  </si>
  <si>
    <t>B++</t>
  </si>
  <si>
    <t>DTE Energy</t>
  </si>
  <si>
    <t>DTE</t>
  </si>
  <si>
    <t>Dominion Energy</t>
  </si>
  <si>
    <t>D</t>
  </si>
  <si>
    <t>Entergy Corp.</t>
  </si>
  <si>
    <t>ETR</t>
  </si>
  <si>
    <t>NextEra Energy</t>
  </si>
  <si>
    <t>NEE</t>
  </si>
  <si>
    <t>IDACORP, Inc.</t>
  </si>
  <si>
    <t>IDA</t>
  </si>
  <si>
    <t>A</t>
  </si>
  <si>
    <t>Xcel Energy Inc.</t>
  </si>
  <si>
    <t>XEL</t>
  </si>
  <si>
    <t>FirstEnergy Corp.</t>
  </si>
  <si>
    <t>FE</t>
  </si>
  <si>
    <t>OGE Energy</t>
  </si>
  <si>
    <t>OGE</t>
  </si>
  <si>
    <t>Otter Tail Corp.</t>
  </si>
  <si>
    <t>OTTR</t>
  </si>
  <si>
    <t>PPL Corp.</t>
  </si>
  <si>
    <t>PPL</t>
  </si>
  <si>
    <t>Pinnacle West Capital</t>
  </si>
  <si>
    <t>PNW</t>
  </si>
  <si>
    <t>PNM Resources</t>
  </si>
  <si>
    <t>PNM</t>
  </si>
  <si>
    <t>B+</t>
  </si>
  <si>
    <t>Southern Co.</t>
  </si>
  <si>
    <t>SO</t>
  </si>
  <si>
    <t>Ameren Corp.</t>
  </si>
  <si>
    <t>AEE</t>
  </si>
  <si>
    <t>Alliant Energy</t>
  </si>
  <si>
    <t>LNT</t>
  </si>
  <si>
    <t>Avista Corp.</t>
  </si>
  <si>
    <t>AVA</t>
  </si>
  <si>
    <t>CenterPoint Energy</t>
  </si>
  <si>
    <t>CNP</t>
  </si>
  <si>
    <t>Evergy, Inc.</t>
  </si>
  <si>
    <t>EVRG</t>
  </si>
  <si>
    <t>ALLETE</t>
  </si>
  <si>
    <t>ALE</t>
  </si>
  <si>
    <t>Portland General</t>
  </si>
  <si>
    <t>POR</t>
  </si>
  <si>
    <t>Duke Energy</t>
  </si>
  <si>
    <t>DUK</t>
  </si>
  <si>
    <t>NorthWestern Corp.</t>
  </si>
  <si>
    <t>NWE</t>
  </si>
  <si>
    <t>Long Term Debt Ratio</t>
  </si>
  <si>
    <t>Common Equity Ratio</t>
  </si>
  <si>
    <t>Return on Equity</t>
  </si>
  <si>
    <t>Annual Dividend</t>
  </si>
  <si>
    <t>Dividend</t>
  </si>
  <si>
    <t>Dividend Yield</t>
  </si>
  <si>
    <t>Info Accessed August 5, 2020</t>
  </si>
  <si>
    <t>Expected EPS Growth 3-5 Year</t>
  </si>
  <si>
    <t>NA</t>
  </si>
  <si>
    <t>Earnings Next 5 Years</t>
  </si>
  <si>
    <t>All Data last updated June 5, 2020</t>
  </si>
  <si>
    <t>Average</t>
  </si>
  <si>
    <t>Median</t>
  </si>
  <si>
    <t>Info Accessed July 16, 2020</t>
  </si>
  <si>
    <t>Single State DCF Model Using Value Line Forecast Growth Rates</t>
  </si>
  <si>
    <t>Company</t>
  </si>
  <si>
    <t>Annualized Dividend</t>
  </si>
  <si>
    <t>Projected 3-5 Year EPS Growth</t>
  </si>
  <si>
    <t>Projected 3-5 Year Dividend Growth</t>
  </si>
  <si>
    <t>Estimated COE Dividend Growth</t>
  </si>
  <si>
    <t>75-25 Wtd. Growth</t>
  </si>
  <si>
    <t>Estimated Cost of Equity Wtd. Growth</t>
  </si>
  <si>
    <t>30 Day Average Stock
Price</t>
  </si>
  <si>
    <t>Estimated ROE EPS Growth</t>
  </si>
  <si>
    <t>Single State DCF Model Using average of Zacks, Yahoo and Value Line Forecast Growth Rates</t>
  </si>
  <si>
    <t>VL EPS Growth</t>
  </si>
  <si>
    <t>Yahoo EPS Growth</t>
  </si>
  <si>
    <t>Zacks</t>
  </si>
  <si>
    <t>Value Line</t>
  </si>
  <si>
    <t>Yahoo Finance</t>
  </si>
  <si>
    <t>Ned Davis</t>
  </si>
  <si>
    <t>Capital Asset Pricing Model Results</t>
  </si>
  <si>
    <t>Duff and Phelps Market Risk Premium</t>
  </si>
  <si>
    <t>[4]</t>
  </si>
  <si>
    <t>Risk-Free Rate</t>
  </si>
  <si>
    <t>Beta Coefficient</t>
  </si>
  <si>
    <t>ERP</t>
  </si>
  <si>
    <t>ROE</t>
  </si>
  <si>
    <t>Duff and Phelps [5]</t>
  </si>
  <si>
    <t>Average Beta for All Analysts</t>
  </si>
  <si>
    <t>Average Value Line Beta</t>
  </si>
  <si>
    <t>Average Zacks Beta</t>
  </si>
  <si>
    <t>Average Yahoo Finance Beta</t>
  </si>
  <si>
    <t>Average Ned Davis Beta</t>
  </si>
  <si>
    <t>Mean</t>
  </si>
  <si>
    <t>Damodaran Market Risk Premium</t>
  </si>
  <si>
    <t>Damodaran [6]</t>
  </si>
  <si>
    <t>Notes:</t>
  </si>
  <si>
    <t>[1] See Notes [7]</t>
  </si>
  <si>
    <t>[3]See Notes [5] and [6]</t>
  </si>
  <si>
    <t>[4] Equals Col. [1] + (Col. [2] x Col. [3])</t>
  </si>
  <si>
    <t>[6] Damodaran Trailing 12 month, with adjusted payout</t>
  </si>
  <si>
    <t>[5] Duff and Phelps March 27, 2020  ERP</t>
  </si>
  <si>
    <t>[7] Duff and Phelps Risk Free Rate June 30, 2020</t>
  </si>
  <si>
    <t>Rocky Mountain Power</t>
  </si>
  <si>
    <t>Risk Premium Models Based On Bond Yields</t>
  </si>
  <si>
    <t>Moody's Aaa</t>
  </si>
  <si>
    <t>Moody's Baa</t>
  </si>
  <si>
    <t>Estimate of Total Market Return per Duff and Phelps</t>
  </si>
  <si>
    <t>Less: Bond Yield</t>
  </si>
  <si>
    <t>Estimate of Market Risk Premium to Average Corporate Bond</t>
  </si>
  <si>
    <t>Add: Rocky Mountain Power's Current Long-Term Borrowing Rate 1/</t>
  </si>
  <si>
    <t>Estimate of Rocky Mountain Power's Cost of Equity</t>
  </si>
  <si>
    <t>Current Market Risk Premium per Damodaran</t>
  </si>
  <si>
    <t>Less:  Bond Yield</t>
  </si>
  <si>
    <t>Average Bond Yield Premium</t>
  </si>
  <si>
    <t>1/</t>
  </si>
  <si>
    <t>Estimated July 7, 2020 from information in</t>
  </si>
  <si>
    <t>Nikki L. Kobliha's Direct Testimony</t>
  </si>
  <si>
    <t>Exhibit NLK-1</t>
  </si>
  <si>
    <t>Median of Above Estimates</t>
  </si>
  <si>
    <t>Mean of Above Estimates</t>
  </si>
  <si>
    <t>CAPM Damodaran Average</t>
  </si>
  <si>
    <t>CAPM Duff and Phelps Average</t>
  </si>
  <si>
    <t>CAPM (High Estimate)</t>
  </si>
  <si>
    <t>Risk Premium Models:</t>
  </si>
  <si>
    <t xml:space="preserve">Model Using Value Line Forecast Growth Rates </t>
  </si>
  <si>
    <t>Single Stage DCF Models:</t>
  </si>
  <si>
    <t>Value</t>
  </si>
  <si>
    <t>Summary and Recommendation</t>
  </si>
  <si>
    <t>Weighted Average Cost of Capital</t>
  </si>
  <si>
    <t>Docket No. 20-035-04</t>
  </si>
  <si>
    <t>Test Year Ending December 31, 2021</t>
  </si>
  <si>
    <t>Capital</t>
  </si>
  <si>
    <t>Weighted</t>
  </si>
  <si>
    <t>Rate</t>
  </si>
  <si>
    <t>Structure</t>
  </si>
  <si>
    <t>Long-term Debt</t>
  </si>
  <si>
    <t>Preferred Stock</t>
  </si>
  <si>
    <t>Common Stock</t>
  </si>
  <si>
    <t>WACC</t>
  </si>
  <si>
    <t>Premium to Company Current 30-Year Debt Coupon Forecast (3.3%)</t>
  </si>
  <si>
    <t>Model Using Zacks, Yahoo, and Value Line Growth Rates</t>
  </si>
  <si>
    <t>Final Estimate Applicable to Rocky Mountain Power</t>
  </si>
  <si>
    <t>Average Market Return adjusted by Bond Yeild plus Risk Premium Aaa Bond</t>
  </si>
  <si>
    <t>Bond Yield Premium for RMP A Bond</t>
  </si>
  <si>
    <t>Reasonable Range: 7.24% to 9.17%</t>
  </si>
  <si>
    <t>Rate Case History (Past Rate Cases)</t>
  </si>
  <si>
    <t>List None</t>
  </si>
  <si>
    <t>Company List All</t>
  </si>
  <si>
    <t>States All</t>
  </si>
  <si>
    <t>Service Type All</t>
  </si>
  <si>
    <t>State</t>
  </si>
  <si>
    <t>Parent Company Ticker</t>
  </si>
  <si>
    <t>Docket</t>
  </si>
  <si>
    <t>Rate Case Service Type</t>
  </si>
  <si>
    <t>Case Type</t>
  </si>
  <si>
    <t>Date</t>
  </si>
  <si>
    <t>Rate Increase ($M)</t>
  </si>
  <si>
    <t>Return on Original Cost Rate (%)</t>
  </si>
  <si>
    <t>Return on Equity (%)</t>
  </si>
  <si>
    <t>Common Equity to Total Capital (%)</t>
  </si>
  <si>
    <t>Rate Base ($M)</t>
  </si>
  <si>
    <t>Decision Type</t>
  </si>
  <si>
    <t>Phase-In?</t>
  </si>
  <si>
    <t>Interim Authorized?</t>
  </si>
  <si>
    <t>Rate Case Test Year End Date</t>
  </si>
  <si>
    <t>Rate Base Valuation Method</t>
  </si>
  <si>
    <t>Rate Case Duration (months)</t>
  </si>
  <si>
    <t>Missouri</t>
  </si>
  <si>
    <t>Empire District Electric Co.</t>
  </si>
  <si>
    <t>AQN</t>
  </si>
  <si>
    <t>C-ER-2019-0374</t>
  </si>
  <si>
    <t>Electric</t>
  </si>
  <si>
    <t>Vertically Integrated</t>
  </si>
  <si>
    <t>Settled</t>
  </si>
  <si>
    <t>No</t>
  </si>
  <si>
    <t>New Hampshire</t>
  </si>
  <si>
    <t>Liberty Utilities Granite St</t>
  </si>
  <si>
    <t>D-DE-19-064</t>
  </si>
  <si>
    <t>Distribution</t>
  </si>
  <si>
    <t>12/2018</t>
  </si>
  <si>
    <t>Year-end</t>
  </si>
  <si>
    <t>Indiana</t>
  </si>
  <si>
    <t>Duke Energy Indiana, LLC</t>
  </si>
  <si>
    <t>Ca-45253</t>
  </si>
  <si>
    <t>Fully Litigated</t>
  </si>
  <si>
    <t>Yes</t>
  </si>
  <si>
    <t>12/2020</t>
  </si>
  <si>
    <t>Virginia</t>
  </si>
  <si>
    <t>Appalachian Power Co.</t>
  </si>
  <si>
    <t>C-PUR-2019-00122 (RAC-EE)</t>
  </si>
  <si>
    <t>Limited-Issue Rider</t>
  </si>
  <si>
    <t>06/2021</t>
  </si>
  <si>
    <t>Southern Indiana Gas &amp; Elec Co</t>
  </si>
  <si>
    <t>Ca-44910-TDSIC-6</t>
  </si>
  <si>
    <t>10/2019</t>
  </si>
  <si>
    <t>New Mexico</t>
  </si>
  <si>
    <t>Southwestern Public Service Co</t>
  </si>
  <si>
    <t>C-19-00170-UT</t>
  </si>
  <si>
    <t>03/2019</t>
  </si>
  <si>
    <t>Michigan</t>
  </si>
  <si>
    <t>DTE Electric Co.</t>
  </si>
  <si>
    <t>C-U-20561</t>
  </si>
  <si>
    <t>04/2021</t>
  </si>
  <si>
    <t>Kentucky</t>
  </si>
  <si>
    <t>Duke Energy Kentucky Inc.</t>
  </si>
  <si>
    <t>C-2019-00271</t>
  </si>
  <si>
    <t>03/2021</t>
  </si>
  <si>
    <t>Massachusetts</t>
  </si>
  <si>
    <t>Fitchburg Gas &amp; Electric Light</t>
  </si>
  <si>
    <t>UTL</t>
  </si>
  <si>
    <t>DPU 19-130</t>
  </si>
  <si>
    <t>Virginia Electric &amp; Power Co.</t>
  </si>
  <si>
    <t>C-PUR-2019-00105 (Rider US-4)</t>
  </si>
  <si>
    <t>05/2020</t>
  </si>
  <si>
    <t>Minnesota</t>
  </si>
  <si>
    <t>Northern States Power Co. - MN</t>
  </si>
  <si>
    <t>D-E-002/GR-19-564</t>
  </si>
  <si>
    <t>Kentucky Utilities Co.</t>
  </si>
  <si>
    <t>C-PUR-2019-00060</t>
  </si>
  <si>
    <t>Washington</t>
  </si>
  <si>
    <t>D-UE-190334</t>
  </si>
  <si>
    <t>C-PUR-2019-00104 (Rider US-3)</t>
  </si>
  <si>
    <t>05/2021</t>
  </si>
  <si>
    <t>Union Electric Co.</t>
  </si>
  <si>
    <t>C-ER-2019-0335</t>
  </si>
  <si>
    <t>Mississippi</t>
  </si>
  <si>
    <t>Mississippi Power Co.</t>
  </si>
  <si>
    <t>D-2019-UN-0219</t>
  </si>
  <si>
    <t>Indiana Michigan Power Co.</t>
  </si>
  <si>
    <t>Ca-45235</t>
  </si>
  <si>
    <t>Arkansas</t>
  </si>
  <si>
    <t>Oklahoma Gas and Electric Co.</t>
  </si>
  <si>
    <t>D-18-046-FR (2019 update)</t>
  </si>
  <si>
    <t>03/2020</t>
  </si>
  <si>
    <t>Texas</t>
  </si>
  <si>
    <t>AEP Texas Inc.</t>
  </si>
  <si>
    <t>D-49494</t>
  </si>
  <si>
    <t>C-PUR-2019-00038 (G-RAC)</t>
  </si>
  <si>
    <t>North Carolina</t>
  </si>
  <si>
    <t>E-22, Sub 562</t>
  </si>
  <si>
    <t>Maine</t>
  </si>
  <si>
    <t>Central Maine Power Co.</t>
  </si>
  <si>
    <t>IBE</t>
  </si>
  <si>
    <t>D-2018-00194</t>
  </si>
  <si>
    <t>06/2018</t>
  </si>
  <si>
    <t>C-PUR-2019-00087 (Rider R)</t>
  </si>
  <si>
    <t>CenterPoint Energy Houston</t>
  </si>
  <si>
    <t>D-49421</t>
  </si>
  <si>
    <t>Colorado</t>
  </si>
  <si>
    <t>Public Service Co. of CO</t>
  </si>
  <si>
    <t>D-19AL-0268E</t>
  </si>
  <si>
    <t>08/2019</t>
  </si>
  <si>
    <t>California</t>
  </si>
  <si>
    <t>PacifiCorp</t>
  </si>
  <si>
    <t>BRK.A</t>
  </si>
  <si>
    <t>A-18-04-002</t>
  </si>
  <si>
    <t>12/2019</t>
  </si>
  <si>
    <t>C-PUR-2019-00085 (Rider B)</t>
  </si>
  <si>
    <t>C-PUR-2019-00086 (Rider GV)</t>
  </si>
  <si>
    <t>C-PUR-2019-00088 (Rider S)</t>
  </si>
  <si>
    <t>C-PUR-2019-00089 (Rider W)</t>
  </si>
  <si>
    <t>C-U-20359</t>
  </si>
  <si>
    <t>New Jersey</t>
  </si>
  <si>
    <t>Rockland Electric Company</t>
  </si>
  <si>
    <t>ED</t>
  </si>
  <si>
    <t>D-ER19050552</t>
  </si>
  <si>
    <t>09/2019</t>
  </si>
  <si>
    <t>New York</t>
  </si>
  <si>
    <t>Consolidated Edison Co. of NY</t>
  </si>
  <si>
    <t>C-19-E-0065</t>
  </si>
  <si>
    <t>Iowa</t>
  </si>
  <si>
    <t>Interstate Power &amp; Light Co.</t>
  </si>
  <si>
    <t>D-RPU-2019-0001</t>
  </si>
  <si>
    <t>Average YTD 2020</t>
  </si>
  <si>
    <t>Settled Avg</t>
  </si>
  <si>
    <t>Litigated Avg</t>
  </si>
  <si>
    <t>Exclude Limited Use Rider</t>
  </si>
  <si>
    <t>SUMMARY OF ROE ANALYSES RESULTS</t>
  </si>
  <si>
    <t>X</t>
  </si>
  <si>
    <t>Y</t>
  </si>
  <si>
    <t>Constant Growth DCF</t>
  </si>
  <si>
    <t>Mean Low</t>
  </si>
  <si>
    <t>Mean High</t>
  </si>
  <si>
    <t>30-Day Average</t>
  </si>
  <si>
    <t>90-Day Average</t>
  </si>
  <si>
    <t>180-Day Average</t>
  </si>
  <si>
    <t>Constant Growth Average</t>
  </si>
  <si>
    <t>CAPM</t>
  </si>
  <si>
    <t>Current 30-day Average Treasury Bond Yield</t>
  </si>
  <si>
    <t>Near-Term Blue Chip Forecast Yield</t>
  </si>
  <si>
    <t>Long-Term Blue Chip Forecast Yield</t>
  </si>
  <si>
    <t>Value Line Beta</t>
  </si>
  <si>
    <t>-</t>
  </si>
  <si>
    <t>Bloomberg Beta</t>
  </si>
  <si>
    <t>Treasury Yield Plus Risk Premium</t>
  </si>
  <si>
    <t>Risk Premium</t>
  </si>
  <si>
    <t>Risk Premium Analysis</t>
  </si>
  <si>
    <t>Risk Premium Mean Result</t>
  </si>
  <si>
    <t>Lower End ROE Recommendation</t>
  </si>
  <si>
    <t>Higher End ROE Recommendation</t>
  </si>
  <si>
    <t>[2] Source: Exhibit 2.04 Beta Report</t>
  </si>
  <si>
    <t>Years YTD 2020</t>
  </si>
  <si>
    <t>Beta Report from Various Reporting Agencies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</si>
</sst>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&quot;$&quot;#,##0.00"/>
    <numFmt numFmtId="165" formatCode="&quot;[&quot;0&quot;]&quot;"/>
    <numFmt numFmtId="166" formatCode="0.000"/>
    <numFmt numFmtId="167" formatCode="[$-409]mmmm\ d\,\ yyyy;@"/>
    <numFmt numFmtId="168" formatCode="#,##0.0;[Red]\(#,##0.0\)"/>
    <numFmt numFmtId="169" formatCode="#,##0.00;[Red]\(#,##0.00\)"/>
    <numFmt numFmtId="170" formatCode="#,##0;[Red]\(#,##0\)"/>
    <numFmt numFmtId="171" formatCode="0.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u/>
      <sz val="12"/>
      <name val="Times New Roman"/>
      <family val="1"/>
    </font>
    <font>
      <u/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u/>
      <sz val="10"/>
      <name val="Times New Roman"/>
      <family val="1"/>
    </font>
    <font>
      <b/>
      <sz val="14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8">
    <xf numFmtId="0" fontId="0" fillId="0" borderId="0"/>
    <xf numFmtId="39" fontId="2" fillId="0" borderId="0"/>
    <xf numFmtId="0" fontId="3" fillId="0" borderId="0"/>
    <xf numFmtId="0" fontId="2" fillId="0" borderId="0"/>
    <xf numFmtId="0" fontId="7" fillId="0" borderId="0"/>
    <xf numFmtId="0" fontId="7" fillId="0" borderId="0"/>
    <xf numFmtId="0" fontId="3" fillId="0" borderId="0"/>
    <xf numFmtId="43" fontId="7" fillId="0" borderId="0" applyFont="0" applyFill="0" applyBorder="0" applyAlignment="0" applyProtection="0"/>
  </cellStyleXfs>
  <cellXfs count="263">
    <xf numFmtId="0" fontId="0" fillId="0" borderId="0" xfId="0"/>
    <xf numFmtId="4" fontId="0" fillId="0" borderId="0" xfId="0" applyNumberFormat="1" applyAlignment="1" applyProtection="1">
      <alignment vertical="center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10" fontId="0" fillId="0" borderId="0" xfId="0" applyNumberFormat="1" applyAlignment="1" applyProtection="1">
      <alignment vertical="center"/>
    </xf>
    <xf numFmtId="164" fontId="0" fillId="0" borderId="0" xfId="0" applyNumberFormat="1"/>
    <xf numFmtId="10" fontId="0" fillId="0" borderId="0" xfId="0" applyNumberFormat="1"/>
    <xf numFmtId="2" fontId="0" fillId="0" borderId="0" xfId="0" applyNumberFormat="1"/>
    <xf numFmtId="0" fontId="4" fillId="0" borderId="0" xfId="2" applyFont="1" applyAlignment="1">
      <alignment horizontal="left"/>
    </xf>
    <xf numFmtId="0" fontId="5" fillId="0" borderId="0" xfId="2" applyFont="1" applyAlignment="1">
      <alignment horizontal="center"/>
    </xf>
    <xf numFmtId="0" fontId="6" fillId="0" borderId="4" xfId="2" applyFont="1" applyBorder="1" applyAlignment="1">
      <alignment horizontal="center" wrapText="1"/>
    </xf>
    <xf numFmtId="0" fontId="5" fillId="0" borderId="0" xfId="0" applyFont="1"/>
    <xf numFmtId="4" fontId="5" fillId="0" borderId="0" xfId="0" applyNumberFormat="1" applyFont="1"/>
    <xf numFmtId="10" fontId="5" fillId="0" borderId="0" xfId="0" applyNumberFormat="1" applyFont="1"/>
    <xf numFmtId="164" fontId="5" fillId="0" borderId="0" xfId="0" applyNumberFormat="1" applyFont="1"/>
    <xf numFmtId="0" fontId="5" fillId="0" borderId="0" xfId="0" applyFont="1" applyAlignment="1">
      <alignment horizontal="center" wrapText="1"/>
    </xf>
    <xf numFmtId="0" fontId="7" fillId="0" borderId="0" xfId="2" applyFont="1" applyAlignment="1">
      <alignment horizontal="centerContinuous"/>
    </xf>
    <xf numFmtId="0" fontId="3" fillId="0" borderId="0" xfId="2"/>
    <xf numFmtId="0" fontId="7" fillId="0" borderId="0" xfId="2" applyFont="1"/>
    <xf numFmtId="0" fontId="7" fillId="0" borderId="5" xfId="2" applyFont="1" applyBorder="1"/>
    <xf numFmtId="165" fontId="7" fillId="0" borderId="6" xfId="2" applyNumberFormat="1" applyFont="1" applyBorder="1" applyAlignment="1">
      <alignment horizontal="center"/>
    </xf>
    <xf numFmtId="165" fontId="7" fillId="0" borderId="7" xfId="2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2" applyFont="1" applyBorder="1"/>
    <xf numFmtId="0" fontId="7" fillId="0" borderId="3" xfId="2" applyFont="1" applyBorder="1" applyAlignment="1">
      <alignment horizontal="center" wrapText="1"/>
    </xf>
    <xf numFmtId="0" fontId="7" fillId="0" borderId="1" xfId="2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9" fillId="0" borderId="9" xfId="2" applyFont="1" applyBorder="1"/>
    <xf numFmtId="0" fontId="7" fillId="0" borderId="2" xfId="2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7" fillId="0" borderId="0" xfId="2" applyFont="1" applyBorder="1"/>
    <xf numFmtId="0" fontId="7" fillId="0" borderId="11" xfId="0" applyFont="1" applyBorder="1"/>
    <xf numFmtId="0" fontId="7" fillId="0" borderId="9" xfId="2" applyFont="1" applyFill="1" applyBorder="1"/>
    <xf numFmtId="10" fontId="7" fillId="0" borderId="2" xfId="2" applyNumberFormat="1" applyFont="1" applyFill="1" applyBorder="1" applyAlignment="1">
      <alignment horizontal="center"/>
    </xf>
    <xf numFmtId="166" fontId="7" fillId="0" borderId="0" xfId="2" applyNumberFormat="1" applyFont="1" applyBorder="1" applyAlignment="1">
      <alignment horizontal="center"/>
    </xf>
    <xf numFmtId="10" fontId="7" fillId="0" borderId="0" xfId="2" applyNumberFormat="1" applyFont="1" applyBorder="1" applyAlignment="1">
      <alignment horizontal="center"/>
    </xf>
    <xf numFmtId="10" fontId="7" fillId="0" borderId="11" xfId="0" applyNumberFormat="1" applyFont="1" applyBorder="1" applyAlignment="1">
      <alignment horizontal="center"/>
    </xf>
    <xf numFmtId="10" fontId="8" fillId="0" borderId="2" xfId="2" applyNumberFormat="1" applyFont="1" applyFill="1" applyBorder="1" applyAlignment="1">
      <alignment horizontal="center"/>
    </xf>
    <xf numFmtId="166" fontId="7" fillId="0" borderId="0" xfId="2" applyNumberFormat="1" applyFont="1" applyFill="1" applyBorder="1" applyAlignment="1">
      <alignment horizontal="center"/>
    </xf>
    <xf numFmtId="10" fontId="7" fillId="0" borderId="0" xfId="2" applyNumberFormat="1" applyFont="1" applyFill="1" applyBorder="1" applyAlignment="1">
      <alignment horizontal="center"/>
    </xf>
    <xf numFmtId="10" fontId="7" fillId="0" borderId="11" xfId="0" applyNumberFormat="1" applyFont="1" applyFill="1" applyBorder="1" applyAlignment="1">
      <alignment horizontal="center"/>
    </xf>
    <xf numFmtId="0" fontId="3" fillId="0" borderId="0" xfId="2" applyFill="1"/>
    <xf numFmtId="0" fontId="3" fillId="0" borderId="0" xfId="2" applyFont="1" applyFill="1"/>
    <xf numFmtId="0" fontId="7" fillId="0" borderId="12" xfId="2" applyFont="1" applyBorder="1"/>
    <xf numFmtId="0" fontId="7" fillId="0" borderId="13" xfId="2" applyFont="1" applyBorder="1"/>
    <xf numFmtId="0" fontId="7" fillId="0" borderId="14" xfId="2" applyFont="1" applyBorder="1"/>
    <xf numFmtId="10" fontId="7" fillId="0" borderId="15" xfId="0" applyNumberFormat="1" applyFont="1" applyBorder="1" applyAlignment="1">
      <alignment horizontal="center"/>
    </xf>
    <xf numFmtId="10" fontId="7" fillId="0" borderId="0" xfId="0" applyNumberFormat="1" applyFont="1" applyAlignment="1">
      <alignment horizontal="center"/>
    </xf>
    <xf numFmtId="0" fontId="3" fillId="0" borderId="0" xfId="2" applyBorder="1"/>
    <xf numFmtId="0" fontId="8" fillId="0" borderId="0" xfId="2" applyFont="1"/>
    <xf numFmtId="0" fontId="8" fillId="0" borderId="1" xfId="2" applyFont="1" applyBorder="1"/>
    <xf numFmtId="0" fontId="3" fillId="0" borderId="0" xfId="2" applyFont="1"/>
    <xf numFmtId="39" fontId="10" fillId="0" borderId="0" xfId="3" applyNumberFormat="1" applyFont="1" applyAlignment="1">
      <alignment horizontal="centerContinuous"/>
    </xf>
    <xf numFmtId="0" fontId="10" fillId="0" borderId="0" xfId="3" applyFont="1" applyAlignment="1">
      <alignment horizontal="centerContinuous"/>
    </xf>
    <xf numFmtId="10" fontId="10" fillId="0" borderId="0" xfId="3" applyNumberFormat="1" applyFont="1" applyAlignment="1">
      <alignment horizontal="centerContinuous"/>
    </xf>
    <xf numFmtId="0" fontId="10" fillId="0" borderId="0" xfId="3" applyFont="1" applyAlignment="1"/>
    <xf numFmtId="0" fontId="2" fillId="0" borderId="0" xfId="3" applyFont="1" applyAlignment="1"/>
    <xf numFmtId="0" fontId="2" fillId="0" borderId="0" xfId="3" applyFont="1"/>
    <xf numFmtId="0" fontId="11" fillId="0" borderId="0" xfId="3" applyFont="1" applyAlignment="1">
      <alignment horizontal="centerContinuous"/>
    </xf>
    <xf numFmtId="0" fontId="2" fillId="0" borderId="0" xfId="3" applyFont="1" applyAlignment="1">
      <alignment horizontal="centerContinuous"/>
    </xf>
    <xf numFmtId="10" fontId="2" fillId="0" borderId="0" xfId="3" applyNumberFormat="1" applyFont="1" applyAlignment="1">
      <alignment horizontal="centerContinuous"/>
    </xf>
    <xf numFmtId="167" fontId="11" fillId="0" borderId="0" xfId="3" quotePrefix="1" applyNumberFormat="1" applyFont="1" applyAlignment="1">
      <alignment horizontal="centerContinuous"/>
    </xf>
    <xf numFmtId="167" fontId="2" fillId="0" borderId="0" xfId="3" quotePrefix="1" applyNumberFormat="1" applyFont="1" applyAlignment="1"/>
    <xf numFmtId="10" fontId="2" fillId="0" borderId="0" xfId="3" applyNumberFormat="1" applyFont="1" applyAlignment="1"/>
    <xf numFmtId="0" fontId="2" fillId="0" borderId="0" xfId="3" applyFont="1" applyAlignment="1">
      <alignment horizontal="center"/>
    </xf>
    <xf numFmtId="10" fontId="2" fillId="0" borderId="0" xfId="3" applyNumberFormat="1" applyFont="1" applyAlignment="1">
      <alignment horizontal="center"/>
    </xf>
    <xf numFmtId="0" fontId="12" fillId="0" borderId="0" xfId="3" applyFont="1"/>
    <xf numFmtId="10" fontId="2" fillId="0" borderId="0" xfId="3" applyNumberFormat="1" applyFont="1"/>
    <xf numFmtId="0" fontId="2" fillId="0" borderId="0" xfId="3"/>
    <xf numFmtId="10" fontId="2" fillId="0" borderId="1" xfId="3" applyNumberFormat="1" applyFont="1" applyBorder="1"/>
    <xf numFmtId="10" fontId="2" fillId="0" borderId="16" xfId="3" applyNumberFormat="1" applyFont="1" applyBorder="1"/>
    <xf numFmtId="10" fontId="12" fillId="0" borderId="0" xfId="3" applyNumberFormat="1" applyFont="1"/>
    <xf numFmtId="0" fontId="2" fillId="0" borderId="0" xfId="3" applyAlignment="1">
      <alignment horizontal="right"/>
    </xf>
    <xf numFmtId="10" fontId="2" fillId="0" borderId="0" xfId="3" applyNumberFormat="1"/>
    <xf numFmtId="0" fontId="11" fillId="0" borderId="0" xfId="3" applyFont="1"/>
    <xf numFmtId="10" fontId="12" fillId="0" borderId="0" xfId="3" applyNumberFormat="1" applyFont="1" applyAlignment="1">
      <alignment horizontal="center"/>
    </xf>
    <xf numFmtId="10" fontId="6" fillId="0" borderId="0" xfId="3" applyNumberFormat="1" applyFont="1"/>
    <xf numFmtId="10" fontId="11" fillId="0" borderId="0" xfId="3" applyNumberFormat="1" applyFont="1" applyAlignment="1">
      <alignment horizontal="center"/>
    </xf>
    <xf numFmtId="39" fontId="6" fillId="0" borderId="0" xfId="3" applyNumberFormat="1" applyFont="1"/>
    <xf numFmtId="39" fontId="11" fillId="0" borderId="0" xfId="3" quotePrefix="1" applyNumberFormat="1" applyFont="1" applyAlignment="1">
      <alignment horizontal="left"/>
    </xf>
    <xf numFmtId="39" fontId="2" fillId="0" borderId="0" xfId="3" applyNumberFormat="1" applyFont="1"/>
    <xf numFmtId="39" fontId="11" fillId="0" borderId="0" xfId="3" applyNumberFormat="1" applyFont="1"/>
    <xf numFmtId="39" fontId="11" fillId="0" borderId="0" xfId="3" applyNumberFormat="1" applyFont="1" applyAlignment="1">
      <alignment horizontal="left"/>
    </xf>
    <xf numFmtId="10" fontId="6" fillId="0" borderId="0" xfId="3" applyNumberFormat="1" applyFont="1" applyAlignment="1">
      <alignment horizontal="center"/>
    </xf>
    <xf numFmtId="39" fontId="6" fillId="0" borderId="0" xfId="3" quotePrefix="1" applyNumberFormat="1" applyFont="1" applyAlignment="1">
      <alignment horizontal="left"/>
    </xf>
    <xf numFmtId="39" fontId="6" fillId="0" borderId="0" xfId="3" applyNumberFormat="1" applyFont="1" applyAlignment="1">
      <alignment horizontal="left"/>
    </xf>
    <xf numFmtId="39" fontId="13" fillId="0" borderId="0" xfId="3" applyNumberFormat="1" applyFont="1" applyAlignment="1">
      <alignment horizontal="left"/>
    </xf>
    <xf numFmtId="39" fontId="14" fillId="0" borderId="0" xfId="3" quotePrefix="1" applyNumberFormat="1" applyFont="1" applyAlignment="1">
      <alignment horizontal="left"/>
    </xf>
    <xf numFmtId="10" fontId="2" fillId="0" borderId="0" xfId="3" applyNumberFormat="1" applyFont="1" applyBorder="1"/>
    <xf numFmtId="10" fontId="12" fillId="0" borderId="0" xfId="3" applyNumberFormat="1" applyFont="1" applyBorder="1" applyAlignment="1">
      <alignment horizontal="center"/>
    </xf>
    <xf numFmtId="10" fontId="6" fillId="0" borderId="0" xfId="3" applyNumberFormat="1" applyFont="1" applyBorder="1" applyAlignment="1">
      <alignment horizontal="center"/>
    </xf>
    <xf numFmtId="39" fontId="6" fillId="0" borderId="0" xfId="3" applyNumberFormat="1" applyFont="1" applyBorder="1"/>
    <xf numFmtId="39" fontId="14" fillId="0" borderId="0" xfId="3" applyNumberFormat="1" applyFont="1" applyBorder="1"/>
    <xf numFmtId="10" fontId="11" fillId="0" borderId="0" xfId="3" applyNumberFormat="1" applyFont="1" applyBorder="1" applyAlignment="1">
      <alignment horizontal="center"/>
    </xf>
    <xf numFmtId="39" fontId="13" fillId="0" borderId="0" xfId="3" applyNumberFormat="1" applyFont="1" applyBorder="1"/>
    <xf numFmtId="10" fontId="12" fillId="0" borderId="16" xfId="3" applyNumberFormat="1" applyFont="1" applyBorder="1" applyAlignment="1">
      <alignment horizontal="center"/>
    </xf>
    <xf numFmtId="39" fontId="2" fillId="0" borderId="0" xfId="3" applyNumberFormat="1" applyFont="1" applyBorder="1"/>
    <xf numFmtId="39" fontId="12" fillId="0" borderId="0" xfId="3" quotePrefix="1" applyNumberFormat="1" applyFont="1" applyBorder="1" applyAlignment="1">
      <alignment horizontal="center"/>
    </xf>
    <xf numFmtId="10" fontId="12" fillId="0" borderId="0" xfId="3" applyNumberFormat="1" applyFont="1" applyAlignment="1">
      <alignment horizontal="center" wrapText="1"/>
    </xf>
    <xf numFmtId="39" fontId="12" fillId="0" borderId="0" xfId="3" applyNumberFormat="1" applyFont="1" applyBorder="1" applyAlignment="1">
      <alignment horizontal="center"/>
    </xf>
    <xf numFmtId="10" fontId="2" fillId="0" borderId="0" xfId="1" applyNumberFormat="1"/>
    <xf numFmtId="39" fontId="2" fillId="0" borderId="0" xfId="1"/>
    <xf numFmtId="10" fontId="15" fillId="0" borderId="0" xfId="1" quotePrefix="1" applyNumberFormat="1" applyFont="1" applyAlignment="1">
      <alignment horizontal="right"/>
    </xf>
    <xf numFmtId="39" fontId="17" fillId="0" borderId="0" xfId="1" applyFont="1" applyAlignment="1">
      <alignment horizontal="centerContinuous"/>
    </xf>
    <xf numFmtId="10" fontId="2" fillId="0" borderId="0" xfId="1" applyNumberFormat="1" applyAlignment="1">
      <alignment horizontal="centerContinuous"/>
    </xf>
    <xf numFmtId="39" fontId="18" fillId="0" borderId="0" xfId="1" applyFont="1"/>
    <xf numFmtId="39" fontId="6" fillId="0" borderId="0" xfId="1" applyFont="1"/>
    <xf numFmtId="10" fontId="6" fillId="0" borderId="0" xfId="1" applyNumberFormat="1" applyFont="1" applyAlignment="1">
      <alignment horizontal="center"/>
    </xf>
    <xf numFmtId="10" fontId="6" fillId="0" borderId="16" xfId="1" applyNumberFormat="1" applyFont="1" applyBorder="1"/>
    <xf numFmtId="10" fontId="6" fillId="0" borderId="0" xfId="1" applyNumberFormat="1" applyFont="1"/>
    <xf numFmtId="10" fontId="6" fillId="0" borderId="0" xfId="1" applyNumberFormat="1" applyFont="1" applyFill="1"/>
    <xf numFmtId="0" fontId="7" fillId="0" borderId="0" xfId="4"/>
    <xf numFmtId="0" fontId="7" fillId="0" borderId="0" xfId="4" applyNumberFormat="1" applyFont="1" applyAlignment="1">
      <alignment horizontal="left" vertical="top"/>
    </xf>
    <xf numFmtId="0" fontId="7" fillId="0" borderId="0" xfId="4" applyNumberFormat="1" applyAlignment="1">
      <alignment horizontal="left" vertical="top" wrapText="1"/>
    </xf>
    <xf numFmtId="0" fontId="20" fillId="2" borderId="17" xfId="4" applyNumberFormat="1" applyFont="1" applyFill="1" applyBorder="1" applyAlignment="1">
      <alignment horizontal="center" vertical="top" wrapText="1"/>
    </xf>
    <xf numFmtId="0" fontId="7" fillId="0" borderId="0" xfId="4" applyAlignment="1">
      <alignment horizontal="center"/>
    </xf>
    <xf numFmtId="0" fontId="7" fillId="0" borderId="0" xfId="4" applyNumberFormat="1" applyAlignment="1">
      <alignment horizontal="left" vertical="top"/>
    </xf>
    <xf numFmtId="168" fontId="7" fillId="0" borderId="0" xfId="4" applyNumberFormat="1" applyAlignment="1">
      <alignment horizontal="right" vertical="top"/>
    </xf>
    <xf numFmtId="169" fontId="7" fillId="0" borderId="0" xfId="4" applyNumberFormat="1" applyAlignment="1">
      <alignment horizontal="right" vertical="top"/>
    </xf>
    <xf numFmtId="0" fontId="7" fillId="0" borderId="0" xfId="4" applyNumberFormat="1" applyAlignment="1">
      <alignment horizontal="right" vertical="top"/>
    </xf>
    <xf numFmtId="170" fontId="7" fillId="0" borderId="0" xfId="4" applyNumberFormat="1" applyAlignment="1">
      <alignment horizontal="right" vertical="top"/>
    </xf>
    <xf numFmtId="0" fontId="7" fillId="0" borderId="0" xfId="4" applyAlignment="1"/>
    <xf numFmtId="14" fontId="7" fillId="0" borderId="0" xfId="4" applyNumberFormat="1" applyFont="1" applyAlignment="1">
      <alignment horizontal="left" vertical="top"/>
    </xf>
    <xf numFmtId="168" fontId="7" fillId="0" borderId="0" xfId="4" applyNumberFormat="1" applyFont="1" applyAlignment="1">
      <alignment horizontal="right" vertical="top"/>
    </xf>
    <xf numFmtId="169" fontId="7" fillId="0" borderId="0" xfId="4" applyNumberFormat="1" applyFont="1" applyAlignment="1">
      <alignment horizontal="right" vertical="top"/>
    </xf>
    <xf numFmtId="170" fontId="7" fillId="0" borderId="0" xfId="4" applyNumberFormat="1" applyFont="1" applyAlignment="1">
      <alignment horizontal="right" vertical="top"/>
    </xf>
    <xf numFmtId="0" fontId="7" fillId="0" borderId="0" xfId="4" applyNumberFormat="1" applyFont="1" applyAlignment="1">
      <alignment horizontal="right" vertical="top"/>
    </xf>
    <xf numFmtId="169" fontId="21" fillId="0" borderId="8" xfId="4" applyNumberFormat="1" applyFont="1" applyBorder="1" applyAlignment="1">
      <alignment horizontal="right" vertical="top"/>
    </xf>
    <xf numFmtId="169" fontId="7" fillId="0" borderId="18" xfId="4" applyNumberFormat="1" applyBorder="1" applyAlignment="1">
      <alignment horizontal="right" vertical="top"/>
    </xf>
    <xf numFmtId="169" fontId="21" fillId="0" borderId="15" xfId="4" applyNumberFormat="1" applyFont="1" applyBorder="1" applyAlignment="1">
      <alignment horizontal="right" vertical="top"/>
    </xf>
    <xf numFmtId="169" fontId="21" fillId="0" borderId="19" xfId="4" applyNumberFormat="1" applyFont="1" applyBorder="1" applyAlignment="1">
      <alignment horizontal="right" vertical="top"/>
    </xf>
    <xf numFmtId="169" fontId="21" fillId="0" borderId="20" xfId="4" applyNumberFormat="1" applyFont="1" applyBorder="1" applyAlignment="1">
      <alignment horizontal="right" vertical="top"/>
    </xf>
    <xf numFmtId="169" fontId="21" fillId="0" borderId="21" xfId="4" applyNumberFormat="1" applyFont="1" applyBorder="1" applyAlignment="1">
      <alignment horizontal="right" vertical="top"/>
    </xf>
    <xf numFmtId="0" fontId="7" fillId="0" borderId="0" xfId="4" applyBorder="1"/>
    <xf numFmtId="0" fontId="22" fillId="0" borderId="0" xfId="5" applyFont="1" applyFill="1" applyAlignment="1">
      <alignment wrapText="1"/>
    </xf>
    <xf numFmtId="0" fontId="22" fillId="0" borderId="0" xfId="5" applyFont="1" applyFill="1" applyAlignment="1">
      <alignment horizontal="center" wrapText="1"/>
    </xf>
    <xf numFmtId="0" fontId="22" fillId="0" borderId="0" xfId="5" applyFont="1" applyFill="1" applyBorder="1" applyAlignment="1">
      <alignment wrapText="1"/>
    </xf>
    <xf numFmtId="0" fontId="22" fillId="0" borderId="0" xfId="5" applyFont="1" applyFill="1" applyBorder="1" applyAlignment="1">
      <alignment horizontal="center" wrapText="1"/>
    </xf>
    <xf numFmtId="0" fontId="22" fillId="0" borderId="0" xfId="5" applyFont="1" applyFill="1" applyAlignment="1">
      <alignment horizontal="center" vertical="center" wrapText="1"/>
    </xf>
    <xf numFmtId="0" fontId="22" fillId="0" borderId="0" xfId="5" applyFont="1" applyFill="1" applyBorder="1" applyAlignment="1">
      <alignment horizontal="center" vertical="center" wrapText="1"/>
    </xf>
    <xf numFmtId="10" fontId="22" fillId="0" borderId="0" xfId="5" applyNumberFormat="1" applyFont="1" applyFill="1" applyAlignment="1">
      <alignment horizontal="center" vertical="center" wrapText="1"/>
    </xf>
    <xf numFmtId="0" fontId="22" fillId="0" borderId="0" xfId="5" applyFont="1" applyFill="1" applyAlignment="1">
      <alignment horizontal="right" vertical="center"/>
    </xf>
    <xf numFmtId="171" fontId="22" fillId="0" borderId="0" xfId="5" applyNumberFormat="1" applyFont="1" applyFill="1" applyAlignment="1">
      <alignment horizontal="center" vertical="center" wrapText="1"/>
    </xf>
    <xf numFmtId="0" fontId="24" fillId="0" borderId="25" xfId="5" applyFont="1" applyFill="1" applyBorder="1" applyAlignment="1">
      <alignment horizontal="center" vertical="center" wrapText="1"/>
    </xf>
    <xf numFmtId="0" fontId="22" fillId="0" borderId="26" xfId="5" applyFont="1" applyFill="1" applyBorder="1" applyAlignment="1">
      <alignment horizontal="center" vertical="center" wrapText="1"/>
    </xf>
    <xf numFmtId="0" fontId="22" fillId="0" borderId="27" xfId="5" applyFont="1" applyFill="1" applyBorder="1" applyAlignment="1">
      <alignment horizontal="center" vertical="center" wrapText="1"/>
    </xf>
    <xf numFmtId="0" fontId="22" fillId="0" borderId="25" xfId="5" applyFont="1" applyFill="1" applyBorder="1" applyAlignment="1">
      <alignment horizontal="center" vertical="center" wrapText="1"/>
    </xf>
    <xf numFmtId="10" fontId="22" fillId="0" borderId="0" xfId="5" applyNumberFormat="1" applyFont="1" applyFill="1" applyAlignment="1">
      <alignment horizontal="right" vertical="center"/>
    </xf>
    <xf numFmtId="0" fontId="25" fillId="0" borderId="25" xfId="5" applyFont="1" applyFill="1" applyBorder="1" applyAlignment="1">
      <alignment horizontal="center" vertical="center" wrapText="1"/>
    </xf>
    <xf numFmtId="0" fontId="25" fillId="0" borderId="27" xfId="5" applyFont="1" applyFill="1" applyBorder="1" applyAlignment="1">
      <alignment horizontal="center" vertical="center" wrapText="1"/>
    </xf>
    <xf numFmtId="10" fontId="25" fillId="0" borderId="26" xfId="5" applyNumberFormat="1" applyFont="1" applyFill="1" applyBorder="1" applyAlignment="1">
      <alignment horizontal="center" vertical="center" wrapText="1"/>
    </xf>
    <xf numFmtId="10" fontId="25" fillId="0" borderId="27" xfId="5" applyNumberFormat="1" applyFont="1" applyFill="1" applyBorder="1" applyAlignment="1">
      <alignment horizontal="center" vertical="center" wrapText="1"/>
    </xf>
    <xf numFmtId="0" fontId="25" fillId="0" borderId="0" xfId="5" applyFont="1" applyFill="1" applyBorder="1" applyAlignment="1">
      <alignment horizontal="center" vertical="center" wrapText="1"/>
    </xf>
    <xf numFmtId="10" fontId="22" fillId="0" borderId="0" xfId="5" applyNumberFormat="1" applyFont="1" applyFill="1" applyBorder="1" applyAlignment="1">
      <alignment horizontal="center" vertical="center" wrapText="1"/>
    </xf>
    <xf numFmtId="0" fontId="25" fillId="0" borderId="0" xfId="5" applyFont="1" applyFill="1" applyAlignment="1">
      <alignment horizontal="center" vertical="center" wrapText="1"/>
    </xf>
    <xf numFmtId="0" fontId="24" fillId="0" borderId="1" xfId="5" applyFont="1" applyFill="1" applyBorder="1" applyAlignment="1">
      <alignment horizontal="left" wrapText="1"/>
    </xf>
    <xf numFmtId="0" fontId="26" fillId="0" borderId="0" xfId="6" applyFont="1" applyFill="1" applyAlignment="1">
      <alignment vertical="center" wrapText="1"/>
    </xf>
    <xf numFmtId="0" fontId="22" fillId="0" borderId="0" xfId="5" applyFont="1" applyFill="1"/>
    <xf numFmtId="43" fontId="22" fillId="0" borderId="0" xfId="7" applyFont="1" applyFill="1" applyBorder="1" applyAlignment="1">
      <alignment horizontal="right" vertical="center" wrapText="1"/>
    </xf>
    <xf numFmtId="0" fontId="24" fillId="0" borderId="0" xfId="5" applyFont="1" applyFill="1" applyAlignment="1">
      <alignment horizontal="left" vertical="center"/>
    </xf>
    <xf numFmtId="169" fontId="7" fillId="0" borderId="11" xfId="4" applyNumberFormat="1" applyBorder="1" applyAlignment="1">
      <alignment horizontal="right" vertical="top"/>
    </xf>
    <xf numFmtId="168" fontId="7" fillId="0" borderId="28" xfId="4" applyNumberFormat="1" applyBorder="1" applyAlignment="1">
      <alignment horizontal="right" vertical="top"/>
    </xf>
    <xf numFmtId="169" fontId="7" fillId="0" borderId="4" xfId="4" applyNumberFormat="1" applyBorder="1" applyAlignment="1">
      <alignment horizontal="right" vertical="top"/>
    </xf>
    <xf numFmtId="169" fontId="7" fillId="0" borderId="29" xfId="4" applyNumberFormat="1" applyBorder="1" applyAlignment="1">
      <alignment horizontal="right" vertical="top"/>
    </xf>
    <xf numFmtId="0" fontId="21" fillId="0" borderId="0" xfId="4" applyNumberFormat="1" applyFont="1" applyBorder="1" applyAlignment="1">
      <alignment horizontal="left" vertical="top"/>
    </xf>
    <xf numFmtId="169" fontId="7" fillId="0" borderId="11" xfId="4" applyNumberFormat="1" applyFont="1" applyBorder="1" applyAlignment="1">
      <alignment horizontal="right" vertical="top"/>
    </xf>
    <xf numFmtId="168" fontId="7" fillId="0" borderId="26" xfId="4" applyNumberFormat="1" applyBorder="1" applyAlignment="1">
      <alignment horizontal="right" vertical="top"/>
    </xf>
    <xf numFmtId="0" fontId="7" fillId="0" borderId="26" xfId="4" applyNumberFormat="1" applyBorder="1" applyAlignment="1">
      <alignment horizontal="left" vertical="top"/>
    </xf>
    <xf numFmtId="0" fontId="7" fillId="0" borderId="26" xfId="4" applyBorder="1" applyAlignment="1"/>
    <xf numFmtId="169" fontId="21" fillId="0" borderId="26" xfId="4" applyNumberFormat="1" applyFont="1" applyBorder="1" applyAlignment="1">
      <alignment horizontal="right" vertical="top"/>
    </xf>
    <xf numFmtId="168" fontId="7" fillId="0" borderId="33" xfId="4" applyNumberFormat="1" applyFont="1" applyBorder="1" applyAlignment="1">
      <alignment horizontal="right" vertical="top"/>
    </xf>
    <xf numFmtId="0" fontId="7" fillId="0" borderId="33" xfId="4" applyNumberFormat="1" applyFont="1" applyBorder="1" applyAlignment="1">
      <alignment horizontal="left" vertical="top"/>
    </xf>
    <xf numFmtId="0" fontId="7" fillId="0" borderId="33" xfId="4" applyBorder="1" applyAlignment="1"/>
    <xf numFmtId="169" fontId="21" fillId="0" borderId="33" xfId="4" applyNumberFormat="1" applyFont="1" applyBorder="1" applyAlignment="1">
      <alignment horizontal="right" vertical="top"/>
    </xf>
    <xf numFmtId="164" fontId="5" fillId="0" borderId="26" xfId="0" applyNumberFormat="1" applyFont="1" applyBorder="1"/>
    <xf numFmtId="4" fontId="5" fillId="0" borderId="26" xfId="0" applyNumberFormat="1" applyFont="1" applyBorder="1"/>
    <xf numFmtId="10" fontId="5" fillId="0" borderId="26" xfId="0" applyNumberFormat="1" applyFont="1" applyBorder="1"/>
    <xf numFmtId="0" fontId="5" fillId="0" borderId="25" xfId="0" applyFont="1" applyBorder="1"/>
    <xf numFmtId="10" fontId="5" fillId="0" borderId="27" xfId="0" applyNumberFormat="1" applyFont="1" applyBorder="1"/>
    <xf numFmtId="0" fontId="5" fillId="0" borderId="34" xfId="0" applyFont="1" applyBorder="1"/>
    <xf numFmtId="10" fontId="5" fillId="0" borderId="33" xfId="0" applyNumberFormat="1" applyFont="1" applyBorder="1"/>
    <xf numFmtId="10" fontId="5" fillId="0" borderId="35" xfId="0" applyNumberFormat="1" applyFont="1" applyBorder="1"/>
    <xf numFmtId="0" fontId="5" fillId="0" borderId="36" xfId="0" applyFont="1" applyBorder="1"/>
    <xf numFmtId="0" fontId="6" fillId="0" borderId="39" xfId="2" applyFont="1" applyBorder="1" applyAlignment="1">
      <alignment horizontal="center" wrapText="1"/>
    </xf>
    <xf numFmtId="0" fontId="5" fillId="0" borderId="40" xfId="2" applyFont="1" applyBorder="1" applyAlignment="1">
      <alignment horizontal="center" wrapText="1"/>
    </xf>
    <xf numFmtId="0" fontId="5" fillId="0" borderId="41" xfId="2" applyFont="1" applyBorder="1" applyAlignment="1">
      <alignment horizontal="center" wrapText="1"/>
    </xf>
    <xf numFmtId="164" fontId="5" fillId="0" borderId="33" xfId="0" applyNumberFormat="1" applyFont="1" applyBorder="1"/>
    <xf numFmtId="4" fontId="5" fillId="0" borderId="33" xfId="0" applyNumberFormat="1" applyFont="1" applyBorder="1"/>
    <xf numFmtId="10" fontId="22" fillId="0" borderId="26" xfId="5" applyNumberFormat="1" applyFont="1" applyFill="1" applyBorder="1" applyAlignment="1">
      <alignment horizontal="center" vertical="center" wrapText="1"/>
    </xf>
    <xf numFmtId="10" fontId="22" fillId="0" borderId="27" xfId="5" applyNumberFormat="1" applyFont="1" applyFill="1" applyBorder="1" applyAlignment="1">
      <alignment horizontal="center" vertical="center" wrapText="1"/>
    </xf>
    <xf numFmtId="0" fontId="20" fillId="2" borderId="42" xfId="4" applyNumberFormat="1" applyFont="1" applyFill="1" applyBorder="1" applyAlignment="1">
      <alignment horizontal="center" vertical="top" wrapText="1"/>
    </xf>
    <xf numFmtId="168" fontId="7" fillId="0" borderId="9" xfId="4" applyNumberFormat="1" applyBorder="1" applyAlignment="1">
      <alignment horizontal="right" vertical="top"/>
    </xf>
    <xf numFmtId="169" fontId="21" fillId="0" borderId="0" xfId="4" applyNumberFormat="1" applyFont="1" applyBorder="1" applyAlignment="1">
      <alignment horizontal="right" vertical="top"/>
    </xf>
    <xf numFmtId="169" fontId="21" fillId="0" borderId="18" xfId="4" applyNumberFormat="1" applyFont="1" applyBorder="1" applyAlignment="1">
      <alignment horizontal="right" vertical="top"/>
    </xf>
    <xf numFmtId="14" fontId="7" fillId="0" borderId="36" xfId="4" applyNumberFormat="1" applyBorder="1" applyAlignment="1">
      <alignment horizontal="left" vertical="top"/>
    </xf>
    <xf numFmtId="0" fontId="21" fillId="0" borderId="37" xfId="4" applyNumberFormat="1" applyFont="1" applyBorder="1" applyAlignment="1">
      <alignment horizontal="right" vertical="top"/>
    </xf>
    <xf numFmtId="168" fontId="7" fillId="0" borderId="37" xfId="4" applyNumberFormat="1" applyBorder="1" applyAlignment="1">
      <alignment horizontal="right" vertical="top"/>
    </xf>
    <xf numFmtId="0" fontId="7" fillId="0" borderId="37" xfId="4" applyNumberFormat="1" applyBorder="1" applyAlignment="1">
      <alignment horizontal="left" vertical="top"/>
    </xf>
    <xf numFmtId="0" fontId="7" fillId="0" borderId="37" xfId="4" applyBorder="1" applyAlignment="1"/>
    <xf numFmtId="169" fontId="21" fillId="0" borderId="37" xfId="4" applyNumberFormat="1" applyFont="1" applyBorder="1" applyAlignment="1">
      <alignment horizontal="right" vertical="top"/>
    </xf>
    <xf numFmtId="0" fontId="7" fillId="0" borderId="26" xfId="4" applyNumberFormat="1" applyBorder="1" applyAlignment="1">
      <alignment horizontal="left" vertical="top" wrapText="1"/>
    </xf>
    <xf numFmtId="14" fontId="7" fillId="0" borderId="26" xfId="4" applyNumberFormat="1" applyBorder="1" applyAlignment="1">
      <alignment horizontal="left" vertical="top"/>
    </xf>
    <xf numFmtId="169" fontId="7" fillId="0" borderId="26" xfId="4" applyNumberFormat="1" applyBorder="1" applyAlignment="1">
      <alignment horizontal="right" vertical="top"/>
    </xf>
    <xf numFmtId="0" fontId="7" fillId="0" borderId="26" xfId="4" applyNumberFormat="1" applyBorder="1" applyAlignment="1">
      <alignment horizontal="right" vertical="top"/>
    </xf>
    <xf numFmtId="0" fontId="7" fillId="0" borderId="26" xfId="4" applyNumberFormat="1" applyFont="1" applyBorder="1" applyAlignment="1">
      <alignment horizontal="left" vertical="top"/>
    </xf>
    <xf numFmtId="14" fontId="7" fillId="0" borderId="26" xfId="4" applyNumberFormat="1" applyFont="1" applyBorder="1" applyAlignment="1">
      <alignment horizontal="left" vertical="top"/>
    </xf>
    <xf numFmtId="168" fontId="7" fillId="0" borderId="26" xfId="4" applyNumberFormat="1" applyFont="1" applyBorder="1" applyAlignment="1">
      <alignment horizontal="right" vertical="top"/>
    </xf>
    <xf numFmtId="169" fontId="7" fillId="0" borderId="26" xfId="4" applyNumberFormat="1" applyFont="1" applyBorder="1" applyAlignment="1">
      <alignment horizontal="right" vertical="top"/>
    </xf>
    <xf numFmtId="0" fontId="7" fillId="0" borderId="26" xfId="4" applyNumberFormat="1" applyFont="1" applyBorder="1" applyAlignment="1">
      <alignment horizontal="right" vertical="top"/>
    </xf>
    <xf numFmtId="0" fontId="11" fillId="0" borderId="39" xfId="2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" fillId="0" borderId="0" xfId="0" applyFont="1"/>
    <xf numFmtId="4" fontId="0" fillId="0" borderId="37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4" fontId="0" fillId="0" borderId="38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4" fontId="0" fillId="0" borderId="35" xfId="0" applyNumberForma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4" fillId="0" borderId="34" xfId="0" applyFont="1" applyBorder="1"/>
    <xf numFmtId="0" fontId="4" fillId="0" borderId="33" xfId="0" applyFont="1" applyBorder="1"/>
    <xf numFmtId="10" fontId="4" fillId="0" borderId="33" xfId="0" applyNumberFormat="1" applyFont="1" applyBorder="1"/>
    <xf numFmtId="10" fontId="4" fillId="0" borderId="35" xfId="0" applyNumberFormat="1" applyFont="1" applyBorder="1"/>
    <xf numFmtId="164" fontId="4" fillId="0" borderId="33" xfId="0" applyNumberFormat="1" applyFont="1" applyBorder="1"/>
    <xf numFmtId="4" fontId="4" fillId="0" borderId="33" xfId="0" applyNumberFormat="1" applyFont="1" applyBorder="1"/>
    <xf numFmtId="0" fontId="4" fillId="0" borderId="36" xfId="0" applyFont="1" applyBorder="1"/>
    <xf numFmtId="164" fontId="4" fillId="0" borderId="37" xfId="0" applyNumberFormat="1" applyFont="1" applyBorder="1"/>
    <xf numFmtId="4" fontId="4" fillId="0" borderId="37" xfId="0" applyNumberFormat="1" applyFont="1" applyBorder="1"/>
    <xf numFmtId="10" fontId="4" fillId="0" borderId="37" xfId="0" applyNumberFormat="1" applyFont="1" applyBorder="1"/>
    <xf numFmtId="10" fontId="4" fillId="0" borderId="38" xfId="0" applyNumberFormat="1" applyFont="1" applyBorder="1"/>
    <xf numFmtId="0" fontId="5" fillId="0" borderId="22" xfId="0" applyFont="1" applyBorder="1"/>
    <xf numFmtId="164" fontId="5" fillId="0" borderId="23" xfId="0" applyNumberFormat="1" applyFont="1" applyBorder="1"/>
    <xf numFmtId="4" fontId="5" fillId="0" borderId="23" xfId="0" applyNumberFormat="1" applyFont="1" applyBorder="1"/>
    <xf numFmtId="10" fontId="5" fillId="0" borderId="23" xfId="0" applyNumberFormat="1" applyFont="1" applyBorder="1"/>
    <xf numFmtId="10" fontId="5" fillId="0" borderId="24" xfId="0" applyNumberFormat="1" applyFont="1" applyBorder="1"/>
    <xf numFmtId="0" fontId="4" fillId="0" borderId="37" xfId="0" applyFont="1" applyBorder="1"/>
    <xf numFmtId="0" fontId="22" fillId="0" borderId="34" xfId="5" applyFont="1" applyFill="1" applyBorder="1" applyAlignment="1">
      <alignment horizontal="center" vertical="center" wrapText="1"/>
    </xf>
    <xf numFmtId="39" fontId="16" fillId="0" borderId="0" xfId="1" applyFont="1" applyAlignment="1">
      <alignment horizontal="center"/>
    </xf>
    <xf numFmtId="39" fontId="2" fillId="0" borderId="0" xfId="1" applyAlignment="1">
      <alignment horizontal="center"/>
    </xf>
    <xf numFmtId="0" fontId="27" fillId="0" borderId="14" xfId="0" applyFont="1" applyBorder="1" applyAlignment="1">
      <alignment horizontal="center"/>
    </xf>
    <xf numFmtId="0" fontId="21" fillId="0" borderId="30" xfId="4" applyNumberFormat="1" applyFont="1" applyBorder="1" applyAlignment="1">
      <alignment horizontal="right" vertical="top"/>
    </xf>
    <xf numFmtId="0" fontId="21" fillId="0" borderId="29" xfId="4" applyNumberFormat="1" applyFont="1" applyBorder="1" applyAlignment="1">
      <alignment horizontal="right" vertical="top"/>
    </xf>
    <xf numFmtId="169" fontId="21" fillId="0" borderId="31" xfId="4" applyNumberFormat="1" applyFont="1" applyBorder="1" applyAlignment="1">
      <alignment horizontal="right" vertical="top"/>
    </xf>
    <xf numFmtId="169" fontId="21" fillId="0" borderId="32" xfId="4" applyNumberFormat="1" applyFont="1" applyBorder="1" applyAlignment="1">
      <alignment horizontal="right" vertical="top"/>
    </xf>
    <xf numFmtId="0" fontId="7" fillId="0" borderId="0" xfId="4" applyAlignment="1">
      <alignment horizontal="center"/>
    </xf>
    <xf numFmtId="0" fontId="7" fillId="0" borderId="0" xfId="4"/>
    <xf numFmtId="0" fontId="19" fillId="0" borderId="0" xfId="4" applyFont="1" applyAlignment="1">
      <alignment horizontal="left"/>
    </xf>
    <xf numFmtId="0" fontId="19" fillId="0" borderId="0" xfId="4" applyFont="1"/>
    <xf numFmtId="0" fontId="7" fillId="0" borderId="0" xfId="4" applyNumberFormat="1" applyAlignment="1">
      <alignment horizontal="left" vertical="top" wrapText="1"/>
    </xf>
    <xf numFmtId="0" fontId="26" fillId="0" borderId="0" xfId="6" applyFont="1" applyFill="1" applyAlignment="1">
      <alignment horizontal="left" vertical="top" wrapText="1"/>
    </xf>
    <xf numFmtId="0" fontId="22" fillId="0" borderId="0" xfId="5" applyFont="1" applyFill="1" applyAlignment="1">
      <alignment horizontal="center" wrapText="1"/>
    </xf>
    <xf numFmtId="0" fontId="23" fillId="3" borderId="22" xfId="5" applyFont="1" applyFill="1" applyBorder="1" applyAlignment="1">
      <alignment horizontal="center" vertical="center"/>
    </xf>
    <xf numFmtId="0" fontId="23" fillId="3" borderId="23" xfId="5" applyFont="1" applyFill="1" applyBorder="1" applyAlignment="1">
      <alignment horizontal="center" vertical="center"/>
    </xf>
    <xf numFmtId="0" fontId="23" fillId="3" borderId="24" xfId="5" applyFont="1" applyFill="1" applyBorder="1" applyAlignment="1">
      <alignment horizontal="center" vertical="center"/>
    </xf>
    <xf numFmtId="0" fontId="23" fillId="3" borderId="25" xfId="5" applyFont="1" applyFill="1" applyBorder="1" applyAlignment="1">
      <alignment horizontal="center" vertical="center"/>
    </xf>
    <xf numFmtId="0" fontId="23" fillId="3" borderId="26" xfId="5" applyFont="1" applyFill="1" applyBorder="1" applyAlignment="1">
      <alignment horizontal="center" vertical="center"/>
    </xf>
    <xf numFmtId="0" fontId="23" fillId="3" borderId="27" xfId="5" applyFont="1" applyFill="1" applyBorder="1" applyAlignment="1">
      <alignment horizontal="center" vertical="center"/>
    </xf>
    <xf numFmtId="10" fontId="22" fillId="0" borderId="33" xfId="5" applyNumberFormat="1" applyFont="1" applyFill="1" applyBorder="1" applyAlignment="1">
      <alignment horizontal="center" vertical="center" wrapText="1"/>
    </xf>
    <xf numFmtId="10" fontId="22" fillId="0" borderId="35" xfId="5" applyNumberFormat="1" applyFont="1" applyFill="1" applyBorder="1" applyAlignment="1">
      <alignment horizontal="center" vertical="center" wrapText="1"/>
    </xf>
  </cellXfs>
  <cellStyles count="8">
    <cellStyle name="Comma 10" xfId="7"/>
    <cellStyle name="Normal" xfId="0" builtinId="0"/>
    <cellStyle name="Normal 10 10 3 2 2 2 2 2" xfId="2"/>
    <cellStyle name="Normal 10 10 5" xfId="6"/>
    <cellStyle name="Normal 2" xfId="1"/>
    <cellStyle name="Normal 246 2" xfId="5"/>
    <cellStyle name="Normal 3" xfId="3"/>
    <cellStyle name="Normal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728314494664388E-2"/>
          <c:y val="5.3153344680676583E-2"/>
          <c:w val="0.90801958413493755"/>
          <c:h val="0.89534282300833379"/>
        </c:manualLayout>
      </c:layout>
      <c:scatterChart>
        <c:scatterStyle val="lineMarker"/>
        <c:varyColors val="0"/>
        <c:ser>
          <c:idx val="1"/>
          <c:order val="0"/>
          <c:tx>
            <c:strRef>
              <c:f>'DPU 2.08 AEB-2 Summary Updated'!$I$4</c:f>
              <c:strCache>
                <c:ptCount val="1"/>
                <c:pt idx="0">
                  <c:v>Constant Growth DCF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10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'DPU 2.08 AEB-2 Summary Updated'!$J$4:$J$5</c:f>
              <c:numCache>
                <c:formatCode>0.00%</c:formatCode>
                <c:ptCount val="2"/>
                <c:pt idx="0">
                  <c:v>7.801266515275683E-2</c:v>
                </c:pt>
                <c:pt idx="1">
                  <c:v>9.3765250490878096E-2</c:v>
                </c:pt>
              </c:numCache>
            </c:numRef>
          </c:xVal>
          <c:yVal>
            <c:numRef>
              <c:f>'DPU 2.08 AEB-2 Summary Updated'!$K$4:$K$5</c:f>
              <c:numCache>
                <c:formatCode>0.0</c:formatCode>
                <c:ptCount val="2"/>
                <c:pt idx="0">
                  <c:v>6</c:v>
                </c:pt>
                <c:pt idx="1">
                  <c:v>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4FD-432B-9E54-D6F5017E2237}"/>
            </c:ext>
          </c:extLst>
        </c:ser>
        <c:ser>
          <c:idx val="2"/>
          <c:order val="1"/>
          <c:tx>
            <c:strRef>
              <c:f>'DPU 2.08 AEB-2 Summary Updated'!$I$8</c:f>
              <c:strCache>
                <c:ptCount val="1"/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10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'DPU 2.08 AEB-2 Summary Updated'!$J$8:$J$9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'DPU 2.08 AEB-2 Summary Updated'!$K$8:$K$9</c:f>
              <c:numCache>
                <c:formatCode>0.0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30E-480B-849F-4039A79D7A2F}"/>
            </c:ext>
          </c:extLst>
        </c:ser>
        <c:ser>
          <c:idx val="4"/>
          <c:order val="2"/>
          <c:tx>
            <c:strRef>
              <c:f>'DPU 2.08 AEB-2 Summary Updated'!$I$10</c:f>
              <c:strCache>
                <c:ptCount val="1"/>
                <c:pt idx="0">
                  <c:v>CAPM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diamond"/>
            <c:size val="10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'DPU 2.08 AEB-2 Summary Updated'!$J$10:$J$11</c:f>
              <c:numCache>
                <c:formatCode>0.00%</c:formatCode>
                <c:ptCount val="2"/>
                <c:pt idx="0">
                  <c:v>5.828571428571426E-2</c:v>
                </c:pt>
                <c:pt idx="1">
                  <c:v>7.2102131115049831E-2</c:v>
                </c:pt>
              </c:numCache>
            </c:numRef>
          </c:xVal>
          <c:yVal>
            <c:numRef>
              <c:f>'DPU 2.08 AEB-2 Summary Updated'!$K$10:$K$11</c:f>
              <c:numCache>
                <c:formatCode>0.0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4FD-432B-9E54-D6F5017E2237}"/>
            </c:ext>
          </c:extLst>
        </c:ser>
        <c:ser>
          <c:idx val="3"/>
          <c:order val="3"/>
          <c:tx>
            <c:strRef>
              <c:f>'DPU 2.08 AEB-2 Summary Updated'!$I$12</c:f>
              <c:strCache>
                <c:ptCount val="1"/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star"/>
            <c:size val="10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'DPU 2.08 AEB-2 Summary Updated'!$J$12:$J$13</c:f>
              <c:numCache>
                <c:formatCode>0.00%</c:formatCode>
                <c:ptCount val="2"/>
              </c:numCache>
            </c:numRef>
          </c:xVal>
          <c:yVal>
            <c:numRef>
              <c:f>'DPU 2.08 AEB-2 Summary Updated'!$K$12:$K$13</c:f>
              <c:numCache>
                <c:formatCode>0.0</c:formatCode>
                <c:ptCount val="2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EDE-4FAA-9E50-A09B43602349}"/>
            </c:ext>
          </c:extLst>
        </c:ser>
        <c:ser>
          <c:idx val="5"/>
          <c:order val="4"/>
          <c:tx>
            <c:strRef>
              <c:f>'DPU 2.08 AEB-2 Summary Updated'!$I$14</c:f>
              <c:strCache>
                <c:ptCount val="1"/>
                <c:pt idx="0">
                  <c:v>Risk Premium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10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'DPU 2.08 AEB-2 Summary Updated'!$J$14:$J$15</c:f>
              <c:numCache>
                <c:formatCode>0.00%</c:formatCode>
                <c:ptCount val="2"/>
                <c:pt idx="0">
                  <c:v>9.3285386007674082E-2</c:v>
                </c:pt>
                <c:pt idx="1">
                  <c:v>9.3299999999999994E-2</c:v>
                </c:pt>
              </c:numCache>
            </c:numRef>
          </c:xVal>
          <c:yVal>
            <c:numRef>
              <c:f>'DPU 2.08 AEB-2 Summary Updated'!$K$14:$K$15</c:f>
              <c:numCache>
                <c:formatCode>0.0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4FD-432B-9E54-D6F5017E2237}"/>
            </c:ext>
          </c:extLst>
        </c:ser>
        <c:ser>
          <c:idx val="0"/>
          <c:order val="5"/>
          <c:tx>
            <c:v>Expected Earnings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x"/>
            <c:size val="10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'DPU 2.08 AEB-2 Summary Updated'!$J$16:$J$17</c:f>
              <c:numCache>
                <c:formatCode>0.00%</c:formatCode>
                <c:ptCount val="2"/>
              </c:numCache>
            </c:numRef>
          </c:xVal>
          <c:yVal>
            <c:numRef>
              <c:f>'DPU 2.08 AEB-2 Summary Updated'!$K$16:$K$17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252-42AB-80B8-5469E756F8FD}"/>
            </c:ext>
          </c:extLst>
        </c:ser>
        <c:ser>
          <c:idx val="6"/>
          <c:order val="6"/>
          <c:tx>
            <c:strRef>
              <c:f>'DPU 2.08 AEB-2 Summary Updated'!$I$18</c:f>
              <c:strCache>
                <c:ptCount val="1"/>
                <c:pt idx="0">
                  <c:v>Lower End ROE Recommendation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'DPU 2.08 AEB-2 Summary Updated'!$J$18:$J$19</c:f>
              <c:numCache>
                <c:formatCode>0.00%</c:formatCode>
                <c:ptCount val="2"/>
                <c:pt idx="0">
                  <c:v>7.2400000000000006E-2</c:v>
                </c:pt>
                <c:pt idx="1">
                  <c:v>7.2400000000000006E-2</c:v>
                </c:pt>
              </c:numCache>
            </c:numRef>
          </c:xVal>
          <c:yVal>
            <c:numRef>
              <c:f>'DPU 2.08 AEB-2 Summary Updated'!$K$18:$K$19</c:f>
              <c:numCache>
                <c:formatCode>0.0</c:formatCode>
                <c:ptCount val="2"/>
                <c:pt idx="0">
                  <c:v>0</c:v>
                </c:pt>
                <c:pt idx="1">
                  <c:v>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4FD-432B-9E54-D6F5017E2237}"/>
            </c:ext>
          </c:extLst>
        </c:ser>
        <c:ser>
          <c:idx val="7"/>
          <c:order val="7"/>
          <c:tx>
            <c:strRef>
              <c:f>'DPU 2.08 AEB-2 Summary Updated'!$I$20</c:f>
              <c:strCache>
                <c:ptCount val="1"/>
                <c:pt idx="0">
                  <c:v>Higher End ROE Recommendation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'DPU 2.08 AEB-2 Summary Updated'!$J$20:$J$21</c:f>
              <c:numCache>
                <c:formatCode>0.00%</c:formatCode>
                <c:ptCount val="2"/>
                <c:pt idx="0">
                  <c:v>9.1700000000000004E-2</c:v>
                </c:pt>
                <c:pt idx="1">
                  <c:v>9.1700000000000004E-2</c:v>
                </c:pt>
              </c:numCache>
            </c:numRef>
          </c:xVal>
          <c:yVal>
            <c:numRef>
              <c:f>'DPU 2.08 AEB-2 Summary Updated'!$K$20:$K$21</c:f>
              <c:numCache>
                <c:formatCode>0.0</c:formatCode>
                <c:ptCount val="2"/>
                <c:pt idx="0">
                  <c:v>0</c:v>
                </c:pt>
                <c:pt idx="1">
                  <c:v>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14FD-432B-9E54-D6F5017E2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0328272"/>
        <c:axId val="370326704"/>
      </c:scatterChart>
      <c:valAx>
        <c:axId val="370328272"/>
        <c:scaling>
          <c:orientation val="minMax"/>
          <c:max val="0.1"/>
          <c:min val="2.0000000000000004E-2"/>
        </c:scaling>
        <c:delete val="0"/>
        <c:axPos val="b"/>
        <c:numFmt formatCode="0.00%" sourceLinked="1"/>
        <c:majorTickMark val="in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326704"/>
        <c:crosses val="autoZero"/>
        <c:crossBetween val="midCat"/>
        <c:majorUnit val="5.0000000000000027E-3"/>
      </c:valAx>
      <c:valAx>
        <c:axId val="370326704"/>
        <c:scaling>
          <c:orientation val="minMax"/>
          <c:max val="7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crossAx val="370328272"/>
        <c:crossesAt val="0.1"/>
        <c:crossBetween val="midCat"/>
        <c:majorUnit val="1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6.4328292080486682E-2"/>
          <c:y val="0.16983783806681194"/>
          <c:w val="0.24220699925168576"/>
          <c:h val="0.7499444022280527"/>
        </c:manualLayout>
      </c:layout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85725</xdr:rowOff>
    </xdr:from>
    <xdr:to>
      <xdr:col>1</xdr:col>
      <xdr:colOff>304800</xdr:colOff>
      <xdr:row>1</xdr:row>
      <xdr:rowOff>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5725"/>
          <a:ext cx="15240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643498</xdr:colOff>
      <xdr:row>1</xdr:row>
      <xdr:rowOff>92447</xdr:rowOff>
    </xdr:from>
    <xdr:to>
      <xdr:col>22</xdr:col>
      <xdr:colOff>11204</xdr:colOff>
      <xdr:row>22</xdr:row>
      <xdr:rowOff>5041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C3ACFE90-C519-4227-BCB1-AD5CEC559F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\ANNLRPTS\WY\98\GA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advisors.sharepoint.com/FINANC/AFUDC/AFUDC%202002/AFUDC2002%20Forecast%20All%20Cos%20Act.%20thru%20Ma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yanKucan\AppData\Local\Microsoft\Windows\INetCache\Content.Outlook\J3RSQ4CQ\Atmos%20Schedul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LATE\Testimony%20Templates\Econ.%20data%20&amp;%20graphs\Testimony%20draft%20to%20be%20updated\historical.Graphs-testimony%20ready-revise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advisors.sharepoint.com/General%20Ledger%20Accounting/ADI%20Vouchers/Amanda's%20ADI%20Vouchers/FY2013/January%202013/Uploaded/010-109%20MTM%20Jan-1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\Profiles\kms7245\Local%20Settings\Temporary%20Internet%20Files\OLK8D\Cost%20of%20Capital%20estimated%2012-31-03%20Preliminary%20(1-21-04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Gas\MGE\MGE%20GR-2006-0422\Schedules\Direct\Atmos%20Schedu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D\MTGAS\2014%20Case\2014%20RateDesignMT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jperkins\Library\Containers\com.apple.mail\Data\Library\Mail%20Downloads\7FB16D56-7834-4E9D-9850-B0121F619E0E\May%20Fil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lm8149\Local%20Settings\Temporary%20Internet%20Files\OLK5C\Cost%20of%20Capital%20estimated%2012-31-04%20(1-24-05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jperkins\Library\Containers\com.apple.mail\Data\Library\Mail%20Downloads\7FB16D56-7834-4E9D-9850-B0121F619E0E\BASEREV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Forma%202001%201.0f2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yanKucan\Box%20Sync\Projects%20-%20Sussex\16.1246%20Dominion%20NC%20ROE\Rebuttal%20Testimony\Supporting%20Analyses\forward%20interpolated%20yield%20curve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advisors.sharepoint.com/General-Offices-GO/INCTAX/PROVIS/Old%20Link%20Fi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. Info."/>
      <sheetName val="Gen. Info."/>
      <sheetName val="Mngrs &amp; Offcrs"/>
      <sheetName val="Directors"/>
      <sheetName val="Long Term Debt"/>
      <sheetName val="Dividends"/>
      <sheetName val="Plant in Ser"/>
      <sheetName val="Depr."/>
      <sheetName val="Inc Stmnt"/>
      <sheetName val="Taxes Other"/>
      <sheetName val="Balance Sheet"/>
      <sheetName val="Liability Ins"/>
      <sheetName val="Miles of Line"/>
      <sheetName val="Gas Purchased &amp; Sold"/>
      <sheetName val="Dedication Res."/>
      <sheetName val="Emer. Curt. &amp; IRP"/>
      <sheetName val="Imprt Chngs"/>
      <sheetName val="Plnt Add-Ret-17a"/>
      <sheetName val="Fin Chngs (pg 17b)"/>
      <sheetName val="Oa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NSP MN"/>
      <sheetName val="NSP WI"/>
      <sheetName val="PSCO"/>
      <sheetName val="SPS"/>
      <sheetName val="CHEY"/>
      <sheetName val="STD Forecast"/>
      <sheetName val="Commercial Paper"/>
      <sheetName val="Std Comp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Data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Moody's Bond Yield Data"/>
      <sheetName val="Discount Rate"/>
      <sheetName val="Discount Chart"/>
      <sheetName val="Prime Rate"/>
      <sheetName val="Prime Chart "/>
      <sheetName val="Inflation"/>
      <sheetName val="Inflation Chart"/>
      <sheetName val="Moody's"/>
      <sheetName val="30 Yr. Bonds"/>
      <sheetName val="Moody's T-Bond Chart"/>
      <sheetName val="Moody's Spread Chart"/>
      <sheetName val="Moody's Baa Bond Yields Chart"/>
    </sheetNames>
    <sheetDataSet>
      <sheetData sheetId="0">
        <row r="30">
          <cell r="B30" t="str">
            <v>82</v>
          </cell>
          <cell r="C30">
            <v>14.22</v>
          </cell>
        </row>
        <row r="31">
          <cell r="C31">
            <v>14.22</v>
          </cell>
        </row>
        <row r="32">
          <cell r="C32">
            <v>13.53</v>
          </cell>
        </row>
        <row r="33">
          <cell r="C33">
            <v>13.37</v>
          </cell>
        </row>
        <row r="34">
          <cell r="C34">
            <v>13.24</v>
          </cell>
        </row>
        <row r="35">
          <cell r="C35">
            <v>13.92</v>
          </cell>
        </row>
        <row r="36">
          <cell r="C36">
            <v>13.55</v>
          </cell>
        </row>
        <row r="37">
          <cell r="C37">
            <v>12.77</v>
          </cell>
        </row>
        <row r="38">
          <cell r="C38">
            <v>12.07</v>
          </cell>
        </row>
        <row r="39">
          <cell r="C39">
            <v>11.17</v>
          </cell>
        </row>
        <row r="40">
          <cell r="C40">
            <v>10.54</v>
          </cell>
        </row>
        <row r="41">
          <cell r="C41">
            <v>10.54</v>
          </cell>
        </row>
        <row r="42">
          <cell r="C42">
            <v>10.63</v>
          </cell>
        </row>
        <row r="43">
          <cell r="C43">
            <v>10.88</v>
          </cell>
        </row>
        <row r="44">
          <cell r="C44">
            <v>10.63</v>
          </cell>
        </row>
        <row r="45">
          <cell r="C45">
            <v>10.48</v>
          </cell>
        </row>
        <row r="46">
          <cell r="C46">
            <v>10.53</v>
          </cell>
        </row>
        <row r="47">
          <cell r="C47">
            <v>10.93</v>
          </cell>
        </row>
        <row r="48">
          <cell r="C48">
            <v>11.4</v>
          </cell>
        </row>
        <row r="49">
          <cell r="C49">
            <v>11.82</v>
          </cell>
        </row>
        <row r="50">
          <cell r="C50">
            <v>11.63</v>
          </cell>
        </row>
        <row r="51">
          <cell r="C51">
            <v>11.58</v>
          </cell>
        </row>
        <row r="52">
          <cell r="C52">
            <v>11.75</v>
          </cell>
        </row>
        <row r="53">
          <cell r="C53">
            <v>11.88</v>
          </cell>
        </row>
        <row r="54">
          <cell r="C54">
            <v>11.75</v>
          </cell>
        </row>
        <row r="55">
          <cell r="C55">
            <v>11.95</v>
          </cell>
        </row>
        <row r="56">
          <cell r="C56">
            <v>12.38</v>
          </cell>
        </row>
        <row r="57">
          <cell r="C57">
            <v>12.65</v>
          </cell>
        </row>
        <row r="58">
          <cell r="C58">
            <v>13.43</v>
          </cell>
        </row>
        <row r="59">
          <cell r="C59">
            <v>13.44</v>
          </cell>
        </row>
        <row r="60">
          <cell r="C60">
            <v>13.21</v>
          </cell>
        </row>
        <row r="61">
          <cell r="C61">
            <v>12.54</v>
          </cell>
        </row>
        <row r="62">
          <cell r="C62">
            <v>12.29</v>
          </cell>
        </row>
        <row r="63">
          <cell r="C63">
            <v>11.98</v>
          </cell>
        </row>
        <row r="64">
          <cell r="C64">
            <v>11.56</v>
          </cell>
        </row>
        <row r="65">
          <cell r="C65">
            <v>11.52</v>
          </cell>
        </row>
        <row r="66">
          <cell r="C66">
            <v>11.45</v>
          </cell>
        </row>
        <row r="67">
          <cell r="C67">
            <v>11.47</v>
          </cell>
        </row>
        <row r="68">
          <cell r="C68">
            <v>11.81</v>
          </cell>
        </row>
        <row r="69">
          <cell r="C69">
            <v>11.47</v>
          </cell>
        </row>
        <row r="70">
          <cell r="C70">
            <v>11.05</v>
          </cell>
        </row>
        <row r="71">
          <cell r="C71">
            <v>10.44</v>
          </cell>
        </row>
        <row r="72">
          <cell r="C72">
            <v>10.5</v>
          </cell>
        </row>
        <row r="73">
          <cell r="C73">
            <v>10.56</v>
          </cell>
        </row>
        <row r="74">
          <cell r="C74">
            <v>10.61</v>
          </cell>
        </row>
        <row r="75">
          <cell r="C75">
            <v>10.5</v>
          </cell>
        </row>
        <row r="76">
          <cell r="C76">
            <v>10.06</v>
          </cell>
        </row>
        <row r="77">
          <cell r="C77">
            <v>9.5399999999999991</v>
          </cell>
        </row>
        <row r="78">
          <cell r="C78">
            <v>9.4</v>
          </cell>
        </row>
        <row r="79">
          <cell r="C79">
            <v>8.93</v>
          </cell>
        </row>
        <row r="80">
          <cell r="C80">
            <v>7.96</v>
          </cell>
        </row>
        <row r="81">
          <cell r="C81">
            <v>7.39</v>
          </cell>
        </row>
        <row r="82">
          <cell r="C82">
            <v>7.52</v>
          </cell>
        </row>
        <row r="83">
          <cell r="C83">
            <v>7.57</v>
          </cell>
        </row>
        <row r="84">
          <cell r="C84">
            <v>7.27</v>
          </cell>
        </row>
        <row r="85">
          <cell r="C85">
            <v>7.33</v>
          </cell>
        </row>
        <row r="86">
          <cell r="C86">
            <v>7.62</v>
          </cell>
        </row>
        <row r="87">
          <cell r="C87">
            <v>7.7</v>
          </cell>
        </row>
        <row r="88">
          <cell r="C88">
            <v>7.52</v>
          </cell>
        </row>
        <row r="89">
          <cell r="C89">
            <v>7.37</v>
          </cell>
        </row>
        <row r="90">
          <cell r="C90">
            <v>7.39</v>
          </cell>
        </row>
        <row r="91">
          <cell r="C91">
            <v>7.54</v>
          </cell>
        </row>
        <row r="92">
          <cell r="C92">
            <v>7.55</v>
          </cell>
        </row>
        <row r="93">
          <cell r="C93">
            <v>8.25</v>
          </cell>
        </row>
        <row r="94">
          <cell r="C94">
            <v>8.7799999999999994</v>
          </cell>
        </row>
        <row r="95">
          <cell r="C95">
            <v>8.57</v>
          </cell>
        </row>
        <row r="96">
          <cell r="C96">
            <v>8.64</v>
          </cell>
        </row>
        <row r="97">
          <cell r="C97">
            <v>8.9700000000000006</v>
          </cell>
        </row>
        <row r="98">
          <cell r="C98">
            <v>9.59</v>
          </cell>
        </row>
        <row r="99">
          <cell r="C99">
            <v>9.61</v>
          </cell>
        </row>
        <row r="100">
          <cell r="C100">
            <v>8.9499999999999993</v>
          </cell>
        </row>
        <row r="101">
          <cell r="C101">
            <v>9.1199999999999992</v>
          </cell>
        </row>
        <row r="102">
          <cell r="C102">
            <v>8.83</v>
          </cell>
        </row>
        <row r="103">
          <cell r="C103">
            <v>8.43</v>
          </cell>
        </row>
        <row r="104">
          <cell r="C104">
            <v>8.6300000000000008</v>
          </cell>
        </row>
        <row r="105">
          <cell r="C105">
            <v>8.9499999999999993</v>
          </cell>
        </row>
        <row r="106">
          <cell r="C106">
            <v>9.23</v>
          </cell>
        </row>
        <row r="107">
          <cell r="C107">
            <v>9</v>
          </cell>
        </row>
        <row r="108">
          <cell r="C108">
            <v>9.14</v>
          </cell>
        </row>
        <row r="109">
          <cell r="C109">
            <v>9.32</v>
          </cell>
        </row>
        <row r="110">
          <cell r="C110">
            <v>9.06</v>
          </cell>
        </row>
        <row r="111">
          <cell r="C111">
            <v>8.89</v>
          </cell>
        </row>
        <row r="112">
          <cell r="C112">
            <v>9.02</v>
          </cell>
        </row>
        <row r="113">
          <cell r="C113">
            <v>9.01</v>
          </cell>
        </row>
        <row r="114">
          <cell r="C114">
            <v>8.93</v>
          </cell>
        </row>
        <row r="115">
          <cell r="C115">
            <v>9.01</v>
          </cell>
        </row>
        <row r="116">
          <cell r="C116">
            <v>9.17</v>
          </cell>
        </row>
        <row r="117">
          <cell r="C117">
            <v>9.0299999999999994</v>
          </cell>
        </row>
        <row r="118">
          <cell r="C118">
            <v>8.83</v>
          </cell>
        </row>
        <row r="119">
          <cell r="C119">
            <v>8.27</v>
          </cell>
        </row>
        <row r="120">
          <cell r="C120">
            <v>8.08</v>
          </cell>
        </row>
        <row r="121">
          <cell r="C121">
            <v>8.1199999999999992</v>
          </cell>
        </row>
        <row r="122">
          <cell r="C122">
            <v>8.15</v>
          </cell>
        </row>
        <row r="123">
          <cell r="C123">
            <v>8</v>
          </cell>
        </row>
        <row r="124">
          <cell r="C124">
            <v>7.9</v>
          </cell>
        </row>
        <row r="125">
          <cell r="C125">
            <v>7.9</v>
          </cell>
        </row>
        <row r="126">
          <cell r="C126">
            <v>8.26</v>
          </cell>
        </row>
        <row r="127">
          <cell r="C127">
            <v>8.5</v>
          </cell>
        </row>
        <row r="128">
          <cell r="C128">
            <v>8.56</v>
          </cell>
        </row>
        <row r="129">
          <cell r="C129">
            <v>8.76</v>
          </cell>
        </row>
        <row r="130">
          <cell r="C130">
            <v>8.73</v>
          </cell>
        </row>
        <row r="131">
          <cell r="C131">
            <v>8.4600000000000009</v>
          </cell>
        </row>
        <row r="132">
          <cell r="C132">
            <v>8.5</v>
          </cell>
        </row>
        <row r="133">
          <cell r="C133">
            <v>8.86</v>
          </cell>
        </row>
        <row r="134">
          <cell r="C134">
            <v>9.0299999999999994</v>
          </cell>
        </row>
        <row r="135">
          <cell r="C135">
            <v>8.86</v>
          </cell>
        </row>
        <row r="136">
          <cell r="C136">
            <v>8.5399999999999991</v>
          </cell>
        </row>
        <row r="137">
          <cell r="C137">
            <v>8.24</v>
          </cell>
        </row>
        <row r="138">
          <cell r="C138">
            <v>8.27</v>
          </cell>
        </row>
        <row r="139">
          <cell r="C139">
            <v>8.0299999999999994</v>
          </cell>
        </row>
        <row r="140">
          <cell r="C140">
            <v>8.2899999999999991</v>
          </cell>
        </row>
        <row r="141">
          <cell r="C141">
            <v>8.2100000000000009</v>
          </cell>
        </row>
        <row r="142">
          <cell r="C142">
            <v>8.27</v>
          </cell>
        </row>
        <row r="143">
          <cell r="C143">
            <v>8.4700000000000006</v>
          </cell>
        </row>
        <row r="144">
          <cell r="C144">
            <v>8.4499999999999993</v>
          </cell>
        </row>
        <row r="145">
          <cell r="C145">
            <v>8.14</v>
          </cell>
        </row>
        <row r="146">
          <cell r="C146">
            <v>7.95</v>
          </cell>
        </row>
        <row r="147">
          <cell r="C147">
            <v>7.93</v>
          </cell>
        </row>
        <row r="148">
          <cell r="C148">
            <v>7.92</v>
          </cell>
        </row>
        <row r="149">
          <cell r="C149">
            <v>7.7</v>
          </cell>
        </row>
        <row r="150">
          <cell r="C150">
            <v>7.58</v>
          </cell>
        </row>
        <row r="151">
          <cell r="C151">
            <v>7.85</v>
          </cell>
        </row>
        <row r="152">
          <cell r="C152">
            <v>7.97</v>
          </cell>
        </row>
        <row r="153">
          <cell r="C153">
            <v>7.96</v>
          </cell>
        </row>
        <row r="154">
          <cell r="C154">
            <v>7.89</v>
          </cell>
        </row>
        <row r="155">
          <cell r="C155">
            <v>7.84</v>
          </cell>
        </row>
        <row r="156">
          <cell r="C156">
            <v>7.6</v>
          </cell>
        </row>
        <row r="157">
          <cell r="C157">
            <v>7.39</v>
          </cell>
        </row>
        <row r="158">
          <cell r="C158">
            <v>7.34</v>
          </cell>
        </row>
        <row r="159">
          <cell r="C159">
            <v>7.53</v>
          </cell>
        </row>
        <row r="160">
          <cell r="C160">
            <v>7.61</v>
          </cell>
        </row>
        <row r="161">
          <cell r="C161">
            <v>7.44</v>
          </cell>
        </row>
        <row r="162">
          <cell r="C162">
            <v>7.34</v>
          </cell>
        </row>
        <row r="163">
          <cell r="C163">
            <v>7.09</v>
          </cell>
        </row>
        <row r="164">
          <cell r="C164">
            <v>6.82</v>
          </cell>
        </row>
        <row r="165">
          <cell r="C165">
            <v>6.85</v>
          </cell>
        </row>
        <row r="166">
          <cell r="C166">
            <v>6.92</v>
          </cell>
        </row>
        <row r="167">
          <cell r="C167">
            <v>6.81</v>
          </cell>
        </row>
        <row r="168">
          <cell r="C168">
            <v>6.63</v>
          </cell>
        </row>
        <row r="169">
          <cell r="C169">
            <v>6.32</v>
          </cell>
        </row>
        <row r="170">
          <cell r="C170">
            <v>6</v>
          </cell>
        </row>
        <row r="171">
          <cell r="C171">
            <v>5.94</v>
          </cell>
        </row>
        <row r="172">
          <cell r="C172">
            <v>6.21</v>
          </cell>
        </row>
        <row r="173">
          <cell r="C173">
            <v>6.25</v>
          </cell>
        </row>
        <row r="174">
          <cell r="C174">
            <v>6.29</v>
          </cell>
        </row>
        <row r="175">
          <cell r="C175">
            <v>6.49</v>
          </cell>
        </row>
        <row r="176">
          <cell r="C176">
            <v>6.91</v>
          </cell>
        </row>
        <row r="177">
          <cell r="C177">
            <v>7.27</v>
          </cell>
        </row>
        <row r="178">
          <cell r="C178">
            <v>7.41</v>
          </cell>
        </row>
        <row r="179">
          <cell r="C179">
            <v>7.4</v>
          </cell>
        </row>
        <row r="180">
          <cell r="C180">
            <v>7.58</v>
          </cell>
        </row>
        <row r="181">
          <cell r="C181">
            <v>7.49</v>
          </cell>
        </row>
        <row r="182">
          <cell r="C182">
            <v>7.71</v>
          </cell>
        </row>
        <row r="183">
          <cell r="C183">
            <v>7.94</v>
          </cell>
        </row>
        <row r="184">
          <cell r="C184">
            <v>8.08</v>
          </cell>
        </row>
        <row r="185">
          <cell r="C185">
            <v>7.87</v>
          </cell>
        </row>
        <row r="186">
          <cell r="C186">
            <v>7.85</v>
          </cell>
        </row>
        <row r="187">
          <cell r="C187">
            <v>7.61</v>
          </cell>
        </row>
        <row r="188">
          <cell r="C188">
            <v>7.45</v>
          </cell>
        </row>
        <row r="189">
          <cell r="C189">
            <v>7.36</v>
          </cell>
        </row>
        <row r="190">
          <cell r="C190">
            <v>6.95</v>
          </cell>
        </row>
        <row r="191">
          <cell r="C191">
            <v>6.57</v>
          </cell>
        </row>
        <row r="192">
          <cell r="C192">
            <v>6.72</v>
          </cell>
        </row>
        <row r="193">
          <cell r="C193">
            <v>6.86</v>
          </cell>
        </row>
        <row r="194">
          <cell r="C194">
            <v>6.55</v>
          </cell>
        </row>
        <row r="195">
          <cell r="C195">
            <v>6.37</v>
          </cell>
        </row>
        <row r="196">
          <cell r="C196">
            <v>6.26</v>
          </cell>
        </row>
        <row r="197">
          <cell r="C197">
            <v>6.06</v>
          </cell>
        </row>
        <row r="198">
          <cell r="C198">
            <v>6.05</v>
          </cell>
        </row>
        <row r="199">
          <cell r="C199">
            <v>6.24</v>
          </cell>
        </row>
        <row r="200">
          <cell r="C200">
            <v>6.6</v>
          </cell>
        </row>
        <row r="201">
          <cell r="C201">
            <v>6.79</v>
          </cell>
        </row>
        <row r="202">
          <cell r="C202">
            <v>6.93</v>
          </cell>
        </row>
        <row r="203">
          <cell r="C203">
            <v>7.06</v>
          </cell>
        </row>
        <row r="204">
          <cell r="C204">
            <v>7.03</v>
          </cell>
        </row>
        <row r="205">
          <cell r="C205">
            <v>6.84</v>
          </cell>
        </row>
        <row r="206">
          <cell r="C206">
            <v>7.03</v>
          </cell>
        </row>
        <row r="207">
          <cell r="C207">
            <v>6.81</v>
          </cell>
        </row>
        <row r="208">
          <cell r="C208">
            <v>6.48</v>
          </cell>
        </row>
        <row r="209">
          <cell r="C209">
            <v>6.55</v>
          </cell>
        </row>
        <row r="210">
          <cell r="C210">
            <v>6.83</v>
          </cell>
        </row>
        <row r="211">
          <cell r="C211">
            <v>6.69</v>
          </cell>
        </row>
        <row r="212">
          <cell r="C212">
            <v>6.93</v>
          </cell>
        </row>
        <row r="213">
          <cell r="C213">
            <v>7.09</v>
          </cell>
        </row>
        <row r="214">
          <cell r="C214">
            <v>6.94</v>
          </cell>
        </row>
        <row r="215">
          <cell r="C215">
            <v>6.77</v>
          </cell>
        </row>
        <row r="216">
          <cell r="C216">
            <v>6.51</v>
          </cell>
        </row>
        <row r="217">
          <cell r="C217">
            <v>6.58</v>
          </cell>
        </row>
        <row r="218">
          <cell r="C218">
            <v>6.5</v>
          </cell>
        </row>
        <row r="219">
          <cell r="C219">
            <v>6.33</v>
          </cell>
        </row>
        <row r="220">
          <cell r="C220">
            <v>6.11</v>
          </cell>
        </row>
        <row r="221">
          <cell r="C221">
            <v>5.99</v>
          </cell>
        </row>
        <row r="222">
          <cell r="C222">
            <v>5.81</v>
          </cell>
        </row>
        <row r="223">
          <cell r="C223">
            <v>5.89</v>
          </cell>
        </row>
        <row r="224">
          <cell r="C224">
            <v>5.95</v>
          </cell>
        </row>
        <row r="225">
          <cell r="C225">
            <v>5.92</v>
          </cell>
        </row>
        <row r="226">
          <cell r="C226">
            <v>5.93</v>
          </cell>
        </row>
        <row r="227">
          <cell r="C227">
            <v>5.7</v>
          </cell>
        </row>
        <row r="228">
          <cell r="C228">
            <v>5.68</v>
          </cell>
        </row>
        <row r="229">
          <cell r="C229">
            <v>5.54</v>
          </cell>
        </row>
        <row r="230">
          <cell r="C230">
            <v>5.2</v>
          </cell>
        </row>
        <row r="231">
          <cell r="C231">
            <v>5.01</v>
          </cell>
        </row>
        <row r="232">
          <cell r="C232">
            <v>5.25</v>
          </cell>
        </row>
        <row r="233">
          <cell r="C233">
            <v>5.0599999999999996</v>
          </cell>
        </row>
      </sheetData>
      <sheetData sheetId="1"/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G"/>
      <sheetName val="Sheet1 (2)"/>
      <sheetName val="with formulas"/>
      <sheetName val="Oct 14 Swaps"/>
      <sheetName val="Jun 17 Swaps"/>
      <sheetName val="T Lock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"/>
      <sheetName val="Capitalization"/>
      <sheetName val="Pfd Stock"/>
      <sheetName val="WCLTD"/>
      <sheetName val="MTN-C"/>
      <sheetName val="MTN-D"/>
      <sheetName val="92 EIRR"/>
      <sheetName val="93 EIRR"/>
      <sheetName val="Mates A"/>
      <sheetName val="Mates B"/>
      <sheetName val="94 EIRR"/>
      <sheetName val="98 EIRR A&amp;B"/>
      <sheetName val="TOPrs"/>
      <sheetName val="Int Rate Hedging-1"/>
      <sheetName val="Int Rate Hedging-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Data"/>
      <sheetName val="Moody's Bond Yield Data"/>
      <sheetName val="Cover"/>
      <sheetName val="List"/>
      <sheetName val="Discount Rate"/>
      <sheetName val="Prime Rate"/>
      <sheetName val="Inflation"/>
      <sheetName val="Moody's"/>
      <sheetName val="30 Yr. Bonds"/>
      <sheetName val="Discount Chart"/>
      <sheetName val="Inflation Chart"/>
      <sheetName val="Moody's T-Bond Chart"/>
      <sheetName val="Moody's Spread Chart"/>
      <sheetName val="Moody's Baa Bond Yields Chart"/>
      <sheetName val="Econ Est &amp; Proj"/>
      <sheetName val="Hist. Cap Stru Atmos"/>
      <sheetName val="Ratios"/>
      <sheetName val="Cap. Struct."/>
      <sheetName val="LTD Rate"/>
      <sheetName val="STD Rate"/>
      <sheetName val="Comp. Co Criteria"/>
      <sheetName val="Ticker - Distr."/>
      <sheetName val="10-yr. Historical Growth"/>
      <sheetName val="5-yr. historical growth"/>
      <sheetName val="Avg 5-year and 10-year"/>
      <sheetName val="Comparable Projected Growth"/>
      <sheetName val="Comparable Stock Prices"/>
      <sheetName val="Comp DCF"/>
      <sheetName val="Comp CAPM"/>
      <sheetName val="Comp. Ratios"/>
      <sheetName val="RR"/>
      <sheetName val="WACC"/>
    </sheetNames>
    <sheetDataSet>
      <sheetData sheetId="0">
        <row r="30">
          <cell r="B30" t="str">
            <v>82</v>
          </cell>
          <cell r="C30">
            <v>14.22</v>
          </cell>
          <cell r="E30">
            <v>16.73</v>
          </cell>
          <cell r="I30">
            <v>8.4</v>
          </cell>
          <cell r="K30">
            <v>12</v>
          </cell>
          <cell r="O30">
            <v>2.5099999999999998</v>
          </cell>
          <cell r="P30">
            <v>1.5240553745928338</v>
          </cell>
        </row>
        <row r="31">
          <cell r="C31">
            <v>14.22</v>
          </cell>
          <cell r="E31">
            <v>16.72</v>
          </cell>
          <cell r="I31">
            <v>7.6</v>
          </cell>
          <cell r="K31">
            <v>12</v>
          </cell>
          <cell r="O31">
            <v>2.4999999999999982</v>
          </cell>
          <cell r="P31">
            <v>1.5240553745928338</v>
          </cell>
        </row>
        <row r="32">
          <cell r="C32">
            <v>13.53</v>
          </cell>
          <cell r="E32">
            <v>16.07</v>
          </cell>
          <cell r="I32">
            <v>6.8</v>
          </cell>
          <cell r="K32">
            <v>12</v>
          </cell>
          <cell r="O32">
            <v>2.5400000000000009</v>
          </cell>
          <cell r="P32">
            <v>1.5240553745928338</v>
          </cell>
        </row>
        <row r="33">
          <cell r="C33">
            <v>13.37</v>
          </cell>
          <cell r="E33">
            <v>15.82</v>
          </cell>
          <cell r="I33">
            <v>6.5</v>
          </cell>
          <cell r="K33">
            <v>12</v>
          </cell>
          <cell r="O33">
            <v>2.4500000000000011</v>
          </cell>
          <cell r="P33">
            <v>1.5240553745928338</v>
          </cell>
        </row>
        <row r="34">
          <cell r="C34">
            <v>13.24</v>
          </cell>
          <cell r="E34">
            <v>15.6</v>
          </cell>
          <cell r="I34">
            <v>6.7</v>
          </cell>
          <cell r="K34">
            <v>12</v>
          </cell>
          <cell r="O34">
            <v>2.3599999999999994</v>
          </cell>
          <cell r="P34">
            <v>1.5240553745928338</v>
          </cell>
        </row>
        <row r="35">
          <cell r="C35">
            <v>13.92</v>
          </cell>
          <cell r="E35">
            <v>16.18</v>
          </cell>
          <cell r="I35">
            <v>7.1</v>
          </cell>
          <cell r="K35">
            <v>12</v>
          </cell>
          <cell r="O35">
            <v>2.2599999999999998</v>
          </cell>
          <cell r="P35">
            <v>1.5240553745928338</v>
          </cell>
        </row>
        <row r="36">
          <cell r="C36">
            <v>13.55</v>
          </cell>
          <cell r="E36">
            <v>16.04</v>
          </cell>
          <cell r="I36">
            <v>6.4</v>
          </cell>
          <cell r="K36">
            <v>11</v>
          </cell>
          <cell r="O36">
            <v>2.4899999999999984</v>
          </cell>
          <cell r="P36">
            <v>1.5240553745928338</v>
          </cell>
        </row>
        <row r="37">
          <cell r="C37">
            <v>12.77</v>
          </cell>
          <cell r="E37">
            <v>15.22</v>
          </cell>
          <cell r="I37">
            <v>5.9</v>
          </cell>
          <cell r="K37">
            <v>10</v>
          </cell>
          <cell r="O37">
            <v>2.4500000000000011</v>
          </cell>
          <cell r="P37">
            <v>1.5240553745928338</v>
          </cell>
        </row>
        <row r="38">
          <cell r="C38">
            <v>12.07</v>
          </cell>
          <cell r="E38">
            <v>14.56</v>
          </cell>
          <cell r="I38">
            <v>5</v>
          </cell>
          <cell r="K38">
            <v>9.5</v>
          </cell>
          <cell r="O38">
            <v>2.4900000000000002</v>
          </cell>
          <cell r="P38">
            <v>1.5240553745928338</v>
          </cell>
        </row>
        <row r="39">
          <cell r="C39">
            <v>11.17</v>
          </cell>
          <cell r="E39">
            <v>13.88</v>
          </cell>
          <cell r="I39">
            <v>5.0999999999999996</v>
          </cell>
          <cell r="K39">
            <v>9</v>
          </cell>
          <cell r="O39">
            <v>2.7100000000000009</v>
          </cell>
          <cell r="P39">
            <v>1.5240553745928338</v>
          </cell>
        </row>
        <row r="40">
          <cell r="C40">
            <v>10.54</v>
          </cell>
          <cell r="E40">
            <v>13.58</v>
          </cell>
          <cell r="I40">
            <v>4.5999999999999996</v>
          </cell>
          <cell r="K40">
            <v>9</v>
          </cell>
          <cell r="O40">
            <v>3.0400000000000009</v>
          </cell>
          <cell r="P40">
            <v>1.5240553745928338</v>
          </cell>
        </row>
        <row r="41">
          <cell r="C41">
            <v>10.54</v>
          </cell>
          <cell r="E41">
            <v>13.55</v>
          </cell>
          <cell r="I41">
            <v>3.8</v>
          </cell>
          <cell r="K41">
            <v>8.5</v>
          </cell>
          <cell r="O41">
            <v>3.0100000000000016</v>
          </cell>
          <cell r="P41">
            <v>1.5240553745928338</v>
          </cell>
        </row>
        <row r="42">
          <cell r="B42" t="str">
            <v>83</v>
          </cell>
          <cell r="C42">
            <v>10.63</v>
          </cell>
          <cell r="E42">
            <v>13.46</v>
          </cell>
          <cell r="I42">
            <v>3.7</v>
          </cell>
          <cell r="K42">
            <v>8.5</v>
          </cell>
          <cell r="O42">
            <v>2.83</v>
          </cell>
          <cell r="P42">
            <v>1.5240553745928338</v>
          </cell>
        </row>
        <row r="43">
          <cell r="C43">
            <v>10.88</v>
          </cell>
          <cell r="E43">
            <v>13.6</v>
          </cell>
          <cell r="I43">
            <v>3.5</v>
          </cell>
          <cell r="K43">
            <v>8.5</v>
          </cell>
          <cell r="O43">
            <v>2.7199999999999989</v>
          </cell>
          <cell r="P43">
            <v>1.5240553745928338</v>
          </cell>
        </row>
        <row r="44">
          <cell r="C44">
            <v>10.63</v>
          </cell>
          <cell r="E44">
            <v>13.28</v>
          </cell>
          <cell r="I44">
            <v>3.6</v>
          </cell>
          <cell r="K44">
            <v>8.5</v>
          </cell>
          <cell r="O44">
            <v>2.6499999999999986</v>
          </cell>
          <cell r="P44">
            <v>1.5240553745928338</v>
          </cell>
        </row>
        <row r="45">
          <cell r="C45">
            <v>10.48</v>
          </cell>
          <cell r="E45">
            <v>13.03</v>
          </cell>
          <cell r="I45">
            <v>3.9</v>
          </cell>
          <cell r="K45">
            <v>8.5</v>
          </cell>
          <cell r="O45">
            <v>2.5499999999999989</v>
          </cell>
          <cell r="P45">
            <v>1.5240553745928338</v>
          </cell>
        </row>
        <row r="46">
          <cell r="C46">
            <v>10.53</v>
          </cell>
          <cell r="E46">
            <v>13</v>
          </cell>
          <cell r="I46">
            <v>3.5</v>
          </cell>
          <cell r="K46">
            <v>8.5</v>
          </cell>
          <cell r="O46">
            <v>2.4700000000000006</v>
          </cell>
          <cell r="P46">
            <v>1.5240553745928338</v>
          </cell>
        </row>
        <row r="47">
          <cell r="C47">
            <v>10.93</v>
          </cell>
          <cell r="E47">
            <v>13.17</v>
          </cell>
          <cell r="I47">
            <v>2.6</v>
          </cell>
          <cell r="K47">
            <v>8.5</v>
          </cell>
          <cell r="O47">
            <v>2.2400000000000002</v>
          </cell>
          <cell r="P47">
            <v>1.5240553745928338</v>
          </cell>
        </row>
        <row r="48">
          <cell r="C48">
            <v>11.4</v>
          </cell>
          <cell r="E48">
            <v>13.28</v>
          </cell>
          <cell r="I48">
            <v>2.5</v>
          </cell>
          <cell r="K48">
            <v>8.5</v>
          </cell>
          <cell r="O48">
            <v>1.879999999999999</v>
          </cell>
          <cell r="P48">
            <v>1.5240553745928338</v>
          </cell>
        </row>
        <row r="49">
          <cell r="C49">
            <v>11.82</v>
          </cell>
          <cell r="E49">
            <v>13.5</v>
          </cell>
          <cell r="I49">
            <v>2.6</v>
          </cell>
          <cell r="K49">
            <v>8.5</v>
          </cell>
          <cell r="O49">
            <v>1.6799999999999997</v>
          </cell>
          <cell r="P49">
            <v>1.5240553745928338</v>
          </cell>
        </row>
        <row r="50">
          <cell r="C50">
            <v>11.63</v>
          </cell>
          <cell r="E50">
            <v>13.35</v>
          </cell>
          <cell r="I50">
            <v>2.9</v>
          </cell>
          <cell r="K50">
            <v>8.5</v>
          </cell>
          <cell r="O50">
            <v>1.7199999999999989</v>
          </cell>
          <cell r="P50">
            <v>1.5240553745928338</v>
          </cell>
        </row>
        <row r="51">
          <cell r="C51">
            <v>11.58</v>
          </cell>
          <cell r="E51">
            <v>13.19</v>
          </cell>
          <cell r="I51">
            <v>2.9</v>
          </cell>
          <cell r="K51">
            <v>8.5</v>
          </cell>
          <cell r="O51">
            <v>1.6099999999999994</v>
          </cell>
          <cell r="P51">
            <v>1.5240553745928338</v>
          </cell>
        </row>
        <row r="52">
          <cell r="C52">
            <v>11.75</v>
          </cell>
          <cell r="E52">
            <v>13.33</v>
          </cell>
          <cell r="I52">
            <v>3.3</v>
          </cell>
          <cell r="K52">
            <v>8.5</v>
          </cell>
          <cell r="O52">
            <v>1.58</v>
          </cell>
          <cell r="P52">
            <v>1.5240553745928338</v>
          </cell>
        </row>
        <row r="53">
          <cell r="C53">
            <v>11.88</v>
          </cell>
          <cell r="E53">
            <v>13.48</v>
          </cell>
          <cell r="I53">
            <v>3.8</v>
          </cell>
          <cell r="K53">
            <v>8.5</v>
          </cell>
          <cell r="O53">
            <v>1.5999999999999996</v>
          </cell>
          <cell r="P53">
            <v>1.5240553745928338</v>
          </cell>
        </row>
        <row r="54">
          <cell r="B54" t="str">
            <v>84</v>
          </cell>
          <cell r="C54">
            <v>11.75</v>
          </cell>
          <cell r="E54">
            <v>13.4</v>
          </cell>
          <cell r="I54">
            <v>4.2</v>
          </cell>
          <cell r="K54">
            <v>8.5</v>
          </cell>
          <cell r="O54">
            <v>1.6500000000000004</v>
          </cell>
          <cell r="P54">
            <v>1.5240553745928338</v>
          </cell>
        </row>
        <row r="55">
          <cell r="C55">
            <v>11.95</v>
          </cell>
          <cell r="E55">
            <v>13.5</v>
          </cell>
          <cell r="I55">
            <v>4.5999999999999996</v>
          </cell>
          <cell r="K55">
            <v>8.5</v>
          </cell>
          <cell r="O55">
            <v>1.5500000000000007</v>
          </cell>
          <cell r="P55">
            <v>1.5240553745928338</v>
          </cell>
        </row>
        <row r="56">
          <cell r="C56">
            <v>12.38</v>
          </cell>
          <cell r="E56">
            <v>14.03</v>
          </cell>
          <cell r="I56">
            <v>4.8</v>
          </cell>
          <cell r="K56">
            <v>8.5</v>
          </cell>
          <cell r="O56">
            <v>1.6499999999999986</v>
          </cell>
          <cell r="P56">
            <v>1.5240553745928338</v>
          </cell>
        </row>
        <row r="57">
          <cell r="C57">
            <v>12.65</v>
          </cell>
          <cell r="E57">
            <v>14.3</v>
          </cell>
          <cell r="I57">
            <v>4.5999999999999996</v>
          </cell>
          <cell r="K57">
            <v>9</v>
          </cell>
          <cell r="O57">
            <v>1.6500000000000004</v>
          </cell>
          <cell r="P57">
            <v>1.5240553745928338</v>
          </cell>
        </row>
        <row r="58">
          <cell r="C58">
            <v>13.43</v>
          </cell>
          <cell r="E58">
            <v>14.95</v>
          </cell>
          <cell r="I58">
            <v>4.2</v>
          </cell>
          <cell r="K58">
            <v>9</v>
          </cell>
          <cell r="O58">
            <v>1.5199999999999996</v>
          </cell>
          <cell r="P58">
            <v>1.5240553745928338</v>
          </cell>
        </row>
        <row r="59">
          <cell r="C59">
            <v>13.44</v>
          </cell>
          <cell r="E59">
            <v>15.16</v>
          </cell>
          <cell r="I59">
            <v>4.2</v>
          </cell>
          <cell r="K59">
            <v>9</v>
          </cell>
          <cell r="O59">
            <v>1.7200000000000006</v>
          </cell>
          <cell r="P59">
            <v>1.5240553745928338</v>
          </cell>
        </row>
        <row r="60">
          <cell r="C60">
            <v>13.21</v>
          </cell>
          <cell r="E60">
            <v>14.92</v>
          </cell>
          <cell r="I60">
            <v>4.2</v>
          </cell>
          <cell r="K60">
            <v>9</v>
          </cell>
          <cell r="O60">
            <v>1.7099999999999991</v>
          </cell>
          <cell r="P60">
            <v>1.5240553745928338</v>
          </cell>
        </row>
        <row r="61">
          <cell r="C61">
            <v>12.54</v>
          </cell>
          <cell r="E61">
            <v>14.29</v>
          </cell>
          <cell r="I61">
            <v>4.3</v>
          </cell>
          <cell r="K61">
            <v>9</v>
          </cell>
          <cell r="O61">
            <v>1.75</v>
          </cell>
          <cell r="P61">
            <v>1.5240553745928338</v>
          </cell>
        </row>
        <row r="62">
          <cell r="C62">
            <v>12.29</v>
          </cell>
          <cell r="E62">
            <v>14.04</v>
          </cell>
          <cell r="I62">
            <v>4.3</v>
          </cell>
          <cell r="K62">
            <v>9</v>
          </cell>
          <cell r="O62">
            <v>1.75</v>
          </cell>
          <cell r="P62">
            <v>1.5240553745928338</v>
          </cell>
        </row>
        <row r="63">
          <cell r="C63">
            <v>11.98</v>
          </cell>
          <cell r="E63">
            <v>13.68</v>
          </cell>
          <cell r="I63">
            <v>4.3</v>
          </cell>
          <cell r="K63">
            <v>9</v>
          </cell>
          <cell r="O63">
            <v>1.6999999999999993</v>
          </cell>
          <cell r="P63">
            <v>1.5240553745928338</v>
          </cell>
        </row>
        <row r="64">
          <cell r="C64">
            <v>11.56</v>
          </cell>
          <cell r="E64">
            <v>13.15</v>
          </cell>
          <cell r="I64">
            <v>4.0999999999999996</v>
          </cell>
          <cell r="K64">
            <v>8.5</v>
          </cell>
          <cell r="O64">
            <v>1.5899999999999999</v>
          </cell>
          <cell r="P64">
            <v>1.5240553745928338</v>
          </cell>
        </row>
        <row r="65">
          <cell r="C65">
            <v>11.52</v>
          </cell>
          <cell r="E65">
            <v>12.96</v>
          </cell>
          <cell r="I65">
            <v>3.9</v>
          </cell>
          <cell r="K65">
            <v>8</v>
          </cell>
          <cell r="O65">
            <v>1.4400000000000013</v>
          </cell>
          <cell r="P65">
            <v>1.5240553745928338</v>
          </cell>
        </row>
        <row r="66">
          <cell r="B66" t="str">
            <v>85</v>
          </cell>
          <cell r="C66">
            <v>11.45</v>
          </cell>
          <cell r="E66">
            <v>12.88</v>
          </cell>
          <cell r="I66">
            <v>3.5</v>
          </cell>
          <cell r="K66">
            <v>8</v>
          </cell>
          <cell r="O66">
            <v>1.4300000000000015</v>
          </cell>
          <cell r="P66">
            <v>1.5240553745928338</v>
          </cell>
        </row>
        <row r="67">
          <cell r="C67">
            <v>11.47</v>
          </cell>
          <cell r="E67">
            <v>13</v>
          </cell>
          <cell r="I67">
            <v>3.5</v>
          </cell>
          <cell r="K67">
            <v>8</v>
          </cell>
          <cell r="O67">
            <v>1.5299999999999994</v>
          </cell>
          <cell r="P67">
            <v>1.5240553745928338</v>
          </cell>
        </row>
        <row r="68">
          <cell r="C68">
            <v>11.81</v>
          </cell>
          <cell r="E68">
            <v>13.66</v>
          </cell>
          <cell r="I68">
            <v>3.7</v>
          </cell>
          <cell r="K68">
            <v>8</v>
          </cell>
          <cell r="O68">
            <v>1.8499999999999996</v>
          </cell>
          <cell r="P68">
            <v>1.5240553745928338</v>
          </cell>
        </row>
        <row r="69">
          <cell r="C69">
            <v>11.47</v>
          </cell>
          <cell r="E69">
            <v>13.42</v>
          </cell>
          <cell r="I69">
            <v>3.7</v>
          </cell>
          <cell r="K69">
            <v>8</v>
          </cell>
          <cell r="O69">
            <v>1.9499999999999993</v>
          </cell>
          <cell r="P69">
            <v>1.5240553745928338</v>
          </cell>
        </row>
        <row r="70">
          <cell r="C70">
            <v>11.05</v>
          </cell>
          <cell r="E70">
            <v>12.89</v>
          </cell>
          <cell r="I70">
            <v>3.8</v>
          </cell>
          <cell r="K70">
            <v>7.5</v>
          </cell>
          <cell r="O70">
            <v>1.8399999999999999</v>
          </cell>
          <cell r="P70">
            <v>1.5240553745928338</v>
          </cell>
        </row>
        <row r="71">
          <cell r="C71">
            <v>10.44</v>
          </cell>
          <cell r="E71">
            <v>11.91</v>
          </cell>
          <cell r="I71">
            <v>3.8</v>
          </cell>
          <cell r="K71">
            <v>7.5</v>
          </cell>
          <cell r="O71">
            <v>1.4700000000000006</v>
          </cell>
          <cell r="P71">
            <v>1.5240553745928338</v>
          </cell>
        </row>
        <row r="72">
          <cell r="C72">
            <v>10.5</v>
          </cell>
          <cell r="E72">
            <v>11.88</v>
          </cell>
          <cell r="I72">
            <v>3.6</v>
          </cell>
          <cell r="K72">
            <v>7.5</v>
          </cell>
          <cell r="O72">
            <v>1.3800000000000008</v>
          </cell>
          <cell r="P72">
            <v>1.5240553745928338</v>
          </cell>
        </row>
        <row r="73">
          <cell r="C73">
            <v>10.56</v>
          </cell>
          <cell r="E73">
            <v>11.93</v>
          </cell>
          <cell r="I73">
            <v>3.3</v>
          </cell>
          <cell r="K73">
            <v>7.5</v>
          </cell>
          <cell r="O73">
            <v>1.3699999999999992</v>
          </cell>
          <cell r="P73">
            <v>1.5240553745928338</v>
          </cell>
        </row>
        <row r="74">
          <cell r="C74">
            <v>10.61</v>
          </cell>
          <cell r="E74">
            <v>11.95</v>
          </cell>
          <cell r="I74">
            <v>3.1</v>
          </cell>
          <cell r="K74">
            <v>7.5</v>
          </cell>
          <cell r="O74">
            <v>1.3399999999999999</v>
          </cell>
          <cell r="P74">
            <v>1.5240553745928338</v>
          </cell>
        </row>
        <row r="75">
          <cell r="C75">
            <v>10.5</v>
          </cell>
          <cell r="E75">
            <v>11.84</v>
          </cell>
          <cell r="I75">
            <v>3.2</v>
          </cell>
          <cell r="K75">
            <v>7.5</v>
          </cell>
          <cell r="O75">
            <v>1.3399999999999999</v>
          </cell>
          <cell r="P75">
            <v>1.5240553745928338</v>
          </cell>
        </row>
        <row r="76">
          <cell r="C76">
            <v>10.06</v>
          </cell>
          <cell r="E76">
            <v>11.33</v>
          </cell>
          <cell r="I76">
            <v>3.5</v>
          </cell>
          <cell r="K76">
            <v>7.5</v>
          </cell>
          <cell r="O76">
            <v>1.2699999999999996</v>
          </cell>
          <cell r="P76">
            <v>1.5240553745928338</v>
          </cell>
        </row>
        <row r="77">
          <cell r="C77">
            <v>9.5399999999999991</v>
          </cell>
          <cell r="E77">
            <v>10.82</v>
          </cell>
          <cell r="I77">
            <v>3.8</v>
          </cell>
          <cell r="K77">
            <v>7.5</v>
          </cell>
          <cell r="O77">
            <v>1.2800000000000011</v>
          </cell>
          <cell r="P77">
            <v>1.5240553745928338</v>
          </cell>
        </row>
        <row r="78">
          <cell r="B78" t="str">
            <v>86</v>
          </cell>
          <cell r="C78">
            <v>9.4</v>
          </cell>
          <cell r="E78">
            <v>10.66</v>
          </cell>
          <cell r="I78">
            <v>3.9</v>
          </cell>
          <cell r="K78">
            <v>7.5</v>
          </cell>
          <cell r="O78">
            <v>1.2599999999999998</v>
          </cell>
          <cell r="P78">
            <v>1.5240553745928338</v>
          </cell>
        </row>
        <row r="79">
          <cell r="C79">
            <v>8.93</v>
          </cell>
          <cell r="E79">
            <v>10.16</v>
          </cell>
          <cell r="I79">
            <v>3.1</v>
          </cell>
          <cell r="K79">
            <v>7.5</v>
          </cell>
          <cell r="O79">
            <v>1.2300000000000004</v>
          </cell>
          <cell r="P79">
            <v>1.5240553745928338</v>
          </cell>
        </row>
        <row r="80">
          <cell r="C80">
            <v>7.96</v>
          </cell>
          <cell r="E80">
            <v>9.33</v>
          </cell>
          <cell r="I80">
            <v>2.2999999999999998</v>
          </cell>
          <cell r="K80">
            <v>7</v>
          </cell>
          <cell r="O80">
            <v>1.37</v>
          </cell>
          <cell r="P80">
            <v>1.5240553745928338</v>
          </cell>
        </row>
        <row r="81">
          <cell r="C81">
            <v>7.39</v>
          </cell>
          <cell r="E81">
            <v>9.02</v>
          </cell>
          <cell r="I81">
            <v>1.6</v>
          </cell>
          <cell r="K81">
            <v>6.5</v>
          </cell>
          <cell r="O81">
            <v>1.63</v>
          </cell>
          <cell r="P81">
            <v>1.5240553745928338</v>
          </cell>
        </row>
        <row r="82">
          <cell r="C82">
            <v>7.52</v>
          </cell>
          <cell r="E82">
            <v>9.52</v>
          </cell>
          <cell r="I82">
            <v>1.5</v>
          </cell>
          <cell r="K82">
            <v>6.5</v>
          </cell>
          <cell r="O82">
            <v>2</v>
          </cell>
          <cell r="P82">
            <v>1.5240553745928338</v>
          </cell>
        </row>
        <row r="83">
          <cell r="C83">
            <v>7.57</v>
          </cell>
          <cell r="E83">
            <v>9.51</v>
          </cell>
          <cell r="I83">
            <v>1.8</v>
          </cell>
          <cell r="K83">
            <v>6.5</v>
          </cell>
          <cell r="O83">
            <v>1.9399999999999995</v>
          </cell>
          <cell r="P83">
            <v>1.5240553745928338</v>
          </cell>
        </row>
        <row r="84">
          <cell r="C84">
            <v>7.27</v>
          </cell>
          <cell r="E84">
            <v>9.19</v>
          </cell>
          <cell r="I84">
            <v>1.6</v>
          </cell>
          <cell r="K84">
            <v>6</v>
          </cell>
          <cell r="O84">
            <v>1.92</v>
          </cell>
          <cell r="P84">
            <v>1.5240553745928338</v>
          </cell>
        </row>
        <row r="85">
          <cell r="C85">
            <v>7.33</v>
          </cell>
          <cell r="E85">
            <v>9.15</v>
          </cell>
          <cell r="I85">
            <v>1.6</v>
          </cell>
          <cell r="K85">
            <v>5.5</v>
          </cell>
          <cell r="O85">
            <v>1.8200000000000003</v>
          </cell>
          <cell r="P85">
            <v>1.5240553745928338</v>
          </cell>
        </row>
        <row r="86">
          <cell r="C86">
            <v>7.62</v>
          </cell>
          <cell r="E86">
            <v>9.42</v>
          </cell>
          <cell r="I86">
            <v>1.8</v>
          </cell>
          <cell r="K86">
            <v>5.5</v>
          </cell>
          <cell r="O86">
            <v>1.7999999999999998</v>
          </cell>
          <cell r="P86">
            <v>1.5240553745928338</v>
          </cell>
        </row>
        <row r="87">
          <cell r="C87">
            <v>7.7</v>
          </cell>
          <cell r="E87">
            <v>9.39</v>
          </cell>
          <cell r="I87">
            <v>1.5</v>
          </cell>
          <cell r="K87">
            <v>5.5</v>
          </cell>
          <cell r="O87">
            <v>1.6900000000000004</v>
          </cell>
          <cell r="P87">
            <v>1.5240553745928338</v>
          </cell>
        </row>
        <row r="88">
          <cell r="C88">
            <v>7.52</v>
          </cell>
          <cell r="E88">
            <v>9.15</v>
          </cell>
          <cell r="I88">
            <v>1.3</v>
          </cell>
          <cell r="K88">
            <v>5.5</v>
          </cell>
          <cell r="O88">
            <v>1.6300000000000008</v>
          </cell>
          <cell r="P88">
            <v>1.5240553745928338</v>
          </cell>
        </row>
        <row r="89">
          <cell r="C89">
            <v>7.37</v>
          </cell>
          <cell r="E89">
            <v>8.9600000000000009</v>
          </cell>
          <cell r="I89">
            <v>1.1000000000000001</v>
          </cell>
          <cell r="K89">
            <v>5.5</v>
          </cell>
          <cell r="O89">
            <v>1.5900000000000007</v>
          </cell>
          <cell r="P89">
            <v>1.5240553745928338</v>
          </cell>
        </row>
        <row r="90">
          <cell r="B90">
            <v>87</v>
          </cell>
          <cell r="C90">
            <v>7.39</v>
          </cell>
          <cell r="E90">
            <v>8.77</v>
          </cell>
          <cell r="I90">
            <v>1.5</v>
          </cell>
          <cell r="K90">
            <v>5.5</v>
          </cell>
          <cell r="O90">
            <v>1.38</v>
          </cell>
          <cell r="P90">
            <v>1.5240553745928338</v>
          </cell>
        </row>
        <row r="91">
          <cell r="C91">
            <v>7.54</v>
          </cell>
          <cell r="E91">
            <v>8.81</v>
          </cell>
          <cell r="I91">
            <v>2.1</v>
          </cell>
          <cell r="K91">
            <v>5.5</v>
          </cell>
          <cell r="O91">
            <v>1.2700000000000005</v>
          </cell>
          <cell r="P91">
            <v>1.5240553745928338</v>
          </cell>
        </row>
        <row r="92">
          <cell r="C92">
            <v>7.55</v>
          </cell>
          <cell r="E92">
            <v>8.75</v>
          </cell>
          <cell r="I92">
            <v>3</v>
          </cell>
          <cell r="K92">
            <v>5.5</v>
          </cell>
          <cell r="O92">
            <v>1.2000000000000002</v>
          </cell>
          <cell r="P92">
            <v>1.5240553745928338</v>
          </cell>
        </row>
        <row r="93">
          <cell r="C93">
            <v>8.25</v>
          </cell>
          <cell r="E93">
            <v>9.3000000000000007</v>
          </cell>
          <cell r="I93">
            <v>3.8</v>
          </cell>
          <cell r="K93">
            <v>5.5</v>
          </cell>
          <cell r="O93">
            <v>1.0500000000000007</v>
          </cell>
          <cell r="P93">
            <v>1.5240553745928338</v>
          </cell>
        </row>
        <row r="94">
          <cell r="C94">
            <v>8.7799999999999994</v>
          </cell>
          <cell r="E94">
            <v>9.82</v>
          </cell>
          <cell r="I94">
            <v>3.9</v>
          </cell>
          <cell r="K94">
            <v>5.5</v>
          </cell>
          <cell r="O94">
            <v>1.0400000000000009</v>
          </cell>
          <cell r="P94">
            <v>1.5240553745928338</v>
          </cell>
        </row>
        <row r="95">
          <cell r="C95">
            <v>8.57</v>
          </cell>
          <cell r="E95">
            <v>9.8699999999999992</v>
          </cell>
          <cell r="I95">
            <v>3.7</v>
          </cell>
          <cell r="K95">
            <v>5.5</v>
          </cell>
          <cell r="O95">
            <v>1.2999999999999989</v>
          </cell>
          <cell r="P95">
            <v>1.5240553745928338</v>
          </cell>
        </row>
        <row r="96">
          <cell r="C96">
            <v>8.64</v>
          </cell>
          <cell r="E96">
            <v>10.01</v>
          </cell>
          <cell r="I96">
            <v>3.9</v>
          </cell>
          <cell r="K96">
            <v>5.5</v>
          </cell>
          <cell r="O96">
            <v>1.3699999999999992</v>
          </cell>
          <cell r="P96">
            <v>1.5240553745928338</v>
          </cell>
        </row>
        <row r="97">
          <cell r="C97">
            <v>8.9700000000000006</v>
          </cell>
          <cell r="E97">
            <v>10.33</v>
          </cell>
          <cell r="I97">
            <v>4.3</v>
          </cell>
          <cell r="K97">
            <v>5.5</v>
          </cell>
          <cell r="O97">
            <v>1.3599999999999994</v>
          </cell>
          <cell r="P97">
            <v>1.5240553745928338</v>
          </cell>
        </row>
        <row r="98">
          <cell r="C98">
            <v>9.59</v>
          </cell>
          <cell r="E98">
            <v>11</v>
          </cell>
          <cell r="I98">
            <v>4.4000000000000004</v>
          </cell>
          <cell r="K98">
            <v>6</v>
          </cell>
          <cell r="O98">
            <v>1.4100000000000001</v>
          </cell>
          <cell r="P98">
            <v>1.5240553745928338</v>
          </cell>
        </row>
        <row r="99">
          <cell r="C99">
            <v>9.61</v>
          </cell>
          <cell r="E99">
            <v>11.32</v>
          </cell>
          <cell r="I99">
            <v>4.5</v>
          </cell>
          <cell r="K99">
            <v>6</v>
          </cell>
          <cell r="O99">
            <v>1.7100000000000009</v>
          </cell>
          <cell r="P99">
            <v>1.5240553745928338</v>
          </cell>
        </row>
        <row r="100">
          <cell r="C100">
            <v>8.9499999999999993</v>
          </cell>
          <cell r="E100">
            <v>10.82</v>
          </cell>
          <cell r="I100">
            <v>4.5</v>
          </cell>
          <cell r="K100">
            <v>6</v>
          </cell>
          <cell r="O100">
            <v>1.870000000000001</v>
          </cell>
          <cell r="P100">
            <v>1.5240553745928338</v>
          </cell>
        </row>
        <row r="101">
          <cell r="C101">
            <v>9.1199999999999992</v>
          </cell>
          <cell r="E101">
            <v>10.99</v>
          </cell>
          <cell r="I101">
            <v>4.4000000000000004</v>
          </cell>
          <cell r="K101">
            <v>6</v>
          </cell>
          <cell r="O101">
            <v>1.870000000000001</v>
          </cell>
          <cell r="P101">
            <v>1.5240553745928338</v>
          </cell>
        </row>
        <row r="102">
          <cell r="B102" t="str">
            <v>88</v>
          </cell>
          <cell r="C102">
            <v>8.83</v>
          </cell>
          <cell r="E102">
            <v>10.75</v>
          </cell>
          <cell r="I102">
            <v>4</v>
          </cell>
          <cell r="K102">
            <v>6</v>
          </cell>
          <cell r="O102">
            <v>1.92</v>
          </cell>
          <cell r="P102">
            <v>1.5240553745928338</v>
          </cell>
        </row>
        <row r="103">
          <cell r="C103">
            <v>8.43</v>
          </cell>
          <cell r="E103">
            <v>10.11</v>
          </cell>
          <cell r="I103">
            <v>3.9</v>
          </cell>
          <cell r="K103">
            <v>6</v>
          </cell>
          <cell r="O103">
            <v>1.6799999999999997</v>
          </cell>
          <cell r="P103">
            <v>1.5240553745928338</v>
          </cell>
        </row>
        <row r="104">
          <cell r="C104">
            <v>8.6300000000000008</v>
          </cell>
          <cell r="E104">
            <v>10.11</v>
          </cell>
          <cell r="I104">
            <v>3.9</v>
          </cell>
          <cell r="K104">
            <v>6</v>
          </cell>
          <cell r="O104">
            <v>1.4799999999999986</v>
          </cell>
          <cell r="P104">
            <v>1.5240553745928338</v>
          </cell>
        </row>
        <row r="105">
          <cell r="C105">
            <v>8.9499999999999993</v>
          </cell>
          <cell r="E105">
            <v>10.53</v>
          </cell>
          <cell r="I105">
            <v>3.9</v>
          </cell>
          <cell r="K105">
            <v>6</v>
          </cell>
          <cell r="O105">
            <v>1.58</v>
          </cell>
          <cell r="P105">
            <v>1.5240553745928338</v>
          </cell>
        </row>
        <row r="106">
          <cell r="C106">
            <v>9.23</v>
          </cell>
          <cell r="E106">
            <v>10.75</v>
          </cell>
          <cell r="I106">
            <v>3.9</v>
          </cell>
          <cell r="K106">
            <v>6</v>
          </cell>
          <cell r="O106">
            <v>1.5199999999999996</v>
          </cell>
          <cell r="P106">
            <v>1.5240553745928338</v>
          </cell>
        </row>
        <row r="107">
          <cell r="C107">
            <v>9</v>
          </cell>
          <cell r="E107">
            <v>10.71</v>
          </cell>
          <cell r="I107">
            <v>4</v>
          </cell>
          <cell r="K107">
            <v>6</v>
          </cell>
          <cell r="O107">
            <v>1.7100000000000009</v>
          </cell>
          <cell r="P107">
            <v>1.5240553745928338</v>
          </cell>
        </row>
        <row r="108">
          <cell r="C108">
            <v>9.14</v>
          </cell>
          <cell r="E108">
            <v>10.96</v>
          </cell>
          <cell r="I108">
            <v>4.0999999999999996</v>
          </cell>
          <cell r="K108">
            <v>6</v>
          </cell>
          <cell r="O108">
            <v>1.8200000000000003</v>
          </cell>
          <cell r="P108">
            <v>1.5240553745928338</v>
          </cell>
        </row>
        <row r="109">
          <cell r="C109">
            <v>9.32</v>
          </cell>
          <cell r="E109">
            <v>11.09</v>
          </cell>
          <cell r="I109">
            <v>4</v>
          </cell>
          <cell r="K109">
            <v>6.5</v>
          </cell>
          <cell r="O109">
            <v>1.7699999999999996</v>
          </cell>
          <cell r="P109">
            <v>1.5240553745928338</v>
          </cell>
        </row>
        <row r="110">
          <cell r="C110">
            <v>9.06</v>
          </cell>
          <cell r="E110">
            <v>10.56</v>
          </cell>
          <cell r="I110">
            <v>4.2</v>
          </cell>
          <cell r="K110">
            <v>6.5</v>
          </cell>
          <cell r="O110">
            <v>1.5</v>
          </cell>
          <cell r="P110">
            <v>1.5240553745928338</v>
          </cell>
        </row>
        <row r="111">
          <cell r="C111">
            <v>8.89</v>
          </cell>
          <cell r="E111">
            <v>9.92</v>
          </cell>
          <cell r="I111">
            <v>4.2</v>
          </cell>
          <cell r="K111">
            <v>6.5</v>
          </cell>
          <cell r="O111">
            <v>1.0299999999999994</v>
          </cell>
          <cell r="P111">
            <v>1.5240553745928338</v>
          </cell>
        </row>
        <row r="112">
          <cell r="C112">
            <v>9.02</v>
          </cell>
          <cell r="E112">
            <v>9.89</v>
          </cell>
          <cell r="I112">
            <v>4.2</v>
          </cell>
          <cell r="K112">
            <v>6.5</v>
          </cell>
          <cell r="O112">
            <v>0.87000000000000099</v>
          </cell>
          <cell r="P112">
            <v>1.5240553745928338</v>
          </cell>
        </row>
        <row r="113">
          <cell r="C113">
            <v>9.01</v>
          </cell>
          <cell r="E113">
            <v>10.02</v>
          </cell>
          <cell r="I113">
            <v>4.4000000000000004</v>
          </cell>
          <cell r="K113">
            <v>6.5</v>
          </cell>
          <cell r="O113">
            <v>1.0099999999999998</v>
          </cell>
          <cell r="P113">
            <v>1.5240553745928338</v>
          </cell>
        </row>
        <row r="114">
          <cell r="B114" t="str">
            <v>89</v>
          </cell>
          <cell r="C114">
            <v>8.93</v>
          </cell>
          <cell r="E114">
            <v>10.02</v>
          </cell>
          <cell r="I114">
            <v>4.7</v>
          </cell>
          <cell r="K114">
            <v>6.5</v>
          </cell>
          <cell r="O114">
            <v>1.0899999999999999</v>
          </cell>
          <cell r="P114">
            <v>1.5240553745928338</v>
          </cell>
        </row>
        <row r="115">
          <cell r="C115">
            <v>9.01</v>
          </cell>
          <cell r="E115">
            <v>10.02</v>
          </cell>
          <cell r="I115">
            <v>4.8</v>
          </cell>
          <cell r="K115">
            <v>7</v>
          </cell>
          <cell r="O115">
            <v>1.0099999999999998</v>
          </cell>
          <cell r="P115">
            <v>1.5240553745928338</v>
          </cell>
        </row>
        <row r="116">
          <cell r="C116">
            <v>9.17</v>
          </cell>
          <cell r="E116">
            <v>10.16</v>
          </cell>
          <cell r="I116">
            <v>5</v>
          </cell>
          <cell r="K116">
            <v>7</v>
          </cell>
          <cell r="O116">
            <v>0.99000000000000021</v>
          </cell>
          <cell r="P116">
            <v>1.5240553745928338</v>
          </cell>
        </row>
        <row r="117">
          <cell r="C117">
            <v>9.0299999999999994</v>
          </cell>
          <cell r="E117">
            <v>10.14</v>
          </cell>
          <cell r="I117">
            <v>5.0999999999999996</v>
          </cell>
          <cell r="K117">
            <v>7</v>
          </cell>
          <cell r="O117">
            <v>1.1100000000000012</v>
          </cell>
          <cell r="P117">
            <v>1.5240553745928338</v>
          </cell>
        </row>
        <row r="118">
          <cell r="C118">
            <v>8.83</v>
          </cell>
          <cell r="E118">
            <v>9.92</v>
          </cell>
          <cell r="I118">
            <v>5.4</v>
          </cell>
          <cell r="K118">
            <v>7</v>
          </cell>
          <cell r="O118">
            <v>1.0899999999999999</v>
          </cell>
          <cell r="P118">
            <v>1.5240553745928338</v>
          </cell>
        </row>
        <row r="119">
          <cell r="C119">
            <v>8.27</v>
          </cell>
          <cell r="E119">
            <v>9.49</v>
          </cell>
          <cell r="I119">
            <v>5.2</v>
          </cell>
          <cell r="K119">
            <v>7</v>
          </cell>
          <cell r="O119">
            <v>1.2200000000000006</v>
          </cell>
          <cell r="P119">
            <v>1.5240553745928338</v>
          </cell>
        </row>
        <row r="120">
          <cell r="C120">
            <v>8.08</v>
          </cell>
          <cell r="E120">
            <v>9.34</v>
          </cell>
          <cell r="I120">
            <v>5</v>
          </cell>
          <cell r="K120">
            <v>7</v>
          </cell>
          <cell r="O120">
            <v>1.2599999999999998</v>
          </cell>
          <cell r="P120">
            <v>1.5240553745928338</v>
          </cell>
        </row>
        <row r="121">
          <cell r="C121">
            <v>8.1199999999999992</v>
          </cell>
          <cell r="E121">
            <v>9.3699999999999992</v>
          </cell>
          <cell r="I121">
            <v>4.7</v>
          </cell>
          <cell r="K121">
            <v>7</v>
          </cell>
          <cell r="O121">
            <v>1.25</v>
          </cell>
          <cell r="P121">
            <v>1.5240553745928338</v>
          </cell>
        </row>
        <row r="122">
          <cell r="C122">
            <v>8.15</v>
          </cell>
          <cell r="E122">
            <v>9.43</v>
          </cell>
          <cell r="I122">
            <v>4.3</v>
          </cell>
          <cell r="K122">
            <v>7</v>
          </cell>
          <cell r="O122">
            <v>1.2799999999999994</v>
          </cell>
          <cell r="P122">
            <v>1.5240553745928338</v>
          </cell>
        </row>
        <row r="123">
          <cell r="C123">
            <v>8</v>
          </cell>
          <cell r="E123">
            <v>9.3699999999999992</v>
          </cell>
          <cell r="I123">
            <v>4.5</v>
          </cell>
          <cell r="K123">
            <v>7</v>
          </cell>
          <cell r="O123">
            <v>1.3699999999999992</v>
          </cell>
          <cell r="P123">
            <v>1.5240553745928338</v>
          </cell>
        </row>
        <row r="124">
          <cell r="C124">
            <v>7.9</v>
          </cell>
          <cell r="E124">
            <v>9.33</v>
          </cell>
          <cell r="I124">
            <v>4.7</v>
          </cell>
          <cell r="K124">
            <v>7</v>
          </cell>
          <cell r="O124">
            <v>1.4299999999999997</v>
          </cell>
          <cell r="P124">
            <v>1.5240553745928338</v>
          </cell>
        </row>
        <row r="125">
          <cell r="C125">
            <v>7.9</v>
          </cell>
          <cell r="E125">
            <v>9.31</v>
          </cell>
          <cell r="I125">
            <v>4.5999999999999996</v>
          </cell>
          <cell r="K125">
            <v>7</v>
          </cell>
          <cell r="O125">
            <v>1.4100000000000001</v>
          </cell>
          <cell r="P125">
            <v>1.5240553745928338</v>
          </cell>
        </row>
        <row r="126">
          <cell r="B126" t="str">
            <v>90</v>
          </cell>
          <cell r="C126">
            <v>8.26</v>
          </cell>
          <cell r="E126">
            <v>9.44</v>
          </cell>
          <cell r="I126">
            <v>5.2</v>
          </cell>
          <cell r="K126">
            <v>7</v>
          </cell>
          <cell r="O126">
            <v>1.1799999999999997</v>
          </cell>
          <cell r="P126">
            <v>1.5240553745928338</v>
          </cell>
        </row>
        <row r="127">
          <cell r="C127">
            <v>8.5</v>
          </cell>
          <cell r="E127">
            <v>9.66</v>
          </cell>
          <cell r="I127">
            <v>5.3</v>
          </cell>
          <cell r="K127">
            <v>7</v>
          </cell>
          <cell r="O127">
            <v>1.1600000000000001</v>
          </cell>
          <cell r="P127">
            <v>1.5240553745928338</v>
          </cell>
        </row>
        <row r="128">
          <cell r="C128">
            <v>8.56</v>
          </cell>
          <cell r="E128">
            <v>9.75</v>
          </cell>
          <cell r="I128">
            <v>5.2</v>
          </cell>
          <cell r="K128">
            <v>7</v>
          </cell>
          <cell r="O128">
            <v>1.1899999999999995</v>
          </cell>
          <cell r="P128">
            <v>1.5240553745928338</v>
          </cell>
        </row>
        <row r="129">
          <cell r="C129">
            <v>8.76</v>
          </cell>
          <cell r="E129">
            <v>9.8699999999999992</v>
          </cell>
          <cell r="I129">
            <v>4.7</v>
          </cell>
          <cell r="K129">
            <v>7</v>
          </cell>
          <cell r="O129">
            <v>1.1099999999999994</v>
          </cell>
          <cell r="P129">
            <v>1.5240553745928338</v>
          </cell>
        </row>
        <row r="130">
          <cell r="C130">
            <v>8.73</v>
          </cell>
          <cell r="E130">
            <v>9.89</v>
          </cell>
          <cell r="I130">
            <v>4.4000000000000004</v>
          </cell>
          <cell r="K130">
            <v>7</v>
          </cell>
          <cell r="O130">
            <v>1.1600000000000001</v>
          </cell>
          <cell r="P130">
            <v>1.5240553745928338</v>
          </cell>
        </row>
        <row r="131">
          <cell r="C131">
            <v>8.4600000000000009</v>
          </cell>
          <cell r="E131">
            <v>9.69</v>
          </cell>
          <cell r="I131">
            <v>4.7</v>
          </cell>
          <cell r="K131">
            <v>7</v>
          </cell>
          <cell r="O131">
            <v>1.2299999999999986</v>
          </cell>
          <cell r="P131">
            <v>1.5240553745928338</v>
          </cell>
        </row>
        <row r="132">
          <cell r="C132">
            <v>8.5</v>
          </cell>
          <cell r="E132">
            <v>9.66</v>
          </cell>
          <cell r="I132">
            <v>4.8</v>
          </cell>
          <cell r="K132">
            <v>7</v>
          </cell>
          <cell r="O132">
            <v>1.1600000000000001</v>
          </cell>
          <cell r="P132">
            <v>1.5240553745928338</v>
          </cell>
        </row>
        <row r="133">
          <cell r="C133">
            <v>8.86</v>
          </cell>
          <cell r="E133">
            <v>9.84</v>
          </cell>
          <cell r="I133">
            <v>5.6</v>
          </cell>
          <cell r="K133">
            <v>7</v>
          </cell>
          <cell r="O133">
            <v>0.98000000000000043</v>
          </cell>
          <cell r="P133">
            <v>1.5240553745928338</v>
          </cell>
        </row>
        <row r="134">
          <cell r="C134">
            <v>9.0299999999999994</v>
          </cell>
          <cell r="E134">
            <v>10.01</v>
          </cell>
          <cell r="I134">
            <v>6.2</v>
          </cell>
          <cell r="K134">
            <v>7</v>
          </cell>
          <cell r="O134">
            <v>0.98000000000000043</v>
          </cell>
          <cell r="P134">
            <v>1.5240553745928338</v>
          </cell>
        </row>
        <row r="135">
          <cell r="C135">
            <v>8.86</v>
          </cell>
          <cell r="E135">
            <v>9.94</v>
          </cell>
          <cell r="I135">
            <v>6.3</v>
          </cell>
          <cell r="K135">
            <v>7</v>
          </cell>
          <cell r="O135">
            <v>1.08</v>
          </cell>
          <cell r="P135">
            <v>1.5240553745928338</v>
          </cell>
        </row>
        <row r="136">
          <cell r="C136">
            <v>8.5399999999999991</v>
          </cell>
          <cell r="E136">
            <v>9.76</v>
          </cell>
          <cell r="I136">
            <v>6.3</v>
          </cell>
          <cell r="K136">
            <v>7</v>
          </cell>
          <cell r="O136">
            <v>1.2200000000000006</v>
          </cell>
          <cell r="P136">
            <v>1.5240553745928338</v>
          </cell>
        </row>
        <row r="137">
          <cell r="C137">
            <v>8.24</v>
          </cell>
          <cell r="E137">
            <v>9.57</v>
          </cell>
          <cell r="I137">
            <v>6.1</v>
          </cell>
          <cell r="K137">
            <v>6.5</v>
          </cell>
          <cell r="O137">
            <v>1.33</v>
          </cell>
          <cell r="P137">
            <v>1.5240553745928338</v>
          </cell>
        </row>
        <row r="138">
          <cell r="B138" t="str">
            <v>91</v>
          </cell>
          <cell r="C138">
            <v>8.27</v>
          </cell>
          <cell r="E138">
            <v>9.56</v>
          </cell>
          <cell r="I138">
            <v>5.7</v>
          </cell>
          <cell r="K138">
            <v>6.5</v>
          </cell>
          <cell r="O138">
            <v>1.2900000000000009</v>
          </cell>
          <cell r="P138">
            <v>1.5240553745928338</v>
          </cell>
        </row>
        <row r="139">
          <cell r="C139">
            <v>8.0299999999999994</v>
          </cell>
          <cell r="E139">
            <v>9.31</v>
          </cell>
          <cell r="I139">
            <v>5.3</v>
          </cell>
          <cell r="K139">
            <v>6</v>
          </cell>
          <cell r="O139">
            <v>1.2800000000000011</v>
          </cell>
          <cell r="P139">
            <v>1.5240553745928338</v>
          </cell>
        </row>
        <row r="140">
          <cell r="C140">
            <v>8.2899999999999991</v>
          </cell>
          <cell r="E140">
            <v>9.39</v>
          </cell>
          <cell r="I140">
            <v>4.9000000000000004</v>
          </cell>
          <cell r="K140">
            <v>6</v>
          </cell>
          <cell r="O140">
            <v>1.1000000000000014</v>
          </cell>
          <cell r="P140">
            <v>1.5240553745928338</v>
          </cell>
        </row>
        <row r="141">
          <cell r="C141">
            <v>8.2100000000000009</v>
          </cell>
          <cell r="E141">
            <v>9.3000000000000007</v>
          </cell>
          <cell r="I141">
            <v>4.9000000000000004</v>
          </cell>
          <cell r="K141">
            <v>5.5</v>
          </cell>
          <cell r="O141">
            <v>1.0899999999999999</v>
          </cell>
          <cell r="P141">
            <v>1.5240553745928338</v>
          </cell>
        </row>
        <row r="142">
          <cell r="C142">
            <v>8.27</v>
          </cell>
          <cell r="E142">
            <v>9.2899999999999991</v>
          </cell>
          <cell r="I142">
            <v>5</v>
          </cell>
          <cell r="K142">
            <v>5.5</v>
          </cell>
          <cell r="O142">
            <v>1.0199999999999996</v>
          </cell>
          <cell r="P142">
            <v>1.5240553745928338</v>
          </cell>
        </row>
        <row r="143">
          <cell r="C143">
            <v>8.4700000000000006</v>
          </cell>
          <cell r="E143">
            <v>9.44</v>
          </cell>
          <cell r="I143">
            <v>4.7</v>
          </cell>
          <cell r="K143">
            <v>5.5</v>
          </cell>
          <cell r="O143">
            <v>0.96999999999999886</v>
          </cell>
          <cell r="P143">
            <v>1.5240553745928338</v>
          </cell>
        </row>
        <row r="144">
          <cell r="C144">
            <v>8.4499999999999993</v>
          </cell>
          <cell r="E144">
            <v>9.4</v>
          </cell>
          <cell r="I144">
            <v>4.4000000000000004</v>
          </cell>
          <cell r="K144">
            <v>5.5</v>
          </cell>
          <cell r="O144">
            <v>0.95000000000000107</v>
          </cell>
          <cell r="P144">
            <v>1.5240553745928338</v>
          </cell>
        </row>
        <row r="145">
          <cell r="C145">
            <v>8.14</v>
          </cell>
          <cell r="E145">
            <v>9.16</v>
          </cell>
          <cell r="I145">
            <v>3.8</v>
          </cell>
          <cell r="K145">
            <v>5.5</v>
          </cell>
          <cell r="O145">
            <v>1.0199999999999996</v>
          </cell>
          <cell r="P145">
            <v>1.5240553745928338</v>
          </cell>
        </row>
        <row r="146">
          <cell r="C146">
            <v>7.95</v>
          </cell>
          <cell r="E146">
            <v>9.0299999999999994</v>
          </cell>
          <cell r="I146">
            <v>3.4</v>
          </cell>
          <cell r="K146">
            <v>5</v>
          </cell>
          <cell r="O146">
            <v>1.0799999999999992</v>
          </cell>
          <cell r="P146">
            <v>1.5240553745928338</v>
          </cell>
        </row>
        <row r="147">
          <cell r="C147">
            <v>7.93</v>
          </cell>
          <cell r="E147">
            <v>8.99</v>
          </cell>
          <cell r="I147">
            <v>2.9</v>
          </cell>
          <cell r="K147">
            <v>5</v>
          </cell>
          <cell r="O147">
            <v>1.0600000000000005</v>
          </cell>
          <cell r="P147">
            <v>1.5240553745928338</v>
          </cell>
        </row>
        <row r="148">
          <cell r="C148">
            <v>7.92</v>
          </cell>
          <cell r="E148">
            <v>8.93</v>
          </cell>
          <cell r="I148">
            <v>3</v>
          </cell>
          <cell r="K148">
            <v>5</v>
          </cell>
          <cell r="O148">
            <v>1.0099999999999998</v>
          </cell>
          <cell r="P148">
            <v>1.5240553745928338</v>
          </cell>
        </row>
        <row r="149">
          <cell r="C149">
            <v>7.7</v>
          </cell>
          <cell r="E149">
            <v>8.76</v>
          </cell>
          <cell r="I149">
            <v>3.1</v>
          </cell>
          <cell r="K149">
            <v>4.5</v>
          </cell>
          <cell r="O149">
            <v>1.0599999999999996</v>
          </cell>
          <cell r="P149">
            <v>1.5240553745928338</v>
          </cell>
        </row>
        <row r="150">
          <cell r="B150" t="str">
            <v>92</v>
          </cell>
          <cell r="C150">
            <v>7.58</v>
          </cell>
          <cell r="E150">
            <v>8.67</v>
          </cell>
          <cell r="I150">
            <v>2.6</v>
          </cell>
          <cell r="K150">
            <v>3.5</v>
          </cell>
          <cell r="O150">
            <v>1.0899999999999999</v>
          </cell>
          <cell r="P150">
            <v>1.5240553745928338</v>
          </cell>
        </row>
        <row r="151">
          <cell r="C151">
            <v>7.85</v>
          </cell>
          <cell r="E151">
            <v>8.77</v>
          </cell>
          <cell r="I151">
            <v>2.8</v>
          </cell>
          <cell r="K151">
            <v>3.5</v>
          </cell>
          <cell r="O151">
            <v>0.91999999999999993</v>
          </cell>
          <cell r="P151">
            <v>1.5240553745928338</v>
          </cell>
        </row>
        <row r="152">
          <cell r="C152">
            <v>7.97</v>
          </cell>
          <cell r="E152">
            <v>8.84</v>
          </cell>
          <cell r="I152">
            <v>3.2</v>
          </cell>
          <cell r="K152">
            <v>3.5</v>
          </cell>
          <cell r="O152">
            <v>0.87000000000000011</v>
          </cell>
          <cell r="P152">
            <v>1.5240553745928338</v>
          </cell>
        </row>
        <row r="153">
          <cell r="C153">
            <v>7.96</v>
          </cell>
          <cell r="E153">
            <v>8.7899999999999991</v>
          </cell>
          <cell r="I153">
            <v>3.2</v>
          </cell>
          <cell r="K153">
            <v>3.5</v>
          </cell>
          <cell r="O153">
            <v>0.82999999999999918</v>
          </cell>
          <cell r="P153">
            <v>1.5240553745928338</v>
          </cell>
        </row>
        <row r="154">
          <cell r="C154">
            <v>7.89</v>
          </cell>
          <cell r="E154">
            <v>8.7200000000000006</v>
          </cell>
          <cell r="I154">
            <v>3</v>
          </cell>
          <cell r="K154">
            <v>3.5</v>
          </cell>
          <cell r="O154">
            <v>0.83000000000000096</v>
          </cell>
          <cell r="P154">
            <v>1.5240553745928338</v>
          </cell>
        </row>
        <row r="155">
          <cell r="C155">
            <v>7.84</v>
          </cell>
          <cell r="E155">
            <v>8.64</v>
          </cell>
          <cell r="I155">
            <v>3.1</v>
          </cell>
          <cell r="K155">
            <v>3.5</v>
          </cell>
          <cell r="O155">
            <v>0.80000000000000071</v>
          </cell>
          <cell r="P155">
            <v>1.5240553745928338</v>
          </cell>
        </row>
        <row r="156">
          <cell r="C156">
            <v>7.6</v>
          </cell>
          <cell r="E156">
            <v>8.4600000000000009</v>
          </cell>
          <cell r="I156">
            <v>3.2</v>
          </cell>
          <cell r="K156">
            <v>3</v>
          </cell>
          <cell r="O156">
            <v>0.86000000000000121</v>
          </cell>
          <cell r="P156">
            <v>1.5240553745928338</v>
          </cell>
        </row>
        <row r="157">
          <cell r="C157">
            <v>7.39</v>
          </cell>
          <cell r="E157">
            <v>8.34</v>
          </cell>
          <cell r="I157">
            <v>3.1</v>
          </cell>
          <cell r="K157">
            <v>3</v>
          </cell>
          <cell r="O157">
            <v>0.95000000000000018</v>
          </cell>
          <cell r="P157">
            <v>1.5240553745928338</v>
          </cell>
        </row>
        <row r="158">
          <cell r="C158">
            <v>7.34</v>
          </cell>
          <cell r="E158">
            <v>8.32</v>
          </cell>
          <cell r="I158">
            <v>3</v>
          </cell>
          <cell r="K158">
            <v>3</v>
          </cell>
          <cell r="O158">
            <v>0.98000000000000043</v>
          </cell>
          <cell r="P158">
            <v>1.5240553745928338</v>
          </cell>
        </row>
        <row r="159">
          <cell r="C159">
            <v>7.53</v>
          </cell>
          <cell r="E159">
            <v>8.44</v>
          </cell>
          <cell r="I159">
            <v>3.2</v>
          </cell>
          <cell r="K159">
            <v>3</v>
          </cell>
          <cell r="O159">
            <v>0.90999999999999925</v>
          </cell>
          <cell r="P159">
            <v>1.5240553745928338</v>
          </cell>
        </row>
        <row r="160">
          <cell r="C160">
            <v>7.61</v>
          </cell>
          <cell r="E160">
            <v>8.5299999999999994</v>
          </cell>
          <cell r="I160">
            <v>3</v>
          </cell>
          <cell r="K160">
            <v>3</v>
          </cell>
          <cell r="O160">
            <v>0.91999999999999904</v>
          </cell>
          <cell r="P160">
            <v>1.5240553745928338</v>
          </cell>
        </row>
        <row r="161">
          <cell r="C161">
            <v>7.44</v>
          </cell>
          <cell r="E161">
            <v>8.36</v>
          </cell>
          <cell r="I161">
            <v>2.9</v>
          </cell>
          <cell r="K161">
            <v>3</v>
          </cell>
          <cell r="O161">
            <v>0.91999999999999904</v>
          </cell>
          <cell r="P161">
            <v>1.5240553745928338</v>
          </cell>
        </row>
        <row r="162">
          <cell r="B162" t="str">
            <v>93</v>
          </cell>
          <cell r="C162">
            <v>7.34</v>
          </cell>
          <cell r="E162">
            <v>8.23</v>
          </cell>
          <cell r="I162">
            <v>3.3</v>
          </cell>
          <cell r="K162">
            <v>3</v>
          </cell>
          <cell r="O162">
            <v>0.89000000000000057</v>
          </cell>
          <cell r="P162">
            <v>1.5240553745928338</v>
          </cell>
        </row>
        <row r="163">
          <cell r="C163">
            <v>7.09</v>
          </cell>
          <cell r="E163">
            <v>8</v>
          </cell>
          <cell r="I163">
            <v>3.2</v>
          </cell>
          <cell r="K163">
            <v>3</v>
          </cell>
          <cell r="O163">
            <v>0.91000000000000014</v>
          </cell>
          <cell r="P163">
            <v>1.5240553745928338</v>
          </cell>
        </row>
        <row r="164">
          <cell r="C164">
            <v>6.82</v>
          </cell>
          <cell r="E164">
            <v>7.85</v>
          </cell>
          <cell r="I164">
            <v>3.1</v>
          </cell>
          <cell r="K164">
            <v>3</v>
          </cell>
          <cell r="O164">
            <v>1.0299999999999994</v>
          </cell>
          <cell r="P164">
            <v>1.5240553745928338</v>
          </cell>
        </row>
        <row r="165">
          <cell r="C165">
            <v>6.85</v>
          </cell>
          <cell r="E165">
            <v>7.76</v>
          </cell>
          <cell r="I165">
            <v>3.2</v>
          </cell>
          <cell r="K165">
            <v>3</v>
          </cell>
          <cell r="O165">
            <v>0.91000000000000014</v>
          </cell>
          <cell r="P165">
            <v>1.5240553745928338</v>
          </cell>
        </row>
        <row r="166">
          <cell r="C166">
            <v>6.92</v>
          </cell>
          <cell r="E166">
            <v>7.78</v>
          </cell>
          <cell r="I166">
            <v>3.2</v>
          </cell>
          <cell r="K166">
            <v>3</v>
          </cell>
          <cell r="O166">
            <v>0.86000000000000032</v>
          </cell>
          <cell r="P166">
            <v>1.5240553745928338</v>
          </cell>
        </row>
        <row r="167">
          <cell r="C167">
            <v>6.81</v>
          </cell>
          <cell r="E167">
            <v>7.68</v>
          </cell>
          <cell r="I167">
            <v>3</v>
          </cell>
          <cell r="K167">
            <v>3</v>
          </cell>
          <cell r="O167">
            <v>0.87000000000000011</v>
          </cell>
          <cell r="P167">
            <v>1.5240553745928338</v>
          </cell>
        </row>
        <row r="168">
          <cell r="C168">
            <v>6.63</v>
          </cell>
          <cell r="E168">
            <v>7.53</v>
          </cell>
          <cell r="I168">
            <v>2.8</v>
          </cell>
          <cell r="K168">
            <v>3</v>
          </cell>
          <cell r="O168">
            <v>0.90000000000000036</v>
          </cell>
          <cell r="P168">
            <v>1.5240553745928338</v>
          </cell>
        </row>
        <row r="169">
          <cell r="C169">
            <v>6.32</v>
          </cell>
          <cell r="E169">
            <v>7.21</v>
          </cell>
          <cell r="I169">
            <v>2.8</v>
          </cell>
          <cell r="K169">
            <v>3</v>
          </cell>
          <cell r="O169">
            <v>0.88999999999999968</v>
          </cell>
          <cell r="P169">
            <v>1.5240553745928338</v>
          </cell>
        </row>
        <row r="170">
          <cell r="C170">
            <v>6</v>
          </cell>
          <cell r="E170">
            <v>7.01</v>
          </cell>
          <cell r="I170">
            <v>2.7</v>
          </cell>
          <cell r="K170">
            <v>3</v>
          </cell>
          <cell r="O170">
            <v>1.0099999999999998</v>
          </cell>
          <cell r="P170">
            <v>1.5240553745928338</v>
          </cell>
        </row>
        <row r="171">
          <cell r="C171">
            <v>5.94</v>
          </cell>
          <cell r="E171">
            <v>6.99</v>
          </cell>
          <cell r="I171">
            <v>2.8</v>
          </cell>
          <cell r="K171">
            <v>3</v>
          </cell>
          <cell r="O171">
            <v>1.0499999999999998</v>
          </cell>
          <cell r="P171">
            <v>1.5240553745928338</v>
          </cell>
        </row>
        <row r="172">
          <cell r="C172">
            <v>6.21</v>
          </cell>
          <cell r="E172">
            <v>7.3</v>
          </cell>
          <cell r="I172">
            <v>2.7</v>
          </cell>
          <cell r="K172">
            <v>3</v>
          </cell>
          <cell r="O172">
            <v>1.0899999999999999</v>
          </cell>
          <cell r="P172">
            <v>1.5240553745928338</v>
          </cell>
        </row>
        <row r="173">
          <cell r="C173">
            <v>6.25</v>
          </cell>
          <cell r="E173">
            <v>7.33</v>
          </cell>
          <cell r="I173">
            <v>2.7</v>
          </cell>
          <cell r="K173">
            <v>3</v>
          </cell>
          <cell r="O173">
            <v>1.08</v>
          </cell>
          <cell r="P173">
            <v>1.5240553745928338</v>
          </cell>
        </row>
        <row r="174">
          <cell r="B174" t="str">
            <v>94</v>
          </cell>
          <cell r="C174">
            <v>6.29</v>
          </cell>
          <cell r="E174">
            <v>7.31</v>
          </cell>
          <cell r="I174">
            <v>2.5</v>
          </cell>
          <cell r="K174">
            <v>3</v>
          </cell>
          <cell r="O174">
            <v>1.0199999999999996</v>
          </cell>
          <cell r="P174">
            <v>1.5240553745928338</v>
          </cell>
        </row>
        <row r="175">
          <cell r="C175">
            <v>6.49</v>
          </cell>
          <cell r="E175">
            <v>7.44</v>
          </cell>
          <cell r="I175">
            <v>2.5</v>
          </cell>
          <cell r="K175">
            <v>3</v>
          </cell>
          <cell r="O175">
            <v>0.95000000000000018</v>
          </cell>
          <cell r="P175">
            <v>1.5240553745928338</v>
          </cell>
        </row>
        <row r="176">
          <cell r="C176">
            <v>6.91</v>
          </cell>
          <cell r="E176">
            <v>7.83</v>
          </cell>
          <cell r="I176">
            <v>2.5</v>
          </cell>
          <cell r="K176">
            <v>3</v>
          </cell>
          <cell r="O176">
            <v>0.91999999999999993</v>
          </cell>
          <cell r="P176">
            <v>1.5240553745928338</v>
          </cell>
        </row>
        <row r="177">
          <cell r="C177">
            <v>7.27</v>
          </cell>
          <cell r="E177">
            <v>8.1999999999999993</v>
          </cell>
          <cell r="I177">
            <v>2.4</v>
          </cell>
          <cell r="K177">
            <v>3</v>
          </cell>
          <cell r="O177">
            <v>0.92999999999999972</v>
          </cell>
          <cell r="P177">
            <v>1.5240553745928338</v>
          </cell>
        </row>
        <row r="178">
          <cell r="C178">
            <v>7.41</v>
          </cell>
          <cell r="E178">
            <v>8.32</v>
          </cell>
          <cell r="I178">
            <v>2.2999999999999998</v>
          </cell>
          <cell r="K178">
            <v>3</v>
          </cell>
          <cell r="O178">
            <v>0.91000000000000014</v>
          </cell>
          <cell r="P178">
            <v>1.5240553745928338</v>
          </cell>
        </row>
        <row r="179">
          <cell r="C179">
            <v>7.4</v>
          </cell>
          <cell r="E179">
            <v>8.31</v>
          </cell>
          <cell r="I179">
            <v>2.5</v>
          </cell>
          <cell r="K179">
            <v>3.5</v>
          </cell>
          <cell r="O179">
            <v>0.91000000000000014</v>
          </cell>
          <cell r="P179">
            <v>1.5240553745928338</v>
          </cell>
        </row>
        <row r="180">
          <cell r="C180">
            <v>7.58</v>
          </cell>
          <cell r="E180">
            <v>8.4700000000000006</v>
          </cell>
          <cell r="I180">
            <v>2.9</v>
          </cell>
          <cell r="K180">
            <v>3.5</v>
          </cell>
          <cell r="O180">
            <v>0.89000000000000057</v>
          </cell>
          <cell r="P180">
            <v>1.5240553745928338</v>
          </cell>
        </row>
        <row r="181">
          <cell r="C181">
            <v>7.49</v>
          </cell>
          <cell r="E181">
            <v>8.41</v>
          </cell>
          <cell r="I181">
            <v>3</v>
          </cell>
          <cell r="K181">
            <v>3.5</v>
          </cell>
          <cell r="O181">
            <v>0.91999999999999993</v>
          </cell>
          <cell r="P181">
            <v>1.5240553745928338</v>
          </cell>
        </row>
        <row r="182">
          <cell r="C182">
            <v>7.71</v>
          </cell>
          <cell r="E182">
            <v>8.65</v>
          </cell>
          <cell r="I182">
            <v>2.6</v>
          </cell>
          <cell r="K182">
            <v>4</v>
          </cell>
          <cell r="O182">
            <v>0.94000000000000039</v>
          </cell>
          <cell r="P182">
            <v>1.5240553745928338</v>
          </cell>
        </row>
        <row r="183">
          <cell r="C183">
            <v>7.94</v>
          </cell>
          <cell r="E183">
            <v>8.8800000000000008</v>
          </cell>
          <cell r="I183">
            <v>2.7</v>
          </cell>
          <cell r="K183">
            <v>4</v>
          </cell>
          <cell r="O183">
            <v>0.94000000000000039</v>
          </cell>
          <cell r="P183">
            <v>1.5240553745928338</v>
          </cell>
        </row>
        <row r="184">
          <cell r="C184">
            <v>8.08</v>
          </cell>
          <cell r="E184">
            <v>9</v>
          </cell>
          <cell r="I184">
            <v>2.7</v>
          </cell>
          <cell r="K184">
            <v>4.75</v>
          </cell>
          <cell r="O184">
            <v>0.91999999999999993</v>
          </cell>
          <cell r="P184">
            <v>1.5240553745928338</v>
          </cell>
        </row>
        <row r="185">
          <cell r="C185">
            <v>7.87</v>
          </cell>
          <cell r="E185">
            <v>8.7899999999999991</v>
          </cell>
          <cell r="I185">
            <v>2.8</v>
          </cell>
          <cell r="K185">
            <v>4.75</v>
          </cell>
          <cell r="O185">
            <v>0.91999999999999904</v>
          </cell>
          <cell r="P185">
            <v>1.5240553745928338</v>
          </cell>
        </row>
        <row r="186">
          <cell r="B186" t="str">
            <v>95</v>
          </cell>
          <cell r="C186">
            <v>7.85</v>
          </cell>
          <cell r="E186">
            <v>8.77</v>
          </cell>
          <cell r="I186">
            <v>2.9</v>
          </cell>
          <cell r="K186">
            <v>4.75</v>
          </cell>
          <cell r="O186">
            <v>0.91999999999999993</v>
          </cell>
          <cell r="P186">
            <v>1.5240553745928338</v>
          </cell>
        </row>
        <row r="187">
          <cell r="C187">
            <v>7.61</v>
          </cell>
          <cell r="E187">
            <v>8.56</v>
          </cell>
          <cell r="I187">
            <v>2.9</v>
          </cell>
          <cell r="K187">
            <v>5.25</v>
          </cell>
          <cell r="O187">
            <v>0.95000000000000018</v>
          </cell>
          <cell r="P187">
            <v>1.5240553745928338</v>
          </cell>
        </row>
        <row r="188">
          <cell r="C188">
            <v>7.45</v>
          </cell>
          <cell r="E188">
            <v>8.41</v>
          </cell>
          <cell r="I188">
            <v>3.1</v>
          </cell>
          <cell r="K188">
            <v>5.25</v>
          </cell>
          <cell r="O188">
            <v>0.96</v>
          </cell>
          <cell r="P188">
            <v>1.5240553745928338</v>
          </cell>
        </row>
        <row r="189">
          <cell r="C189">
            <v>7.36</v>
          </cell>
          <cell r="E189">
            <v>8.3000000000000007</v>
          </cell>
          <cell r="I189">
            <v>2.4</v>
          </cell>
          <cell r="K189">
            <v>5.25</v>
          </cell>
          <cell r="O189">
            <v>0.94000000000000039</v>
          </cell>
          <cell r="P189">
            <v>1.5240553745928338</v>
          </cell>
        </row>
        <row r="190">
          <cell r="C190">
            <v>6.95</v>
          </cell>
          <cell r="E190">
            <v>7.93</v>
          </cell>
          <cell r="I190">
            <v>3.2</v>
          </cell>
          <cell r="K190">
            <v>5.25</v>
          </cell>
          <cell r="O190">
            <v>0.97999999999999954</v>
          </cell>
          <cell r="P190">
            <v>1.5240553745928338</v>
          </cell>
        </row>
        <row r="191">
          <cell r="C191">
            <v>6.57</v>
          </cell>
          <cell r="E191">
            <v>7.62</v>
          </cell>
          <cell r="I191">
            <v>3</v>
          </cell>
          <cell r="K191">
            <v>5.25</v>
          </cell>
          <cell r="O191">
            <v>1.0499999999999998</v>
          </cell>
          <cell r="P191">
            <v>1.5240553745928338</v>
          </cell>
        </row>
        <row r="192">
          <cell r="C192">
            <v>6.72</v>
          </cell>
          <cell r="E192">
            <v>7.73</v>
          </cell>
          <cell r="I192">
            <v>2.8</v>
          </cell>
          <cell r="K192">
            <v>5.25</v>
          </cell>
          <cell r="O192">
            <v>1.0100000000000007</v>
          </cell>
          <cell r="P192">
            <v>1.5240553745928338</v>
          </cell>
        </row>
        <row r="193">
          <cell r="C193">
            <v>6.86</v>
          </cell>
          <cell r="E193">
            <v>7.86</v>
          </cell>
          <cell r="I193">
            <v>2.6</v>
          </cell>
          <cell r="K193">
            <v>5.25</v>
          </cell>
          <cell r="O193">
            <v>1</v>
          </cell>
          <cell r="P193">
            <v>1.5240553745928338</v>
          </cell>
        </row>
        <row r="194">
          <cell r="C194">
            <v>6.55</v>
          </cell>
          <cell r="E194">
            <v>7.62</v>
          </cell>
          <cell r="I194">
            <v>2.5</v>
          </cell>
          <cell r="K194">
            <v>5.25</v>
          </cell>
          <cell r="O194">
            <v>1.0700000000000003</v>
          </cell>
          <cell r="P194">
            <v>1.5240553745928338</v>
          </cell>
        </row>
        <row r="195">
          <cell r="C195">
            <v>6.37</v>
          </cell>
          <cell r="E195">
            <v>7.46</v>
          </cell>
          <cell r="I195">
            <v>2.8</v>
          </cell>
          <cell r="K195">
            <v>5.25</v>
          </cell>
          <cell r="O195">
            <v>1.0899999999999999</v>
          </cell>
          <cell r="P195">
            <v>1.5240553745928338</v>
          </cell>
        </row>
        <row r="196">
          <cell r="C196">
            <v>6.26</v>
          </cell>
          <cell r="E196">
            <v>7.4</v>
          </cell>
          <cell r="I196">
            <v>2.6</v>
          </cell>
          <cell r="K196">
            <v>5.25</v>
          </cell>
          <cell r="O196">
            <v>1.1400000000000006</v>
          </cell>
          <cell r="P196">
            <v>1.5240553745928338</v>
          </cell>
        </row>
        <row r="197">
          <cell r="C197">
            <v>6.06</v>
          </cell>
          <cell r="E197">
            <v>7.21</v>
          </cell>
          <cell r="I197">
            <v>2.5</v>
          </cell>
          <cell r="K197">
            <v>5.25</v>
          </cell>
          <cell r="O197">
            <v>1.1500000000000004</v>
          </cell>
          <cell r="P197">
            <v>1.5240553745928338</v>
          </cell>
        </row>
        <row r="198">
          <cell r="B198" t="str">
            <v>96</v>
          </cell>
          <cell r="C198">
            <v>6.05</v>
          </cell>
          <cell r="E198">
            <v>7.2</v>
          </cell>
          <cell r="I198">
            <v>2.7</v>
          </cell>
          <cell r="K198">
            <v>5.25</v>
          </cell>
          <cell r="O198">
            <v>1.1500000000000004</v>
          </cell>
          <cell r="P198">
            <v>1.5240553745928338</v>
          </cell>
        </row>
        <row r="199">
          <cell r="C199">
            <v>6.24</v>
          </cell>
          <cell r="E199">
            <v>7.37</v>
          </cell>
          <cell r="I199">
            <v>2.7</v>
          </cell>
          <cell r="K199">
            <v>5</v>
          </cell>
          <cell r="O199">
            <v>1.1299999999999999</v>
          </cell>
          <cell r="P199">
            <v>1.5240553745928338</v>
          </cell>
        </row>
        <row r="200">
          <cell r="C200">
            <v>6.6</v>
          </cell>
          <cell r="E200">
            <v>7.72</v>
          </cell>
          <cell r="I200">
            <v>2.8</v>
          </cell>
          <cell r="K200">
            <v>5</v>
          </cell>
          <cell r="O200">
            <v>1.1200000000000001</v>
          </cell>
          <cell r="P200">
            <v>1.5240553745928338</v>
          </cell>
        </row>
        <row r="201">
          <cell r="C201">
            <v>6.79</v>
          </cell>
          <cell r="E201">
            <v>7.88</v>
          </cell>
          <cell r="I201">
            <v>2.9</v>
          </cell>
          <cell r="K201">
            <v>5</v>
          </cell>
          <cell r="O201">
            <v>1.0899999999999999</v>
          </cell>
          <cell r="P201">
            <v>1.5240553745928338</v>
          </cell>
        </row>
        <row r="202">
          <cell r="C202">
            <v>6.93</v>
          </cell>
          <cell r="E202">
            <v>7.99</v>
          </cell>
          <cell r="I202">
            <v>2.9</v>
          </cell>
          <cell r="K202">
            <v>5</v>
          </cell>
          <cell r="O202">
            <v>1.0600000000000005</v>
          </cell>
          <cell r="P202">
            <v>1.5240553745928338</v>
          </cell>
        </row>
        <row r="203">
          <cell r="C203">
            <v>7.06</v>
          </cell>
          <cell r="E203">
            <v>8.07</v>
          </cell>
          <cell r="I203">
            <v>2.8</v>
          </cell>
          <cell r="K203">
            <v>5</v>
          </cell>
          <cell r="O203">
            <v>1.0100000000000007</v>
          </cell>
          <cell r="P203">
            <v>1.5240553745928338</v>
          </cell>
        </row>
        <row r="204">
          <cell r="C204">
            <v>7.03</v>
          </cell>
          <cell r="E204">
            <v>8.02</v>
          </cell>
          <cell r="I204">
            <v>3</v>
          </cell>
          <cell r="K204">
            <v>5</v>
          </cell>
          <cell r="O204">
            <v>0.98999999999999932</v>
          </cell>
          <cell r="P204">
            <v>1.5240553745928338</v>
          </cell>
        </row>
        <row r="205">
          <cell r="C205">
            <v>6.84</v>
          </cell>
          <cell r="E205">
            <v>7.84</v>
          </cell>
          <cell r="I205">
            <v>2.9</v>
          </cell>
          <cell r="K205">
            <v>5</v>
          </cell>
          <cell r="O205">
            <v>1</v>
          </cell>
          <cell r="P205">
            <v>1.5240553745928338</v>
          </cell>
        </row>
        <row r="206">
          <cell r="C206">
            <v>7.03</v>
          </cell>
          <cell r="E206">
            <v>8.01</v>
          </cell>
          <cell r="I206">
            <v>3</v>
          </cell>
          <cell r="K206">
            <v>5</v>
          </cell>
          <cell r="O206">
            <v>0.97999999999999954</v>
          </cell>
          <cell r="P206">
            <v>1.5240553745928338</v>
          </cell>
        </row>
        <row r="207">
          <cell r="C207">
            <v>6.81</v>
          </cell>
          <cell r="E207">
            <v>7.76</v>
          </cell>
          <cell r="I207">
            <v>3</v>
          </cell>
          <cell r="K207">
            <v>5</v>
          </cell>
          <cell r="O207">
            <v>0.95000000000000018</v>
          </cell>
          <cell r="P207">
            <v>1.5240553745928338</v>
          </cell>
        </row>
        <row r="208">
          <cell r="C208">
            <v>6.48</v>
          </cell>
          <cell r="E208">
            <v>7.48</v>
          </cell>
          <cell r="I208">
            <v>3.3</v>
          </cell>
          <cell r="K208">
            <v>5</v>
          </cell>
          <cell r="O208">
            <v>1</v>
          </cell>
          <cell r="P208">
            <v>1.5240553745928338</v>
          </cell>
        </row>
        <row r="209">
          <cell r="C209">
            <v>6.55</v>
          </cell>
          <cell r="E209">
            <v>7.58</v>
          </cell>
          <cell r="I209">
            <v>3.3</v>
          </cell>
          <cell r="K209">
            <v>5</v>
          </cell>
          <cell r="O209">
            <v>1.0300000000000002</v>
          </cell>
          <cell r="P209">
            <v>1.5240553745928338</v>
          </cell>
        </row>
        <row r="210">
          <cell r="B210" t="str">
            <v>97</v>
          </cell>
          <cell r="C210">
            <v>6.83</v>
          </cell>
          <cell r="E210">
            <v>7.79</v>
          </cell>
          <cell r="I210">
            <v>3</v>
          </cell>
          <cell r="K210">
            <v>5</v>
          </cell>
          <cell r="O210">
            <v>0.96</v>
          </cell>
          <cell r="P210">
            <v>1.5240553745928338</v>
          </cell>
        </row>
        <row r="211">
          <cell r="C211">
            <v>6.69</v>
          </cell>
          <cell r="E211">
            <v>7.68</v>
          </cell>
          <cell r="I211">
            <v>3</v>
          </cell>
          <cell r="K211">
            <v>5</v>
          </cell>
          <cell r="O211">
            <v>0.98999999999999932</v>
          </cell>
          <cell r="P211">
            <v>1.5240553745928338</v>
          </cell>
        </row>
        <row r="212">
          <cell r="C212">
            <v>6.93</v>
          </cell>
          <cell r="E212">
            <v>7.92</v>
          </cell>
          <cell r="I212">
            <v>2.8</v>
          </cell>
          <cell r="K212">
            <v>5</v>
          </cell>
          <cell r="O212">
            <v>0.99000000000000021</v>
          </cell>
          <cell r="P212">
            <v>1.5240553745928338</v>
          </cell>
        </row>
        <row r="213">
          <cell r="C213">
            <v>7.09</v>
          </cell>
          <cell r="E213">
            <v>8.08</v>
          </cell>
          <cell r="I213">
            <v>2.5</v>
          </cell>
          <cell r="K213">
            <v>5</v>
          </cell>
          <cell r="O213">
            <v>0.99000000000000021</v>
          </cell>
          <cell r="P213">
            <v>1.5240553745928338</v>
          </cell>
        </row>
        <row r="214">
          <cell r="C214">
            <v>6.94</v>
          </cell>
          <cell r="E214">
            <v>7.94</v>
          </cell>
          <cell r="I214">
            <v>2.2000000000000002</v>
          </cell>
          <cell r="K214">
            <v>5</v>
          </cell>
          <cell r="O214">
            <v>1</v>
          </cell>
          <cell r="P214">
            <v>1.5240553745928338</v>
          </cell>
        </row>
        <row r="215">
          <cell r="C215">
            <v>6.77</v>
          </cell>
          <cell r="E215">
            <v>7.77</v>
          </cell>
          <cell r="I215">
            <v>2.2999999999999998</v>
          </cell>
          <cell r="K215">
            <v>5</v>
          </cell>
          <cell r="O215">
            <v>1</v>
          </cell>
          <cell r="P215">
            <v>1.5240553745928338</v>
          </cell>
        </row>
        <row r="216">
          <cell r="C216">
            <v>6.51</v>
          </cell>
          <cell r="E216">
            <v>7.52</v>
          </cell>
          <cell r="I216">
            <v>2.2000000000000002</v>
          </cell>
          <cell r="K216">
            <v>5</v>
          </cell>
          <cell r="O216">
            <v>1.0099999999999998</v>
          </cell>
          <cell r="P216">
            <v>1.5240553745928338</v>
          </cell>
        </row>
        <row r="217">
          <cell r="C217">
            <v>6.58</v>
          </cell>
          <cell r="E217">
            <v>7.57</v>
          </cell>
          <cell r="I217">
            <v>2.2000000000000002</v>
          </cell>
          <cell r="K217">
            <v>5</v>
          </cell>
          <cell r="O217">
            <v>0.99000000000000021</v>
          </cell>
          <cell r="P217">
            <v>1.5240553745928338</v>
          </cell>
        </row>
        <row r="218">
          <cell r="C218">
            <v>6.5</v>
          </cell>
          <cell r="E218">
            <v>7.5</v>
          </cell>
          <cell r="I218">
            <v>2.2000000000000002</v>
          </cell>
          <cell r="K218">
            <v>5</v>
          </cell>
          <cell r="O218">
            <v>1</v>
          </cell>
          <cell r="P218">
            <v>1.5240553745928338</v>
          </cell>
        </row>
        <row r="219">
          <cell r="C219">
            <v>6.33</v>
          </cell>
          <cell r="E219">
            <v>7.37</v>
          </cell>
          <cell r="I219">
            <v>2.1</v>
          </cell>
          <cell r="K219">
            <v>5</v>
          </cell>
          <cell r="O219">
            <v>1.04</v>
          </cell>
          <cell r="P219">
            <v>1.5240553745928338</v>
          </cell>
        </row>
        <row r="220">
          <cell r="C220">
            <v>6.11</v>
          </cell>
          <cell r="E220">
            <v>7.24</v>
          </cell>
          <cell r="I220">
            <v>1.8</v>
          </cell>
          <cell r="K220">
            <v>5</v>
          </cell>
          <cell r="O220">
            <v>1.1299999999999999</v>
          </cell>
          <cell r="P220">
            <v>1.5240553745928338</v>
          </cell>
        </row>
        <row r="221">
          <cell r="C221">
            <v>5.99</v>
          </cell>
          <cell r="E221">
            <v>7.16</v>
          </cell>
          <cell r="I221">
            <v>1.7</v>
          </cell>
          <cell r="K221">
            <v>5</v>
          </cell>
          <cell r="O221">
            <v>1.17</v>
          </cell>
          <cell r="P221">
            <v>1.5240553745928338</v>
          </cell>
        </row>
        <row r="222">
          <cell r="B222" t="str">
            <v>98</v>
          </cell>
          <cell r="C222">
            <v>5.81</v>
          </cell>
          <cell r="E222">
            <v>7.03</v>
          </cell>
          <cell r="I222">
            <v>1.6</v>
          </cell>
          <cell r="K222">
            <v>5</v>
          </cell>
          <cell r="O222">
            <v>1.2200000000000006</v>
          </cell>
          <cell r="P222">
            <v>1.5240553745928338</v>
          </cell>
        </row>
        <row r="223">
          <cell r="C223">
            <v>5.89</v>
          </cell>
          <cell r="E223">
            <v>7.09</v>
          </cell>
          <cell r="I223">
            <v>1.4</v>
          </cell>
          <cell r="K223">
            <v>5</v>
          </cell>
          <cell r="O223">
            <v>1.2000000000000002</v>
          </cell>
          <cell r="P223">
            <v>1.5240553745928338</v>
          </cell>
        </row>
        <row r="224">
          <cell r="C224">
            <v>5.95</v>
          </cell>
          <cell r="E224">
            <v>7.13</v>
          </cell>
          <cell r="I224">
            <v>1.4</v>
          </cell>
          <cell r="K224">
            <v>5</v>
          </cell>
          <cell r="O224">
            <v>1.1799999999999997</v>
          </cell>
          <cell r="P224">
            <v>1.5240553745928338</v>
          </cell>
        </row>
        <row r="225">
          <cell r="C225">
            <v>5.92</v>
          </cell>
          <cell r="E225">
            <v>7.12</v>
          </cell>
          <cell r="I225">
            <v>1.4</v>
          </cell>
          <cell r="K225">
            <v>5</v>
          </cell>
          <cell r="O225">
            <v>1.2000000000000002</v>
          </cell>
          <cell r="P225">
            <v>1.5240553745928338</v>
          </cell>
        </row>
        <row r="226">
          <cell r="C226">
            <v>5.93</v>
          </cell>
          <cell r="E226">
            <v>7.11</v>
          </cell>
          <cell r="I226">
            <v>1.7</v>
          </cell>
          <cell r="K226">
            <v>5</v>
          </cell>
          <cell r="O226">
            <v>1.1800000000000006</v>
          </cell>
          <cell r="P226">
            <v>1.5240553745928338</v>
          </cell>
        </row>
        <row r="227">
          <cell r="C227">
            <v>5.7</v>
          </cell>
          <cell r="E227">
            <v>6.99</v>
          </cell>
          <cell r="I227">
            <v>1.7</v>
          </cell>
          <cell r="K227">
            <v>5</v>
          </cell>
          <cell r="P227">
            <v>1.5240553745928338</v>
          </cell>
        </row>
        <row r="228">
          <cell r="C228">
            <v>5.68</v>
          </cell>
          <cell r="E228">
            <v>6.99</v>
          </cell>
          <cell r="I228">
            <v>1.7</v>
          </cell>
          <cell r="K228">
            <v>5</v>
          </cell>
          <cell r="P228">
            <v>1.5240553745928338</v>
          </cell>
        </row>
        <row r="229">
          <cell r="C229">
            <v>5.54</v>
          </cell>
          <cell r="E229">
            <v>6.96</v>
          </cell>
          <cell r="P229">
            <v>1.5240553745928338</v>
          </cell>
        </row>
        <row r="230">
          <cell r="C230">
            <v>5.2</v>
          </cell>
          <cell r="E230">
            <v>6.88</v>
          </cell>
        </row>
        <row r="231">
          <cell r="C231">
            <v>5.01</v>
          </cell>
          <cell r="E231">
            <v>6.88</v>
          </cell>
        </row>
        <row r="232">
          <cell r="C232">
            <v>5.25</v>
          </cell>
          <cell r="E232">
            <v>6.96</v>
          </cell>
        </row>
        <row r="233">
          <cell r="C233">
            <v>5.0599999999999996</v>
          </cell>
          <cell r="E233">
            <v>6.84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mt H - pg 9"/>
      <sheetName val="Summary"/>
      <sheetName val="MT Rate Sum"/>
      <sheetName val="Rate 60"/>
      <sheetName val="Rate70"/>
      <sheetName val="Rate 71"/>
      <sheetName val="Rate 85"/>
      <sheetName val="Bill Comp - 60"/>
      <sheetName val="Bill Comp - 70"/>
      <sheetName val="Bill Comp - 70 _71"/>
      <sheetName val="Electric Compare"/>
      <sheetName val="Comp to NWE"/>
      <sheetName val="Comp to Energy West"/>
      <sheetName val="ROR Graph"/>
      <sheetName val="Margin Graph"/>
      <sheetName val="Margins"/>
    </sheetNames>
    <sheetDataSet>
      <sheetData sheetId="0"/>
      <sheetData sheetId="1">
        <row r="4">
          <cell r="A4" t="str">
            <v>Pro Forma 2014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D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"/>
      <sheetName val="Capitalization"/>
      <sheetName val="Pfd Stock"/>
      <sheetName val="WCLTD"/>
      <sheetName val="MTN-C"/>
      <sheetName val="MTN-D"/>
      <sheetName val="92 EIRR"/>
      <sheetName val="93 EIRR"/>
      <sheetName val="Mates A"/>
      <sheetName val="Mates B"/>
      <sheetName val="94 EIRR"/>
      <sheetName val="98 EIRR A&amp;B"/>
      <sheetName val="Sheet1"/>
      <sheetName val="TOPrs"/>
      <sheetName val="Annual Exp 2003"/>
      <sheetName val="Int Rate Hedg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mt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Notes"/>
      <sheetName val="Variables"/>
      <sheetName val="Report"/>
      <sheetName val="Operating Lease Adj."/>
      <sheetName val="Captive Finance Adj."/>
      <sheetName val="FAS106 Adj."/>
      <sheetName val="Net Debt Adj."/>
      <sheetName val="Structural Subordination"/>
      <sheetName val="Graphs"/>
      <sheetName val="Import"/>
      <sheetName val="BLR Worksheet"/>
      <sheetName val="TBSheet"/>
      <sheetName val="Main"/>
      <sheetName val="ProForma 2001 1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_curve"/>
      <sheetName val="FRWD VS INTERP"/>
      <sheetName val="Chart X Fwd vs Spot 27 year"/>
    </sheetNames>
    <sheetDataSet>
      <sheetData sheetId="0"/>
      <sheetData sheetId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 Link File"/>
      <sheetName val="DATABASE"/>
      <sheetName val="Sheet1"/>
      <sheetName val="Prior Period"/>
      <sheetName val="#REF"/>
      <sheetName val="CIAC Detail by Month"/>
      <sheetName val="METERS_&amp;_TRANSFORMERS"/>
      <sheetName val="JAN"/>
      <sheetName val="YTD"/>
      <sheetName val="APRIL"/>
      <sheetName val="FEDERAL"/>
      <sheetName val="purch software &lt;25k"/>
      <sheetName val="summary 98_1"/>
      <sheetName val="14802"/>
      <sheetName val="purch software expensed"/>
      <sheetName val="Headings"/>
      <sheetName val="Update Dates"/>
      <sheetName val="PARTNERSHIP RECAP"/>
      <sheetName val="Electric - FY1997"/>
      <sheetName val="Non-Statutory Deferred Taxes"/>
      <sheetName val="ADFIT Activity   {A}"/>
      <sheetName val="Adj. 2"/>
      <sheetName val="YE DEFN"/>
      <sheetName val="100144-Am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0"/>
  <sheetViews>
    <sheetView tabSelected="1" view="pageLayout" zoomScale="96" zoomScaleNormal="172" zoomScalePageLayoutView="96" workbookViewId="0">
      <selection activeCell="J7" sqref="J7"/>
    </sheetView>
  </sheetViews>
  <sheetFormatPr defaultRowHeight="12.75" x14ac:dyDescent="0.2"/>
  <cols>
    <col min="1" max="1" width="14" style="68" customWidth="1"/>
    <col min="2" max="2" width="13.7109375" style="68" customWidth="1"/>
    <col min="3" max="3" width="17.42578125" style="68" customWidth="1"/>
    <col min="4" max="4" width="14.140625" style="68" customWidth="1"/>
    <col min="5" max="5" width="7.42578125" style="68" customWidth="1"/>
    <col min="6" max="6" width="6.28515625" style="68" customWidth="1"/>
    <col min="7" max="7" width="11" style="68" customWidth="1"/>
    <col min="8" max="9" width="11.7109375" style="68" customWidth="1"/>
    <col min="10" max="10" width="8.42578125" style="57" customWidth="1"/>
    <col min="11" max="11" width="9.140625" style="57"/>
    <col min="12" max="21" width="9.140625" style="67"/>
    <col min="22" max="51" width="9.140625" style="57"/>
    <col min="52" max="16384" width="9.140625" style="68"/>
  </cols>
  <sheetData>
    <row r="1" spans="1:51" s="67" customFormat="1" ht="90" x14ac:dyDescent="0.25">
      <c r="A1" s="94" t="s">
        <v>146</v>
      </c>
      <c r="B1" s="96"/>
      <c r="C1" s="96"/>
      <c r="D1" s="96"/>
      <c r="E1" s="96"/>
      <c r="F1" s="96"/>
      <c r="G1" s="99" t="s">
        <v>145</v>
      </c>
      <c r="H1" s="98" t="s">
        <v>158</v>
      </c>
      <c r="I1" s="97"/>
      <c r="J1" s="89"/>
      <c r="K1" s="80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</row>
    <row r="2" spans="1:51" s="67" customFormat="1" ht="7.5" customHeight="1" x14ac:dyDescent="0.2">
      <c r="A2" s="96"/>
      <c r="B2" s="96"/>
      <c r="C2" s="96"/>
      <c r="D2" s="96"/>
      <c r="E2" s="96"/>
      <c r="F2" s="96"/>
      <c r="G2" s="95"/>
      <c r="H2" s="95"/>
      <c r="I2" s="89"/>
      <c r="J2" s="88"/>
      <c r="K2" s="80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</row>
    <row r="3" spans="1:51" s="67" customFormat="1" ht="12.75" customHeight="1" x14ac:dyDescent="0.25">
      <c r="A3" s="94" t="s">
        <v>144</v>
      </c>
      <c r="B3" s="91"/>
      <c r="C3" s="91"/>
      <c r="D3" s="91"/>
      <c r="E3" s="91"/>
      <c r="F3" s="91"/>
      <c r="G3" s="93"/>
      <c r="H3" s="76"/>
      <c r="I3" s="89"/>
      <c r="J3" s="88"/>
      <c r="K3" s="80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</row>
    <row r="4" spans="1:51" s="67" customFormat="1" ht="7.5" customHeight="1" x14ac:dyDescent="0.25">
      <c r="A4" s="94"/>
      <c r="B4" s="91"/>
      <c r="C4" s="91"/>
      <c r="D4" s="91"/>
      <c r="E4" s="91"/>
      <c r="F4" s="91"/>
      <c r="G4" s="93"/>
      <c r="H4" s="76"/>
      <c r="I4" s="89"/>
      <c r="J4" s="88"/>
      <c r="K4" s="80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</row>
    <row r="5" spans="1:51" s="67" customFormat="1" ht="12.75" customHeight="1" x14ac:dyDescent="0.25">
      <c r="A5" s="92" t="s">
        <v>143</v>
      </c>
      <c r="B5" s="91"/>
      <c r="C5" s="91"/>
      <c r="D5" s="91"/>
      <c r="E5" s="91"/>
      <c r="F5" s="91"/>
      <c r="G5" s="90">
        <f>'DPU 2.03 Constant Growth DCF'!J27</f>
        <v>9.1663768582320129E-2</v>
      </c>
      <c r="H5" s="76">
        <f>G5-0.033</f>
        <v>5.8663768582320128E-2</v>
      </c>
      <c r="I5" s="89"/>
      <c r="J5" s="88"/>
      <c r="K5" s="80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</row>
    <row r="6" spans="1:51" s="67" customFormat="1" ht="15.75" x14ac:dyDescent="0.25">
      <c r="A6" s="87" t="s">
        <v>159</v>
      </c>
      <c r="B6" s="78"/>
      <c r="C6" s="78"/>
      <c r="D6" s="78"/>
      <c r="E6" s="78"/>
      <c r="F6" s="78"/>
      <c r="G6" s="83">
        <f>'DPU 2.03 Constant Growth DCF'!J55</f>
        <v>8.9092935248986801E-2</v>
      </c>
      <c r="H6" s="76">
        <f>G6-0.033</f>
        <v>5.60929352489868E-2</v>
      </c>
      <c r="I6" s="65"/>
      <c r="J6" s="71"/>
      <c r="K6" s="80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</row>
    <row r="7" spans="1:51" s="67" customFormat="1" ht="12.75" customHeight="1" x14ac:dyDescent="0.25">
      <c r="A7" s="84"/>
      <c r="B7" s="78"/>
      <c r="C7" s="78"/>
      <c r="D7" s="78"/>
      <c r="E7" s="78"/>
      <c r="F7" s="78"/>
      <c r="G7" s="83"/>
      <c r="H7" s="76"/>
      <c r="I7" s="65"/>
      <c r="J7" s="71"/>
      <c r="K7" s="80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</row>
    <row r="8" spans="1:51" s="67" customFormat="1" ht="15.75" x14ac:dyDescent="0.25">
      <c r="A8" s="86" t="s">
        <v>142</v>
      </c>
      <c r="B8" s="78"/>
      <c r="C8" s="78"/>
      <c r="D8" s="78"/>
      <c r="E8" s="78"/>
      <c r="F8" s="78"/>
      <c r="G8" s="83"/>
      <c r="H8" s="76"/>
      <c r="I8" s="65"/>
      <c r="J8" s="71"/>
      <c r="K8" s="80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</row>
    <row r="9" spans="1:51" s="67" customFormat="1" ht="7.5" customHeight="1" x14ac:dyDescent="0.25">
      <c r="A9" s="86"/>
      <c r="B9" s="78"/>
      <c r="C9" s="78"/>
      <c r="D9" s="78"/>
      <c r="E9" s="78"/>
      <c r="F9" s="78"/>
      <c r="G9" s="83"/>
      <c r="H9" s="76"/>
      <c r="I9" s="65"/>
      <c r="J9" s="71"/>
      <c r="K9" s="80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</row>
    <row r="10" spans="1:51" s="67" customFormat="1" ht="15.75" x14ac:dyDescent="0.25">
      <c r="A10" s="85" t="s">
        <v>141</v>
      </c>
      <c r="B10" s="78"/>
      <c r="C10" s="78"/>
      <c r="D10" s="78"/>
      <c r="E10" s="78"/>
      <c r="F10" s="78"/>
      <c r="G10" s="83">
        <f>'DPU 2.05 CAPM'!F8</f>
        <v>5.9000000000000004E-2</v>
      </c>
      <c r="H10" s="76">
        <f>G10-0.033</f>
        <v>2.6000000000000002E-2</v>
      </c>
      <c r="I10" s="65"/>
      <c r="J10" s="71"/>
      <c r="K10" s="80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</row>
    <row r="11" spans="1:51" s="67" customFormat="1" ht="15.75" x14ac:dyDescent="0.25">
      <c r="A11" s="85" t="s">
        <v>140</v>
      </c>
      <c r="B11" s="78"/>
      <c r="C11" s="78"/>
      <c r="D11" s="78"/>
      <c r="E11" s="78"/>
      <c r="F11" s="78"/>
      <c r="G11" s="83">
        <f>'DPU 2.05 CAPM'!F12</f>
        <v>5.3278358695652187E-2</v>
      </c>
      <c r="H11" s="76">
        <f>G11-0.033</f>
        <v>2.0278358695652185E-2</v>
      </c>
      <c r="I11" s="65"/>
      <c r="J11" s="71"/>
      <c r="K11" s="80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</row>
    <row r="12" spans="1:51" s="67" customFormat="1" ht="15.75" x14ac:dyDescent="0.25">
      <c r="A12" s="85" t="s">
        <v>139</v>
      </c>
      <c r="B12" s="78"/>
      <c r="C12" s="78"/>
      <c r="D12" s="78"/>
      <c r="E12" s="78"/>
      <c r="F12" s="78"/>
      <c r="G12" s="83">
        <f>'DPU 2.05 CAPM'!F25</f>
        <v>5.0591914619565213E-2</v>
      </c>
      <c r="H12" s="76">
        <f>G12-0.033</f>
        <v>1.7591914619565212E-2</v>
      </c>
      <c r="I12" s="65"/>
      <c r="J12" s="71"/>
      <c r="K12" s="80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</row>
    <row r="13" spans="1:51" s="67" customFormat="1" ht="15.75" x14ac:dyDescent="0.25">
      <c r="A13" s="85" t="s">
        <v>161</v>
      </c>
      <c r="B13" s="78"/>
      <c r="C13" s="78"/>
      <c r="D13" s="78"/>
      <c r="E13" s="78"/>
      <c r="F13" s="78"/>
      <c r="G13" s="83">
        <f>'DPU 2.06 RP on Bond Yields'!H26</f>
        <v>9.0549999999999992E-2</v>
      </c>
      <c r="H13" s="76">
        <f>G13-0.033</f>
        <v>5.754999999999999E-2</v>
      </c>
      <c r="I13" s="65"/>
      <c r="J13" s="71"/>
      <c r="K13" s="80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</row>
    <row r="14" spans="1:51" s="67" customFormat="1" ht="12.75" customHeight="1" x14ac:dyDescent="0.25">
      <c r="A14" s="78"/>
      <c r="B14" s="78"/>
      <c r="C14" s="78"/>
      <c r="D14" s="78"/>
      <c r="E14" s="78"/>
      <c r="F14" s="78"/>
      <c r="G14" s="83"/>
      <c r="H14" s="76"/>
      <c r="I14" s="65"/>
      <c r="K14" s="80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</row>
    <row r="15" spans="1:51" s="67" customFormat="1" ht="15.75" x14ac:dyDescent="0.25">
      <c r="A15" s="82" t="s">
        <v>138</v>
      </c>
      <c r="B15" s="78"/>
      <c r="C15" s="78"/>
      <c r="D15" s="78"/>
      <c r="E15" s="78"/>
      <c r="F15" s="78"/>
      <c r="G15" s="77">
        <f>AVERAGE(G5:G14)</f>
        <v>7.2362829524420705E-2</v>
      </c>
      <c r="H15" s="76">
        <f>G15-0.033</f>
        <v>3.9362829524420703E-2</v>
      </c>
      <c r="I15" s="65"/>
      <c r="M15" s="75"/>
      <c r="P15" s="71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</row>
    <row r="16" spans="1:51" s="67" customFormat="1" ht="15.75" x14ac:dyDescent="0.25">
      <c r="A16" s="82" t="s">
        <v>137</v>
      </c>
      <c r="B16" s="78"/>
      <c r="C16" s="78"/>
      <c r="D16" s="78"/>
      <c r="E16" s="78"/>
      <c r="F16" s="78"/>
      <c r="G16" s="77">
        <f>MEDIAN(G3:G14)</f>
        <v>7.4046467624493406E-2</v>
      </c>
      <c r="H16" s="76">
        <f>G16-0.033</f>
        <v>4.1046467624493405E-2</v>
      </c>
      <c r="I16" s="65"/>
      <c r="K16" s="80"/>
      <c r="M16" s="75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</row>
    <row r="17" spans="1:51" s="67" customFormat="1" ht="15.75" x14ac:dyDescent="0.25">
      <c r="A17" s="81"/>
      <c r="B17" s="78"/>
      <c r="C17" s="78"/>
      <c r="D17" s="78"/>
      <c r="E17" s="78"/>
      <c r="F17" s="78"/>
      <c r="G17" s="77"/>
      <c r="H17" s="76"/>
      <c r="I17" s="65"/>
      <c r="K17" s="80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</row>
    <row r="18" spans="1:51" s="67" customFormat="1" ht="15.75" x14ac:dyDescent="0.25">
      <c r="A18" s="79" t="s">
        <v>160</v>
      </c>
      <c r="B18" s="78"/>
      <c r="C18" s="78"/>
      <c r="D18" s="78"/>
      <c r="E18" s="78"/>
      <c r="F18" s="78"/>
      <c r="G18" s="77">
        <v>9.2499999999999999E-2</v>
      </c>
      <c r="H18" s="76">
        <f>G18-0.033</f>
        <v>5.9499999999999997E-2</v>
      </c>
      <c r="I18" s="75"/>
      <c r="K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</row>
    <row r="19" spans="1:51" s="67" customFormat="1" x14ac:dyDescent="0.2">
      <c r="A19" s="68"/>
      <c r="B19" s="68"/>
      <c r="C19" s="68"/>
      <c r="D19" s="68"/>
      <c r="E19" s="68"/>
      <c r="F19" s="68"/>
      <c r="G19" s="73"/>
      <c r="H19" s="73"/>
      <c r="I19" s="75"/>
      <c r="K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</row>
    <row r="20" spans="1:51" s="67" customFormat="1" ht="15.75" x14ac:dyDescent="0.25">
      <c r="A20" s="74" t="s">
        <v>163</v>
      </c>
      <c r="C20" s="68"/>
      <c r="D20" s="68"/>
      <c r="E20" s="68"/>
      <c r="F20" s="68"/>
      <c r="G20" s="68"/>
      <c r="H20" s="68"/>
      <c r="I20" s="73"/>
      <c r="K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</row>
  </sheetData>
  <printOptions horizontalCentered="1"/>
  <pageMargins left="0.7" right="0.7" top="1.25" bottom="0.75" header="0.3" footer="0.3"/>
  <pageSetup orientation="landscape" r:id="rId1"/>
  <headerFooter>
    <oddHeader>&amp;R&amp;"Times New Roman,Regular"&amp;12Division of Public Utilities
Docket No. 20-035-04
DPU Exhibit 2.01
&amp;P of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3"/>
  <sheetViews>
    <sheetView workbookViewId="0">
      <selection activeCell="D36" sqref="D36"/>
    </sheetView>
  </sheetViews>
  <sheetFormatPr defaultRowHeight="15" x14ac:dyDescent="0.25"/>
  <cols>
    <col min="2" max="2" width="20.42578125" bestFit="1" customWidth="1"/>
    <col min="3" max="3" width="12.42578125" customWidth="1"/>
  </cols>
  <sheetData>
    <row r="2" spans="1:5" ht="45" x14ac:dyDescent="0.25">
      <c r="B2" s="2" t="s">
        <v>0</v>
      </c>
      <c r="C2" s="2" t="s">
        <v>1</v>
      </c>
      <c r="D2" s="2" t="s">
        <v>2</v>
      </c>
      <c r="E2" s="2" t="s">
        <v>76</v>
      </c>
    </row>
    <row r="3" spans="1:5" x14ac:dyDescent="0.25">
      <c r="A3">
        <v>1</v>
      </c>
      <c r="B3" t="s">
        <v>15</v>
      </c>
      <c r="C3" s="3" t="s">
        <v>16</v>
      </c>
      <c r="D3">
        <v>0.37</v>
      </c>
      <c r="E3" s="6">
        <v>5.8200000000000002E-2</v>
      </c>
    </row>
    <row r="4" spans="1:5" x14ac:dyDescent="0.25">
      <c r="A4">
        <v>2</v>
      </c>
      <c r="B4" t="s">
        <v>18</v>
      </c>
      <c r="C4" s="3" t="s">
        <v>19</v>
      </c>
      <c r="D4" t="s">
        <v>75</v>
      </c>
      <c r="E4" s="6">
        <v>7.0800000000000002E-2</v>
      </c>
    </row>
    <row r="5" spans="1:5" x14ac:dyDescent="0.25">
      <c r="A5">
        <v>3</v>
      </c>
      <c r="B5" t="s">
        <v>21</v>
      </c>
      <c r="C5" s="3" t="s">
        <v>22</v>
      </c>
      <c r="D5">
        <v>0.61</v>
      </c>
      <c r="E5" s="6">
        <v>6.0299999999999999E-2</v>
      </c>
    </row>
    <row r="6" spans="1:5" x14ac:dyDescent="0.25">
      <c r="A6">
        <v>4</v>
      </c>
      <c r="B6" t="s">
        <v>23</v>
      </c>
      <c r="C6" s="3" t="s">
        <v>24</v>
      </c>
      <c r="D6">
        <v>0.43</v>
      </c>
      <c r="E6" s="6">
        <v>2.7400000000000001E-2</v>
      </c>
    </row>
    <row r="7" spans="1:5" x14ac:dyDescent="0.25">
      <c r="A7">
        <v>5</v>
      </c>
      <c r="B7" t="s">
        <v>25</v>
      </c>
      <c r="C7" s="3" t="s">
        <v>26</v>
      </c>
      <c r="D7">
        <v>0.56000000000000005</v>
      </c>
      <c r="E7" s="6">
        <v>5.9499999999999997E-2</v>
      </c>
    </row>
    <row r="8" spans="1:5" x14ac:dyDescent="0.25">
      <c r="A8">
        <v>6</v>
      </c>
      <c r="B8" t="s">
        <v>27</v>
      </c>
      <c r="C8" s="3" t="s">
        <v>28</v>
      </c>
      <c r="D8">
        <v>0.22</v>
      </c>
      <c r="E8" s="6">
        <v>8.1699999999999995E-2</v>
      </c>
    </row>
    <row r="9" spans="1:5" x14ac:dyDescent="0.25">
      <c r="A9">
        <v>7</v>
      </c>
      <c r="B9" t="s">
        <v>29</v>
      </c>
      <c r="C9" s="3" t="s">
        <v>30</v>
      </c>
      <c r="D9">
        <v>0.43</v>
      </c>
      <c r="E9" s="6">
        <v>2.5999999999999999E-2</v>
      </c>
    </row>
    <row r="10" spans="1:5" x14ac:dyDescent="0.25">
      <c r="A10">
        <v>8</v>
      </c>
      <c r="B10" t="s">
        <v>32</v>
      </c>
      <c r="C10" s="3" t="s">
        <v>33</v>
      </c>
      <c r="D10">
        <v>0.27</v>
      </c>
      <c r="E10" s="6">
        <v>6.0999999999999999E-2</v>
      </c>
    </row>
    <row r="11" spans="1:5" x14ac:dyDescent="0.25">
      <c r="A11">
        <v>9</v>
      </c>
      <c r="B11" t="s">
        <v>34</v>
      </c>
      <c r="C11" s="3" t="s">
        <v>35</v>
      </c>
      <c r="D11">
        <v>0.44</v>
      </c>
      <c r="E11" s="6">
        <v>-2.4E-2</v>
      </c>
    </row>
    <row r="12" spans="1:5" x14ac:dyDescent="0.25">
      <c r="A12">
        <v>10</v>
      </c>
      <c r="B12" t="s">
        <v>36</v>
      </c>
      <c r="C12" s="3" t="s">
        <v>37</v>
      </c>
      <c r="D12">
        <v>0.71</v>
      </c>
      <c r="E12" s="6">
        <v>2.4E-2</v>
      </c>
    </row>
    <row r="13" spans="1:5" x14ac:dyDescent="0.25">
      <c r="A13">
        <v>11</v>
      </c>
      <c r="B13" t="s">
        <v>38</v>
      </c>
      <c r="C13" s="3" t="s">
        <v>39</v>
      </c>
      <c r="D13">
        <v>0.33</v>
      </c>
      <c r="E13" s="6">
        <v>0.09</v>
      </c>
    </row>
    <row r="14" spans="1:5" x14ac:dyDescent="0.25">
      <c r="A14">
        <v>12</v>
      </c>
      <c r="B14" t="s">
        <v>40</v>
      </c>
      <c r="C14" s="3" t="s">
        <v>41</v>
      </c>
      <c r="D14">
        <v>0.76</v>
      </c>
      <c r="E14" s="6">
        <v>2.9000000000000001E-2</v>
      </c>
    </row>
    <row r="15" spans="1:5" x14ac:dyDescent="0.25">
      <c r="A15">
        <v>13</v>
      </c>
      <c r="B15" t="s">
        <v>42</v>
      </c>
      <c r="C15" s="3" t="s">
        <v>43</v>
      </c>
      <c r="D15">
        <v>0.32</v>
      </c>
      <c r="E15" s="6">
        <v>4.36E-2</v>
      </c>
    </row>
    <row r="16" spans="1:5" x14ac:dyDescent="0.25">
      <c r="A16">
        <v>14</v>
      </c>
      <c r="B16" t="s">
        <v>44</v>
      </c>
      <c r="C16" s="3" t="s">
        <v>45</v>
      </c>
      <c r="D16">
        <v>0.55000000000000004</v>
      </c>
      <c r="E16" s="6">
        <v>5.6000000000000001E-2</v>
      </c>
    </row>
    <row r="17" spans="1:5" x14ac:dyDescent="0.25">
      <c r="A17">
        <v>15</v>
      </c>
      <c r="B17" t="s">
        <v>47</v>
      </c>
      <c r="C17" s="3" t="s">
        <v>48</v>
      </c>
      <c r="D17">
        <v>0.43</v>
      </c>
      <c r="E17" s="6">
        <v>4.5499999999999999E-2</v>
      </c>
    </row>
    <row r="18" spans="1:5" x14ac:dyDescent="0.25">
      <c r="A18">
        <v>16</v>
      </c>
      <c r="B18" t="s">
        <v>49</v>
      </c>
      <c r="C18" s="3" t="s">
        <v>50</v>
      </c>
      <c r="D18">
        <v>0.27</v>
      </c>
      <c r="E18" s="6">
        <v>5.8500000000000003E-2</v>
      </c>
    </row>
    <row r="19" spans="1:5" x14ac:dyDescent="0.25">
      <c r="A19">
        <v>17</v>
      </c>
      <c r="B19" t="s">
        <v>51</v>
      </c>
      <c r="C19" s="3" t="s">
        <v>52</v>
      </c>
      <c r="D19">
        <v>0.36</v>
      </c>
      <c r="E19" s="6">
        <v>5.2999999999999999E-2</v>
      </c>
    </row>
    <row r="20" spans="1:5" x14ac:dyDescent="0.25">
      <c r="A20">
        <v>18</v>
      </c>
      <c r="B20" t="s">
        <v>53</v>
      </c>
      <c r="C20" s="3" t="s">
        <v>54</v>
      </c>
      <c r="D20">
        <v>0.42</v>
      </c>
      <c r="E20" s="6">
        <v>0.06</v>
      </c>
    </row>
    <row r="21" spans="1:5" x14ac:dyDescent="0.25">
      <c r="A21">
        <v>19</v>
      </c>
      <c r="B21" t="s">
        <v>55</v>
      </c>
      <c r="C21" s="3" t="s">
        <v>56</v>
      </c>
      <c r="D21">
        <v>0.97</v>
      </c>
      <c r="E21" s="6">
        <v>-6.54E-2</v>
      </c>
    </row>
    <row r="22" spans="1:5" x14ac:dyDescent="0.25">
      <c r="A22">
        <v>20</v>
      </c>
      <c r="B22" t="s">
        <v>57</v>
      </c>
      <c r="C22" s="3" t="s">
        <v>58</v>
      </c>
      <c r="D22">
        <v>0.48</v>
      </c>
      <c r="E22" s="6">
        <v>4.1000000000000002E-2</v>
      </c>
    </row>
    <row r="23" spans="1:5" x14ac:dyDescent="0.25">
      <c r="A23">
        <v>21</v>
      </c>
      <c r="B23" t="s">
        <v>59</v>
      </c>
      <c r="C23" s="3" t="s">
        <v>60</v>
      </c>
      <c r="D23">
        <v>0.32</v>
      </c>
      <c r="E23" s="6">
        <v>7.0000000000000007E-2</v>
      </c>
    </row>
    <row r="24" spans="1:5" x14ac:dyDescent="0.25">
      <c r="A24">
        <v>22</v>
      </c>
      <c r="B24" t="s">
        <v>61</v>
      </c>
      <c r="C24" s="3" t="s">
        <v>62</v>
      </c>
      <c r="D24">
        <v>0.32</v>
      </c>
      <c r="E24" s="6">
        <v>4.4499999999999998E-2</v>
      </c>
    </row>
    <row r="25" spans="1:5" x14ac:dyDescent="0.25">
      <c r="A25">
        <v>23</v>
      </c>
      <c r="B25" t="s">
        <v>63</v>
      </c>
      <c r="C25" s="3" t="s">
        <v>64</v>
      </c>
      <c r="D25">
        <v>0.32</v>
      </c>
      <c r="E25" s="6">
        <v>3.8100000000000002E-2</v>
      </c>
    </row>
    <row r="26" spans="1:5" x14ac:dyDescent="0.25">
      <c r="A26">
        <v>24</v>
      </c>
      <c r="B26" t="s">
        <v>65</v>
      </c>
      <c r="C26" s="3" t="s">
        <v>66</v>
      </c>
      <c r="D26">
        <v>0.35</v>
      </c>
      <c r="E26" s="6">
        <v>3.7100000000000001E-2</v>
      </c>
    </row>
    <row r="33" spans="1:1" x14ac:dyDescent="0.25">
      <c r="A33" t="s">
        <v>73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3"/>
  <sheetViews>
    <sheetView workbookViewId="0">
      <selection activeCell="A3" sqref="A3:C27"/>
    </sheetView>
  </sheetViews>
  <sheetFormatPr defaultRowHeight="15" x14ac:dyDescent="0.25"/>
  <cols>
    <col min="2" max="2" width="20.42578125" bestFit="1" customWidth="1"/>
  </cols>
  <sheetData>
    <row r="2" spans="1:4" ht="30" x14ac:dyDescent="0.25">
      <c r="B2" s="2" t="s">
        <v>0</v>
      </c>
      <c r="C2" s="2" t="s">
        <v>1</v>
      </c>
      <c r="D2" s="2" t="s">
        <v>2</v>
      </c>
    </row>
    <row r="3" spans="1:4" x14ac:dyDescent="0.25">
      <c r="A3">
        <v>1</v>
      </c>
      <c r="B3" t="s">
        <v>15</v>
      </c>
      <c r="C3" s="3" t="s">
        <v>16</v>
      </c>
      <c r="D3">
        <v>0.39</v>
      </c>
    </row>
    <row r="4" spans="1:4" x14ac:dyDescent="0.25">
      <c r="A4">
        <v>2</v>
      </c>
      <c r="B4" t="s">
        <v>18</v>
      </c>
      <c r="C4" s="3" t="s">
        <v>19</v>
      </c>
      <c r="D4">
        <v>0.21</v>
      </c>
    </row>
    <row r="5" spans="1:4" x14ac:dyDescent="0.25">
      <c r="A5">
        <v>3</v>
      </c>
      <c r="B5" t="s">
        <v>21</v>
      </c>
      <c r="C5" s="3" t="s">
        <v>22</v>
      </c>
      <c r="D5">
        <v>0.62</v>
      </c>
    </row>
    <row r="6" spans="1:4" x14ac:dyDescent="0.25">
      <c r="A6">
        <v>4</v>
      </c>
      <c r="B6" t="s">
        <v>23</v>
      </c>
      <c r="C6" s="3" t="s">
        <v>24</v>
      </c>
      <c r="D6">
        <v>0.45</v>
      </c>
    </row>
    <row r="7" spans="1:4" x14ac:dyDescent="0.25">
      <c r="A7">
        <v>5</v>
      </c>
      <c r="B7" t="s">
        <v>25</v>
      </c>
      <c r="C7" s="3" t="s">
        <v>26</v>
      </c>
      <c r="D7">
        <v>0.57999999999999996</v>
      </c>
    </row>
    <row r="8" spans="1:4" x14ac:dyDescent="0.25">
      <c r="A8">
        <v>6</v>
      </c>
      <c r="B8" t="s">
        <v>27</v>
      </c>
      <c r="C8" s="3" t="s">
        <v>28</v>
      </c>
      <c r="D8">
        <v>0.24</v>
      </c>
    </row>
    <row r="9" spans="1:4" x14ac:dyDescent="0.25">
      <c r="A9">
        <v>7</v>
      </c>
      <c r="B9" t="s">
        <v>29</v>
      </c>
      <c r="C9" s="3" t="s">
        <v>30</v>
      </c>
      <c r="D9">
        <v>0.45</v>
      </c>
    </row>
    <row r="10" spans="1:4" x14ac:dyDescent="0.25">
      <c r="A10">
        <v>8</v>
      </c>
      <c r="B10" t="s">
        <v>32</v>
      </c>
      <c r="C10" s="3" t="s">
        <v>33</v>
      </c>
      <c r="D10">
        <v>0.28999999999999998</v>
      </c>
    </row>
    <row r="11" spans="1:4" x14ac:dyDescent="0.25">
      <c r="A11">
        <v>9</v>
      </c>
      <c r="B11" t="s">
        <v>34</v>
      </c>
      <c r="C11" s="3" t="s">
        <v>35</v>
      </c>
      <c r="D11" t="s">
        <v>75</v>
      </c>
    </row>
    <row r="12" spans="1:4" x14ac:dyDescent="0.25">
      <c r="A12">
        <v>10</v>
      </c>
      <c r="B12" t="s">
        <v>36</v>
      </c>
      <c r="C12" s="3" t="s">
        <v>37</v>
      </c>
      <c r="D12">
        <v>0.73</v>
      </c>
    </row>
    <row r="13" spans="1:4" x14ac:dyDescent="0.25">
      <c r="A13">
        <v>11</v>
      </c>
      <c r="B13" t="s">
        <v>38</v>
      </c>
      <c r="C13" s="3" t="s">
        <v>39</v>
      </c>
      <c r="D13" t="s">
        <v>75</v>
      </c>
    </row>
    <row r="14" spans="1:4" x14ac:dyDescent="0.25">
      <c r="A14">
        <v>12</v>
      </c>
      <c r="B14" t="s">
        <v>40</v>
      </c>
      <c r="C14" s="3" t="s">
        <v>41</v>
      </c>
      <c r="D14">
        <v>0.79</v>
      </c>
    </row>
    <row r="15" spans="1:4" x14ac:dyDescent="0.25">
      <c r="A15">
        <v>13</v>
      </c>
      <c r="B15" t="s">
        <v>42</v>
      </c>
      <c r="C15" s="3" t="s">
        <v>43</v>
      </c>
      <c r="D15">
        <v>0.35</v>
      </c>
    </row>
    <row r="16" spans="1:4" x14ac:dyDescent="0.25">
      <c r="A16">
        <v>14</v>
      </c>
      <c r="B16" t="s">
        <v>44</v>
      </c>
      <c r="C16" s="3" t="s">
        <v>45</v>
      </c>
      <c r="D16" t="s">
        <v>75</v>
      </c>
    </row>
    <row r="17" spans="1:4" x14ac:dyDescent="0.25">
      <c r="A17">
        <v>15</v>
      </c>
      <c r="B17" t="s">
        <v>47</v>
      </c>
      <c r="C17" s="3" t="s">
        <v>48</v>
      </c>
      <c r="D17">
        <v>0.45</v>
      </c>
    </row>
    <row r="18" spans="1:4" x14ac:dyDescent="0.25">
      <c r="A18">
        <v>16</v>
      </c>
      <c r="B18" t="s">
        <v>49</v>
      </c>
      <c r="C18" s="3" t="s">
        <v>50</v>
      </c>
      <c r="D18">
        <v>0.28999999999999998</v>
      </c>
    </row>
    <row r="19" spans="1:4" x14ac:dyDescent="0.25">
      <c r="A19">
        <v>17</v>
      </c>
      <c r="B19" t="s">
        <v>51</v>
      </c>
      <c r="C19" s="3" t="s">
        <v>52</v>
      </c>
      <c r="D19">
        <v>0.38</v>
      </c>
    </row>
    <row r="20" spans="1:4" x14ac:dyDescent="0.25">
      <c r="A20">
        <v>18</v>
      </c>
      <c r="B20" t="s">
        <v>53</v>
      </c>
      <c r="C20" s="3" t="s">
        <v>54</v>
      </c>
      <c r="D20">
        <v>0.48</v>
      </c>
    </row>
    <row r="21" spans="1:4" x14ac:dyDescent="0.25">
      <c r="A21">
        <v>19</v>
      </c>
      <c r="B21" t="s">
        <v>55</v>
      </c>
      <c r="C21" s="3" t="s">
        <v>56</v>
      </c>
      <c r="D21" t="s">
        <v>75</v>
      </c>
    </row>
    <row r="22" spans="1:4" x14ac:dyDescent="0.25">
      <c r="A22">
        <v>20</v>
      </c>
      <c r="B22" t="s">
        <v>57</v>
      </c>
      <c r="C22" s="3" t="s">
        <v>58</v>
      </c>
      <c r="D22">
        <v>0.51</v>
      </c>
    </row>
    <row r="23" spans="1:4" x14ac:dyDescent="0.25">
      <c r="A23">
        <v>21</v>
      </c>
      <c r="B23" t="s">
        <v>59</v>
      </c>
      <c r="C23" s="3" t="s">
        <v>60</v>
      </c>
      <c r="D23">
        <v>0.35</v>
      </c>
    </row>
    <row r="24" spans="1:4" x14ac:dyDescent="0.25">
      <c r="A24">
        <v>22</v>
      </c>
      <c r="B24" t="s">
        <v>61</v>
      </c>
      <c r="C24" s="3" t="s">
        <v>62</v>
      </c>
      <c r="D24">
        <v>0.34</v>
      </c>
    </row>
    <row r="25" spans="1:4" x14ac:dyDescent="0.25">
      <c r="A25">
        <v>23</v>
      </c>
      <c r="B25" t="s">
        <v>63</v>
      </c>
      <c r="C25" s="3" t="s">
        <v>64</v>
      </c>
      <c r="D25">
        <v>0.35</v>
      </c>
    </row>
    <row r="26" spans="1:4" x14ac:dyDescent="0.25">
      <c r="A26">
        <v>24</v>
      </c>
      <c r="B26" t="s">
        <v>65</v>
      </c>
      <c r="C26" s="3" t="s">
        <v>66</v>
      </c>
      <c r="D26">
        <v>0.37</v>
      </c>
    </row>
    <row r="33" spans="1:1" x14ac:dyDescent="0.25">
      <c r="A33" t="s">
        <v>77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workbookViewId="0">
      <selection activeCell="A3" sqref="A3:C27"/>
    </sheetView>
  </sheetViews>
  <sheetFormatPr defaultRowHeight="15" x14ac:dyDescent="0.25"/>
  <cols>
    <col min="2" max="2" width="20.42578125" bestFit="1" customWidth="1"/>
    <col min="7" max="7" width="10.28515625" customWidth="1"/>
  </cols>
  <sheetData>
    <row r="2" spans="1:7" ht="60" x14ac:dyDescent="0.25">
      <c r="B2" s="2" t="s">
        <v>0</v>
      </c>
      <c r="C2" s="2" t="s">
        <v>1</v>
      </c>
      <c r="D2" s="2" t="s">
        <v>2</v>
      </c>
      <c r="E2" s="2" t="s">
        <v>71</v>
      </c>
      <c r="F2" s="2" t="s">
        <v>72</v>
      </c>
      <c r="G2" s="2" t="s">
        <v>74</v>
      </c>
    </row>
    <row r="3" spans="1:7" x14ac:dyDescent="0.25">
      <c r="A3">
        <v>1</v>
      </c>
      <c r="B3" t="s">
        <v>15</v>
      </c>
      <c r="C3" s="3" t="s">
        <v>16</v>
      </c>
      <c r="D3">
        <v>0.38</v>
      </c>
      <c r="E3" s="5">
        <v>2.8</v>
      </c>
      <c r="F3" s="6">
        <v>3.27E-2</v>
      </c>
      <c r="G3" s="6">
        <v>5.6899999999999999E-2</v>
      </c>
    </row>
    <row r="4" spans="1:7" x14ac:dyDescent="0.25">
      <c r="A4">
        <v>2</v>
      </c>
      <c r="B4" t="s">
        <v>18</v>
      </c>
      <c r="C4" s="3" t="s">
        <v>19</v>
      </c>
      <c r="D4">
        <v>0.21</v>
      </c>
      <c r="E4" s="5">
        <v>1.63</v>
      </c>
      <c r="F4" s="6">
        <v>2.58E-2</v>
      </c>
      <c r="G4" s="6">
        <v>6.9900000000000004E-2</v>
      </c>
    </row>
    <row r="5" spans="1:7" x14ac:dyDescent="0.25">
      <c r="A5">
        <v>3</v>
      </c>
      <c r="B5" t="s">
        <v>21</v>
      </c>
      <c r="C5" s="3" t="s">
        <v>22</v>
      </c>
      <c r="D5">
        <v>0.6</v>
      </c>
      <c r="E5" s="5">
        <v>4.05</v>
      </c>
      <c r="F5" s="6">
        <v>3.56E-2</v>
      </c>
      <c r="G5" s="6">
        <v>5.67E-2</v>
      </c>
    </row>
    <row r="6" spans="1:7" x14ac:dyDescent="0.25">
      <c r="A6">
        <v>4</v>
      </c>
      <c r="B6" t="s">
        <v>23</v>
      </c>
      <c r="C6" s="3" t="s">
        <v>24</v>
      </c>
      <c r="D6">
        <v>0.4</v>
      </c>
      <c r="E6" s="5">
        <v>3.76</v>
      </c>
      <c r="F6" s="6">
        <v>4.65E-2</v>
      </c>
      <c r="G6" s="6">
        <v>3.0300000000000001E-2</v>
      </c>
    </row>
    <row r="7" spans="1:7" x14ac:dyDescent="0.25">
      <c r="A7">
        <v>5</v>
      </c>
      <c r="B7" t="s">
        <v>25</v>
      </c>
      <c r="C7" s="3" t="s">
        <v>26</v>
      </c>
      <c r="D7">
        <v>0.59</v>
      </c>
      <c r="E7" s="5">
        <v>3.72</v>
      </c>
      <c r="F7" s="6">
        <v>3.61E-2</v>
      </c>
      <c r="G7" s="6">
        <v>5.7700000000000001E-2</v>
      </c>
    </row>
    <row r="8" spans="1:7" x14ac:dyDescent="0.25">
      <c r="A8">
        <v>6</v>
      </c>
      <c r="B8" t="s">
        <v>27</v>
      </c>
      <c r="C8" s="3" t="s">
        <v>28</v>
      </c>
      <c r="D8">
        <v>0.26</v>
      </c>
      <c r="E8" s="5">
        <v>5.6</v>
      </c>
      <c r="F8" s="6">
        <v>1.9599999999999999E-2</v>
      </c>
      <c r="G8" s="6">
        <v>7.9699999999999993E-2</v>
      </c>
    </row>
    <row r="9" spans="1:7" x14ac:dyDescent="0.25">
      <c r="A9">
        <v>7</v>
      </c>
      <c r="B9" t="s">
        <v>29</v>
      </c>
      <c r="C9" s="3" t="s">
        <v>30</v>
      </c>
      <c r="D9">
        <v>0.43</v>
      </c>
      <c r="E9" s="5">
        <v>2.68</v>
      </c>
      <c r="F9" s="6">
        <v>2.9100000000000001E-2</v>
      </c>
      <c r="G9" s="6">
        <v>2.63E-2</v>
      </c>
    </row>
    <row r="10" spans="1:7" x14ac:dyDescent="0.25">
      <c r="A10">
        <v>8</v>
      </c>
      <c r="B10" t="s">
        <v>32</v>
      </c>
      <c r="C10" s="3" t="s">
        <v>33</v>
      </c>
      <c r="D10">
        <v>0.28999999999999998</v>
      </c>
      <c r="E10" s="5">
        <v>1.72</v>
      </c>
      <c r="F10" s="6">
        <v>2.46E-2</v>
      </c>
      <c r="G10" s="6">
        <v>5.9299999999999999E-2</v>
      </c>
    </row>
    <row r="11" spans="1:7" x14ac:dyDescent="0.25">
      <c r="A11">
        <v>9</v>
      </c>
      <c r="B11" t="s">
        <v>34</v>
      </c>
      <c r="C11" s="3" t="s">
        <v>35</v>
      </c>
      <c r="D11">
        <v>0.31</v>
      </c>
      <c r="E11" s="5">
        <v>1.56</v>
      </c>
      <c r="F11" s="6">
        <v>5.2600000000000001E-2</v>
      </c>
      <c r="G11" s="6" t="s">
        <v>75</v>
      </c>
    </row>
    <row r="12" spans="1:7" x14ac:dyDescent="0.25">
      <c r="A12">
        <v>10</v>
      </c>
      <c r="B12" t="s">
        <v>36</v>
      </c>
      <c r="C12" s="3" t="s">
        <v>37</v>
      </c>
      <c r="D12">
        <v>0.76</v>
      </c>
      <c r="E12" s="5">
        <v>1.55</v>
      </c>
      <c r="F12" s="6">
        <v>4.7899999999999998E-2</v>
      </c>
      <c r="G12" s="6">
        <v>3.6900000000000002E-2</v>
      </c>
    </row>
    <row r="13" spans="1:7" x14ac:dyDescent="0.25">
      <c r="A13">
        <v>11</v>
      </c>
      <c r="B13" t="s">
        <v>38</v>
      </c>
      <c r="C13" s="3" t="s">
        <v>39</v>
      </c>
      <c r="D13">
        <v>0.31</v>
      </c>
      <c r="E13" s="5">
        <v>1.48</v>
      </c>
      <c r="F13" s="6">
        <v>3.8199999999999998E-2</v>
      </c>
      <c r="G13" s="6" t="s">
        <v>75</v>
      </c>
    </row>
    <row r="14" spans="1:7" x14ac:dyDescent="0.25">
      <c r="A14">
        <v>12</v>
      </c>
      <c r="B14" t="s">
        <v>40</v>
      </c>
      <c r="C14" s="3" t="s">
        <v>41</v>
      </c>
      <c r="D14">
        <v>0.73</v>
      </c>
      <c r="E14" s="5">
        <v>1.66</v>
      </c>
      <c r="F14" s="6">
        <v>6.1800000000000001E-2</v>
      </c>
      <c r="G14" s="6" t="s">
        <v>75</v>
      </c>
    </row>
    <row r="15" spans="1:7" x14ac:dyDescent="0.25">
      <c r="A15">
        <v>13</v>
      </c>
      <c r="B15" t="s">
        <v>42</v>
      </c>
      <c r="C15" s="3" t="s">
        <v>43</v>
      </c>
      <c r="D15">
        <v>0.38</v>
      </c>
      <c r="E15" s="5">
        <v>3.13</v>
      </c>
      <c r="F15" s="6">
        <v>3.8399999999999997E-2</v>
      </c>
      <c r="G15" s="6">
        <v>4.7E-2</v>
      </c>
    </row>
    <row r="16" spans="1:7" x14ac:dyDescent="0.25">
      <c r="A16">
        <v>14</v>
      </c>
      <c r="B16" t="s">
        <v>44</v>
      </c>
      <c r="C16" s="3" t="s">
        <v>45</v>
      </c>
      <c r="D16">
        <v>0.57999999999999996</v>
      </c>
      <c r="E16" s="5">
        <v>1.23</v>
      </c>
      <c r="F16" s="6">
        <v>2.9100000000000001E-2</v>
      </c>
      <c r="G16" s="6">
        <v>4.87E-2</v>
      </c>
    </row>
    <row r="17" spans="1:7" x14ac:dyDescent="0.25">
      <c r="A17">
        <v>15</v>
      </c>
      <c r="B17" t="s">
        <v>47</v>
      </c>
      <c r="C17" s="3" t="s">
        <v>48</v>
      </c>
      <c r="D17">
        <v>0.42</v>
      </c>
      <c r="E17" s="5">
        <v>2.56</v>
      </c>
      <c r="F17" s="6">
        <v>4.7E-2</v>
      </c>
      <c r="G17" s="6">
        <v>0.04</v>
      </c>
    </row>
    <row r="18" spans="1:7" x14ac:dyDescent="0.25">
      <c r="A18">
        <v>16</v>
      </c>
      <c r="B18" t="s">
        <v>49</v>
      </c>
      <c r="C18" s="3" t="s">
        <v>50</v>
      </c>
      <c r="D18">
        <v>0.3</v>
      </c>
      <c r="E18" s="5">
        <v>1.98</v>
      </c>
      <c r="F18" s="6">
        <v>2.41E-2</v>
      </c>
      <c r="G18" s="6">
        <v>6.7500000000000004E-2</v>
      </c>
    </row>
    <row r="19" spans="1:7" x14ac:dyDescent="0.25">
      <c r="A19">
        <v>17</v>
      </c>
      <c r="B19" t="s">
        <v>51</v>
      </c>
      <c r="C19" s="3" t="s">
        <v>52</v>
      </c>
      <c r="D19">
        <v>0.42</v>
      </c>
      <c r="E19" s="5">
        <v>1.52</v>
      </c>
      <c r="F19" s="6">
        <v>2.8299999999999999E-2</v>
      </c>
      <c r="G19" s="6">
        <v>5.5399999999999998E-2</v>
      </c>
    </row>
    <row r="20" spans="1:7" x14ac:dyDescent="0.25">
      <c r="A20">
        <v>18</v>
      </c>
      <c r="B20" t="s">
        <v>53</v>
      </c>
      <c r="C20" s="3" t="s">
        <v>54</v>
      </c>
      <c r="D20">
        <v>0.41</v>
      </c>
      <c r="E20" s="5">
        <v>1.62</v>
      </c>
      <c r="F20" s="6">
        <v>4.3799999999999999E-2</v>
      </c>
      <c r="G20" s="6">
        <v>5.2200000000000003E-2</v>
      </c>
    </row>
    <row r="21" spans="1:7" x14ac:dyDescent="0.25">
      <c r="A21">
        <v>19</v>
      </c>
      <c r="B21" t="s">
        <v>55</v>
      </c>
      <c r="C21" s="3" t="s">
        <v>56</v>
      </c>
      <c r="D21">
        <v>0.94</v>
      </c>
      <c r="E21" s="5">
        <v>0.6</v>
      </c>
      <c r="F21" s="6">
        <v>3.0800000000000001E-2</v>
      </c>
      <c r="G21" s="6">
        <v>0.05</v>
      </c>
    </row>
    <row r="22" spans="1:7" x14ac:dyDescent="0.25">
      <c r="A22">
        <v>20</v>
      </c>
      <c r="B22" t="s">
        <v>57</v>
      </c>
      <c r="C22" s="3" t="s">
        <v>58</v>
      </c>
      <c r="D22">
        <v>0.49</v>
      </c>
      <c r="E22" s="5">
        <v>2.02</v>
      </c>
      <c r="F22" s="6">
        <v>3.6499999999999998E-2</v>
      </c>
      <c r="G22" s="6">
        <v>5.04E-2</v>
      </c>
    </row>
    <row r="23" spans="1:7" x14ac:dyDescent="0.25">
      <c r="A23">
        <v>21</v>
      </c>
      <c r="B23" t="s">
        <v>59</v>
      </c>
      <c r="C23" s="3" t="s">
        <v>60</v>
      </c>
      <c r="D23">
        <v>0.34</v>
      </c>
      <c r="E23" s="5">
        <v>2.4700000000000002</v>
      </c>
      <c r="F23" s="6">
        <v>4.1399999999999999E-2</v>
      </c>
      <c r="G23" s="6" t="s">
        <v>75</v>
      </c>
    </row>
    <row r="24" spans="1:7" x14ac:dyDescent="0.25">
      <c r="A24">
        <v>22</v>
      </c>
      <c r="B24" t="s">
        <v>61</v>
      </c>
      <c r="C24" s="3" t="s">
        <v>62</v>
      </c>
      <c r="D24">
        <v>0.31</v>
      </c>
      <c r="E24" s="5">
        <v>1.54</v>
      </c>
      <c r="F24" s="6">
        <v>3.6299999999999999E-2</v>
      </c>
      <c r="G24" s="6">
        <v>5.2699999999999997E-2</v>
      </c>
    </row>
    <row r="25" spans="1:7" x14ac:dyDescent="0.25">
      <c r="A25">
        <v>23</v>
      </c>
      <c r="B25" t="s">
        <v>63</v>
      </c>
      <c r="C25" s="3" t="s">
        <v>64</v>
      </c>
      <c r="D25">
        <v>0.32</v>
      </c>
      <c r="E25" s="5">
        <v>3.78</v>
      </c>
      <c r="F25" s="6">
        <v>4.4600000000000001E-2</v>
      </c>
      <c r="G25" s="6">
        <v>4.3400000000000001E-2</v>
      </c>
    </row>
    <row r="26" spans="1:7" x14ac:dyDescent="0.25">
      <c r="A26">
        <v>24</v>
      </c>
      <c r="B26" t="s">
        <v>65</v>
      </c>
      <c r="C26" s="3" t="s">
        <v>66</v>
      </c>
      <c r="D26">
        <v>0.33</v>
      </c>
      <c r="E26" s="5">
        <v>2.4</v>
      </c>
      <c r="F26" s="6">
        <v>4.3099999999999999E-2</v>
      </c>
      <c r="G26" s="6">
        <v>3.39E-2</v>
      </c>
    </row>
    <row r="33" spans="1:1" x14ac:dyDescent="0.25">
      <c r="A33" t="s">
        <v>73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"/>
  <sheetViews>
    <sheetView view="pageLayout" zoomScaleNormal="202" zoomScaleSheetLayoutView="100" workbookViewId="0">
      <selection activeCell="H6" sqref="H6"/>
    </sheetView>
  </sheetViews>
  <sheetFormatPr defaultRowHeight="12.75" x14ac:dyDescent="0.2"/>
  <cols>
    <col min="1" max="1" width="4.7109375" style="100" customWidth="1"/>
    <col min="2" max="2" width="16" style="100" customWidth="1"/>
    <col min="3" max="3" width="12.7109375" style="100" customWidth="1"/>
    <col min="4" max="4" width="10" style="101" customWidth="1"/>
    <col min="5" max="5" width="13.85546875" style="101" bestFit="1" customWidth="1"/>
    <col min="6" max="16384" width="9.140625" style="101"/>
  </cols>
  <sheetData>
    <row r="2" spans="1:6" x14ac:dyDescent="0.2">
      <c r="B2" s="101"/>
      <c r="D2" s="100"/>
      <c r="F2" s="102"/>
    </row>
    <row r="3" spans="1:6" ht="15" customHeight="1" x14ac:dyDescent="0.3">
      <c r="A3" s="241" t="s">
        <v>121</v>
      </c>
      <c r="B3" s="241"/>
      <c r="C3" s="241"/>
      <c r="D3" s="241"/>
      <c r="E3" s="241"/>
      <c r="F3" s="241"/>
    </row>
    <row r="4" spans="1:6" ht="15" customHeight="1" x14ac:dyDescent="0.3">
      <c r="A4" s="241" t="s">
        <v>147</v>
      </c>
      <c r="B4" s="241"/>
      <c r="C4" s="241"/>
      <c r="D4" s="241"/>
      <c r="E4" s="241"/>
      <c r="F4" s="241"/>
    </row>
    <row r="5" spans="1:6" ht="15" customHeight="1" x14ac:dyDescent="0.2">
      <c r="A5" s="242" t="s">
        <v>148</v>
      </c>
      <c r="B5" s="242"/>
      <c r="C5" s="242"/>
      <c r="D5" s="242"/>
      <c r="E5" s="242"/>
      <c r="F5" s="242"/>
    </row>
    <row r="6" spans="1:6" ht="15" customHeight="1" x14ac:dyDescent="0.2">
      <c r="A6" s="242" t="s">
        <v>149</v>
      </c>
      <c r="B6" s="242"/>
      <c r="C6" s="242"/>
      <c r="D6" s="242"/>
      <c r="E6" s="242"/>
      <c r="F6" s="242"/>
    </row>
    <row r="7" spans="1:6" x14ac:dyDescent="0.2">
      <c r="B7" s="101"/>
      <c r="D7" s="100"/>
      <c r="E7" s="100"/>
    </row>
    <row r="8" spans="1:6" ht="20.25" x14ac:dyDescent="0.3">
      <c r="B8" s="103"/>
      <c r="C8" s="104"/>
      <c r="D8" s="104"/>
      <c r="E8" s="104"/>
    </row>
    <row r="9" spans="1:6" x14ac:dyDescent="0.2">
      <c r="B9" s="105"/>
      <c r="D9" s="100"/>
      <c r="E9" s="100"/>
    </row>
    <row r="10" spans="1:6" ht="15.75" x14ac:dyDescent="0.25">
      <c r="B10" s="106"/>
      <c r="C10" s="107"/>
      <c r="D10" s="107" t="s">
        <v>150</v>
      </c>
      <c r="E10" s="107" t="s">
        <v>151</v>
      </c>
    </row>
    <row r="11" spans="1:6" ht="15.75" x14ac:dyDescent="0.25">
      <c r="B11" s="106"/>
      <c r="C11" s="107" t="s">
        <v>152</v>
      </c>
      <c r="D11" s="107" t="s">
        <v>153</v>
      </c>
      <c r="E11" s="107" t="s">
        <v>152</v>
      </c>
    </row>
    <row r="12" spans="1:6" ht="7.5" customHeight="1" x14ac:dyDescent="0.25">
      <c r="B12" s="106"/>
      <c r="C12" s="108"/>
      <c r="D12" s="108"/>
      <c r="E12" s="108"/>
    </row>
    <row r="13" spans="1:6" ht="15.75" x14ac:dyDescent="0.25">
      <c r="B13" s="106" t="s">
        <v>156</v>
      </c>
      <c r="C13" s="109">
        <v>9.2499999999999999E-2</v>
      </c>
      <c r="D13" s="109">
        <v>0.53669999999999995</v>
      </c>
      <c r="E13" s="109">
        <f>C13*D13</f>
        <v>4.9644749999999994E-2</v>
      </c>
    </row>
    <row r="14" spans="1:6" ht="15.75" hidden="1" x14ac:dyDescent="0.25">
      <c r="B14" s="106" t="s">
        <v>155</v>
      </c>
      <c r="C14" s="109">
        <v>0</v>
      </c>
      <c r="D14" s="109">
        <v>0</v>
      </c>
      <c r="E14" s="109">
        <f>C14*D14</f>
        <v>0</v>
      </c>
    </row>
    <row r="15" spans="1:6" ht="15.75" x14ac:dyDescent="0.25">
      <c r="B15" s="106" t="s">
        <v>155</v>
      </c>
      <c r="C15" s="109">
        <v>6.7500000000000004E-2</v>
      </c>
      <c r="D15" s="109">
        <v>1E-4</v>
      </c>
      <c r="E15" s="109">
        <f>C15*D15</f>
        <v>6.7500000000000006E-6</v>
      </c>
    </row>
    <row r="16" spans="1:6" ht="15.75" x14ac:dyDescent="0.25">
      <c r="B16" s="106" t="s">
        <v>154</v>
      </c>
      <c r="C16" s="110">
        <v>4.8099999999999997E-2</v>
      </c>
      <c r="D16" s="109">
        <v>0.4632</v>
      </c>
      <c r="E16" s="109">
        <f>C16*D16</f>
        <v>2.2279919999999998E-2</v>
      </c>
    </row>
    <row r="17" spans="2:5" ht="7.5" customHeight="1" x14ac:dyDescent="0.25">
      <c r="B17" s="106"/>
      <c r="C17" s="108"/>
      <c r="D17" s="108"/>
      <c r="E17" s="108"/>
    </row>
    <row r="18" spans="2:5" ht="15.75" x14ac:dyDescent="0.25">
      <c r="B18" s="106" t="s">
        <v>157</v>
      </c>
      <c r="C18" s="109"/>
      <c r="D18" s="109">
        <f>SUM(D13:D17)</f>
        <v>1</v>
      </c>
      <c r="E18" s="109">
        <f>SUM(E13:E17)</f>
        <v>7.1931419999999996E-2</v>
      </c>
    </row>
    <row r="19" spans="2:5" ht="15.75" x14ac:dyDescent="0.25">
      <c r="B19" s="109"/>
      <c r="C19" s="109"/>
      <c r="D19" s="106"/>
      <c r="E19" s="106"/>
    </row>
  </sheetData>
  <mergeCells count="4">
    <mergeCell ref="A3:F3"/>
    <mergeCell ref="A4:F4"/>
    <mergeCell ref="A5:F5"/>
    <mergeCell ref="A6:F6"/>
  </mergeCells>
  <printOptions horizontalCentered="1"/>
  <pageMargins left="0.7" right="0.7" top="1.25" bottom="0.75" header="0.3" footer="0.3"/>
  <pageSetup orientation="landscape" r:id="rId1"/>
  <headerFooter>
    <oddHeader>&amp;R&amp;"Times New Roman,Regular"&amp;12Division of Public Utilities
Docket No. 20-035-04
DPU Exhibit 2.02
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view="pageLayout" zoomScaleNormal="100" workbookViewId="0">
      <selection activeCell="I2" sqref="I2"/>
    </sheetView>
  </sheetViews>
  <sheetFormatPr defaultRowHeight="15.75" x14ac:dyDescent="0.25"/>
  <cols>
    <col min="1" max="1" width="25.85546875" style="11" customWidth="1"/>
    <col min="2" max="2" width="9.140625" style="11"/>
    <col min="3" max="3" width="10.5703125" style="11" customWidth="1"/>
    <col min="4" max="4" width="9.140625" style="11"/>
    <col min="5" max="6" width="10.28515625" style="11" bestFit="1" customWidth="1"/>
    <col min="7" max="7" width="12.5703125" style="11" customWidth="1"/>
    <col min="8" max="8" width="10.28515625" style="11" customWidth="1"/>
    <col min="9" max="9" width="9.7109375" style="11" bestFit="1" customWidth="1"/>
    <col min="10" max="10" width="10.5703125" style="11" customWidth="1"/>
    <col min="11" max="16384" width="9.140625" style="11"/>
  </cols>
  <sheetData>
    <row r="1" spans="1:10" ht="19.5" customHeight="1" thickBot="1" x14ac:dyDescent="0.3">
      <c r="A1" s="8" t="s">
        <v>81</v>
      </c>
      <c r="B1" s="9"/>
      <c r="C1" s="9"/>
      <c r="D1" s="9"/>
      <c r="E1" s="9"/>
      <c r="F1" s="9"/>
      <c r="G1" s="9"/>
      <c r="H1" s="9"/>
      <c r="I1" s="9"/>
      <c r="J1" s="9"/>
    </row>
    <row r="2" spans="1:10" ht="83.25" customHeight="1" thickBot="1" x14ac:dyDescent="0.3">
      <c r="A2" s="183" t="s">
        <v>0</v>
      </c>
      <c r="B2" s="184" t="s">
        <v>89</v>
      </c>
      <c r="C2" s="184" t="s">
        <v>83</v>
      </c>
      <c r="D2" s="184" t="s">
        <v>72</v>
      </c>
      <c r="E2" s="184" t="s">
        <v>84</v>
      </c>
      <c r="F2" s="184" t="s">
        <v>85</v>
      </c>
      <c r="G2" s="184" t="s">
        <v>90</v>
      </c>
      <c r="H2" s="184" t="s">
        <v>86</v>
      </c>
      <c r="I2" s="184" t="s">
        <v>87</v>
      </c>
      <c r="J2" s="185" t="s">
        <v>88</v>
      </c>
    </row>
    <row r="3" spans="1:10" x14ac:dyDescent="0.25">
      <c r="A3" s="234" t="str">
        <f>'VL Data Proxy Group'!B4</f>
        <v>Amer. Elec. Power</v>
      </c>
      <c r="B3" s="235">
        <v>85.049090636363644</v>
      </c>
      <c r="C3" s="236">
        <f>'VL Data Proxy Group'!I4</f>
        <v>2.84</v>
      </c>
      <c r="D3" s="237">
        <f>C3/B3</f>
        <v>3.3392479316947894E-2</v>
      </c>
      <c r="E3" s="237">
        <f>'VL Data Proxy Group'!H4*0.01</f>
        <v>0.04</v>
      </c>
      <c r="F3" s="237">
        <f>'VL Data Proxy Group'!M4*0.01</f>
        <v>5.5E-2</v>
      </c>
      <c r="G3" s="237">
        <f>D3*(1+E3)+E3</f>
        <v>7.4728178489625818E-2</v>
      </c>
      <c r="H3" s="237">
        <f>D3*(1+F3)+F3</f>
        <v>9.0229065679380022E-2</v>
      </c>
      <c r="I3" s="237">
        <f>(E3*0.75)+(F3*0.25)</f>
        <v>4.3749999999999997E-2</v>
      </c>
      <c r="J3" s="238">
        <f>D3*(1+F3)+I3</f>
        <v>7.8979065679380026E-2</v>
      </c>
    </row>
    <row r="4" spans="1:10" x14ac:dyDescent="0.25">
      <c r="A4" s="177" t="str">
        <f>'VL Data Proxy Group'!B5</f>
        <v>CMS Energy Corp.</v>
      </c>
      <c r="B4" s="174">
        <v>61.488636909090921</v>
      </c>
      <c r="C4" s="175">
        <f>'VL Data Proxy Group'!I5</f>
        <v>1.63</v>
      </c>
      <c r="D4" s="176">
        <f t="shared" ref="D4:D26" si="0">C4/B4</f>
        <v>2.6508962987907916E-2</v>
      </c>
      <c r="E4" s="176">
        <f>'VL Data Proxy Group'!H5*0.01</f>
        <v>7.0000000000000007E-2</v>
      </c>
      <c r="F4" s="176">
        <f>'VL Data Proxy Group'!M5*0.01</f>
        <v>7.0000000000000007E-2</v>
      </c>
      <c r="G4" s="176">
        <f t="shared" ref="G4:G26" si="1">D4*(1+E4)+E4</f>
        <v>9.8364590397061483E-2</v>
      </c>
      <c r="H4" s="176">
        <f t="shared" ref="H4:H26" si="2">D4*(1+F4)+F4</f>
        <v>9.8364590397061483E-2</v>
      </c>
      <c r="I4" s="176">
        <f t="shared" ref="I4:I26" si="3">(E4*0.75)+(F4*0.25)</f>
        <v>7.0000000000000007E-2</v>
      </c>
      <c r="J4" s="178">
        <f t="shared" ref="J4:J26" si="4">D4*(1+F4)+I4</f>
        <v>9.8364590397061483E-2</v>
      </c>
    </row>
    <row r="5" spans="1:10" x14ac:dyDescent="0.25">
      <c r="A5" s="177" t="str">
        <f>'VL Data Proxy Group'!B6</f>
        <v>DTE Energy</v>
      </c>
      <c r="B5" s="174">
        <v>111.07954472727273</v>
      </c>
      <c r="C5" s="175">
        <f>'VL Data Proxy Group'!I6</f>
        <v>4.05</v>
      </c>
      <c r="D5" s="176">
        <f t="shared" si="0"/>
        <v>3.6460358294983418E-2</v>
      </c>
      <c r="E5" s="176">
        <f>'VL Data Proxy Group'!H6*0.01</f>
        <v>4.4999999999999998E-2</v>
      </c>
      <c r="F5" s="176">
        <f>'VL Data Proxy Group'!M6*0.01</f>
        <v>7.0000000000000007E-2</v>
      </c>
      <c r="G5" s="176">
        <f t="shared" si="1"/>
        <v>8.3101074418257675E-2</v>
      </c>
      <c r="H5" s="176">
        <f t="shared" si="2"/>
        <v>0.10901258337563227</v>
      </c>
      <c r="I5" s="176">
        <f t="shared" si="3"/>
        <v>5.1250000000000004E-2</v>
      </c>
      <c r="J5" s="178">
        <f t="shared" si="4"/>
        <v>9.0262583375632255E-2</v>
      </c>
    </row>
    <row r="6" spans="1:10" x14ac:dyDescent="0.25">
      <c r="A6" s="177" t="str">
        <f>'VL Data Proxy Group'!B7</f>
        <v>Dominion Energy</v>
      </c>
      <c r="B6" s="174">
        <v>78.063636045454544</v>
      </c>
      <c r="C6" s="175">
        <f>'VL Data Proxy Group'!I7</f>
        <v>3.76</v>
      </c>
      <c r="D6" s="176">
        <f t="shared" si="0"/>
        <v>4.8165832268056846E-2</v>
      </c>
      <c r="E6" s="176">
        <f>'VL Data Proxy Group'!H7*0.01</f>
        <v>6.5000000000000002E-2</v>
      </c>
      <c r="F6" s="176">
        <f>'VL Data Proxy Group'!M7*0.01</f>
        <v>0.05</v>
      </c>
      <c r="G6" s="176">
        <f t="shared" si="1"/>
        <v>0.11629661136548054</v>
      </c>
      <c r="H6" s="176">
        <f t="shared" si="2"/>
        <v>0.1005741238814597</v>
      </c>
      <c r="I6" s="176">
        <f t="shared" si="3"/>
        <v>6.1249999999999999E-2</v>
      </c>
      <c r="J6" s="178">
        <f t="shared" si="4"/>
        <v>0.11182412388145968</v>
      </c>
    </row>
    <row r="7" spans="1:10" x14ac:dyDescent="0.25">
      <c r="A7" s="177" t="str">
        <f>'VL Data Proxy Group'!B8</f>
        <v>Entergy Corp.</v>
      </c>
      <c r="B7" s="174">
        <v>99.652726909090916</v>
      </c>
      <c r="C7" s="175">
        <f>'VL Data Proxy Group'!I8</f>
        <v>3.74</v>
      </c>
      <c r="D7" s="176">
        <f t="shared" si="0"/>
        <v>3.7530332746557434E-2</v>
      </c>
      <c r="E7" s="176">
        <f>'VL Data Proxy Group'!H8*0.01</f>
        <v>0.02</v>
      </c>
      <c r="F7" s="176">
        <f>'VL Data Proxy Group'!M8*0.01</f>
        <v>3.5000000000000003E-2</v>
      </c>
      <c r="G7" s="176">
        <f t="shared" si="1"/>
        <v>5.8280939401488582E-2</v>
      </c>
      <c r="H7" s="176">
        <f t="shared" si="2"/>
        <v>7.3843894392686946E-2</v>
      </c>
      <c r="I7" s="176">
        <f t="shared" si="3"/>
        <v>2.375E-2</v>
      </c>
      <c r="J7" s="178">
        <f t="shared" si="4"/>
        <v>6.259389439268695E-2</v>
      </c>
    </row>
    <row r="8" spans="1:10" x14ac:dyDescent="0.25">
      <c r="A8" s="177" t="str">
        <f>'VL Data Proxy Group'!B9</f>
        <v>NextEra Energy</v>
      </c>
      <c r="B8" s="174">
        <v>266.69090963636364</v>
      </c>
      <c r="C8" s="175">
        <f>'VL Data Proxy Group'!I9</f>
        <v>5.49</v>
      </c>
      <c r="D8" s="176">
        <f t="shared" si="0"/>
        <v>2.0585628537116932E-2</v>
      </c>
      <c r="E8" s="176">
        <f>'VL Data Proxy Group'!H9*0.01</f>
        <v>0.105</v>
      </c>
      <c r="F8" s="176">
        <f>'VL Data Proxy Group'!M9*0.01</f>
        <v>0.1</v>
      </c>
      <c r="G8" s="176">
        <f t="shared" si="1"/>
        <v>0.1277471195335142</v>
      </c>
      <c r="H8" s="176">
        <f t="shared" si="2"/>
        <v>0.12264419139082863</v>
      </c>
      <c r="I8" s="176">
        <f t="shared" si="3"/>
        <v>0.10375000000000001</v>
      </c>
      <c r="J8" s="178">
        <f t="shared" si="4"/>
        <v>0.12639419139082864</v>
      </c>
    </row>
    <row r="9" spans="1:10" x14ac:dyDescent="0.25">
      <c r="A9" s="177" t="str">
        <f>'VL Data Proxy Group'!B10</f>
        <v>IDACORP, Inc.</v>
      </c>
      <c r="B9" s="174">
        <v>91.051818863636356</v>
      </c>
      <c r="C9" s="175">
        <f>'VL Data Proxy Group'!I10</f>
        <v>2.68</v>
      </c>
      <c r="D9" s="176">
        <f t="shared" si="0"/>
        <v>2.9433788730939013E-2</v>
      </c>
      <c r="E9" s="176">
        <f>'VL Data Proxy Group'!H10*0.01</f>
        <v>3.5000000000000003E-2</v>
      </c>
      <c r="F9" s="176">
        <f>'VL Data Proxy Group'!M10*0.01</f>
        <v>7.0000000000000007E-2</v>
      </c>
      <c r="G9" s="176">
        <f t="shared" si="1"/>
        <v>6.5463971336521876E-2</v>
      </c>
      <c r="H9" s="176">
        <f t="shared" si="2"/>
        <v>0.10149415394210476</v>
      </c>
      <c r="I9" s="176">
        <f t="shared" si="3"/>
        <v>4.3750000000000004E-2</v>
      </c>
      <c r="J9" s="178">
        <f t="shared" si="4"/>
        <v>7.5244153942104749E-2</v>
      </c>
    </row>
    <row r="10" spans="1:10" x14ac:dyDescent="0.25">
      <c r="A10" s="177" t="str">
        <f>'VL Data Proxy Group'!B11</f>
        <v>Xcel Energy Inc.</v>
      </c>
      <c r="B10" s="174">
        <v>65.908635954545446</v>
      </c>
      <c r="C10" s="175">
        <f>'VL Data Proxy Group'!I11</f>
        <v>1.7</v>
      </c>
      <c r="D10" s="176">
        <f t="shared" si="0"/>
        <v>2.5793281493072046E-2</v>
      </c>
      <c r="E10" s="176">
        <f>'VL Data Proxy Group'!H11*0.01</f>
        <v>5.5E-2</v>
      </c>
      <c r="F10" s="176">
        <f>'VL Data Proxy Group'!M11*0.01</f>
        <v>0.06</v>
      </c>
      <c r="G10" s="176">
        <f t="shared" si="1"/>
        <v>8.221191197519101E-2</v>
      </c>
      <c r="H10" s="176">
        <f t="shared" si="2"/>
        <v>8.7340878382656362E-2</v>
      </c>
      <c r="I10" s="176">
        <f t="shared" si="3"/>
        <v>5.6250000000000001E-2</v>
      </c>
      <c r="J10" s="178">
        <f t="shared" si="4"/>
        <v>8.3590878382656372E-2</v>
      </c>
    </row>
    <row r="11" spans="1:10" x14ac:dyDescent="0.25">
      <c r="A11" s="177" t="str">
        <f>'VL Data Proxy Group'!B12</f>
        <v>FirstEnergy Corp.</v>
      </c>
      <c r="B11" s="174">
        <v>36.03363613636364</v>
      </c>
      <c r="C11" s="175">
        <f>'VL Data Proxy Group'!I12</f>
        <v>1.6</v>
      </c>
      <c r="D11" s="176">
        <f t="shared" si="0"/>
        <v>4.440295711332188E-2</v>
      </c>
      <c r="E11" s="176">
        <f>'VL Data Proxy Group'!H12*0.01</f>
        <v>6.5000000000000002E-2</v>
      </c>
      <c r="F11" s="176">
        <f>'VL Data Proxy Group'!M12*0.01</f>
        <v>3.5000000000000003E-2</v>
      </c>
      <c r="G11" s="176">
        <f t="shared" si="1"/>
        <v>0.1122891493256878</v>
      </c>
      <c r="H11" s="176">
        <f t="shared" si="2"/>
        <v>8.0957060612288148E-2</v>
      </c>
      <c r="I11" s="176">
        <f t="shared" si="3"/>
        <v>5.7500000000000002E-2</v>
      </c>
      <c r="J11" s="178">
        <f t="shared" si="4"/>
        <v>0.10345706061228815</v>
      </c>
    </row>
    <row r="12" spans="1:10" x14ac:dyDescent="0.25">
      <c r="A12" s="177" t="str">
        <f>'VL Data Proxy Group'!B13</f>
        <v>OGE Energy</v>
      </c>
      <c r="B12" s="174">
        <v>31.847727045454544</v>
      </c>
      <c r="C12" s="175">
        <f>'VL Data Proxy Group'!I13</f>
        <v>1.58</v>
      </c>
      <c r="D12" s="176">
        <f t="shared" si="0"/>
        <v>4.9611075783993978E-2</v>
      </c>
      <c r="E12" s="176">
        <f>'VL Data Proxy Group'!H13*0.01</f>
        <v>6.5000000000000002E-2</v>
      </c>
      <c r="F12" s="176">
        <f>'VL Data Proxy Group'!M13*0.01</f>
        <v>6.5000000000000002E-2</v>
      </c>
      <c r="G12" s="176">
        <f t="shared" si="1"/>
        <v>0.11783579570995359</v>
      </c>
      <c r="H12" s="176">
        <f t="shared" si="2"/>
        <v>0.11783579570995359</v>
      </c>
      <c r="I12" s="176">
        <f t="shared" si="3"/>
        <v>6.5000000000000002E-2</v>
      </c>
      <c r="J12" s="178">
        <f t="shared" si="4"/>
        <v>0.11783579570995359</v>
      </c>
    </row>
    <row r="13" spans="1:10" x14ac:dyDescent="0.25">
      <c r="A13" s="177" t="str">
        <f>'VL Data Proxy Group'!B14</f>
        <v>Otter Tail Corp.</v>
      </c>
      <c r="B13" s="174">
        <v>38.657726863636363</v>
      </c>
      <c r="C13" s="175">
        <f>'VL Data Proxy Group'!I14</f>
        <v>1.46</v>
      </c>
      <c r="D13" s="176">
        <f t="shared" si="0"/>
        <v>3.7767352569645224E-2</v>
      </c>
      <c r="E13" s="176">
        <f>'VL Data Proxy Group'!H14*0.01</f>
        <v>0.05</v>
      </c>
      <c r="F13" s="176">
        <f>'VL Data Proxy Group'!M14*0.01</f>
        <v>0.04</v>
      </c>
      <c r="G13" s="176">
        <f t="shared" si="1"/>
        <v>8.9655720198127481E-2</v>
      </c>
      <c r="H13" s="176">
        <f t="shared" si="2"/>
        <v>7.9278046672431032E-2</v>
      </c>
      <c r="I13" s="176">
        <f t="shared" si="3"/>
        <v>4.7500000000000007E-2</v>
      </c>
      <c r="J13" s="178">
        <f t="shared" si="4"/>
        <v>8.6778046672431039E-2</v>
      </c>
    </row>
    <row r="14" spans="1:10" x14ac:dyDescent="0.25">
      <c r="A14" s="177" t="str">
        <f>'VL Data Proxy Group'!B15</f>
        <v>PPL Corp.</v>
      </c>
      <c r="B14" s="174">
        <v>25.745000090909095</v>
      </c>
      <c r="C14" s="175">
        <f>'VL Data Proxy Group'!I15</f>
        <v>1.66</v>
      </c>
      <c r="D14" s="176">
        <f t="shared" si="0"/>
        <v>6.447853929455484E-2</v>
      </c>
      <c r="E14" s="176">
        <f>'VL Data Proxy Group'!H15*0.01</f>
        <v>1.4999999999999999E-2</v>
      </c>
      <c r="F14" s="176">
        <f>'VL Data Proxy Group'!M15*0.01</f>
        <v>0.02</v>
      </c>
      <c r="G14" s="176">
        <f t="shared" si="1"/>
        <v>8.0445717383973159E-2</v>
      </c>
      <c r="H14" s="176">
        <f t="shared" si="2"/>
        <v>8.5768110080445936E-2</v>
      </c>
      <c r="I14" s="176">
        <f t="shared" si="3"/>
        <v>1.6250000000000001E-2</v>
      </c>
      <c r="J14" s="178">
        <f t="shared" si="4"/>
        <v>8.2018110080445933E-2</v>
      </c>
    </row>
    <row r="15" spans="1:10" x14ac:dyDescent="0.25">
      <c r="A15" s="177" t="str">
        <f>'VL Data Proxy Group'!B16</f>
        <v>Pinnacle West Capital</v>
      </c>
      <c r="B15" s="174">
        <v>79.759090772727248</v>
      </c>
      <c r="C15" s="175">
        <f>'VL Data Proxy Group'!I16</f>
        <v>3.13</v>
      </c>
      <c r="D15" s="176">
        <f t="shared" si="0"/>
        <v>3.9243175538684415E-2</v>
      </c>
      <c r="E15" s="176">
        <f>'VL Data Proxy Group'!H16*0.01</f>
        <v>0.05</v>
      </c>
      <c r="F15" s="176">
        <f>'VL Data Proxy Group'!M16*0.01</f>
        <v>0.06</v>
      </c>
      <c r="G15" s="176">
        <f t="shared" si="1"/>
        <v>9.1205334315618641E-2</v>
      </c>
      <c r="H15" s="176">
        <f t="shared" si="2"/>
        <v>0.10159776607100549</v>
      </c>
      <c r="I15" s="176">
        <f t="shared" si="3"/>
        <v>5.2500000000000005E-2</v>
      </c>
      <c r="J15" s="178">
        <f t="shared" si="4"/>
        <v>9.4097766071005479E-2</v>
      </c>
    </row>
    <row r="16" spans="1:10" x14ac:dyDescent="0.25">
      <c r="A16" s="177" t="str">
        <f>'VL Data Proxy Group'!B17</f>
        <v>PNM Resources</v>
      </c>
      <c r="B16" s="174">
        <v>40.159545363636362</v>
      </c>
      <c r="C16" s="175">
        <f>'VL Data Proxy Group'!I17</f>
        <v>1.23</v>
      </c>
      <c r="D16" s="176">
        <f t="shared" si="0"/>
        <v>3.0627836766143762E-2</v>
      </c>
      <c r="E16" s="176">
        <f>'VL Data Proxy Group'!H17*0.01</f>
        <v>7.0000000000000007E-2</v>
      </c>
      <c r="F16" s="176">
        <f>'VL Data Proxy Group'!M17*0.01</f>
        <v>7.0000000000000007E-2</v>
      </c>
      <c r="G16" s="176">
        <f t="shared" si="1"/>
        <v>0.10277178533977382</v>
      </c>
      <c r="H16" s="176">
        <f t="shared" si="2"/>
        <v>0.10277178533977382</v>
      </c>
      <c r="I16" s="176">
        <f t="shared" si="3"/>
        <v>7.0000000000000007E-2</v>
      </c>
      <c r="J16" s="178">
        <f t="shared" si="4"/>
        <v>0.10277178533977382</v>
      </c>
    </row>
    <row r="17" spans="1:10" x14ac:dyDescent="0.25">
      <c r="A17" s="177" t="str">
        <f>'VL Data Proxy Group'!B18</f>
        <v>Southern Co.</v>
      </c>
      <c r="B17" s="174">
        <v>53.978181818181817</v>
      </c>
      <c r="C17" s="175">
        <f>'VL Data Proxy Group'!I18</f>
        <v>2.54</v>
      </c>
      <c r="D17" s="176">
        <f t="shared" si="0"/>
        <v>4.7056049582322824E-2</v>
      </c>
      <c r="E17" s="176">
        <f>'VL Data Proxy Group'!H18*0.01</f>
        <v>3.5000000000000003E-2</v>
      </c>
      <c r="F17" s="176">
        <f>'VL Data Proxy Group'!M18*0.01</f>
        <v>0.03</v>
      </c>
      <c r="G17" s="176">
        <f t="shared" si="1"/>
        <v>8.3703011317704121E-2</v>
      </c>
      <c r="H17" s="176">
        <f t="shared" si="2"/>
        <v>7.8467731069792518E-2</v>
      </c>
      <c r="I17" s="176">
        <f t="shared" si="3"/>
        <v>3.3750000000000002E-2</v>
      </c>
      <c r="J17" s="178">
        <f t="shared" si="4"/>
        <v>8.2217731069792521E-2</v>
      </c>
    </row>
    <row r="18" spans="1:10" x14ac:dyDescent="0.25">
      <c r="A18" s="177" t="str">
        <f>'VL Data Proxy Group'!B19</f>
        <v>Ameren Corp.</v>
      </c>
      <c r="B18" s="174">
        <v>76.944545090909102</v>
      </c>
      <c r="C18" s="175">
        <f>'VL Data Proxy Group'!I19</f>
        <v>2.0099999999999998</v>
      </c>
      <c r="D18" s="176">
        <f t="shared" si="0"/>
        <v>2.6122709512743335E-2</v>
      </c>
      <c r="E18" s="176">
        <f>'VL Data Proxy Group'!H19*0.01</f>
        <v>6.5000000000000002E-2</v>
      </c>
      <c r="F18" s="176">
        <f>'VL Data Proxy Group'!M19*0.01</f>
        <v>4.4999999999999998E-2</v>
      </c>
      <c r="G18" s="176">
        <f t="shared" si="1"/>
        <v>9.2820685631071653E-2</v>
      </c>
      <c r="H18" s="176">
        <f t="shared" si="2"/>
        <v>7.2298231440816776E-2</v>
      </c>
      <c r="I18" s="176">
        <f t="shared" si="3"/>
        <v>0.06</v>
      </c>
      <c r="J18" s="178">
        <f t="shared" si="4"/>
        <v>8.7298231440816776E-2</v>
      </c>
    </row>
    <row r="19" spans="1:10" x14ac:dyDescent="0.25">
      <c r="A19" s="177" t="str">
        <f>'VL Data Proxy Group'!B20</f>
        <v>Alliant Energy</v>
      </c>
      <c r="B19" s="174">
        <v>50.817272318181814</v>
      </c>
      <c r="C19" s="175">
        <f>'VL Data Proxy Group'!I20</f>
        <v>1.42</v>
      </c>
      <c r="D19" s="176">
        <f t="shared" si="0"/>
        <v>2.7943255023783337E-2</v>
      </c>
      <c r="E19" s="176">
        <f>'VL Data Proxy Group'!H20*0.01</f>
        <v>6.5000000000000002E-2</v>
      </c>
      <c r="F19" s="176">
        <f>'VL Data Proxy Group'!M20*0.01</f>
        <v>5.5E-2</v>
      </c>
      <c r="G19" s="176">
        <f t="shared" si="1"/>
        <v>9.4759566600329248E-2</v>
      </c>
      <c r="H19" s="176">
        <f t="shared" si="2"/>
        <v>8.4480134050091416E-2</v>
      </c>
      <c r="I19" s="176">
        <f t="shared" si="3"/>
        <v>6.25E-2</v>
      </c>
      <c r="J19" s="178">
        <f t="shared" si="4"/>
        <v>9.1980134050091422E-2</v>
      </c>
    </row>
    <row r="20" spans="1:10" x14ac:dyDescent="0.25">
      <c r="A20" s="177" t="str">
        <f>'VL Data Proxy Group'!B21</f>
        <v>Avista Corp.</v>
      </c>
      <c r="B20" s="174">
        <v>36.741817681818183</v>
      </c>
      <c r="C20" s="175">
        <f>'VL Data Proxy Group'!I21</f>
        <v>1.6</v>
      </c>
      <c r="D20" s="176">
        <f t="shared" si="0"/>
        <v>4.3547110648033224E-2</v>
      </c>
      <c r="E20" s="176">
        <f>'VL Data Proxy Group'!H21*0.01</f>
        <v>3.5000000000000003E-2</v>
      </c>
      <c r="F20" s="176">
        <f>'VL Data Proxy Group'!M21*0.01</f>
        <v>0.04</v>
      </c>
      <c r="G20" s="176">
        <f t="shared" si="1"/>
        <v>8.0071259520714394E-2</v>
      </c>
      <c r="H20" s="176">
        <f t="shared" si="2"/>
        <v>8.5288995073954557E-2</v>
      </c>
      <c r="I20" s="176">
        <f t="shared" si="3"/>
        <v>3.6250000000000004E-2</v>
      </c>
      <c r="J20" s="178">
        <f t="shared" si="4"/>
        <v>8.1538995073954568E-2</v>
      </c>
    </row>
    <row r="21" spans="1:10" x14ac:dyDescent="0.25">
      <c r="A21" s="177" t="str">
        <f>'VL Data Proxy Group'!B22</f>
        <v>CenterPoint Energy</v>
      </c>
      <c r="B21" s="174">
        <v>19.401818136363637</v>
      </c>
      <c r="C21" s="175">
        <f>'VL Data Proxy Group'!I22</f>
        <v>1.19</v>
      </c>
      <c r="D21" s="176">
        <f t="shared" si="0"/>
        <v>6.1334458020181934E-2</v>
      </c>
      <c r="E21" s="176">
        <f>'VL Data Proxy Group'!H22*0.01</f>
        <v>0.105</v>
      </c>
      <c r="F21" s="176">
        <f>'VL Data Proxy Group'!M22*0.01</f>
        <v>2.5000000000000001E-2</v>
      </c>
      <c r="G21" s="176">
        <f t="shared" si="1"/>
        <v>0.17277457611230101</v>
      </c>
      <c r="H21" s="176">
        <f t="shared" si="2"/>
        <v>8.7867819470686476E-2</v>
      </c>
      <c r="I21" s="176">
        <f t="shared" si="3"/>
        <v>8.5000000000000006E-2</v>
      </c>
      <c r="J21" s="178">
        <f t="shared" si="4"/>
        <v>0.1478678194706865</v>
      </c>
    </row>
    <row r="22" spans="1:10" x14ac:dyDescent="0.25">
      <c r="A22" s="177" t="str">
        <f>'VL Data Proxy Group'!B23</f>
        <v>Evergy, Inc.</v>
      </c>
      <c r="B22" s="174">
        <v>62.698181727272726</v>
      </c>
      <c r="C22" s="175">
        <f>'VL Data Proxy Group'!I23</f>
        <v>2.0499999999999998</v>
      </c>
      <c r="D22" s="176">
        <f t="shared" si="0"/>
        <v>3.2696322979782394E-2</v>
      </c>
      <c r="E22" s="176">
        <f>'VL Data Proxy Group'!H23*0.01</f>
        <v>0</v>
      </c>
      <c r="F22" s="176">
        <f>'VL Data Proxy Group'!M23*0.01</f>
        <v>0</v>
      </c>
      <c r="G22" s="176">
        <f t="shared" si="1"/>
        <v>3.2696322979782394E-2</v>
      </c>
      <c r="H22" s="176">
        <f t="shared" si="2"/>
        <v>3.2696322979782394E-2</v>
      </c>
      <c r="I22" s="176">
        <f t="shared" si="3"/>
        <v>0</v>
      </c>
      <c r="J22" s="178">
        <f t="shared" si="4"/>
        <v>3.2696322979782394E-2</v>
      </c>
    </row>
    <row r="23" spans="1:10" x14ac:dyDescent="0.25">
      <c r="A23" s="177" t="str">
        <f>'VL Data Proxy Group'!B24</f>
        <v>ALLETE</v>
      </c>
      <c r="B23" s="174">
        <v>58.261818090909102</v>
      </c>
      <c r="C23" s="175">
        <f>'VL Data Proxy Group'!I24</f>
        <v>2.46</v>
      </c>
      <c r="D23" s="176">
        <f t="shared" si="0"/>
        <v>4.2223193175357616E-2</v>
      </c>
      <c r="E23" s="176">
        <f>'VL Data Proxy Group'!H24*0.01</f>
        <v>0.05</v>
      </c>
      <c r="F23" s="176">
        <f>'VL Data Proxy Group'!M24*0.01</f>
        <v>0.05</v>
      </c>
      <c r="G23" s="176">
        <f t="shared" si="1"/>
        <v>9.4334352834125501E-2</v>
      </c>
      <c r="H23" s="176">
        <f t="shared" si="2"/>
        <v>9.4334352834125501E-2</v>
      </c>
      <c r="I23" s="176">
        <f t="shared" si="3"/>
        <v>0.05</v>
      </c>
      <c r="J23" s="178">
        <f t="shared" si="4"/>
        <v>9.4334352834125501E-2</v>
      </c>
    </row>
    <row r="24" spans="1:10" x14ac:dyDescent="0.25">
      <c r="A24" s="177" t="str">
        <f>'VL Data Proxy Group'!B25</f>
        <v>Portland General</v>
      </c>
      <c r="B24" s="174">
        <v>42.842727136363642</v>
      </c>
      <c r="C24" s="175">
        <f>'VL Data Proxy Group'!I25</f>
        <v>1.59</v>
      </c>
      <c r="D24" s="176">
        <f t="shared" si="0"/>
        <v>3.7112483407958759E-2</v>
      </c>
      <c r="E24" s="176">
        <f>'VL Data Proxy Group'!H25*0.01</f>
        <v>4.4999999999999998E-2</v>
      </c>
      <c r="F24" s="176">
        <f>'VL Data Proxy Group'!M25*0.01</f>
        <v>6.5000000000000002E-2</v>
      </c>
      <c r="G24" s="176">
        <f t="shared" si="1"/>
        <v>8.378254516131689E-2</v>
      </c>
      <c r="H24" s="176">
        <f t="shared" si="2"/>
        <v>0.10452479482947608</v>
      </c>
      <c r="I24" s="176">
        <f t="shared" si="3"/>
        <v>0.05</v>
      </c>
      <c r="J24" s="178">
        <f t="shared" si="4"/>
        <v>8.9524794829476076E-2</v>
      </c>
    </row>
    <row r="25" spans="1:10" x14ac:dyDescent="0.25">
      <c r="A25" s="177" t="str">
        <f>'VL Data Proxy Group'!B26</f>
        <v>Duke Energy</v>
      </c>
      <c r="B25" s="174">
        <v>82.201817954545447</v>
      </c>
      <c r="C25" s="175">
        <f>'VL Data Proxy Group'!I26</f>
        <v>3.82</v>
      </c>
      <c r="D25" s="176">
        <f t="shared" si="0"/>
        <v>4.6470991701330962E-2</v>
      </c>
      <c r="E25" s="176">
        <f>'VL Data Proxy Group'!H26*0.01</f>
        <v>0.06</v>
      </c>
      <c r="F25" s="176">
        <f>'VL Data Proxy Group'!M26*0.01</f>
        <v>2.5000000000000001E-2</v>
      </c>
      <c r="G25" s="176">
        <f t="shared" si="1"/>
        <v>0.10925925120341082</v>
      </c>
      <c r="H25" s="176">
        <f t="shared" si="2"/>
        <v>7.2632766493864243E-2</v>
      </c>
      <c r="I25" s="176">
        <f t="shared" si="3"/>
        <v>5.1249999999999997E-2</v>
      </c>
      <c r="J25" s="178">
        <f t="shared" si="4"/>
        <v>9.8882766493864238E-2</v>
      </c>
    </row>
    <row r="26" spans="1:10" ht="16.5" thickBot="1" x14ac:dyDescent="0.3">
      <c r="A26" s="179" t="str">
        <f>'VL Data Proxy Group'!B27</f>
        <v>NorthWestern Corp.</v>
      </c>
      <c r="B26" s="186">
        <v>54.509090545454562</v>
      </c>
      <c r="C26" s="187">
        <f>'VL Data Proxy Group'!I27</f>
        <v>2.38</v>
      </c>
      <c r="D26" s="180">
        <f t="shared" si="0"/>
        <v>4.3662441919028953E-2</v>
      </c>
      <c r="E26" s="180">
        <f>'VL Data Proxy Group'!H27*0.01</f>
        <v>0.03</v>
      </c>
      <c r="F26" s="180">
        <f>'VL Data Proxy Group'!M27*0.01</f>
        <v>4.4999999999999998E-2</v>
      </c>
      <c r="G26" s="180">
        <f t="shared" si="1"/>
        <v>7.497231517659983E-2</v>
      </c>
      <c r="H26" s="180">
        <f t="shared" si="2"/>
        <v>9.062725180538525E-2</v>
      </c>
      <c r="I26" s="180">
        <f t="shared" si="3"/>
        <v>3.3750000000000002E-2</v>
      </c>
      <c r="J26" s="181">
        <f t="shared" si="4"/>
        <v>7.9377251805385254E-2</v>
      </c>
    </row>
    <row r="27" spans="1:10" x14ac:dyDescent="0.25">
      <c r="A27" s="229" t="str">
        <f>'VL Data Proxy Group'!B29</f>
        <v>Average</v>
      </c>
      <c r="B27" s="239"/>
      <c r="C27" s="239"/>
      <c r="D27" s="232">
        <f t="shared" ref="D27:J27" si="5">AVERAGE(D3:D26)</f>
        <v>3.8840442392185363E-2</v>
      </c>
      <c r="E27" s="232">
        <f t="shared" si="5"/>
        <v>5.1666666666666673E-2</v>
      </c>
      <c r="F27" s="232">
        <f t="shared" si="5"/>
        <v>4.9166666666666671E-2</v>
      </c>
      <c r="G27" s="232">
        <f t="shared" si="5"/>
        <v>9.2482157738651316E-2</v>
      </c>
      <c r="H27" s="232">
        <f t="shared" si="5"/>
        <v>8.9788768582320155E-2</v>
      </c>
      <c r="I27" s="232">
        <f t="shared" si="5"/>
        <v>5.104166666666668E-2</v>
      </c>
      <c r="J27" s="233">
        <f t="shared" si="5"/>
        <v>9.1663768582320129E-2</v>
      </c>
    </row>
    <row r="28" spans="1:10" ht="16.5" thickBot="1" x14ac:dyDescent="0.3">
      <c r="A28" s="223" t="str">
        <f>'VL Data Proxy Group'!B30</f>
        <v>Median</v>
      </c>
      <c r="B28" s="224"/>
      <c r="C28" s="224"/>
      <c r="D28" s="225">
        <f t="shared" ref="D28:J28" si="6">MEDIAN(D3:D26)</f>
        <v>3.7648842658101325E-2</v>
      </c>
      <c r="E28" s="225">
        <f t="shared" si="6"/>
        <v>0.05</v>
      </c>
      <c r="F28" s="225">
        <f t="shared" si="6"/>
        <v>0.05</v>
      </c>
      <c r="G28" s="225">
        <f t="shared" si="6"/>
        <v>9.0430527256873061E-2</v>
      </c>
      <c r="H28" s="225">
        <f t="shared" si="6"/>
        <v>8.9048442575033249E-2</v>
      </c>
      <c r="I28" s="225">
        <f t="shared" si="6"/>
        <v>5.1250000000000004E-2</v>
      </c>
      <c r="J28" s="226">
        <f t="shared" si="6"/>
        <v>8.9893689102554158E-2</v>
      </c>
    </row>
    <row r="29" spans="1:10" ht="16.5" thickBot="1" x14ac:dyDescent="0.3">
      <c r="A29" s="8" t="s">
        <v>91</v>
      </c>
    </row>
    <row r="30" spans="1:10" ht="89.25" customHeight="1" thickBot="1" x14ac:dyDescent="0.3">
      <c r="A30" s="183" t="s">
        <v>0</v>
      </c>
      <c r="B30" s="184" t="s">
        <v>89</v>
      </c>
      <c r="C30" s="184" t="s">
        <v>83</v>
      </c>
      <c r="D30" s="184" t="s">
        <v>72</v>
      </c>
      <c r="E30" s="184" t="s">
        <v>84</v>
      </c>
      <c r="F30" s="184" t="s">
        <v>85</v>
      </c>
      <c r="G30" s="184" t="s">
        <v>90</v>
      </c>
      <c r="H30" s="184" t="s">
        <v>86</v>
      </c>
      <c r="I30" s="184" t="s">
        <v>87</v>
      </c>
      <c r="J30" s="185" t="s">
        <v>88</v>
      </c>
    </row>
    <row r="31" spans="1:10" x14ac:dyDescent="0.25">
      <c r="A31" s="234" t="str">
        <f t="shared" ref="A31:D54" si="7">A3</f>
        <v>Amer. Elec. Power</v>
      </c>
      <c r="B31" s="235">
        <f t="shared" si="7"/>
        <v>85.049090636363644</v>
      </c>
      <c r="C31" s="236">
        <f t="shared" si="7"/>
        <v>2.84</v>
      </c>
      <c r="D31" s="237">
        <f t="shared" si="7"/>
        <v>3.3392479316947894E-2</v>
      </c>
      <c r="E31" s="237">
        <f>F61</f>
        <v>5.1700000000000003E-2</v>
      </c>
      <c r="F31" s="237">
        <f t="shared" ref="F31:F54" si="8">F3</f>
        <v>5.5E-2</v>
      </c>
      <c r="G31" s="237">
        <f>D31*(1+E31)+E31</f>
        <v>8.6818870497634107E-2</v>
      </c>
      <c r="H31" s="237">
        <f>D31*(1+F31)+F31</f>
        <v>9.0229065679380022E-2</v>
      </c>
      <c r="I31" s="237">
        <f>(E31*0.75)+(F31*0.25)</f>
        <v>5.2525000000000002E-2</v>
      </c>
      <c r="J31" s="238">
        <f>D31*(1+F31)+I31</f>
        <v>8.7754065679380031E-2</v>
      </c>
    </row>
    <row r="32" spans="1:10" x14ac:dyDescent="0.25">
      <c r="A32" s="177" t="str">
        <f t="shared" si="7"/>
        <v>CMS Energy Corp.</v>
      </c>
      <c r="B32" s="174">
        <f t="shared" si="7"/>
        <v>61.488636909090921</v>
      </c>
      <c r="C32" s="175">
        <f t="shared" si="7"/>
        <v>1.63</v>
      </c>
      <c r="D32" s="176">
        <f t="shared" si="7"/>
        <v>2.6508962987907916E-2</v>
      </c>
      <c r="E32" s="176">
        <f t="shared" ref="E32:E54" si="9">F62</f>
        <v>7.0233333333333328E-2</v>
      </c>
      <c r="F32" s="176">
        <f t="shared" si="8"/>
        <v>7.0000000000000007E-2</v>
      </c>
      <c r="G32" s="176">
        <f t="shared" ref="G32:G54" si="10">D32*(1+E32)+E32</f>
        <v>9.8604109155091976E-2</v>
      </c>
      <c r="H32" s="176">
        <f t="shared" ref="H32:H54" si="11">D32*(1+F32)+F32</f>
        <v>9.8364590397061483E-2</v>
      </c>
      <c r="I32" s="176">
        <f t="shared" ref="I32:I54" si="12">(E32*0.75)+(F32*0.25)</f>
        <v>7.0175000000000001E-2</v>
      </c>
      <c r="J32" s="178">
        <f t="shared" ref="J32:J54" si="13">D32*(1+F32)+I32</f>
        <v>9.8539590397061477E-2</v>
      </c>
    </row>
    <row r="33" spans="1:10" x14ac:dyDescent="0.25">
      <c r="A33" s="177" t="str">
        <f t="shared" si="7"/>
        <v>DTE Energy</v>
      </c>
      <c r="B33" s="174">
        <f t="shared" si="7"/>
        <v>111.07954472727273</v>
      </c>
      <c r="C33" s="175">
        <f t="shared" si="7"/>
        <v>4.05</v>
      </c>
      <c r="D33" s="176">
        <f t="shared" si="7"/>
        <v>3.6460358294983418E-2</v>
      </c>
      <c r="E33" s="176">
        <f t="shared" si="9"/>
        <v>5.3999999999999992E-2</v>
      </c>
      <c r="F33" s="176">
        <f t="shared" si="8"/>
        <v>7.0000000000000007E-2</v>
      </c>
      <c r="G33" s="176">
        <f t="shared" si="10"/>
        <v>9.2429217642912509E-2</v>
      </c>
      <c r="H33" s="176">
        <f t="shared" si="11"/>
        <v>0.10901258337563227</v>
      </c>
      <c r="I33" s="176">
        <f t="shared" si="12"/>
        <v>5.7999999999999996E-2</v>
      </c>
      <c r="J33" s="178">
        <f t="shared" si="13"/>
        <v>9.7012583375632261E-2</v>
      </c>
    </row>
    <row r="34" spans="1:10" x14ac:dyDescent="0.25">
      <c r="A34" s="177" t="str">
        <f t="shared" si="7"/>
        <v>Dominion Energy</v>
      </c>
      <c r="B34" s="174">
        <f t="shared" si="7"/>
        <v>78.063636045454544</v>
      </c>
      <c r="C34" s="175">
        <f t="shared" si="7"/>
        <v>3.76</v>
      </c>
      <c r="D34" s="176">
        <f t="shared" si="7"/>
        <v>4.8165832268056846E-2</v>
      </c>
      <c r="E34" s="176">
        <f t="shared" si="9"/>
        <v>4.0899999999999999E-2</v>
      </c>
      <c r="F34" s="176">
        <f t="shared" si="8"/>
        <v>0.05</v>
      </c>
      <c r="G34" s="176">
        <f t="shared" si="10"/>
        <v>9.1035814807820359E-2</v>
      </c>
      <c r="H34" s="176">
        <f t="shared" si="11"/>
        <v>0.1005741238814597</v>
      </c>
      <c r="I34" s="176">
        <f t="shared" si="12"/>
        <v>4.3175000000000005E-2</v>
      </c>
      <c r="J34" s="178">
        <f t="shared" si="13"/>
        <v>9.3749123881459701E-2</v>
      </c>
    </row>
    <row r="35" spans="1:10" x14ac:dyDescent="0.25">
      <c r="A35" s="177" t="str">
        <f t="shared" si="7"/>
        <v>Entergy Corp.</v>
      </c>
      <c r="B35" s="174">
        <f t="shared" si="7"/>
        <v>99.652726909090916</v>
      </c>
      <c r="C35" s="175">
        <f t="shared" si="7"/>
        <v>3.74</v>
      </c>
      <c r="D35" s="176">
        <f t="shared" si="7"/>
        <v>3.7530332746557434E-2</v>
      </c>
      <c r="E35" s="176">
        <f t="shared" si="9"/>
        <v>4.5733333333333327E-2</v>
      </c>
      <c r="F35" s="176">
        <f t="shared" si="8"/>
        <v>3.5000000000000003E-2</v>
      </c>
      <c r="G35" s="176">
        <f t="shared" si="10"/>
        <v>8.4980053297499997E-2</v>
      </c>
      <c r="H35" s="176">
        <f t="shared" si="11"/>
        <v>7.3843894392686946E-2</v>
      </c>
      <c r="I35" s="176">
        <f t="shared" si="12"/>
        <v>4.3049999999999998E-2</v>
      </c>
      <c r="J35" s="178">
        <f t="shared" si="13"/>
        <v>8.1893894392686933E-2</v>
      </c>
    </row>
    <row r="36" spans="1:10" x14ac:dyDescent="0.25">
      <c r="A36" s="177" t="str">
        <f t="shared" si="7"/>
        <v>NextEra Energy</v>
      </c>
      <c r="B36" s="174">
        <f t="shared" si="7"/>
        <v>266.69090963636364</v>
      </c>
      <c r="C36" s="175">
        <f t="shared" si="7"/>
        <v>5.49</v>
      </c>
      <c r="D36" s="176">
        <f t="shared" si="7"/>
        <v>2.0585628537116932E-2</v>
      </c>
      <c r="E36" s="176">
        <f t="shared" si="9"/>
        <v>8.879999999999999E-2</v>
      </c>
      <c r="F36" s="176">
        <f t="shared" si="8"/>
        <v>0.1</v>
      </c>
      <c r="G36" s="176">
        <f t="shared" si="10"/>
        <v>0.1112136323512129</v>
      </c>
      <c r="H36" s="176">
        <f t="shared" si="11"/>
        <v>0.12264419139082863</v>
      </c>
      <c r="I36" s="176">
        <f t="shared" si="12"/>
        <v>9.1599999999999987E-2</v>
      </c>
      <c r="J36" s="178">
        <f t="shared" si="13"/>
        <v>0.11424419139082861</v>
      </c>
    </row>
    <row r="37" spans="1:10" x14ac:dyDescent="0.25">
      <c r="A37" s="177" t="str">
        <f t="shared" si="7"/>
        <v>IDACORP, Inc.</v>
      </c>
      <c r="B37" s="174">
        <f t="shared" si="7"/>
        <v>91.051818863636356</v>
      </c>
      <c r="C37" s="175">
        <f t="shared" si="7"/>
        <v>2.68</v>
      </c>
      <c r="D37" s="176">
        <f t="shared" si="7"/>
        <v>2.9433788730939013E-2</v>
      </c>
      <c r="E37" s="176">
        <f t="shared" si="9"/>
        <v>2.9100000000000001E-2</v>
      </c>
      <c r="F37" s="176">
        <f t="shared" si="8"/>
        <v>7.0000000000000007E-2</v>
      </c>
      <c r="G37" s="176">
        <f t="shared" si="10"/>
        <v>5.9390311983009335E-2</v>
      </c>
      <c r="H37" s="176">
        <f t="shared" si="11"/>
        <v>0.10149415394210476</v>
      </c>
      <c r="I37" s="176">
        <f t="shared" si="12"/>
        <v>3.9324999999999999E-2</v>
      </c>
      <c r="J37" s="178">
        <f t="shared" si="13"/>
        <v>7.0819153942104751E-2</v>
      </c>
    </row>
    <row r="38" spans="1:10" x14ac:dyDescent="0.25">
      <c r="A38" s="177" t="str">
        <f t="shared" si="7"/>
        <v>Xcel Energy Inc.</v>
      </c>
      <c r="B38" s="174">
        <f t="shared" si="7"/>
        <v>65.908635954545446</v>
      </c>
      <c r="C38" s="175">
        <f t="shared" si="7"/>
        <v>1.7</v>
      </c>
      <c r="D38" s="176">
        <f t="shared" si="7"/>
        <v>2.5793281493072046E-2</v>
      </c>
      <c r="E38" s="176">
        <f t="shared" si="9"/>
        <v>5.843333333333333E-2</v>
      </c>
      <c r="F38" s="176">
        <f t="shared" si="8"/>
        <v>0.06</v>
      </c>
      <c r="G38" s="176">
        <f t="shared" si="10"/>
        <v>8.5733802241650559E-2</v>
      </c>
      <c r="H38" s="176">
        <f t="shared" si="11"/>
        <v>8.7340878382656362E-2</v>
      </c>
      <c r="I38" s="176">
        <f t="shared" si="12"/>
        <v>5.8824999999999995E-2</v>
      </c>
      <c r="J38" s="178">
        <f t="shared" si="13"/>
        <v>8.6165878382656366E-2</v>
      </c>
    </row>
    <row r="39" spans="1:10" x14ac:dyDescent="0.25">
      <c r="A39" s="177" t="str">
        <f t="shared" si="7"/>
        <v>FirstEnergy Corp.</v>
      </c>
      <c r="B39" s="174">
        <f t="shared" si="7"/>
        <v>36.03363613636364</v>
      </c>
      <c r="C39" s="175">
        <f t="shared" si="7"/>
        <v>1.6</v>
      </c>
      <c r="D39" s="176">
        <f t="shared" si="7"/>
        <v>4.440295711332188E-2</v>
      </c>
      <c r="E39" s="176">
        <f t="shared" si="9"/>
        <v>2.0500000000000001E-2</v>
      </c>
      <c r="F39" s="176">
        <f t="shared" si="8"/>
        <v>3.5000000000000003E-2</v>
      </c>
      <c r="G39" s="176">
        <f t="shared" si="10"/>
        <v>6.5813217734144974E-2</v>
      </c>
      <c r="H39" s="176">
        <f t="shared" si="11"/>
        <v>8.0957060612288148E-2</v>
      </c>
      <c r="I39" s="176">
        <f t="shared" si="12"/>
        <v>2.4125000000000001E-2</v>
      </c>
      <c r="J39" s="178">
        <f t="shared" si="13"/>
        <v>7.0082060612288138E-2</v>
      </c>
    </row>
    <row r="40" spans="1:10" x14ac:dyDescent="0.25">
      <c r="A40" s="177" t="str">
        <f t="shared" si="7"/>
        <v>OGE Energy</v>
      </c>
      <c r="B40" s="174">
        <f t="shared" si="7"/>
        <v>31.847727045454544</v>
      </c>
      <c r="C40" s="175">
        <f t="shared" si="7"/>
        <v>1.58</v>
      </c>
      <c r="D40" s="176">
        <f t="shared" si="7"/>
        <v>4.9611075783993978E-2</v>
      </c>
      <c r="E40" s="176">
        <f t="shared" si="9"/>
        <v>4.1966666666666673E-2</v>
      </c>
      <c r="F40" s="176">
        <f t="shared" si="8"/>
        <v>6.5000000000000002E-2</v>
      </c>
      <c r="G40" s="176">
        <f t="shared" si="10"/>
        <v>9.3659753931062267E-2</v>
      </c>
      <c r="H40" s="176">
        <f t="shared" si="11"/>
        <v>0.11783579570995359</v>
      </c>
      <c r="I40" s="176">
        <f t="shared" si="12"/>
        <v>4.7725000000000004E-2</v>
      </c>
      <c r="J40" s="178">
        <f t="shared" si="13"/>
        <v>0.10056079570995359</v>
      </c>
    </row>
    <row r="41" spans="1:10" x14ac:dyDescent="0.25">
      <c r="A41" s="177" t="str">
        <f t="shared" si="7"/>
        <v>Otter Tail Corp.</v>
      </c>
      <c r="B41" s="174">
        <f t="shared" si="7"/>
        <v>38.657726863636363</v>
      </c>
      <c r="C41" s="175">
        <f t="shared" si="7"/>
        <v>1.46</v>
      </c>
      <c r="D41" s="176">
        <f t="shared" si="7"/>
        <v>3.7767352569645224E-2</v>
      </c>
      <c r="E41" s="176">
        <f t="shared" si="9"/>
        <v>7.0000000000000007E-2</v>
      </c>
      <c r="F41" s="176">
        <f t="shared" si="8"/>
        <v>0.04</v>
      </c>
      <c r="G41" s="176">
        <f t="shared" si="10"/>
        <v>0.11041106724952041</v>
      </c>
      <c r="H41" s="176">
        <f t="shared" si="11"/>
        <v>7.9278046672431032E-2</v>
      </c>
      <c r="I41" s="176">
        <f t="shared" si="12"/>
        <v>6.25E-2</v>
      </c>
      <c r="J41" s="178">
        <f t="shared" si="13"/>
        <v>0.10177804667243104</v>
      </c>
    </row>
    <row r="42" spans="1:10" x14ac:dyDescent="0.25">
      <c r="A42" s="177" t="str">
        <f t="shared" si="7"/>
        <v>PPL Corp.</v>
      </c>
      <c r="B42" s="174">
        <f t="shared" si="7"/>
        <v>25.745000090909095</v>
      </c>
      <c r="C42" s="175">
        <f t="shared" si="7"/>
        <v>1.66</v>
      </c>
      <c r="D42" s="176">
        <f t="shared" si="7"/>
        <v>6.447853929455484E-2</v>
      </c>
      <c r="E42" s="176">
        <f t="shared" si="9"/>
        <v>2.1999999999999999E-2</v>
      </c>
      <c r="F42" s="176">
        <f t="shared" si="8"/>
        <v>0.02</v>
      </c>
      <c r="G42" s="176">
        <f t="shared" si="10"/>
        <v>8.7897067159035058E-2</v>
      </c>
      <c r="H42" s="176">
        <f t="shared" si="11"/>
        <v>8.5768110080445936E-2</v>
      </c>
      <c r="I42" s="176">
        <f t="shared" si="12"/>
        <v>2.1500000000000002E-2</v>
      </c>
      <c r="J42" s="178">
        <f t="shared" si="13"/>
        <v>8.7268110080445938E-2</v>
      </c>
    </row>
    <row r="43" spans="1:10" x14ac:dyDescent="0.25">
      <c r="A43" s="177" t="str">
        <f t="shared" si="7"/>
        <v>Pinnacle West Capital</v>
      </c>
      <c r="B43" s="174">
        <f t="shared" si="7"/>
        <v>79.759090772727248</v>
      </c>
      <c r="C43" s="175">
        <f t="shared" si="7"/>
        <v>3.13</v>
      </c>
      <c r="D43" s="176">
        <f t="shared" si="7"/>
        <v>3.9243175538684415E-2</v>
      </c>
      <c r="E43" s="176">
        <f t="shared" si="9"/>
        <v>4.6866666666666668E-2</v>
      </c>
      <c r="F43" s="176">
        <f t="shared" si="8"/>
        <v>0.06</v>
      </c>
      <c r="G43" s="176">
        <f t="shared" si="10"/>
        <v>8.7949039032264087E-2</v>
      </c>
      <c r="H43" s="176">
        <f t="shared" si="11"/>
        <v>0.10159776607100549</v>
      </c>
      <c r="I43" s="176">
        <f t="shared" si="12"/>
        <v>5.015E-2</v>
      </c>
      <c r="J43" s="178">
        <f t="shared" si="13"/>
        <v>9.1747766071005488E-2</v>
      </c>
    </row>
    <row r="44" spans="1:10" x14ac:dyDescent="0.25">
      <c r="A44" s="177" t="str">
        <f t="shared" si="7"/>
        <v>PNM Resources</v>
      </c>
      <c r="B44" s="174">
        <f t="shared" si="7"/>
        <v>40.159545363636362</v>
      </c>
      <c r="C44" s="175">
        <f t="shared" si="7"/>
        <v>1.23</v>
      </c>
      <c r="D44" s="176">
        <f t="shared" si="7"/>
        <v>3.0627836766143762E-2</v>
      </c>
      <c r="E44" s="176">
        <f t="shared" si="9"/>
        <v>5.8233333333333338E-2</v>
      </c>
      <c r="F44" s="176">
        <f t="shared" si="8"/>
        <v>7.0000000000000007E-2</v>
      </c>
      <c r="G44" s="176">
        <f t="shared" si="10"/>
        <v>9.0644731127158873E-2</v>
      </c>
      <c r="H44" s="176">
        <f t="shared" si="11"/>
        <v>0.10277178533977382</v>
      </c>
      <c r="I44" s="176">
        <f t="shared" si="12"/>
        <v>6.1175000000000007E-2</v>
      </c>
      <c r="J44" s="178">
        <f t="shared" si="13"/>
        <v>9.3946785339773825E-2</v>
      </c>
    </row>
    <row r="45" spans="1:10" x14ac:dyDescent="0.25">
      <c r="A45" s="177" t="str">
        <f t="shared" si="7"/>
        <v>Southern Co.</v>
      </c>
      <c r="B45" s="174">
        <f t="shared" si="7"/>
        <v>53.978181818181817</v>
      </c>
      <c r="C45" s="175">
        <f t="shared" si="7"/>
        <v>2.54</v>
      </c>
      <c r="D45" s="176">
        <f t="shared" si="7"/>
        <v>4.7056049582322824E-2</v>
      </c>
      <c r="E45" s="176">
        <f t="shared" si="9"/>
        <v>4.0166666666666663E-2</v>
      </c>
      <c r="F45" s="176">
        <f t="shared" si="8"/>
        <v>0.03</v>
      </c>
      <c r="G45" s="176">
        <f t="shared" si="10"/>
        <v>8.9112800907212797E-2</v>
      </c>
      <c r="H45" s="176">
        <f t="shared" si="11"/>
        <v>7.8467731069792518E-2</v>
      </c>
      <c r="I45" s="176">
        <f t="shared" si="12"/>
        <v>3.7624999999999999E-2</v>
      </c>
      <c r="J45" s="178">
        <f t="shared" si="13"/>
        <v>8.6092731069792511E-2</v>
      </c>
    </row>
    <row r="46" spans="1:10" x14ac:dyDescent="0.25">
      <c r="A46" s="177" t="str">
        <f t="shared" si="7"/>
        <v>Ameren Corp.</v>
      </c>
      <c r="B46" s="174">
        <f t="shared" si="7"/>
        <v>76.944545090909102</v>
      </c>
      <c r="C46" s="175">
        <f t="shared" si="7"/>
        <v>2.0099999999999998</v>
      </c>
      <c r="D46" s="176">
        <f t="shared" si="7"/>
        <v>2.6122709512743335E-2</v>
      </c>
      <c r="E46" s="176">
        <f t="shared" si="9"/>
        <v>6.3666666666666663E-2</v>
      </c>
      <c r="F46" s="176">
        <f t="shared" si="8"/>
        <v>4.4999999999999998E-2</v>
      </c>
      <c r="G46" s="176">
        <f t="shared" si="10"/>
        <v>9.1452522018387994E-2</v>
      </c>
      <c r="H46" s="176">
        <f t="shared" si="11"/>
        <v>7.2298231440816776E-2</v>
      </c>
      <c r="I46" s="176">
        <f t="shared" si="12"/>
        <v>5.8999999999999997E-2</v>
      </c>
      <c r="J46" s="178">
        <f t="shared" si="13"/>
        <v>8.6298231440816775E-2</v>
      </c>
    </row>
    <row r="47" spans="1:10" x14ac:dyDescent="0.25">
      <c r="A47" s="177" t="str">
        <f t="shared" si="7"/>
        <v>Alliant Energy</v>
      </c>
      <c r="B47" s="174">
        <f t="shared" si="7"/>
        <v>50.817272318181814</v>
      </c>
      <c r="C47" s="175">
        <f t="shared" si="7"/>
        <v>1.42</v>
      </c>
      <c r="D47" s="176">
        <f t="shared" si="7"/>
        <v>2.7943255023783337E-2</v>
      </c>
      <c r="E47" s="176">
        <f t="shared" si="9"/>
        <v>5.7799999999999997E-2</v>
      </c>
      <c r="F47" s="176">
        <f t="shared" si="8"/>
        <v>5.5E-2</v>
      </c>
      <c r="G47" s="176">
        <f t="shared" si="10"/>
        <v>8.7358375164158009E-2</v>
      </c>
      <c r="H47" s="176">
        <f t="shared" si="11"/>
        <v>8.4480134050091416E-2</v>
      </c>
      <c r="I47" s="176">
        <f t="shared" si="12"/>
        <v>5.7099999999999998E-2</v>
      </c>
      <c r="J47" s="178">
        <f t="shared" si="13"/>
        <v>8.658013405009142E-2</v>
      </c>
    </row>
    <row r="48" spans="1:10" x14ac:dyDescent="0.25">
      <c r="A48" s="177" t="str">
        <f t="shared" si="7"/>
        <v>Avista Corp.</v>
      </c>
      <c r="B48" s="174">
        <f t="shared" si="7"/>
        <v>36.741817681818183</v>
      </c>
      <c r="C48" s="175">
        <f t="shared" si="7"/>
        <v>1.6</v>
      </c>
      <c r="D48" s="176">
        <f t="shared" si="7"/>
        <v>4.3547110648033224E-2</v>
      </c>
      <c r="E48" s="176">
        <f t="shared" si="9"/>
        <v>4.9066666666666668E-2</v>
      </c>
      <c r="F48" s="176">
        <f t="shared" si="8"/>
        <v>0.04</v>
      </c>
      <c r="G48" s="176">
        <f t="shared" si="10"/>
        <v>9.4750488877163391E-2</v>
      </c>
      <c r="H48" s="176">
        <f t="shared" si="11"/>
        <v>8.5288995073954557E-2</v>
      </c>
      <c r="I48" s="176">
        <f t="shared" si="12"/>
        <v>4.6800000000000001E-2</v>
      </c>
      <c r="J48" s="178">
        <f t="shared" si="13"/>
        <v>9.2088995073954558E-2</v>
      </c>
    </row>
    <row r="49" spans="1:10" x14ac:dyDescent="0.25">
      <c r="A49" s="177" t="str">
        <f t="shared" si="7"/>
        <v>CenterPoint Energy</v>
      </c>
      <c r="B49" s="174">
        <f t="shared" si="7"/>
        <v>19.401818136363637</v>
      </c>
      <c r="C49" s="175">
        <f t="shared" si="7"/>
        <v>1.19</v>
      </c>
      <c r="D49" s="176">
        <f t="shared" si="7"/>
        <v>6.1334458020181934E-2</v>
      </c>
      <c r="E49" s="176">
        <f t="shared" si="9"/>
        <v>2.9866666666666666E-2</v>
      </c>
      <c r="F49" s="176">
        <f t="shared" si="8"/>
        <v>2.5000000000000001E-2</v>
      </c>
      <c r="G49" s="176">
        <f t="shared" si="10"/>
        <v>9.3032980499718032E-2</v>
      </c>
      <c r="H49" s="176">
        <f t="shared" si="11"/>
        <v>8.7867819470686476E-2</v>
      </c>
      <c r="I49" s="176">
        <f t="shared" si="12"/>
        <v>2.8650000000000002E-2</v>
      </c>
      <c r="J49" s="178">
        <f t="shared" si="13"/>
        <v>9.151781947068649E-2</v>
      </c>
    </row>
    <row r="50" spans="1:10" x14ac:dyDescent="0.25">
      <c r="A50" s="177" t="str">
        <f t="shared" si="7"/>
        <v>Evergy, Inc.</v>
      </c>
      <c r="B50" s="174">
        <f t="shared" si="7"/>
        <v>62.698181727272726</v>
      </c>
      <c r="C50" s="175">
        <f t="shared" si="7"/>
        <v>2.0499999999999998</v>
      </c>
      <c r="D50" s="176">
        <f t="shared" si="7"/>
        <v>3.2696322979782394E-2</v>
      </c>
      <c r="E50" s="176">
        <f t="shared" si="9"/>
        <v>3.046666666666667E-2</v>
      </c>
      <c r="F50" s="176">
        <f t="shared" si="8"/>
        <v>0</v>
      </c>
      <c r="G50" s="176">
        <f t="shared" si="10"/>
        <v>6.4159137619899775E-2</v>
      </c>
      <c r="H50" s="176">
        <f t="shared" si="11"/>
        <v>3.2696322979782394E-2</v>
      </c>
      <c r="I50" s="176">
        <f t="shared" si="12"/>
        <v>2.2850000000000002E-2</v>
      </c>
      <c r="J50" s="178">
        <f t="shared" si="13"/>
        <v>5.5546322979782396E-2</v>
      </c>
    </row>
    <row r="51" spans="1:10" x14ac:dyDescent="0.25">
      <c r="A51" s="177" t="str">
        <f t="shared" si="7"/>
        <v>ALLETE</v>
      </c>
      <c r="B51" s="174">
        <f t="shared" si="7"/>
        <v>58.261818090909102</v>
      </c>
      <c r="C51" s="175">
        <f t="shared" si="7"/>
        <v>2.46</v>
      </c>
      <c r="D51" s="176">
        <f t="shared" si="7"/>
        <v>4.2223193175357616E-2</v>
      </c>
      <c r="E51" s="176">
        <f t="shared" si="9"/>
        <v>6.0000000000000005E-2</v>
      </c>
      <c r="F51" s="176">
        <f t="shared" si="8"/>
        <v>0.05</v>
      </c>
      <c r="G51" s="176">
        <f t="shared" si="10"/>
        <v>0.10475658476587908</v>
      </c>
      <c r="H51" s="176">
        <f t="shared" si="11"/>
        <v>9.4334352834125501E-2</v>
      </c>
      <c r="I51" s="176">
        <f t="shared" si="12"/>
        <v>5.7500000000000009E-2</v>
      </c>
      <c r="J51" s="178">
        <f t="shared" si="13"/>
        <v>0.10183435283412551</v>
      </c>
    </row>
    <row r="52" spans="1:10" x14ac:dyDescent="0.25">
      <c r="A52" s="177" t="str">
        <f t="shared" si="7"/>
        <v>Portland General</v>
      </c>
      <c r="B52" s="174">
        <f t="shared" si="7"/>
        <v>42.842727136363642</v>
      </c>
      <c r="C52" s="175">
        <f t="shared" si="7"/>
        <v>1.59</v>
      </c>
      <c r="D52" s="176">
        <f t="shared" si="7"/>
        <v>3.7112483407958759E-2</v>
      </c>
      <c r="E52" s="176">
        <f t="shared" si="9"/>
        <v>4.7399999999999998E-2</v>
      </c>
      <c r="F52" s="176">
        <f t="shared" si="8"/>
        <v>6.5000000000000002E-2</v>
      </c>
      <c r="G52" s="176">
        <f t="shared" si="10"/>
        <v>8.6271615121496004E-2</v>
      </c>
      <c r="H52" s="176">
        <f t="shared" si="11"/>
        <v>0.10452479482947608</v>
      </c>
      <c r="I52" s="176">
        <f t="shared" si="12"/>
        <v>5.1799999999999999E-2</v>
      </c>
      <c r="J52" s="178">
        <f t="shared" si="13"/>
        <v>9.1324794829476072E-2</v>
      </c>
    </row>
    <row r="53" spans="1:10" x14ac:dyDescent="0.25">
      <c r="A53" s="177" t="str">
        <f t="shared" si="7"/>
        <v>Duke Energy</v>
      </c>
      <c r="B53" s="174">
        <f t="shared" si="7"/>
        <v>82.201817954545447</v>
      </c>
      <c r="C53" s="175">
        <f t="shared" si="7"/>
        <v>3.82</v>
      </c>
      <c r="D53" s="176">
        <f t="shared" si="7"/>
        <v>4.6470991701330962E-2</v>
      </c>
      <c r="E53" s="176">
        <f t="shared" si="9"/>
        <v>4.7166666666666669E-2</v>
      </c>
      <c r="F53" s="176">
        <f t="shared" si="8"/>
        <v>2.5000000000000001E-2</v>
      </c>
      <c r="G53" s="176">
        <f t="shared" si="10"/>
        <v>9.5829540143243741E-2</v>
      </c>
      <c r="H53" s="176">
        <f t="shared" si="11"/>
        <v>7.2632766493864243E-2</v>
      </c>
      <c r="I53" s="176">
        <f t="shared" si="12"/>
        <v>4.1625000000000002E-2</v>
      </c>
      <c r="J53" s="178">
        <f t="shared" si="13"/>
        <v>8.9257766493864243E-2</v>
      </c>
    </row>
    <row r="54" spans="1:10" ht="16.5" thickBot="1" x14ac:dyDescent="0.3">
      <c r="A54" s="179" t="str">
        <f t="shared" si="7"/>
        <v>NorthWestern Corp.</v>
      </c>
      <c r="B54" s="186">
        <f t="shared" si="7"/>
        <v>54.509090545454562</v>
      </c>
      <c r="C54" s="187">
        <f t="shared" si="7"/>
        <v>2.38</v>
      </c>
      <c r="D54" s="180">
        <f t="shared" si="7"/>
        <v>4.3662441919028953E-2</v>
      </c>
      <c r="E54" s="180">
        <f t="shared" si="9"/>
        <v>3.3666666666666671E-2</v>
      </c>
      <c r="F54" s="180">
        <f t="shared" si="8"/>
        <v>4.4999999999999998E-2</v>
      </c>
      <c r="G54" s="180">
        <f t="shared" si="10"/>
        <v>7.8799077463636263E-2</v>
      </c>
      <c r="H54" s="180">
        <f t="shared" si="11"/>
        <v>9.062725180538525E-2</v>
      </c>
      <c r="I54" s="180">
        <f t="shared" si="12"/>
        <v>3.6500000000000005E-2</v>
      </c>
      <c r="J54" s="181">
        <f t="shared" si="13"/>
        <v>8.2127251805385257E-2</v>
      </c>
    </row>
    <row r="55" spans="1:10" x14ac:dyDescent="0.25">
      <c r="A55" s="229" t="str">
        <f>A27</f>
        <v>Average</v>
      </c>
      <c r="B55" s="230"/>
      <c r="C55" s="231"/>
      <c r="D55" s="232">
        <f t="shared" ref="D55:J55" si="14">AVERAGE(D31:D54)</f>
        <v>3.8840442392185363E-2</v>
      </c>
      <c r="E55" s="232">
        <f t="shared" si="14"/>
        <v>4.8238888888888894E-2</v>
      </c>
      <c r="F55" s="232">
        <f t="shared" si="14"/>
        <v>4.9166666666666671E-2</v>
      </c>
      <c r="G55" s="232">
        <f t="shared" si="14"/>
        <v>8.8837658782950538E-2</v>
      </c>
      <c r="H55" s="232">
        <f t="shared" si="14"/>
        <v>8.9788768582320155E-2</v>
      </c>
      <c r="I55" s="232">
        <f t="shared" si="14"/>
        <v>4.8470833333333345E-2</v>
      </c>
      <c r="J55" s="233">
        <f t="shared" si="14"/>
        <v>8.9092935248986801E-2</v>
      </c>
    </row>
    <row r="56" spans="1:10" ht="16.5" thickBot="1" x14ac:dyDescent="0.3">
      <c r="A56" s="223" t="str">
        <f>A28</f>
        <v>Median</v>
      </c>
      <c r="B56" s="227"/>
      <c r="C56" s="228"/>
      <c r="D56" s="225">
        <f t="shared" ref="D56:J56" si="15">MEDIAN(D31:D54)</f>
        <v>3.7648842658101325E-2</v>
      </c>
      <c r="E56" s="225">
        <f t="shared" si="15"/>
        <v>4.728333333333333E-2</v>
      </c>
      <c r="F56" s="225">
        <f t="shared" si="15"/>
        <v>0.05</v>
      </c>
      <c r="G56" s="225">
        <f t="shared" si="15"/>
        <v>8.9878766017185835E-2</v>
      </c>
      <c r="H56" s="225">
        <f t="shared" si="15"/>
        <v>8.9048442575033249E-2</v>
      </c>
      <c r="I56" s="225">
        <f t="shared" si="15"/>
        <v>4.8937500000000002E-2</v>
      </c>
      <c r="J56" s="226">
        <f t="shared" si="15"/>
        <v>9.0291280661670165E-2</v>
      </c>
    </row>
    <row r="57" spans="1:10" x14ac:dyDescent="0.25">
      <c r="B57" s="14"/>
      <c r="C57" s="12"/>
      <c r="D57" s="13"/>
    </row>
    <row r="58" spans="1:10" x14ac:dyDescent="0.25">
      <c r="B58" s="14"/>
      <c r="C58" s="12"/>
      <c r="D58" s="13"/>
    </row>
    <row r="59" spans="1:10" hidden="1" x14ac:dyDescent="0.25"/>
    <row r="60" spans="1:10" ht="47.25" hidden="1" x14ac:dyDescent="0.25">
      <c r="A60" s="10" t="s">
        <v>82</v>
      </c>
      <c r="B60" s="15" t="s">
        <v>94</v>
      </c>
      <c r="C60" s="15" t="s">
        <v>93</v>
      </c>
      <c r="D60" s="15" t="s">
        <v>92</v>
      </c>
    </row>
    <row r="61" spans="1:10" hidden="1" x14ac:dyDescent="0.25">
      <c r="A61" s="11" t="str">
        <f>A31</f>
        <v>Amer. Elec. Power</v>
      </c>
      <c r="B61" s="13">
        <f>'Zacks Data Proxy Group'!G3</f>
        <v>5.6899999999999999E-2</v>
      </c>
      <c r="C61" s="13">
        <f>'Yahoo Data Proxy Group'!E3</f>
        <v>5.8200000000000002E-2</v>
      </c>
      <c r="D61" s="13">
        <f>'VL Data Proxy Group'!H4*0.01</f>
        <v>0.04</v>
      </c>
      <c r="F61" s="13">
        <f>AVERAGE(B61:D61)</f>
        <v>5.1700000000000003E-2</v>
      </c>
    </row>
    <row r="62" spans="1:10" hidden="1" x14ac:dyDescent="0.25">
      <c r="A62" s="11" t="str">
        <f>A32</f>
        <v>CMS Energy Corp.</v>
      </c>
      <c r="B62" s="13">
        <f>'Zacks Data Proxy Group'!G4</f>
        <v>6.9900000000000004E-2</v>
      </c>
      <c r="C62" s="13">
        <f>'Yahoo Data Proxy Group'!E4</f>
        <v>7.0800000000000002E-2</v>
      </c>
      <c r="D62" s="13">
        <f>'VL Data Proxy Group'!H5*0.01</f>
        <v>7.0000000000000007E-2</v>
      </c>
      <c r="F62" s="13">
        <f t="shared" ref="F62:F84" si="16">AVERAGE(B62:D62)</f>
        <v>7.0233333333333328E-2</v>
      </c>
    </row>
    <row r="63" spans="1:10" hidden="1" x14ac:dyDescent="0.25">
      <c r="A63" s="11" t="str">
        <f t="shared" ref="A63" si="17">A33</f>
        <v>DTE Energy</v>
      </c>
      <c r="B63" s="13">
        <f>'Zacks Data Proxy Group'!G5</f>
        <v>5.67E-2</v>
      </c>
      <c r="C63" s="13">
        <f>'Yahoo Data Proxy Group'!E5</f>
        <v>6.0299999999999999E-2</v>
      </c>
      <c r="D63" s="13">
        <f>'VL Data Proxy Group'!H6*0.01</f>
        <v>4.4999999999999998E-2</v>
      </c>
      <c r="F63" s="13">
        <f t="shared" si="16"/>
        <v>5.3999999999999992E-2</v>
      </c>
    </row>
    <row r="64" spans="1:10" hidden="1" x14ac:dyDescent="0.25">
      <c r="A64" s="11" t="str">
        <f t="shared" ref="A64" si="18">A34</f>
        <v>Dominion Energy</v>
      </c>
      <c r="B64" s="13">
        <f>'Zacks Data Proxy Group'!G6</f>
        <v>3.0300000000000001E-2</v>
      </c>
      <c r="C64" s="13">
        <f>'Yahoo Data Proxy Group'!E6</f>
        <v>2.7400000000000001E-2</v>
      </c>
      <c r="D64" s="13">
        <f>'VL Data Proxy Group'!H7*0.01</f>
        <v>6.5000000000000002E-2</v>
      </c>
      <c r="F64" s="13">
        <f t="shared" si="16"/>
        <v>4.0899999999999999E-2</v>
      </c>
    </row>
    <row r="65" spans="1:6" hidden="1" x14ac:dyDescent="0.25">
      <c r="A65" s="11" t="str">
        <f t="shared" ref="A65" si="19">A35</f>
        <v>Entergy Corp.</v>
      </c>
      <c r="B65" s="13">
        <f>'Zacks Data Proxy Group'!G7</f>
        <v>5.7700000000000001E-2</v>
      </c>
      <c r="C65" s="13">
        <f>'Yahoo Data Proxy Group'!E7</f>
        <v>5.9499999999999997E-2</v>
      </c>
      <c r="D65" s="13">
        <f>'VL Data Proxy Group'!H8*0.01</f>
        <v>0.02</v>
      </c>
      <c r="F65" s="13">
        <f t="shared" si="16"/>
        <v>4.5733333333333327E-2</v>
      </c>
    </row>
    <row r="66" spans="1:6" hidden="1" x14ac:dyDescent="0.25">
      <c r="A66" s="11" t="str">
        <f t="shared" ref="A66" si="20">A36</f>
        <v>NextEra Energy</v>
      </c>
      <c r="B66" s="13">
        <f>'Zacks Data Proxy Group'!G8</f>
        <v>7.9699999999999993E-2</v>
      </c>
      <c r="C66" s="13">
        <f>'Yahoo Data Proxy Group'!E8</f>
        <v>8.1699999999999995E-2</v>
      </c>
      <c r="D66" s="13">
        <f>'VL Data Proxy Group'!H9*0.01</f>
        <v>0.105</v>
      </c>
      <c r="F66" s="13">
        <f t="shared" si="16"/>
        <v>8.879999999999999E-2</v>
      </c>
    </row>
    <row r="67" spans="1:6" hidden="1" x14ac:dyDescent="0.25">
      <c r="A67" s="11" t="str">
        <f t="shared" ref="A67" si="21">A37</f>
        <v>IDACORP, Inc.</v>
      </c>
      <c r="B67" s="13">
        <f>'Zacks Data Proxy Group'!G9</f>
        <v>2.63E-2</v>
      </c>
      <c r="C67" s="13">
        <f>'Yahoo Data Proxy Group'!E9</f>
        <v>2.5999999999999999E-2</v>
      </c>
      <c r="D67" s="13">
        <f>'VL Data Proxy Group'!H10*0.01</f>
        <v>3.5000000000000003E-2</v>
      </c>
      <c r="F67" s="13">
        <f t="shared" si="16"/>
        <v>2.9100000000000001E-2</v>
      </c>
    </row>
    <row r="68" spans="1:6" hidden="1" x14ac:dyDescent="0.25">
      <c r="A68" s="11" t="str">
        <f t="shared" ref="A68" si="22">A38</f>
        <v>Xcel Energy Inc.</v>
      </c>
      <c r="B68" s="13">
        <f>'Zacks Data Proxy Group'!G10</f>
        <v>5.9299999999999999E-2</v>
      </c>
      <c r="C68" s="13">
        <f>'Yahoo Data Proxy Group'!E10</f>
        <v>6.0999999999999999E-2</v>
      </c>
      <c r="D68" s="13">
        <f>'VL Data Proxy Group'!H11*0.01</f>
        <v>5.5E-2</v>
      </c>
      <c r="F68" s="13">
        <f t="shared" si="16"/>
        <v>5.843333333333333E-2</v>
      </c>
    </row>
    <row r="69" spans="1:6" hidden="1" x14ac:dyDescent="0.25">
      <c r="A69" s="11" t="str">
        <f t="shared" ref="A69" si="23">A39</f>
        <v>FirstEnergy Corp.</v>
      </c>
      <c r="B69" s="13" t="str">
        <f>'Zacks Data Proxy Group'!G11</f>
        <v>NA</v>
      </c>
      <c r="C69" s="13">
        <f>'Yahoo Data Proxy Group'!E11</f>
        <v>-2.4E-2</v>
      </c>
      <c r="D69" s="13">
        <f>'VL Data Proxy Group'!H12*0.01</f>
        <v>6.5000000000000002E-2</v>
      </c>
      <c r="F69" s="13">
        <f t="shared" si="16"/>
        <v>2.0500000000000001E-2</v>
      </c>
    </row>
    <row r="70" spans="1:6" hidden="1" x14ac:dyDescent="0.25">
      <c r="A70" s="11" t="str">
        <f t="shared" ref="A70" si="24">A40</f>
        <v>OGE Energy</v>
      </c>
      <c r="B70" s="13">
        <f>'Zacks Data Proxy Group'!G12</f>
        <v>3.6900000000000002E-2</v>
      </c>
      <c r="C70" s="13">
        <f>'Yahoo Data Proxy Group'!E12</f>
        <v>2.4E-2</v>
      </c>
      <c r="D70" s="13">
        <f>'VL Data Proxy Group'!H13*0.01</f>
        <v>6.5000000000000002E-2</v>
      </c>
      <c r="F70" s="13">
        <f t="shared" si="16"/>
        <v>4.1966666666666673E-2</v>
      </c>
    </row>
    <row r="71" spans="1:6" hidden="1" x14ac:dyDescent="0.25">
      <c r="A71" s="11" t="str">
        <f t="shared" ref="A71" si="25">A41</f>
        <v>Otter Tail Corp.</v>
      </c>
      <c r="B71" s="13" t="str">
        <f>'Zacks Data Proxy Group'!G13</f>
        <v>NA</v>
      </c>
      <c r="C71" s="13">
        <f>'Yahoo Data Proxy Group'!E13</f>
        <v>0.09</v>
      </c>
      <c r="D71" s="13">
        <f>'VL Data Proxy Group'!H14*0.01</f>
        <v>0.05</v>
      </c>
      <c r="F71" s="13">
        <f t="shared" si="16"/>
        <v>7.0000000000000007E-2</v>
      </c>
    </row>
    <row r="72" spans="1:6" hidden="1" x14ac:dyDescent="0.25">
      <c r="A72" s="11" t="str">
        <f t="shared" ref="A72" si="26">A42</f>
        <v>PPL Corp.</v>
      </c>
      <c r="B72" s="13" t="str">
        <f>'Zacks Data Proxy Group'!G14</f>
        <v>NA</v>
      </c>
      <c r="C72" s="13">
        <f>'Yahoo Data Proxy Group'!E14</f>
        <v>2.9000000000000001E-2</v>
      </c>
      <c r="D72" s="13">
        <f>'VL Data Proxy Group'!H15*0.01</f>
        <v>1.4999999999999999E-2</v>
      </c>
      <c r="F72" s="13">
        <f t="shared" si="16"/>
        <v>2.1999999999999999E-2</v>
      </c>
    </row>
    <row r="73" spans="1:6" hidden="1" x14ac:dyDescent="0.25">
      <c r="A73" s="11" t="str">
        <f t="shared" ref="A73" si="27">A43</f>
        <v>Pinnacle West Capital</v>
      </c>
      <c r="B73" s="13">
        <f>'Zacks Data Proxy Group'!G15</f>
        <v>4.7E-2</v>
      </c>
      <c r="C73" s="13">
        <f>'Yahoo Data Proxy Group'!E15</f>
        <v>4.36E-2</v>
      </c>
      <c r="D73" s="13">
        <f>'VL Data Proxy Group'!H16*0.01</f>
        <v>0.05</v>
      </c>
      <c r="F73" s="13">
        <f t="shared" si="16"/>
        <v>4.6866666666666668E-2</v>
      </c>
    </row>
    <row r="74" spans="1:6" hidden="1" x14ac:dyDescent="0.25">
      <c r="A74" s="11" t="str">
        <f t="shared" ref="A74" si="28">A44</f>
        <v>PNM Resources</v>
      </c>
      <c r="B74" s="13">
        <f>'Zacks Data Proxy Group'!G16</f>
        <v>4.87E-2</v>
      </c>
      <c r="C74" s="13">
        <f>'Yahoo Data Proxy Group'!E16</f>
        <v>5.6000000000000001E-2</v>
      </c>
      <c r="D74" s="13">
        <f>'VL Data Proxy Group'!H17*0.01</f>
        <v>7.0000000000000007E-2</v>
      </c>
      <c r="F74" s="13">
        <f t="shared" si="16"/>
        <v>5.8233333333333338E-2</v>
      </c>
    </row>
    <row r="75" spans="1:6" hidden="1" x14ac:dyDescent="0.25">
      <c r="A75" s="11" t="str">
        <f t="shared" ref="A75" si="29">A45</f>
        <v>Southern Co.</v>
      </c>
      <c r="B75" s="13">
        <f>'Zacks Data Proxy Group'!G17</f>
        <v>0.04</v>
      </c>
      <c r="C75" s="13">
        <f>'Yahoo Data Proxy Group'!E17</f>
        <v>4.5499999999999999E-2</v>
      </c>
      <c r="D75" s="13">
        <f>'VL Data Proxy Group'!H18*0.01</f>
        <v>3.5000000000000003E-2</v>
      </c>
      <c r="F75" s="13">
        <f t="shared" si="16"/>
        <v>4.0166666666666663E-2</v>
      </c>
    </row>
    <row r="76" spans="1:6" hidden="1" x14ac:dyDescent="0.25">
      <c r="A76" s="11" t="str">
        <f t="shared" ref="A76" si="30">A46</f>
        <v>Ameren Corp.</v>
      </c>
      <c r="B76" s="13">
        <f>'Zacks Data Proxy Group'!G18</f>
        <v>6.7500000000000004E-2</v>
      </c>
      <c r="C76" s="13">
        <f>'Yahoo Data Proxy Group'!E18</f>
        <v>5.8500000000000003E-2</v>
      </c>
      <c r="D76" s="13">
        <f>'VL Data Proxy Group'!H19*0.01</f>
        <v>6.5000000000000002E-2</v>
      </c>
      <c r="F76" s="13">
        <f t="shared" si="16"/>
        <v>6.3666666666666663E-2</v>
      </c>
    </row>
    <row r="77" spans="1:6" hidden="1" x14ac:dyDescent="0.25">
      <c r="A77" s="11" t="str">
        <f t="shared" ref="A77" si="31">A47</f>
        <v>Alliant Energy</v>
      </c>
      <c r="B77" s="13">
        <f>'Zacks Data Proxy Group'!G19</f>
        <v>5.5399999999999998E-2</v>
      </c>
      <c r="C77" s="13">
        <f>'Yahoo Data Proxy Group'!E19</f>
        <v>5.2999999999999999E-2</v>
      </c>
      <c r="D77" s="13">
        <f>'VL Data Proxy Group'!H20*0.01</f>
        <v>6.5000000000000002E-2</v>
      </c>
      <c r="F77" s="13">
        <f t="shared" si="16"/>
        <v>5.7799999999999997E-2</v>
      </c>
    </row>
    <row r="78" spans="1:6" hidden="1" x14ac:dyDescent="0.25">
      <c r="A78" s="11" t="str">
        <f t="shared" ref="A78" si="32">A48</f>
        <v>Avista Corp.</v>
      </c>
      <c r="B78" s="13">
        <f>'Zacks Data Proxy Group'!G20</f>
        <v>5.2200000000000003E-2</v>
      </c>
      <c r="C78" s="13">
        <f>'Yahoo Data Proxy Group'!E20</f>
        <v>0.06</v>
      </c>
      <c r="D78" s="13">
        <f>'VL Data Proxy Group'!H21*0.01</f>
        <v>3.5000000000000003E-2</v>
      </c>
      <c r="F78" s="13">
        <f t="shared" si="16"/>
        <v>4.9066666666666668E-2</v>
      </c>
    </row>
    <row r="79" spans="1:6" hidden="1" x14ac:dyDescent="0.25">
      <c r="A79" s="11" t="str">
        <f t="shared" ref="A79" si="33">A49</f>
        <v>CenterPoint Energy</v>
      </c>
      <c r="B79" s="13">
        <f>'Zacks Data Proxy Group'!G21</f>
        <v>0.05</v>
      </c>
      <c r="C79" s="13">
        <f>'Yahoo Data Proxy Group'!E21</f>
        <v>-6.54E-2</v>
      </c>
      <c r="D79" s="13">
        <f>'VL Data Proxy Group'!H22*0.01</f>
        <v>0.105</v>
      </c>
      <c r="F79" s="13">
        <f t="shared" si="16"/>
        <v>2.9866666666666666E-2</v>
      </c>
    </row>
    <row r="80" spans="1:6" hidden="1" x14ac:dyDescent="0.25">
      <c r="A80" s="11" t="str">
        <f t="shared" ref="A80" si="34">A50</f>
        <v>Evergy, Inc.</v>
      </c>
      <c r="B80" s="13">
        <f>'Zacks Data Proxy Group'!G22</f>
        <v>5.04E-2</v>
      </c>
      <c r="C80" s="13">
        <f>'Yahoo Data Proxy Group'!E22</f>
        <v>4.1000000000000002E-2</v>
      </c>
      <c r="D80" s="13">
        <f>'VL Data Proxy Group'!H23*0.01</f>
        <v>0</v>
      </c>
      <c r="F80" s="13">
        <f t="shared" si="16"/>
        <v>3.046666666666667E-2</v>
      </c>
    </row>
    <row r="81" spans="1:6" hidden="1" x14ac:dyDescent="0.25">
      <c r="A81" s="11" t="str">
        <f t="shared" ref="A81" si="35">A51</f>
        <v>ALLETE</v>
      </c>
      <c r="B81" s="13" t="str">
        <f>'Zacks Data Proxy Group'!G23</f>
        <v>NA</v>
      </c>
      <c r="C81" s="13">
        <f>'Yahoo Data Proxy Group'!E23</f>
        <v>7.0000000000000007E-2</v>
      </c>
      <c r="D81" s="13">
        <f>'VL Data Proxy Group'!H24*0.01</f>
        <v>0.05</v>
      </c>
      <c r="F81" s="13">
        <f t="shared" si="16"/>
        <v>6.0000000000000005E-2</v>
      </c>
    </row>
    <row r="82" spans="1:6" hidden="1" x14ac:dyDescent="0.25">
      <c r="A82" s="11" t="str">
        <f t="shared" ref="A82" si="36">A52</f>
        <v>Portland General</v>
      </c>
      <c r="B82" s="13">
        <f>'Zacks Data Proxy Group'!G24</f>
        <v>5.2699999999999997E-2</v>
      </c>
      <c r="C82" s="13">
        <f>'Yahoo Data Proxy Group'!E24</f>
        <v>4.4499999999999998E-2</v>
      </c>
      <c r="D82" s="13">
        <f>'VL Data Proxy Group'!H25*0.01</f>
        <v>4.4999999999999998E-2</v>
      </c>
      <c r="F82" s="13">
        <f t="shared" si="16"/>
        <v>4.7399999999999998E-2</v>
      </c>
    </row>
    <row r="83" spans="1:6" hidden="1" x14ac:dyDescent="0.25">
      <c r="A83" s="11" t="str">
        <f t="shared" ref="A83:A84" si="37">A53</f>
        <v>Duke Energy</v>
      </c>
      <c r="B83" s="13">
        <f>'Zacks Data Proxy Group'!G25</f>
        <v>4.3400000000000001E-2</v>
      </c>
      <c r="C83" s="13">
        <f>'Yahoo Data Proxy Group'!E25</f>
        <v>3.8100000000000002E-2</v>
      </c>
      <c r="D83" s="13">
        <f>'VL Data Proxy Group'!H26*0.01</f>
        <v>0.06</v>
      </c>
      <c r="F83" s="13">
        <f t="shared" si="16"/>
        <v>4.7166666666666669E-2</v>
      </c>
    </row>
    <row r="84" spans="1:6" hidden="1" x14ac:dyDescent="0.25">
      <c r="A84" s="11" t="str">
        <f t="shared" si="37"/>
        <v>NorthWestern Corp.</v>
      </c>
      <c r="B84" s="13">
        <f>'Zacks Data Proxy Group'!G26</f>
        <v>3.39E-2</v>
      </c>
      <c r="C84" s="13">
        <f>'Yahoo Data Proxy Group'!E26</f>
        <v>3.7100000000000001E-2</v>
      </c>
      <c r="D84" s="13">
        <f>'VL Data Proxy Group'!H27*0.01</f>
        <v>0.03</v>
      </c>
      <c r="F84" s="13">
        <f t="shared" si="16"/>
        <v>3.3666666666666671E-2</v>
      </c>
    </row>
  </sheetData>
  <printOptions horizontalCentered="1" verticalCentered="1"/>
  <pageMargins left="0.25" right="0.25" top="1.25" bottom="0.25" header="0.3" footer="0.3"/>
  <pageSetup orientation="landscape" horizontalDpi="4294967295" verticalDpi="4294967295" r:id="rId1"/>
  <headerFooter>
    <oddHeader>&amp;R&amp;"Times New Roman,Regular"&amp;12Division of Public Utilities
Docket No. 20-035-04
DPU Exhibit 2.03
&amp;P of &amp;N</oddHeader>
  </headerFooter>
  <ignoredErrors>
    <ignoredError sqref="E31 E32:E5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Layout" zoomScaleNormal="100" workbookViewId="0">
      <selection sqref="A1:G1"/>
    </sheetView>
  </sheetViews>
  <sheetFormatPr defaultRowHeight="15" x14ac:dyDescent="0.25"/>
  <cols>
    <col min="1" max="1" width="20.28515625" bestFit="1" customWidth="1"/>
  </cols>
  <sheetData>
    <row r="1" spans="1:7" ht="48" customHeight="1" thickBot="1" x14ac:dyDescent="0.35">
      <c r="A1" s="243" t="s">
        <v>321</v>
      </c>
      <c r="B1" s="243"/>
      <c r="C1" s="243"/>
      <c r="D1" s="243"/>
      <c r="E1" s="243"/>
      <c r="F1" s="243"/>
      <c r="G1" s="243"/>
    </row>
    <row r="2" spans="1:7" ht="30.75" thickBot="1" x14ac:dyDescent="0.3">
      <c r="A2" s="209" t="s">
        <v>0</v>
      </c>
      <c r="B2" s="210" t="s">
        <v>95</v>
      </c>
      <c r="C2" s="210" t="s">
        <v>94</v>
      </c>
      <c r="D2" s="210" t="s">
        <v>96</v>
      </c>
      <c r="E2" s="210" t="s">
        <v>97</v>
      </c>
      <c r="F2" s="210" t="s">
        <v>78</v>
      </c>
      <c r="G2" s="211" t="s">
        <v>79</v>
      </c>
    </row>
    <row r="3" spans="1:7" ht="15.75" x14ac:dyDescent="0.25">
      <c r="A3" s="182" t="str">
        <f>'VL Data Proxy Group'!B4</f>
        <v>Amer. Elec. Power</v>
      </c>
      <c r="B3" s="213">
        <f>'VL Data Proxy Group'!D4</f>
        <v>0.55000000000000004</v>
      </c>
      <c r="C3" s="214">
        <f>'Zacks Data Proxy Group'!D3</f>
        <v>0.38</v>
      </c>
      <c r="D3" s="214">
        <f>'Yahoo Data Proxy Group'!D3</f>
        <v>0.37</v>
      </c>
      <c r="E3" s="214">
        <f>'Ned Davis Data Proxy Group'!D3</f>
        <v>0.39</v>
      </c>
      <c r="F3" s="213">
        <f>AVERAGE(B3:E3)</f>
        <v>0.42249999999999999</v>
      </c>
      <c r="G3" s="215">
        <f>MEDIAN(B3:E3)</f>
        <v>0.38500000000000001</v>
      </c>
    </row>
    <row r="4" spans="1:7" ht="15.75" x14ac:dyDescent="0.25">
      <c r="A4" s="177" t="str">
        <f>'VL Data Proxy Group'!B5</f>
        <v>CMS Energy Corp.</v>
      </c>
      <c r="B4" s="216">
        <f>'VL Data Proxy Group'!D5</f>
        <v>0.5</v>
      </c>
      <c r="C4" s="217">
        <f>'Zacks Data Proxy Group'!D4</f>
        <v>0.21</v>
      </c>
      <c r="D4" s="217" t="str">
        <f>'Yahoo Data Proxy Group'!D4</f>
        <v>NA</v>
      </c>
      <c r="E4" s="217">
        <f>'Ned Davis Data Proxy Group'!D4</f>
        <v>0.21</v>
      </c>
      <c r="F4" s="216">
        <f t="shared" ref="F4:F26" si="0">AVERAGE(B4:E4)</f>
        <v>0.30666666666666664</v>
      </c>
      <c r="G4" s="218">
        <f t="shared" ref="G4:G26" si="1">MEDIAN(B4:E4)</f>
        <v>0.21</v>
      </c>
    </row>
    <row r="5" spans="1:7" ht="15.75" x14ac:dyDescent="0.25">
      <c r="A5" s="177" t="str">
        <f>'VL Data Proxy Group'!B6</f>
        <v>DTE Energy</v>
      </c>
      <c r="B5" s="216">
        <f>'VL Data Proxy Group'!D6</f>
        <v>0.55000000000000004</v>
      </c>
      <c r="C5" s="217">
        <f>'Zacks Data Proxy Group'!D5</f>
        <v>0.6</v>
      </c>
      <c r="D5" s="217">
        <f>'Yahoo Data Proxy Group'!D5</f>
        <v>0.61</v>
      </c>
      <c r="E5" s="217">
        <f>'Ned Davis Data Proxy Group'!D5</f>
        <v>0.62</v>
      </c>
      <c r="F5" s="216">
        <f t="shared" si="0"/>
        <v>0.59499999999999997</v>
      </c>
      <c r="G5" s="218">
        <f t="shared" si="1"/>
        <v>0.60499999999999998</v>
      </c>
    </row>
    <row r="6" spans="1:7" ht="15.75" x14ac:dyDescent="0.25">
      <c r="A6" s="177" t="str">
        <f>'VL Data Proxy Group'!B7</f>
        <v>Dominion Energy</v>
      </c>
      <c r="B6" s="216">
        <f>'VL Data Proxy Group'!D7</f>
        <v>0.55000000000000004</v>
      </c>
      <c r="C6" s="217">
        <f>'Zacks Data Proxy Group'!D6</f>
        <v>0.4</v>
      </c>
      <c r="D6" s="217">
        <f>'Yahoo Data Proxy Group'!D6</f>
        <v>0.43</v>
      </c>
      <c r="E6" s="217">
        <f>'Ned Davis Data Proxy Group'!D6</f>
        <v>0.45</v>
      </c>
      <c r="F6" s="216">
        <f t="shared" si="0"/>
        <v>0.45750000000000002</v>
      </c>
      <c r="G6" s="218">
        <f t="shared" si="1"/>
        <v>0.44</v>
      </c>
    </row>
    <row r="7" spans="1:7" ht="15.75" x14ac:dyDescent="0.25">
      <c r="A7" s="177" t="str">
        <f>'VL Data Proxy Group'!B8</f>
        <v>Entergy Corp.</v>
      </c>
      <c r="B7" s="216">
        <f>'VL Data Proxy Group'!D8</f>
        <v>0.6</v>
      </c>
      <c r="C7" s="217">
        <f>'Zacks Data Proxy Group'!D7</f>
        <v>0.59</v>
      </c>
      <c r="D7" s="217">
        <f>'Yahoo Data Proxy Group'!D7</f>
        <v>0.56000000000000005</v>
      </c>
      <c r="E7" s="217">
        <f>'Ned Davis Data Proxy Group'!D7</f>
        <v>0.57999999999999996</v>
      </c>
      <c r="F7" s="216">
        <f t="shared" si="0"/>
        <v>0.58250000000000002</v>
      </c>
      <c r="G7" s="218">
        <f t="shared" si="1"/>
        <v>0.58499999999999996</v>
      </c>
    </row>
    <row r="8" spans="1:7" ht="15.75" x14ac:dyDescent="0.25">
      <c r="A8" s="177" t="str">
        <f>'VL Data Proxy Group'!B9</f>
        <v>NextEra Energy</v>
      </c>
      <c r="B8" s="216">
        <f>'VL Data Proxy Group'!D9</f>
        <v>0.55000000000000004</v>
      </c>
      <c r="C8" s="217">
        <f>'Zacks Data Proxy Group'!D8</f>
        <v>0.26</v>
      </c>
      <c r="D8" s="217">
        <f>'Yahoo Data Proxy Group'!D8</f>
        <v>0.22</v>
      </c>
      <c r="E8" s="217">
        <f>'Ned Davis Data Proxy Group'!D8</f>
        <v>0.24</v>
      </c>
      <c r="F8" s="216">
        <f t="shared" si="0"/>
        <v>0.3175</v>
      </c>
      <c r="G8" s="218">
        <f t="shared" si="1"/>
        <v>0.25</v>
      </c>
    </row>
    <row r="9" spans="1:7" ht="15.75" x14ac:dyDescent="0.25">
      <c r="A9" s="177" t="str">
        <f>'VL Data Proxy Group'!B10</f>
        <v>IDACORP, Inc.</v>
      </c>
      <c r="B9" s="216">
        <f>'VL Data Proxy Group'!D10</f>
        <v>0.55000000000000004</v>
      </c>
      <c r="C9" s="217">
        <f>'Zacks Data Proxy Group'!D9</f>
        <v>0.43</v>
      </c>
      <c r="D9" s="217">
        <f>'Yahoo Data Proxy Group'!D9</f>
        <v>0.43</v>
      </c>
      <c r="E9" s="217">
        <f>'Ned Davis Data Proxy Group'!D9</f>
        <v>0.45</v>
      </c>
      <c r="F9" s="216">
        <f t="shared" si="0"/>
        <v>0.46499999999999997</v>
      </c>
      <c r="G9" s="218">
        <f t="shared" si="1"/>
        <v>0.44</v>
      </c>
    </row>
    <row r="10" spans="1:7" ht="15.75" x14ac:dyDescent="0.25">
      <c r="A10" s="177" t="str">
        <f>'VL Data Proxy Group'!B11</f>
        <v>Xcel Energy Inc.</v>
      </c>
      <c r="B10" s="216">
        <f>'VL Data Proxy Group'!D11</f>
        <v>0.5</v>
      </c>
      <c r="C10" s="217">
        <f>'Zacks Data Proxy Group'!D10</f>
        <v>0.28999999999999998</v>
      </c>
      <c r="D10" s="217">
        <f>'Yahoo Data Proxy Group'!D10</f>
        <v>0.27</v>
      </c>
      <c r="E10" s="217">
        <f>'Ned Davis Data Proxy Group'!D10</f>
        <v>0.28999999999999998</v>
      </c>
      <c r="F10" s="216">
        <f t="shared" si="0"/>
        <v>0.33750000000000002</v>
      </c>
      <c r="G10" s="218">
        <f t="shared" si="1"/>
        <v>0.28999999999999998</v>
      </c>
    </row>
    <row r="11" spans="1:7" ht="15.75" x14ac:dyDescent="0.25">
      <c r="A11" s="177" t="str">
        <f>'VL Data Proxy Group'!B12</f>
        <v>FirstEnergy Corp.</v>
      </c>
      <c r="B11" s="216">
        <f>'VL Data Proxy Group'!D12</f>
        <v>0.65</v>
      </c>
      <c r="C11" s="217">
        <f>'Zacks Data Proxy Group'!D11</f>
        <v>0.31</v>
      </c>
      <c r="D11" s="217">
        <f>'Yahoo Data Proxy Group'!D11</f>
        <v>0.44</v>
      </c>
      <c r="E11" s="217" t="str">
        <f>'Ned Davis Data Proxy Group'!D11</f>
        <v>NA</v>
      </c>
      <c r="F11" s="216">
        <f t="shared" si="0"/>
        <v>0.46666666666666662</v>
      </c>
      <c r="G11" s="218">
        <f t="shared" si="1"/>
        <v>0.44</v>
      </c>
    </row>
    <row r="12" spans="1:7" ht="15.75" x14ac:dyDescent="0.25">
      <c r="A12" s="177" t="str">
        <f>'VL Data Proxy Group'!B13</f>
        <v>OGE Energy</v>
      </c>
      <c r="B12" s="216">
        <f>'VL Data Proxy Group'!D13</f>
        <v>0.75</v>
      </c>
      <c r="C12" s="217">
        <f>'Zacks Data Proxy Group'!D12</f>
        <v>0.76</v>
      </c>
      <c r="D12" s="217">
        <f>'Yahoo Data Proxy Group'!D12</f>
        <v>0.71</v>
      </c>
      <c r="E12" s="217">
        <f>'Ned Davis Data Proxy Group'!D12</f>
        <v>0.73</v>
      </c>
      <c r="F12" s="216">
        <f t="shared" si="0"/>
        <v>0.73749999999999993</v>
      </c>
      <c r="G12" s="218">
        <f t="shared" si="1"/>
        <v>0.74</v>
      </c>
    </row>
    <row r="13" spans="1:7" ht="15.75" x14ac:dyDescent="0.25">
      <c r="A13" s="177" t="str">
        <f>'VL Data Proxy Group'!B14</f>
        <v>Otter Tail Corp.</v>
      </c>
      <c r="B13" s="216">
        <f>'VL Data Proxy Group'!D14</f>
        <v>0.7</v>
      </c>
      <c r="C13" s="217">
        <f>'Zacks Data Proxy Group'!D13</f>
        <v>0.31</v>
      </c>
      <c r="D13" s="217">
        <f>'Yahoo Data Proxy Group'!D13</f>
        <v>0.33</v>
      </c>
      <c r="E13" s="217" t="str">
        <f>'Ned Davis Data Proxy Group'!D13</f>
        <v>NA</v>
      </c>
      <c r="F13" s="216">
        <f t="shared" si="0"/>
        <v>0.44666666666666671</v>
      </c>
      <c r="G13" s="218">
        <f t="shared" si="1"/>
        <v>0.33</v>
      </c>
    </row>
    <row r="14" spans="1:7" ht="15.75" x14ac:dyDescent="0.25">
      <c r="A14" s="177" t="str">
        <f>'VL Data Proxy Group'!B15</f>
        <v>PPL Corp.</v>
      </c>
      <c r="B14" s="216">
        <f>'VL Data Proxy Group'!D15</f>
        <v>0.7</v>
      </c>
      <c r="C14" s="217">
        <f>'Zacks Data Proxy Group'!D14</f>
        <v>0.73</v>
      </c>
      <c r="D14" s="217">
        <f>'Yahoo Data Proxy Group'!D14</f>
        <v>0.76</v>
      </c>
      <c r="E14" s="217">
        <f>'Ned Davis Data Proxy Group'!D14</f>
        <v>0.79</v>
      </c>
      <c r="F14" s="216">
        <f t="shared" si="0"/>
        <v>0.745</v>
      </c>
      <c r="G14" s="218">
        <f t="shared" si="1"/>
        <v>0.745</v>
      </c>
    </row>
    <row r="15" spans="1:7" ht="15.75" x14ac:dyDescent="0.25">
      <c r="A15" s="177" t="str">
        <f>'VL Data Proxy Group'!B16</f>
        <v>Pinnacle West Capital</v>
      </c>
      <c r="B15" s="216">
        <f>'VL Data Proxy Group'!D16</f>
        <v>0.5</v>
      </c>
      <c r="C15" s="217">
        <f>'Zacks Data Proxy Group'!D15</f>
        <v>0.38</v>
      </c>
      <c r="D15" s="217">
        <f>'Yahoo Data Proxy Group'!D15</f>
        <v>0.32</v>
      </c>
      <c r="E15" s="217">
        <f>'Ned Davis Data Proxy Group'!D15</f>
        <v>0.35</v>
      </c>
      <c r="F15" s="216">
        <f t="shared" si="0"/>
        <v>0.38749999999999996</v>
      </c>
      <c r="G15" s="218">
        <f t="shared" si="1"/>
        <v>0.36499999999999999</v>
      </c>
    </row>
    <row r="16" spans="1:7" ht="15.75" x14ac:dyDescent="0.25">
      <c r="A16" s="177" t="str">
        <f>'VL Data Proxy Group'!B17</f>
        <v>PNM Resources</v>
      </c>
      <c r="B16" s="216">
        <f>'VL Data Proxy Group'!D17</f>
        <v>0.6</v>
      </c>
      <c r="C16" s="217">
        <f>'Zacks Data Proxy Group'!D16</f>
        <v>0.57999999999999996</v>
      </c>
      <c r="D16" s="217">
        <f>'Yahoo Data Proxy Group'!D16</f>
        <v>0.55000000000000004</v>
      </c>
      <c r="E16" s="217" t="str">
        <f>'Ned Davis Data Proxy Group'!D16</f>
        <v>NA</v>
      </c>
      <c r="F16" s="216">
        <f t="shared" si="0"/>
        <v>0.57666666666666666</v>
      </c>
      <c r="G16" s="218">
        <f t="shared" si="1"/>
        <v>0.57999999999999996</v>
      </c>
    </row>
    <row r="17" spans="1:7" ht="15.75" x14ac:dyDescent="0.25">
      <c r="A17" s="177" t="str">
        <f>'VL Data Proxy Group'!B18</f>
        <v>Southern Co.</v>
      </c>
      <c r="B17" s="216">
        <f>'VL Data Proxy Group'!D18</f>
        <v>0.5</v>
      </c>
      <c r="C17" s="217">
        <f>'Zacks Data Proxy Group'!D17</f>
        <v>0.42</v>
      </c>
      <c r="D17" s="217">
        <f>'Yahoo Data Proxy Group'!D17</f>
        <v>0.43</v>
      </c>
      <c r="E17" s="217">
        <f>'Ned Davis Data Proxy Group'!D17</f>
        <v>0.45</v>
      </c>
      <c r="F17" s="216">
        <f t="shared" si="0"/>
        <v>0.44999999999999996</v>
      </c>
      <c r="G17" s="218">
        <f t="shared" si="1"/>
        <v>0.44</v>
      </c>
    </row>
    <row r="18" spans="1:7" ht="15.75" x14ac:dyDescent="0.25">
      <c r="A18" s="177" t="str">
        <f>'VL Data Proxy Group'!B19</f>
        <v>Ameren Corp.</v>
      </c>
      <c r="B18" s="216">
        <f>'VL Data Proxy Group'!D19</f>
        <v>0.55000000000000004</v>
      </c>
      <c r="C18" s="217">
        <f>'Zacks Data Proxy Group'!D18</f>
        <v>0.3</v>
      </c>
      <c r="D18" s="217">
        <f>'Yahoo Data Proxy Group'!D18</f>
        <v>0.27</v>
      </c>
      <c r="E18" s="217">
        <f>'Ned Davis Data Proxy Group'!D18</f>
        <v>0.28999999999999998</v>
      </c>
      <c r="F18" s="216">
        <f t="shared" si="0"/>
        <v>0.35250000000000004</v>
      </c>
      <c r="G18" s="218">
        <f t="shared" si="1"/>
        <v>0.29499999999999998</v>
      </c>
    </row>
    <row r="19" spans="1:7" ht="15.75" x14ac:dyDescent="0.25">
      <c r="A19" s="177" t="str">
        <f>'VL Data Proxy Group'!B20</f>
        <v>Alliant Energy</v>
      </c>
      <c r="B19" s="216">
        <f>'VL Data Proxy Group'!D20</f>
        <v>0.6</v>
      </c>
      <c r="C19" s="217">
        <f>'Zacks Data Proxy Group'!D19</f>
        <v>0.42</v>
      </c>
      <c r="D19" s="217">
        <f>'Yahoo Data Proxy Group'!D19</f>
        <v>0.36</v>
      </c>
      <c r="E19" s="217">
        <f>'Ned Davis Data Proxy Group'!D19</f>
        <v>0.38</v>
      </c>
      <c r="F19" s="216">
        <f t="shared" si="0"/>
        <v>0.43999999999999995</v>
      </c>
      <c r="G19" s="218">
        <f t="shared" si="1"/>
        <v>0.4</v>
      </c>
    </row>
    <row r="20" spans="1:7" ht="15.75" x14ac:dyDescent="0.25">
      <c r="A20" s="177" t="str">
        <f>'VL Data Proxy Group'!B21</f>
        <v>Avista Corp.</v>
      </c>
      <c r="B20" s="216">
        <f>'VL Data Proxy Group'!D21</f>
        <v>0.6</v>
      </c>
      <c r="C20" s="217">
        <f>'Zacks Data Proxy Group'!D20</f>
        <v>0.41</v>
      </c>
      <c r="D20" s="217">
        <f>'Yahoo Data Proxy Group'!D20</f>
        <v>0.42</v>
      </c>
      <c r="E20" s="217">
        <f>'Ned Davis Data Proxy Group'!D20</f>
        <v>0.48</v>
      </c>
      <c r="F20" s="216">
        <f t="shared" si="0"/>
        <v>0.47749999999999998</v>
      </c>
      <c r="G20" s="218">
        <f t="shared" si="1"/>
        <v>0.44999999999999996</v>
      </c>
    </row>
    <row r="21" spans="1:7" ht="15.75" x14ac:dyDescent="0.25">
      <c r="A21" s="177" t="str">
        <f>'VL Data Proxy Group'!B22</f>
        <v>CenterPoint Energy</v>
      </c>
      <c r="B21" s="216">
        <f>'VL Data Proxy Group'!D22</f>
        <v>0.8</v>
      </c>
      <c r="C21" s="217">
        <f>'Zacks Data Proxy Group'!D21</f>
        <v>0.94</v>
      </c>
      <c r="D21" s="217">
        <f>'Yahoo Data Proxy Group'!D21</f>
        <v>0.97</v>
      </c>
      <c r="E21" s="217" t="str">
        <f>'Ned Davis Data Proxy Group'!D21</f>
        <v>NA</v>
      </c>
      <c r="F21" s="216">
        <f t="shared" si="0"/>
        <v>0.90333333333333332</v>
      </c>
      <c r="G21" s="218">
        <f t="shared" si="1"/>
        <v>0.94</v>
      </c>
    </row>
    <row r="22" spans="1:7" ht="15.75" x14ac:dyDescent="0.25">
      <c r="A22" s="177" t="str">
        <f>'VL Data Proxy Group'!B23</f>
        <v>Evergy, Inc.</v>
      </c>
      <c r="B22" s="216">
        <f>'VL Data Proxy Group'!D23</f>
        <v>0</v>
      </c>
      <c r="C22" s="217">
        <f>'Zacks Data Proxy Group'!D22</f>
        <v>0.49</v>
      </c>
      <c r="D22" s="217">
        <f>'Yahoo Data Proxy Group'!D22</f>
        <v>0.48</v>
      </c>
      <c r="E22" s="217">
        <f>'Ned Davis Data Proxy Group'!D22</f>
        <v>0.51</v>
      </c>
      <c r="F22" s="216">
        <f t="shared" si="0"/>
        <v>0.37</v>
      </c>
      <c r="G22" s="218">
        <f t="shared" si="1"/>
        <v>0.48499999999999999</v>
      </c>
    </row>
    <row r="23" spans="1:7" ht="15.75" x14ac:dyDescent="0.25">
      <c r="A23" s="177" t="str">
        <f>'VL Data Proxy Group'!B24</f>
        <v>ALLETE</v>
      </c>
      <c r="B23" s="216">
        <f>'VL Data Proxy Group'!D24</f>
        <v>0.65</v>
      </c>
      <c r="C23" s="217">
        <f>'Zacks Data Proxy Group'!D23</f>
        <v>0.34</v>
      </c>
      <c r="D23" s="217">
        <f>'Yahoo Data Proxy Group'!D23</f>
        <v>0.32</v>
      </c>
      <c r="E23" s="217">
        <f>'Ned Davis Data Proxy Group'!D23</f>
        <v>0.35</v>
      </c>
      <c r="F23" s="216">
        <f t="shared" si="0"/>
        <v>0.41500000000000004</v>
      </c>
      <c r="G23" s="218">
        <f t="shared" si="1"/>
        <v>0.34499999999999997</v>
      </c>
    </row>
    <row r="24" spans="1:7" ht="15.75" x14ac:dyDescent="0.25">
      <c r="A24" s="177" t="str">
        <f>'VL Data Proxy Group'!B25</f>
        <v>Portland General</v>
      </c>
      <c r="B24" s="216">
        <f>'VL Data Proxy Group'!D25</f>
        <v>0.55000000000000004</v>
      </c>
      <c r="C24" s="217">
        <f>'Zacks Data Proxy Group'!D24</f>
        <v>0.31</v>
      </c>
      <c r="D24" s="217">
        <f>'Yahoo Data Proxy Group'!D24</f>
        <v>0.32</v>
      </c>
      <c r="E24" s="217">
        <f>'Ned Davis Data Proxy Group'!D24</f>
        <v>0.34</v>
      </c>
      <c r="F24" s="216">
        <f t="shared" si="0"/>
        <v>0.38000000000000006</v>
      </c>
      <c r="G24" s="218">
        <f t="shared" si="1"/>
        <v>0.33</v>
      </c>
    </row>
    <row r="25" spans="1:7" ht="15.75" x14ac:dyDescent="0.25">
      <c r="A25" s="177" t="str">
        <f>'VL Data Proxy Group'!B26</f>
        <v>Duke Energy</v>
      </c>
      <c r="B25" s="216">
        <f>'VL Data Proxy Group'!D26</f>
        <v>0.5</v>
      </c>
      <c r="C25" s="217">
        <f>'Zacks Data Proxy Group'!D25</f>
        <v>0.32</v>
      </c>
      <c r="D25" s="217">
        <f>'Yahoo Data Proxy Group'!D25</f>
        <v>0.32</v>
      </c>
      <c r="E25" s="217">
        <f>'Ned Davis Data Proxy Group'!D25</f>
        <v>0.35</v>
      </c>
      <c r="F25" s="216">
        <f t="shared" si="0"/>
        <v>0.37250000000000005</v>
      </c>
      <c r="G25" s="218">
        <f t="shared" si="1"/>
        <v>0.33499999999999996</v>
      </c>
    </row>
    <row r="26" spans="1:7" ht="16.5" thickBot="1" x14ac:dyDescent="0.3">
      <c r="A26" s="179" t="str">
        <f>'VL Data Proxy Group'!B27</f>
        <v>NorthWestern Corp.</v>
      </c>
      <c r="B26" s="219">
        <f>'VL Data Proxy Group'!D27</f>
        <v>0.6</v>
      </c>
      <c r="C26" s="220">
        <f>'Zacks Data Proxy Group'!D26</f>
        <v>0.33</v>
      </c>
      <c r="D26" s="220">
        <f>'Yahoo Data Proxy Group'!D26</f>
        <v>0.35</v>
      </c>
      <c r="E26" s="220">
        <f>'Ned Davis Data Proxy Group'!D26</f>
        <v>0.37</v>
      </c>
      <c r="F26" s="219">
        <f t="shared" si="0"/>
        <v>0.41249999999999998</v>
      </c>
      <c r="G26" s="221">
        <f t="shared" si="1"/>
        <v>0.36</v>
      </c>
    </row>
    <row r="27" spans="1:7" ht="15.75" x14ac:dyDescent="0.25">
      <c r="A27" s="11"/>
    </row>
    <row r="28" spans="1:7" x14ac:dyDescent="0.25">
      <c r="A28" s="212" t="s">
        <v>78</v>
      </c>
      <c r="B28" s="222">
        <f t="shared" ref="B28:G28" si="2">AVERAGE(B3:B26)</f>
        <v>0.56666666666666676</v>
      </c>
      <c r="C28" s="222">
        <f t="shared" si="2"/>
        <v>0.43791666666666668</v>
      </c>
      <c r="D28" s="222">
        <f t="shared" si="2"/>
        <v>0.44521739130434784</v>
      </c>
      <c r="E28" s="222">
        <f t="shared" si="2"/>
        <v>0.43099999999999988</v>
      </c>
      <c r="F28" s="222">
        <f t="shared" si="2"/>
        <v>0.47572916666666659</v>
      </c>
      <c r="G28" s="222">
        <f t="shared" si="2"/>
        <v>0.44937500000000002</v>
      </c>
    </row>
    <row r="29" spans="1:7" x14ac:dyDescent="0.25">
      <c r="A29" s="212" t="s">
        <v>79</v>
      </c>
      <c r="B29" s="222">
        <f t="shared" ref="B29:G29" si="3">MEDIAN(B3:B26)</f>
        <v>0.55000000000000004</v>
      </c>
      <c r="C29" s="222">
        <f t="shared" si="3"/>
        <v>0.39</v>
      </c>
      <c r="D29" s="222">
        <f t="shared" si="3"/>
        <v>0.42</v>
      </c>
      <c r="E29" s="222">
        <f t="shared" si="3"/>
        <v>0.38500000000000001</v>
      </c>
      <c r="F29" s="222">
        <f t="shared" si="3"/>
        <v>0.44333333333333336</v>
      </c>
      <c r="G29" s="222">
        <f t="shared" si="3"/>
        <v>0.42000000000000004</v>
      </c>
    </row>
  </sheetData>
  <mergeCells count="1">
    <mergeCell ref="A1:G1"/>
  </mergeCells>
  <printOptions horizontalCentered="1" verticalCentered="1"/>
  <pageMargins left="0.7" right="0.7" top="0.75" bottom="0.75" header="0.3" footer="0.3"/>
  <pageSetup orientation="portrait" horizontalDpi="4294967295" verticalDpi="4294967295" r:id="rId1"/>
  <headerFooter>
    <oddHeader>&amp;R&amp;"Times New Roman,Regular"&amp;12Division of Public Utilities
Docket No. 20-035-04
DPU Exhibit 2.04
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"/>
  <sheetViews>
    <sheetView view="pageLayout" topLeftCell="C1" zoomScale="184" zoomScaleNormal="85" zoomScaleSheetLayoutView="85" zoomScalePageLayoutView="184" workbookViewId="0">
      <selection activeCell="I4" sqref="I4"/>
    </sheetView>
  </sheetViews>
  <sheetFormatPr defaultColWidth="9.5703125" defaultRowHeight="12.75" x14ac:dyDescent="0.2"/>
  <cols>
    <col min="1" max="1" width="2.5703125" style="17" customWidth="1"/>
    <col min="2" max="2" width="32.5703125" style="17" customWidth="1"/>
    <col min="3" max="6" width="13.28515625" style="17" customWidth="1"/>
    <col min="7" max="7" width="2.5703125" style="17" customWidth="1"/>
    <col min="8" max="16384" width="9.5703125" style="17"/>
  </cols>
  <sheetData>
    <row r="1" spans="2:9" x14ac:dyDescent="0.2">
      <c r="B1" s="16" t="s">
        <v>98</v>
      </c>
      <c r="C1" s="16"/>
      <c r="D1" s="16"/>
      <c r="E1" s="16"/>
      <c r="F1" s="16"/>
    </row>
    <row r="2" spans="2:9" x14ac:dyDescent="0.2">
      <c r="B2" s="16" t="s">
        <v>99</v>
      </c>
      <c r="C2" s="16"/>
      <c r="D2" s="16"/>
      <c r="E2" s="16"/>
      <c r="F2" s="16"/>
    </row>
    <row r="3" spans="2:9" ht="13.5" thickBot="1" x14ac:dyDescent="0.25">
      <c r="B3" s="18"/>
      <c r="C3" s="18"/>
      <c r="D3" s="18"/>
      <c r="E3" s="18"/>
      <c r="F3" s="18"/>
    </row>
    <row r="4" spans="2:9" x14ac:dyDescent="0.2">
      <c r="B4" s="19"/>
      <c r="C4" s="20">
        <v>1</v>
      </c>
      <c r="D4" s="21">
        <f>C4+1</f>
        <v>2</v>
      </c>
      <c r="E4" s="21">
        <f>D4+1</f>
        <v>3</v>
      </c>
      <c r="F4" s="22" t="s">
        <v>100</v>
      </c>
    </row>
    <row r="5" spans="2:9" ht="25.5" x14ac:dyDescent="0.2">
      <c r="B5" s="23"/>
      <c r="C5" s="24" t="s">
        <v>101</v>
      </c>
      <c r="D5" s="25" t="s">
        <v>102</v>
      </c>
      <c r="E5" s="25" t="s">
        <v>103</v>
      </c>
      <c r="F5" s="26" t="s">
        <v>104</v>
      </c>
    </row>
    <row r="6" spans="2:9" x14ac:dyDescent="0.2">
      <c r="B6" s="27" t="s">
        <v>105</v>
      </c>
      <c r="C6" s="28"/>
      <c r="D6" s="29"/>
      <c r="E6" s="30"/>
      <c r="F6" s="31"/>
    </row>
    <row r="7" spans="2:9" x14ac:dyDescent="0.2">
      <c r="B7" s="32" t="s">
        <v>106</v>
      </c>
      <c r="C7" s="33">
        <v>2.5000000000000001E-2</v>
      </c>
      <c r="D7" s="34">
        <f>'DPU 2.04 Beta Report'!F28</f>
        <v>0.47572916666666659</v>
      </c>
      <c r="E7" s="35">
        <v>0.06</v>
      </c>
      <c r="F7" s="36">
        <f t="shared" ref="F7:F11" si="0">$C7+$D7*E7</f>
        <v>5.3543749999999994E-2</v>
      </c>
    </row>
    <row r="8" spans="2:9" s="41" customFormat="1" x14ac:dyDescent="0.2">
      <c r="B8" s="32" t="s">
        <v>107</v>
      </c>
      <c r="C8" s="33">
        <v>2.5000000000000001E-2</v>
      </c>
      <c r="D8" s="38">
        <f>'DPU 2.04 Beta Report'!B28</f>
        <v>0.56666666666666676</v>
      </c>
      <c r="E8" s="39">
        <f t="shared" ref="E8:E11" si="1">E7</f>
        <v>0.06</v>
      </c>
      <c r="F8" s="40">
        <f t="shared" si="0"/>
        <v>5.9000000000000004E-2</v>
      </c>
      <c r="I8" s="42"/>
    </row>
    <row r="9" spans="2:9" s="41" customFormat="1" x14ac:dyDescent="0.2">
      <c r="B9" s="32" t="s">
        <v>108</v>
      </c>
      <c r="C9" s="33">
        <v>2.5000000000000001E-2</v>
      </c>
      <c r="D9" s="38">
        <f>'DPU 2.04 Beta Report'!C28</f>
        <v>0.43791666666666668</v>
      </c>
      <c r="E9" s="39">
        <f>E8</f>
        <v>0.06</v>
      </c>
      <c r="F9" s="40">
        <f t="shared" si="0"/>
        <v>5.1275000000000001E-2</v>
      </c>
      <c r="I9" s="42"/>
    </row>
    <row r="10" spans="2:9" s="41" customFormat="1" x14ac:dyDescent="0.2">
      <c r="B10" s="32" t="s">
        <v>109</v>
      </c>
      <c r="C10" s="33">
        <v>2.5000000000000001E-2</v>
      </c>
      <c r="D10" s="38">
        <f>'DPU 2.04 Beta Report'!D28</f>
        <v>0.44521739130434784</v>
      </c>
      <c r="E10" s="39">
        <f t="shared" si="1"/>
        <v>0.06</v>
      </c>
      <c r="F10" s="40">
        <f t="shared" si="0"/>
        <v>5.1713043478260876E-2</v>
      </c>
      <c r="I10" s="42"/>
    </row>
    <row r="11" spans="2:9" s="41" customFormat="1" x14ac:dyDescent="0.2">
      <c r="B11" s="32" t="s">
        <v>110</v>
      </c>
      <c r="C11" s="33">
        <v>2.5000000000000001E-2</v>
      </c>
      <c r="D11" s="38">
        <f>'DPU 2.04 Beta Report'!E28</f>
        <v>0.43099999999999988</v>
      </c>
      <c r="E11" s="39">
        <f t="shared" si="1"/>
        <v>0.06</v>
      </c>
      <c r="F11" s="40">
        <f t="shared" si="0"/>
        <v>5.0859999999999989E-2</v>
      </c>
      <c r="I11" s="42"/>
    </row>
    <row r="12" spans="2:9" ht="13.5" thickBot="1" x14ac:dyDescent="0.25">
      <c r="B12" s="43" t="s">
        <v>111</v>
      </c>
      <c r="C12" s="44"/>
      <c r="D12" s="45"/>
      <c r="E12" s="45"/>
      <c r="F12" s="46">
        <f>AVERAGE(F7:F11)</f>
        <v>5.3278358695652187E-2</v>
      </c>
    </row>
    <row r="13" spans="2:9" x14ac:dyDescent="0.2">
      <c r="B13" s="18"/>
      <c r="C13" s="18"/>
      <c r="D13" s="18"/>
      <c r="E13" s="18"/>
      <c r="F13" s="47"/>
    </row>
    <row r="14" spans="2:9" x14ac:dyDescent="0.2">
      <c r="B14" s="16" t="s">
        <v>98</v>
      </c>
      <c r="C14" s="16"/>
      <c r="D14" s="16"/>
      <c r="E14" s="16"/>
      <c r="F14" s="16"/>
    </row>
    <row r="15" spans="2:9" x14ac:dyDescent="0.2">
      <c r="B15" s="16" t="s">
        <v>112</v>
      </c>
      <c r="C15" s="16"/>
      <c r="D15" s="16"/>
      <c r="E15" s="16"/>
      <c r="F15" s="16"/>
    </row>
    <row r="16" spans="2:9" ht="13.5" thickBot="1" x14ac:dyDescent="0.25">
      <c r="B16" s="18"/>
      <c r="C16" s="18"/>
      <c r="D16" s="18"/>
      <c r="E16" s="18"/>
      <c r="F16" s="18"/>
    </row>
    <row r="17" spans="2:9" x14ac:dyDescent="0.2">
      <c r="B17" s="19"/>
      <c r="C17" s="20">
        <v>1</v>
      </c>
      <c r="D17" s="21">
        <f>C17+1</f>
        <v>2</v>
      </c>
      <c r="E17" s="21">
        <f>D17+1</f>
        <v>3</v>
      </c>
      <c r="F17" s="22" t="s">
        <v>100</v>
      </c>
    </row>
    <row r="18" spans="2:9" ht="25.5" x14ac:dyDescent="0.2">
      <c r="B18" s="23"/>
      <c r="C18" s="24" t="s">
        <v>101</v>
      </c>
      <c r="D18" s="25" t="s">
        <v>102</v>
      </c>
      <c r="E18" s="25" t="s">
        <v>103</v>
      </c>
      <c r="F18" s="26" t="s">
        <v>104</v>
      </c>
    </row>
    <row r="19" spans="2:9" s="41" customFormat="1" x14ac:dyDescent="0.2">
      <c r="B19" s="27" t="s">
        <v>113</v>
      </c>
      <c r="C19" s="28"/>
      <c r="D19" s="29"/>
      <c r="E19" s="30"/>
      <c r="F19" s="31"/>
      <c r="G19" s="17"/>
      <c r="H19" s="17"/>
      <c r="I19" s="17"/>
    </row>
    <row r="20" spans="2:9" x14ac:dyDescent="0.2">
      <c r="B20" s="32" t="s">
        <v>106</v>
      </c>
      <c r="C20" s="33">
        <f>C11</f>
        <v>2.5000000000000001E-2</v>
      </c>
      <c r="D20" s="34">
        <f>D7</f>
        <v>0.47572916666666659</v>
      </c>
      <c r="E20" s="35">
        <v>5.4300000000000001E-2</v>
      </c>
      <c r="F20" s="36">
        <f t="shared" ref="F20:F24" si="2">$C20+$D20*E20</f>
        <v>5.0832093750000001E-2</v>
      </c>
    </row>
    <row r="21" spans="2:9" x14ac:dyDescent="0.2">
      <c r="B21" s="32" t="s">
        <v>107</v>
      </c>
      <c r="C21" s="37">
        <f>C20</f>
        <v>2.5000000000000001E-2</v>
      </c>
      <c r="D21" s="34">
        <f>D8</f>
        <v>0.56666666666666676</v>
      </c>
      <c r="E21" s="39">
        <f t="shared" ref="E21:E24" si="3">E20</f>
        <v>5.4300000000000001E-2</v>
      </c>
      <c r="F21" s="40">
        <f t="shared" si="2"/>
        <v>5.5770000000000007E-2</v>
      </c>
      <c r="G21" s="41"/>
      <c r="H21" s="41"/>
      <c r="I21" s="42"/>
    </row>
    <row r="22" spans="2:9" x14ac:dyDescent="0.2">
      <c r="B22" s="32" t="s">
        <v>108</v>
      </c>
      <c r="C22" s="37">
        <f>C21</f>
        <v>2.5000000000000001E-2</v>
      </c>
      <c r="D22" s="34">
        <f>D9</f>
        <v>0.43791666666666668</v>
      </c>
      <c r="E22" s="39">
        <f>E21</f>
        <v>5.4300000000000001E-2</v>
      </c>
      <c r="F22" s="40">
        <f t="shared" si="2"/>
        <v>4.8778874999999999E-2</v>
      </c>
      <c r="G22" s="41"/>
      <c r="H22" s="41"/>
      <c r="I22" s="42"/>
    </row>
    <row r="23" spans="2:9" x14ac:dyDescent="0.2">
      <c r="B23" s="32" t="s">
        <v>109</v>
      </c>
      <c r="C23" s="37">
        <f>C22</f>
        <v>2.5000000000000001E-2</v>
      </c>
      <c r="D23" s="34">
        <f>D10</f>
        <v>0.44521739130434784</v>
      </c>
      <c r="E23" s="39">
        <f t="shared" si="3"/>
        <v>5.4300000000000001E-2</v>
      </c>
      <c r="F23" s="40">
        <f t="shared" si="2"/>
        <v>4.917530434782609E-2</v>
      </c>
      <c r="G23" s="41"/>
      <c r="H23" s="41"/>
      <c r="I23" s="42"/>
    </row>
    <row r="24" spans="2:9" x14ac:dyDescent="0.2">
      <c r="B24" s="32" t="s">
        <v>110</v>
      </c>
      <c r="C24" s="37">
        <f>C23</f>
        <v>2.5000000000000001E-2</v>
      </c>
      <c r="D24" s="34">
        <f>D11</f>
        <v>0.43099999999999988</v>
      </c>
      <c r="E24" s="39">
        <f t="shared" si="3"/>
        <v>5.4300000000000001E-2</v>
      </c>
      <c r="F24" s="40">
        <f t="shared" si="2"/>
        <v>4.8403299999999996E-2</v>
      </c>
      <c r="G24" s="41"/>
      <c r="H24" s="41"/>
      <c r="I24" s="42"/>
    </row>
    <row r="25" spans="2:9" ht="13.5" thickBot="1" x14ac:dyDescent="0.25">
      <c r="B25" s="43" t="s">
        <v>111</v>
      </c>
      <c r="C25" s="44"/>
      <c r="D25" s="45"/>
      <c r="E25" s="45"/>
      <c r="F25" s="46">
        <f>AVERAGE(F20:F24)</f>
        <v>5.0591914619565213E-2</v>
      </c>
    </row>
    <row r="26" spans="2:9" x14ac:dyDescent="0.2">
      <c r="B26" s="30"/>
      <c r="C26" s="30"/>
      <c r="D26" s="30"/>
      <c r="E26" s="30"/>
      <c r="F26" s="48"/>
    </row>
    <row r="27" spans="2:9" x14ac:dyDescent="0.2">
      <c r="B27" s="49"/>
      <c r="C27" s="49"/>
      <c r="D27" s="49"/>
      <c r="E27" s="49"/>
      <c r="F27" s="49"/>
    </row>
    <row r="28" spans="2:9" x14ac:dyDescent="0.2">
      <c r="B28" s="50" t="s">
        <v>114</v>
      </c>
      <c r="C28" s="49"/>
      <c r="D28" s="49"/>
      <c r="E28" s="49"/>
      <c r="F28" s="49"/>
    </row>
    <row r="29" spans="2:9" x14ac:dyDescent="0.2">
      <c r="B29" s="49" t="s">
        <v>115</v>
      </c>
      <c r="C29" s="49"/>
      <c r="D29" s="49"/>
      <c r="E29" s="49"/>
      <c r="F29" s="49"/>
    </row>
    <row r="30" spans="2:9" x14ac:dyDescent="0.2">
      <c r="B30" s="49" t="s">
        <v>319</v>
      </c>
      <c r="C30" s="49"/>
      <c r="D30" s="49"/>
      <c r="E30" s="49"/>
      <c r="F30" s="49"/>
    </row>
    <row r="31" spans="2:9" x14ac:dyDescent="0.2">
      <c r="B31" s="49" t="s">
        <v>116</v>
      </c>
      <c r="C31" s="49"/>
      <c r="D31" s="49"/>
      <c r="E31" s="49"/>
      <c r="F31" s="49"/>
    </row>
    <row r="32" spans="2:9" x14ac:dyDescent="0.2">
      <c r="B32" s="49" t="s">
        <v>117</v>
      </c>
      <c r="C32" s="49"/>
      <c r="D32" s="49"/>
      <c r="E32" s="49"/>
      <c r="F32" s="49"/>
    </row>
    <row r="33" spans="2:5" x14ac:dyDescent="0.2">
      <c r="B33" s="49" t="s">
        <v>119</v>
      </c>
      <c r="C33" s="49"/>
      <c r="D33" s="49"/>
      <c r="E33" s="49"/>
    </row>
    <row r="34" spans="2:5" x14ac:dyDescent="0.2">
      <c r="B34" s="49" t="s">
        <v>118</v>
      </c>
      <c r="C34" s="49"/>
      <c r="D34" s="49"/>
      <c r="E34" s="49"/>
    </row>
    <row r="35" spans="2:5" x14ac:dyDescent="0.2">
      <c r="B35" s="49" t="s">
        <v>120</v>
      </c>
    </row>
    <row r="36" spans="2:5" x14ac:dyDescent="0.2">
      <c r="B36" s="51"/>
    </row>
  </sheetData>
  <printOptions horizontalCentered="1"/>
  <pageMargins left="0.7" right="0.7" top="1" bottom="0.75" header="0.3" footer="0.3"/>
  <pageSetup firstPageNumber="7" orientation="landscape" useFirstPageNumber="1" r:id="rId1"/>
  <headerFooter>
    <oddHeader>&amp;R&amp;12Division of Public Utilities
Docket No. 20-035-04
DPU Exhibit 2.05
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0"/>
  <sheetViews>
    <sheetView view="pageLayout" topLeftCell="H1" zoomScale="154" zoomScaleNormal="208" zoomScalePageLayoutView="154" workbookViewId="0">
      <selection activeCell="K3" sqref="K3"/>
    </sheetView>
  </sheetViews>
  <sheetFormatPr defaultRowHeight="12.75" x14ac:dyDescent="0.2"/>
  <cols>
    <col min="1" max="1" width="7.28515625" style="57" customWidth="1"/>
    <col min="2" max="3" width="9.140625" style="57"/>
    <col min="4" max="5" width="9.28515625" style="57" customWidth="1"/>
    <col min="6" max="6" width="18.85546875" style="57" customWidth="1"/>
    <col min="7" max="7" width="11.42578125" style="57" bestFit="1" customWidth="1"/>
    <col min="8" max="8" width="11.140625" style="67" bestFit="1" customWidth="1"/>
    <col min="9" max="12" width="9.28515625" style="57" customWidth="1"/>
    <col min="13" max="19" width="9.140625" style="57"/>
    <col min="20" max="20" width="10" style="57" customWidth="1"/>
    <col min="21" max="25" width="9.140625" style="57"/>
    <col min="26" max="16384" width="9.140625" style="68"/>
  </cols>
  <sheetData>
    <row r="2" spans="1:15" s="57" customFormat="1" ht="18.75" x14ac:dyDescent="0.3">
      <c r="A2" s="52" t="s">
        <v>121</v>
      </c>
      <c r="B2" s="53"/>
      <c r="C2" s="53"/>
      <c r="D2" s="53"/>
      <c r="E2" s="53"/>
      <c r="F2" s="53"/>
      <c r="G2" s="53"/>
      <c r="H2" s="54"/>
      <c r="I2" s="55"/>
      <c r="J2" s="55"/>
      <c r="K2" s="55"/>
      <c r="L2" s="55"/>
      <c r="M2" s="56"/>
      <c r="N2" s="56"/>
      <c r="O2" s="56"/>
    </row>
    <row r="3" spans="1:15" s="57" customFormat="1" ht="15.75" x14ac:dyDescent="0.25">
      <c r="A3" s="58" t="s">
        <v>122</v>
      </c>
      <c r="B3" s="59"/>
      <c r="C3" s="59"/>
      <c r="D3" s="59"/>
      <c r="E3" s="59"/>
      <c r="F3" s="59"/>
      <c r="G3" s="59"/>
      <c r="H3" s="60"/>
      <c r="I3" s="56"/>
      <c r="J3" s="56"/>
      <c r="K3" s="56"/>
      <c r="L3" s="56"/>
      <c r="M3" s="56"/>
      <c r="N3" s="56"/>
      <c r="O3" s="56"/>
    </row>
    <row r="4" spans="1:15" s="57" customFormat="1" ht="15.75" x14ac:dyDescent="0.25">
      <c r="A4" s="61">
        <v>44019</v>
      </c>
      <c r="B4" s="59"/>
      <c r="C4" s="59"/>
      <c r="D4" s="59"/>
      <c r="E4" s="59"/>
      <c r="F4" s="59"/>
      <c r="G4" s="59"/>
      <c r="H4" s="60"/>
      <c r="I4" s="56"/>
      <c r="J4" s="56"/>
      <c r="K4" s="56"/>
      <c r="L4" s="56"/>
      <c r="M4" s="56"/>
      <c r="N4" s="56"/>
      <c r="O4" s="56"/>
    </row>
    <row r="5" spans="1:15" s="57" customFormat="1" x14ac:dyDescent="0.2">
      <c r="A5" s="62"/>
      <c r="B5" s="56"/>
      <c r="C5" s="56"/>
      <c r="D5" s="56"/>
      <c r="E5" s="56"/>
      <c r="F5" s="56"/>
      <c r="G5" s="56"/>
      <c r="H5" s="63"/>
      <c r="I5" s="56"/>
      <c r="J5" s="56"/>
      <c r="K5" s="56"/>
      <c r="L5" s="56"/>
      <c r="M5" s="56"/>
    </row>
    <row r="6" spans="1:15" x14ac:dyDescent="0.2">
      <c r="G6" s="64" t="s">
        <v>123</v>
      </c>
      <c r="H6" s="65" t="s">
        <v>124</v>
      </c>
    </row>
    <row r="7" spans="1:15" s="57" customFormat="1" x14ac:dyDescent="0.2">
      <c r="A7" s="66" t="s">
        <v>125</v>
      </c>
      <c r="G7" s="67">
        <f>0.06+0.025</f>
        <v>8.4999999999999992E-2</v>
      </c>
      <c r="H7" s="67">
        <f>0.025+0.06</f>
        <v>8.4999999999999992E-2</v>
      </c>
    </row>
    <row r="8" spans="1:15" s="57" customFormat="1" x14ac:dyDescent="0.2">
      <c r="B8" s="68" t="s">
        <v>126</v>
      </c>
      <c r="G8" s="69">
        <v>2.4400000000000002E-2</v>
      </c>
      <c r="H8" s="67">
        <v>3.4599999999999999E-2</v>
      </c>
    </row>
    <row r="9" spans="1:15" s="57" customFormat="1" ht="7.5" customHeight="1" x14ac:dyDescent="0.2">
      <c r="B9" s="68"/>
      <c r="H9" s="70"/>
    </row>
    <row r="10" spans="1:15" s="57" customFormat="1" x14ac:dyDescent="0.2">
      <c r="B10" s="68" t="s">
        <v>127</v>
      </c>
      <c r="G10" s="67">
        <f>G7-G8</f>
        <v>6.0599999999999987E-2</v>
      </c>
      <c r="H10" s="67">
        <f>H7-H8</f>
        <v>5.0399999999999993E-2</v>
      </c>
    </row>
    <row r="11" spans="1:15" s="57" customFormat="1" x14ac:dyDescent="0.2">
      <c r="B11" s="68" t="s">
        <v>128</v>
      </c>
      <c r="G11" s="69">
        <v>3.3000000000000002E-2</v>
      </c>
      <c r="H11" s="67">
        <v>3.3000000000000002E-2</v>
      </c>
    </row>
    <row r="12" spans="1:15" s="57" customFormat="1" ht="7.5" customHeight="1" x14ac:dyDescent="0.2">
      <c r="H12" s="70"/>
    </row>
    <row r="13" spans="1:15" s="57" customFormat="1" x14ac:dyDescent="0.2">
      <c r="B13" s="66" t="s">
        <v>129</v>
      </c>
      <c r="G13" s="71">
        <f>SUM(G10:G12)</f>
        <v>9.3599999999999989E-2</v>
      </c>
      <c r="H13" s="71">
        <f>SUM(H10:H12)</f>
        <v>8.3400000000000002E-2</v>
      </c>
    </row>
    <row r="16" spans="1:15" s="57" customFormat="1" x14ac:dyDescent="0.2">
      <c r="A16" s="66" t="s">
        <v>130</v>
      </c>
      <c r="G16" s="67">
        <f>0.0543+0.0348</f>
        <v>8.9099999999999999E-2</v>
      </c>
      <c r="H16" s="67">
        <f>5.43%+0.0348</f>
        <v>8.9099999999999985E-2</v>
      </c>
    </row>
    <row r="17" spans="2:8" s="57" customFormat="1" x14ac:dyDescent="0.2">
      <c r="B17" s="68" t="s">
        <v>131</v>
      </c>
      <c r="G17" s="69">
        <f>G8</f>
        <v>2.4400000000000002E-2</v>
      </c>
      <c r="H17" s="67">
        <f>H8</f>
        <v>3.4599999999999999E-2</v>
      </c>
    </row>
    <row r="18" spans="2:8" s="57" customFormat="1" ht="7.5" customHeight="1" x14ac:dyDescent="0.2">
      <c r="B18" s="68"/>
      <c r="H18" s="70"/>
    </row>
    <row r="19" spans="2:8" s="57" customFormat="1" x14ac:dyDescent="0.2">
      <c r="B19" s="68" t="s">
        <v>127</v>
      </c>
      <c r="G19" s="67">
        <f>G16-G17</f>
        <v>6.4699999999999994E-2</v>
      </c>
      <c r="H19" s="67">
        <f>H16-H17</f>
        <v>5.4499999999999986E-2</v>
      </c>
    </row>
    <row r="20" spans="2:8" s="57" customFormat="1" x14ac:dyDescent="0.2">
      <c r="B20" s="68" t="s">
        <v>128</v>
      </c>
      <c r="G20" s="69">
        <f>H20</f>
        <v>3.3000000000000002E-2</v>
      </c>
      <c r="H20" s="67">
        <f>H11</f>
        <v>3.3000000000000002E-2</v>
      </c>
    </row>
    <row r="21" spans="2:8" s="57" customFormat="1" ht="7.5" customHeight="1" x14ac:dyDescent="0.2">
      <c r="H21" s="70"/>
    </row>
    <row r="22" spans="2:8" s="57" customFormat="1" x14ac:dyDescent="0.2">
      <c r="B22" s="66" t="s">
        <v>129</v>
      </c>
      <c r="G22" s="71">
        <f>SUM(G19:G21)</f>
        <v>9.7699999999999995E-2</v>
      </c>
      <c r="H22" s="71">
        <f>SUM(H19:H21)</f>
        <v>8.7499999999999994E-2</v>
      </c>
    </row>
    <row r="24" spans="2:8" s="57" customFormat="1" x14ac:dyDescent="0.2">
      <c r="B24" s="66" t="s">
        <v>132</v>
      </c>
      <c r="G24" s="71">
        <f>(G13+G22)/2</f>
        <v>9.5649999999999985E-2</v>
      </c>
      <c r="H24" s="71">
        <f>(H13+H22)/2</f>
        <v>8.5449999999999998E-2</v>
      </c>
    </row>
    <row r="25" spans="2:8" s="57" customFormat="1" x14ac:dyDescent="0.2">
      <c r="B25" s="66"/>
      <c r="G25" s="71"/>
      <c r="H25" s="71"/>
    </row>
    <row r="26" spans="2:8" s="57" customFormat="1" x14ac:dyDescent="0.2">
      <c r="B26" s="66" t="s">
        <v>162</v>
      </c>
      <c r="G26" s="71"/>
      <c r="H26" s="71">
        <f>AVERAGE(G24:H24)</f>
        <v>9.0549999999999992E-2</v>
      </c>
    </row>
    <row r="28" spans="2:8" s="57" customFormat="1" x14ac:dyDescent="0.2">
      <c r="B28" s="72" t="s">
        <v>133</v>
      </c>
      <c r="C28" s="68" t="s">
        <v>134</v>
      </c>
      <c r="H28" s="67"/>
    </row>
    <row r="29" spans="2:8" s="57" customFormat="1" x14ac:dyDescent="0.2">
      <c r="C29" s="68" t="s">
        <v>135</v>
      </c>
      <c r="H29" s="67"/>
    </row>
    <row r="30" spans="2:8" s="57" customFormat="1" x14ac:dyDescent="0.2">
      <c r="C30" s="68" t="s">
        <v>136</v>
      </c>
      <c r="H30" s="67"/>
    </row>
  </sheetData>
  <printOptions horizontalCentered="1"/>
  <pageMargins left="0.7" right="0.7" top="1.25" bottom="0.75" header="0.3" footer="0.3"/>
  <pageSetup orientation="landscape" r:id="rId1"/>
  <headerFooter>
    <oddHeader>&amp;R&amp;"Times New Roman,Regular"&amp;12Division of Public Utilities
Docket No. 20-035-04
DPU Exhibit 2.06
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"/>
  <sheetViews>
    <sheetView view="pageLayout" zoomScaleNormal="100" workbookViewId="0">
      <selection activeCell="F1" sqref="F1"/>
    </sheetView>
  </sheetViews>
  <sheetFormatPr defaultRowHeight="12.75" x14ac:dyDescent="0.2"/>
  <cols>
    <col min="1" max="1" width="19.140625" style="121" customWidth="1"/>
    <col min="2" max="2" width="29.85546875" style="121" customWidth="1"/>
    <col min="3" max="3" width="11.5703125" style="121" customWidth="1"/>
    <col min="4" max="4" width="23.140625" style="121" hidden="1" customWidth="1"/>
    <col min="5" max="5" width="10.42578125" style="121" hidden="1" customWidth="1"/>
    <col min="6" max="6" width="18.42578125" style="121" customWidth="1"/>
    <col min="7" max="7" width="10.28515625" style="121" hidden="1" customWidth="1"/>
    <col min="8" max="8" width="9.28515625" style="121" hidden="1" customWidth="1"/>
    <col min="9" max="9" width="10.5703125" style="121" hidden="1" customWidth="1"/>
    <col min="10" max="10" width="8.85546875" style="121" hidden="1" customWidth="1"/>
    <col min="11" max="11" width="12.5703125" style="121" hidden="1" customWidth="1"/>
    <col min="12" max="12" width="11" style="121" hidden="1" customWidth="1"/>
    <col min="13" max="13" width="12.140625" style="121" customWidth="1"/>
    <col min="14" max="14" width="13.85546875" style="121" customWidth="1"/>
    <col min="15" max="15" width="9.7109375" style="121" hidden="1" customWidth="1"/>
    <col min="16" max="16" width="9.5703125" style="121" hidden="1" customWidth="1"/>
    <col min="17" max="17" width="12.42578125" style="121" hidden="1" customWidth="1"/>
    <col min="18" max="18" width="12.140625" style="121" hidden="1" customWidth="1"/>
    <col min="19" max="19" width="11.42578125" style="121" customWidth="1"/>
    <col min="20" max="20" width="12.85546875" style="121" hidden="1" customWidth="1"/>
    <col min="21" max="21" width="11" style="121" hidden="1" customWidth="1"/>
    <col min="22" max="22" width="10.5703125" style="121" hidden="1" customWidth="1"/>
    <col min="23" max="23" width="11.42578125" style="121" hidden="1" customWidth="1"/>
    <col min="24" max="24" width="8.7109375" style="121" hidden="1" customWidth="1"/>
    <col min="25" max="16384" width="9.140625" style="121"/>
  </cols>
  <sheetData>
    <row r="1" spans="1:24" s="111" customFormat="1" ht="39.950000000000003" customHeight="1" x14ac:dyDescent="0.2">
      <c r="A1" s="248"/>
      <c r="B1" s="249"/>
      <c r="C1" s="249"/>
      <c r="D1" s="249"/>
    </row>
    <row r="2" spans="1:24" s="111" customFormat="1" ht="18" customHeight="1" x14ac:dyDescent="0.25">
      <c r="A2" s="250" t="s">
        <v>164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</row>
    <row r="3" spans="1:24" s="111" customFormat="1" hidden="1" x14ac:dyDescent="0.2">
      <c r="A3" s="112" t="s">
        <v>165</v>
      </c>
      <c r="B3" s="113"/>
    </row>
    <row r="4" spans="1:24" s="111" customFormat="1" hidden="1" x14ac:dyDescent="0.2">
      <c r="A4" s="112" t="s">
        <v>166</v>
      </c>
      <c r="B4" s="113"/>
    </row>
    <row r="5" spans="1:24" s="111" customFormat="1" hidden="1" x14ac:dyDescent="0.2">
      <c r="A5" s="112" t="s">
        <v>167</v>
      </c>
      <c r="B5" s="113"/>
    </row>
    <row r="6" spans="1:24" s="111" customFormat="1" x14ac:dyDescent="0.2">
      <c r="A6" s="112" t="s">
        <v>320</v>
      </c>
      <c r="B6" s="113"/>
    </row>
    <row r="7" spans="1:24" s="111" customFormat="1" hidden="1" x14ac:dyDescent="0.2">
      <c r="A7" s="112" t="s">
        <v>168</v>
      </c>
      <c r="B7" s="113"/>
    </row>
    <row r="8" spans="1:24" s="111" customFormat="1" x14ac:dyDescent="0.2">
      <c r="A8" s="252"/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</row>
    <row r="9" spans="1:24" s="115" customFormat="1" ht="41.25" customHeight="1" x14ac:dyDescent="0.2">
      <c r="A9" s="190" t="s">
        <v>169</v>
      </c>
      <c r="B9" s="190" t="s">
        <v>82</v>
      </c>
      <c r="C9" s="190" t="s">
        <v>170</v>
      </c>
      <c r="D9" s="190" t="s">
        <v>171</v>
      </c>
      <c r="E9" s="190" t="s">
        <v>172</v>
      </c>
      <c r="F9" s="190" t="s">
        <v>173</v>
      </c>
      <c r="G9" s="190" t="s">
        <v>174</v>
      </c>
      <c r="H9" s="190" t="s">
        <v>175</v>
      </c>
      <c r="I9" s="190" t="s">
        <v>176</v>
      </c>
      <c r="J9" s="190" t="s">
        <v>177</v>
      </c>
      <c r="K9" s="190" t="s">
        <v>178</v>
      </c>
      <c r="L9" s="190" t="s">
        <v>179</v>
      </c>
      <c r="M9" s="190" t="s">
        <v>174</v>
      </c>
      <c r="N9" s="190" t="s">
        <v>180</v>
      </c>
      <c r="O9" s="190" t="s">
        <v>175</v>
      </c>
      <c r="P9" s="190" t="s">
        <v>181</v>
      </c>
      <c r="Q9" s="190" t="s">
        <v>182</v>
      </c>
      <c r="R9" s="190" t="s">
        <v>176</v>
      </c>
      <c r="S9" s="190" t="s">
        <v>177</v>
      </c>
      <c r="T9" s="114" t="s">
        <v>178</v>
      </c>
      <c r="U9" s="114" t="s">
        <v>183</v>
      </c>
      <c r="V9" s="114" t="s">
        <v>179</v>
      </c>
      <c r="W9" s="114" t="s">
        <v>184</v>
      </c>
      <c r="X9" s="114" t="s">
        <v>185</v>
      </c>
    </row>
    <row r="10" spans="1:24" ht="12.75" customHeight="1" x14ac:dyDescent="0.2">
      <c r="A10" s="167" t="s">
        <v>186</v>
      </c>
      <c r="B10" s="200" t="s">
        <v>187</v>
      </c>
      <c r="C10" s="167" t="s">
        <v>188</v>
      </c>
      <c r="D10" s="167" t="s">
        <v>189</v>
      </c>
      <c r="E10" s="167" t="s">
        <v>190</v>
      </c>
      <c r="F10" s="167" t="s">
        <v>191</v>
      </c>
      <c r="G10" s="201">
        <v>43691</v>
      </c>
      <c r="H10" s="166">
        <v>26.516638</v>
      </c>
      <c r="I10" s="202">
        <v>7.5</v>
      </c>
      <c r="J10" s="202">
        <v>9.9499999999999993</v>
      </c>
      <c r="K10" s="202">
        <v>51.91</v>
      </c>
      <c r="L10" s="202">
        <v>1457.360469</v>
      </c>
      <c r="M10" s="201">
        <v>44013</v>
      </c>
      <c r="N10" s="167" t="s">
        <v>192</v>
      </c>
      <c r="O10" s="203" t="s">
        <v>75</v>
      </c>
      <c r="P10" s="167" t="s">
        <v>193</v>
      </c>
      <c r="Q10" s="167" t="s">
        <v>193</v>
      </c>
      <c r="R10" s="203" t="s">
        <v>75</v>
      </c>
      <c r="S10" s="203" t="s">
        <v>75</v>
      </c>
      <c r="T10" s="119" t="s">
        <v>75</v>
      </c>
      <c r="U10" s="116" t="s">
        <v>75</v>
      </c>
      <c r="V10" s="119" t="s">
        <v>75</v>
      </c>
      <c r="W10" s="116" t="s">
        <v>75</v>
      </c>
      <c r="X10" s="120">
        <v>10</v>
      </c>
    </row>
    <row r="11" spans="1:24" ht="12.75" customHeight="1" x14ac:dyDescent="0.2">
      <c r="A11" s="167" t="s">
        <v>194</v>
      </c>
      <c r="B11" s="200" t="s">
        <v>195</v>
      </c>
      <c r="C11" s="167" t="s">
        <v>188</v>
      </c>
      <c r="D11" s="167" t="s">
        <v>196</v>
      </c>
      <c r="E11" s="167" t="s">
        <v>190</v>
      </c>
      <c r="F11" s="167" t="s">
        <v>197</v>
      </c>
      <c r="G11" s="201">
        <v>43585</v>
      </c>
      <c r="H11" s="166">
        <v>6.6734929999999997</v>
      </c>
      <c r="I11" s="202">
        <v>8.19</v>
      </c>
      <c r="J11" s="202">
        <v>10</v>
      </c>
      <c r="K11" s="202">
        <v>55</v>
      </c>
      <c r="L11" s="202">
        <v>103.024219</v>
      </c>
      <c r="M11" s="201">
        <v>44012</v>
      </c>
      <c r="N11" s="167" t="s">
        <v>75</v>
      </c>
      <c r="O11" s="166">
        <v>4.1500000000000004</v>
      </c>
      <c r="P11" s="167" t="s">
        <v>75</v>
      </c>
      <c r="Q11" s="167" t="s">
        <v>75</v>
      </c>
      <c r="R11" s="202">
        <v>7.6</v>
      </c>
      <c r="S11" s="202">
        <v>9.1</v>
      </c>
      <c r="T11" s="118">
        <v>52</v>
      </c>
      <c r="U11" s="116" t="s">
        <v>198</v>
      </c>
      <c r="V11" s="119" t="s">
        <v>75</v>
      </c>
      <c r="W11" s="116" t="s">
        <v>199</v>
      </c>
      <c r="X11" s="120">
        <v>14</v>
      </c>
    </row>
    <row r="12" spans="1:24" ht="12.75" customHeight="1" x14ac:dyDescent="0.2">
      <c r="A12" s="204" t="s">
        <v>200</v>
      </c>
      <c r="B12" s="200" t="s">
        <v>201</v>
      </c>
      <c r="C12" s="204" t="s">
        <v>64</v>
      </c>
      <c r="D12" s="204" t="s">
        <v>202</v>
      </c>
      <c r="E12" s="204" t="s">
        <v>190</v>
      </c>
      <c r="F12" s="204" t="s">
        <v>191</v>
      </c>
      <c r="G12" s="205">
        <v>43648</v>
      </c>
      <c r="H12" s="206">
        <v>361.79</v>
      </c>
      <c r="I12" s="207">
        <v>6</v>
      </c>
      <c r="J12" s="207">
        <v>10.4</v>
      </c>
      <c r="K12" s="207">
        <v>40.98</v>
      </c>
      <c r="L12" s="207">
        <v>10195.191999999999</v>
      </c>
      <c r="M12" s="205">
        <v>44011</v>
      </c>
      <c r="N12" s="204" t="s">
        <v>203</v>
      </c>
      <c r="O12" s="206">
        <v>145.86699999999999</v>
      </c>
      <c r="P12" s="204" t="s">
        <v>204</v>
      </c>
      <c r="Q12" s="204" t="s">
        <v>193</v>
      </c>
      <c r="R12" s="207">
        <v>5.71</v>
      </c>
      <c r="S12" s="207">
        <v>9.6999999999999993</v>
      </c>
      <c r="T12" s="124">
        <v>40.98</v>
      </c>
      <c r="U12" s="112" t="s">
        <v>205</v>
      </c>
      <c r="V12" s="124">
        <v>10195.191999999999</v>
      </c>
      <c r="W12" s="112" t="s">
        <v>199</v>
      </c>
      <c r="X12" s="125">
        <v>12</v>
      </c>
    </row>
    <row r="13" spans="1:24" ht="12.75" customHeight="1" x14ac:dyDescent="0.2">
      <c r="A13" s="167" t="s">
        <v>206</v>
      </c>
      <c r="B13" s="200" t="s">
        <v>207</v>
      </c>
      <c r="C13" s="167" t="s">
        <v>16</v>
      </c>
      <c r="D13" s="167" t="s">
        <v>208</v>
      </c>
      <c r="E13" s="167" t="s">
        <v>190</v>
      </c>
      <c r="F13" s="167" t="s">
        <v>209</v>
      </c>
      <c r="G13" s="201">
        <v>43738</v>
      </c>
      <c r="H13" s="166">
        <v>4.0143459999999997</v>
      </c>
      <c r="I13" s="203" t="s">
        <v>75</v>
      </c>
      <c r="J13" s="202">
        <v>9.42</v>
      </c>
      <c r="K13" s="203" t="s">
        <v>75</v>
      </c>
      <c r="L13" s="202">
        <v>9.6735399999999991</v>
      </c>
      <c r="M13" s="201">
        <v>43972</v>
      </c>
      <c r="N13" s="167" t="s">
        <v>203</v>
      </c>
      <c r="O13" s="166">
        <v>4.0146459999999999</v>
      </c>
      <c r="P13" s="167" t="s">
        <v>193</v>
      </c>
      <c r="Q13" s="167" t="s">
        <v>193</v>
      </c>
      <c r="R13" s="203" t="s">
        <v>75</v>
      </c>
      <c r="S13" s="202">
        <v>9.42</v>
      </c>
      <c r="T13" s="119" t="s">
        <v>75</v>
      </c>
      <c r="U13" s="116" t="s">
        <v>210</v>
      </c>
      <c r="V13" s="118">
        <v>9.4360400000000002</v>
      </c>
      <c r="W13" s="116" t="s">
        <v>199</v>
      </c>
      <c r="X13" s="120">
        <v>7</v>
      </c>
    </row>
    <row r="14" spans="1:24" ht="12.75" customHeight="1" x14ac:dyDescent="0.2">
      <c r="A14" s="204" t="s">
        <v>200</v>
      </c>
      <c r="B14" s="200" t="s">
        <v>211</v>
      </c>
      <c r="C14" s="204" t="s">
        <v>56</v>
      </c>
      <c r="D14" s="204" t="s">
        <v>212</v>
      </c>
      <c r="E14" s="204" t="s">
        <v>190</v>
      </c>
      <c r="F14" s="204" t="s">
        <v>209</v>
      </c>
      <c r="G14" s="205">
        <v>43864</v>
      </c>
      <c r="H14" s="206">
        <v>7.3750530000000003</v>
      </c>
      <c r="I14" s="208" t="s">
        <v>75</v>
      </c>
      <c r="J14" s="208" t="s">
        <v>75</v>
      </c>
      <c r="K14" s="208" t="s">
        <v>75</v>
      </c>
      <c r="L14" s="207">
        <v>152.318962</v>
      </c>
      <c r="M14" s="205">
        <v>43971</v>
      </c>
      <c r="N14" s="204" t="s">
        <v>203</v>
      </c>
      <c r="O14" s="206">
        <v>7.3750530000000003</v>
      </c>
      <c r="P14" s="204" t="s">
        <v>193</v>
      </c>
      <c r="Q14" s="204" t="s">
        <v>193</v>
      </c>
      <c r="R14" s="208" t="s">
        <v>75</v>
      </c>
      <c r="S14" s="208" t="s">
        <v>75</v>
      </c>
      <c r="T14" s="126" t="s">
        <v>75</v>
      </c>
      <c r="U14" s="112" t="s">
        <v>213</v>
      </c>
      <c r="V14" s="124">
        <v>152.318962</v>
      </c>
      <c r="W14" s="112" t="s">
        <v>199</v>
      </c>
      <c r="X14" s="125">
        <v>3</v>
      </c>
    </row>
    <row r="15" spans="1:24" ht="12.75" customHeight="1" x14ac:dyDescent="0.2">
      <c r="A15" s="167" t="s">
        <v>214</v>
      </c>
      <c r="B15" s="200" t="s">
        <v>215</v>
      </c>
      <c r="C15" s="167" t="s">
        <v>33</v>
      </c>
      <c r="D15" s="167" t="s">
        <v>216</v>
      </c>
      <c r="E15" s="167" t="s">
        <v>190</v>
      </c>
      <c r="F15" s="167" t="s">
        <v>191</v>
      </c>
      <c r="G15" s="201">
        <v>43647</v>
      </c>
      <c r="H15" s="166">
        <v>46.561957</v>
      </c>
      <c r="I15" s="202">
        <v>7.54</v>
      </c>
      <c r="J15" s="202">
        <v>10.1</v>
      </c>
      <c r="K15" s="202">
        <v>54.77</v>
      </c>
      <c r="L15" s="202">
        <v>1269.6501129999999</v>
      </c>
      <c r="M15" s="201">
        <v>43971</v>
      </c>
      <c r="N15" s="167" t="s">
        <v>192</v>
      </c>
      <c r="O15" s="166">
        <v>31</v>
      </c>
      <c r="P15" s="167" t="s">
        <v>193</v>
      </c>
      <c r="Q15" s="167" t="s">
        <v>193</v>
      </c>
      <c r="R15" s="202">
        <v>7.19</v>
      </c>
      <c r="S15" s="202">
        <v>9.4499999999999993</v>
      </c>
      <c r="T15" s="118">
        <v>54.77</v>
      </c>
      <c r="U15" s="116" t="s">
        <v>217</v>
      </c>
      <c r="V15" s="118">
        <v>1270.951362</v>
      </c>
      <c r="W15" s="116" t="s">
        <v>199</v>
      </c>
      <c r="X15" s="120">
        <v>10</v>
      </c>
    </row>
    <row r="16" spans="1:24" ht="12.75" customHeight="1" x14ac:dyDescent="0.2">
      <c r="A16" s="167" t="s">
        <v>218</v>
      </c>
      <c r="B16" s="200" t="s">
        <v>219</v>
      </c>
      <c r="C16" s="167" t="s">
        <v>22</v>
      </c>
      <c r="D16" s="167" t="s">
        <v>220</v>
      </c>
      <c r="E16" s="167" t="s">
        <v>190</v>
      </c>
      <c r="F16" s="167" t="s">
        <v>191</v>
      </c>
      <c r="G16" s="201">
        <v>43654</v>
      </c>
      <c r="H16" s="166">
        <v>343.17399999999998</v>
      </c>
      <c r="I16" s="202">
        <v>5.73</v>
      </c>
      <c r="J16" s="202">
        <v>10.5</v>
      </c>
      <c r="K16" s="202">
        <v>38.32</v>
      </c>
      <c r="L16" s="202">
        <v>18167.548999999999</v>
      </c>
      <c r="M16" s="201">
        <v>43959</v>
      </c>
      <c r="N16" s="167" t="s">
        <v>203</v>
      </c>
      <c r="O16" s="166">
        <v>188.285</v>
      </c>
      <c r="P16" s="167" t="s">
        <v>193</v>
      </c>
      <c r="Q16" s="167" t="s">
        <v>193</v>
      </c>
      <c r="R16" s="202">
        <v>5.46</v>
      </c>
      <c r="S16" s="202">
        <v>9.9</v>
      </c>
      <c r="T16" s="118">
        <v>38.32</v>
      </c>
      <c r="U16" s="116" t="s">
        <v>221</v>
      </c>
      <c r="V16" s="118">
        <v>17885.894</v>
      </c>
      <c r="W16" s="116" t="s">
        <v>78</v>
      </c>
      <c r="X16" s="120">
        <v>10</v>
      </c>
    </row>
    <row r="17" spans="1:24" ht="12.75" customHeight="1" x14ac:dyDescent="0.2">
      <c r="A17" s="167" t="s">
        <v>222</v>
      </c>
      <c r="B17" s="200" t="s">
        <v>223</v>
      </c>
      <c r="C17" s="167" t="s">
        <v>64</v>
      </c>
      <c r="D17" s="167" t="s">
        <v>224</v>
      </c>
      <c r="E17" s="167" t="s">
        <v>190</v>
      </c>
      <c r="F17" s="167" t="s">
        <v>191</v>
      </c>
      <c r="G17" s="201">
        <v>43711</v>
      </c>
      <c r="H17" s="166">
        <v>45.634447999999999</v>
      </c>
      <c r="I17" s="202">
        <v>6.71</v>
      </c>
      <c r="J17" s="202">
        <v>9.8000000000000007</v>
      </c>
      <c r="K17" s="202">
        <v>48.23</v>
      </c>
      <c r="L17" s="202">
        <v>946.42782</v>
      </c>
      <c r="M17" s="201">
        <v>43948</v>
      </c>
      <c r="N17" s="167" t="s">
        <v>203</v>
      </c>
      <c r="O17" s="166">
        <v>24.123933000000001</v>
      </c>
      <c r="P17" s="167" t="s">
        <v>193</v>
      </c>
      <c r="Q17" s="167" t="s">
        <v>193</v>
      </c>
      <c r="R17" s="202">
        <v>6.41</v>
      </c>
      <c r="S17" s="202">
        <v>9.25</v>
      </c>
      <c r="T17" s="118">
        <v>48.23</v>
      </c>
      <c r="U17" s="116" t="s">
        <v>225</v>
      </c>
      <c r="V17" s="118">
        <v>881.00300000000004</v>
      </c>
      <c r="W17" s="116" t="s">
        <v>78</v>
      </c>
      <c r="X17" s="120">
        <v>7</v>
      </c>
    </row>
    <row r="18" spans="1:24" ht="12.75" customHeight="1" x14ac:dyDescent="0.2">
      <c r="A18" s="167" t="s">
        <v>226</v>
      </c>
      <c r="B18" s="200" t="s">
        <v>227</v>
      </c>
      <c r="C18" s="167" t="s">
        <v>228</v>
      </c>
      <c r="D18" s="167" t="s">
        <v>229</v>
      </c>
      <c r="E18" s="167" t="s">
        <v>190</v>
      </c>
      <c r="F18" s="167" t="s">
        <v>197</v>
      </c>
      <c r="G18" s="201">
        <v>43816</v>
      </c>
      <c r="H18" s="166">
        <v>2.6559520000000001</v>
      </c>
      <c r="I18" s="202">
        <v>8.41</v>
      </c>
      <c r="J18" s="202">
        <v>10.5</v>
      </c>
      <c r="K18" s="202">
        <v>52.45</v>
      </c>
      <c r="L18" s="202">
        <v>77.448138999999998</v>
      </c>
      <c r="M18" s="201">
        <v>43938</v>
      </c>
      <c r="N18" s="167" t="s">
        <v>192</v>
      </c>
      <c r="O18" s="166">
        <v>1.067094</v>
      </c>
      <c r="P18" s="167" t="s">
        <v>193</v>
      </c>
      <c r="Q18" s="167" t="s">
        <v>193</v>
      </c>
      <c r="R18" s="202">
        <v>7.99</v>
      </c>
      <c r="S18" s="202">
        <v>9.6999999999999993</v>
      </c>
      <c r="T18" s="118">
        <v>52.45</v>
      </c>
      <c r="U18" s="116" t="s">
        <v>198</v>
      </c>
      <c r="V18" s="118">
        <v>72.206772999999998</v>
      </c>
      <c r="W18" s="116" t="s">
        <v>199</v>
      </c>
      <c r="X18" s="120">
        <v>4</v>
      </c>
    </row>
    <row r="19" spans="1:24" ht="12.75" customHeight="1" x14ac:dyDescent="0.2">
      <c r="A19" s="167" t="s">
        <v>206</v>
      </c>
      <c r="B19" s="200" t="s">
        <v>230</v>
      </c>
      <c r="C19" s="167" t="s">
        <v>24</v>
      </c>
      <c r="D19" s="167" t="s">
        <v>231</v>
      </c>
      <c r="E19" s="167" t="s">
        <v>190</v>
      </c>
      <c r="F19" s="167" t="s">
        <v>209</v>
      </c>
      <c r="G19" s="201">
        <v>43669</v>
      </c>
      <c r="H19" s="166">
        <v>7.4489999999999998</v>
      </c>
      <c r="I19" s="202">
        <v>6.84</v>
      </c>
      <c r="J19" s="202">
        <v>9.1999999999999993</v>
      </c>
      <c r="K19" s="202">
        <v>51.17</v>
      </c>
      <c r="L19" s="202">
        <v>66.346000000000004</v>
      </c>
      <c r="M19" s="201">
        <v>43934</v>
      </c>
      <c r="N19" s="167" t="s">
        <v>203</v>
      </c>
      <c r="O19" s="166">
        <v>7.4</v>
      </c>
      <c r="P19" s="167" t="s">
        <v>193</v>
      </c>
      <c r="Q19" s="167" t="s">
        <v>193</v>
      </c>
      <c r="R19" s="202">
        <v>6.84</v>
      </c>
      <c r="S19" s="202">
        <v>9.1999999999999993</v>
      </c>
      <c r="T19" s="118">
        <v>51.17</v>
      </c>
      <c r="U19" s="116" t="s">
        <v>232</v>
      </c>
      <c r="V19" s="118">
        <v>66.346000000000004</v>
      </c>
      <c r="W19" s="116" t="s">
        <v>78</v>
      </c>
      <c r="X19" s="120">
        <v>8</v>
      </c>
    </row>
    <row r="20" spans="1:24" ht="12.75" customHeight="1" x14ac:dyDescent="0.2">
      <c r="A20" s="167" t="s">
        <v>233</v>
      </c>
      <c r="B20" s="200" t="s">
        <v>234</v>
      </c>
      <c r="C20" s="167" t="s">
        <v>33</v>
      </c>
      <c r="D20" s="167" t="s">
        <v>235</v>
      </c>
      <c r="E20" s="167" t="s">
        <v>190</v>
      </c>
      <c r="F20" s="167" t="s">
        <v>191</v>
      </c>
      <c r="G20" s="201">
        <v>43770</v>
      </c>
      <c r="H20" s="166">
        <v>466.10428000000002</v>
      </c>
      <c r="I20" s="202">
        <v>7.47</v>
      </c>
      <c r="J20" s="202">
        <v>10.199999999999999</v>
      </c>
      <c r="K20" s="202">
        <v>52.5</v>
      </c>
      <c r="L20" s="202">
        <v>9805.74</v>
      </c>
      <c r="M20" s="201">
        <v>43928</v>
      </c>
      <c r="N20" s="167" t="s">
        <v>75</v>
      </c>
      <c r="O20" s="203" t="s">
        <v>75</v>
      </c>
      <c r="P20" s="167" t="s">
        <v>204</v>
      </c>
      <c r="Q20" s="167" t="s">
        <v>204</v>
      </c>
      <c r="R20" s="203" t="s">
        <v>75</v>
      </c>
      <c r="S20" s="203" t="s">
        <v>75</v>
      </c>
      <c r="T20" s="119" t="s">
        <v>75</v>
      </c>
      <c r="U20" s="116" t="s">
        <v>75</v>
      </c>
      <c r="V20" s="119" t="s">
        <v>75</v>
      </c>
      <c r="W20" s="116" t="s">
        <v>75</v>
      </c>
      <c r="X20" s="120">
        <v>5</v>
      </c>
    </row>
    <row r="21" spans="1:24" ht="12.75" customHeight="1" x14ac:dyDescent="0.2">
      <c r="A21" s="167" t="s">
        <v>206</v>
      </c>
      <c r="B21" s="200" t="s">
        <v>236</v>
      </c>
      <c r="C21" s="167" t="s">
        <v>41</v>
      </c>
      <c r="D21" s="167" t="s">
        <v>237</v>
      </c>
      <c r="E21" s="167" t="s">
        <v>190</v>
      </c>
      <c r="F21" s="167" t="s">
        <v>191</v>
      </c>
      <c r="G21" s="201">
        <v>43658</v>
      </c>
      <c r="H21" s="166">
        <v>12.721323</v>
      </c>
      <c r="I21" s="202">
        <v>7.57</v>
      </c>
      <c r="J21" s="202">
        <v>10.5</v>
      </c>
      <c r="K21" s="202">
        <v>54.04</v>
      </c>
      <c r="L21" s="202">
        <v>253.86971800000001</v>
      </c>
      <c r="M21" s="201">
        <v>43927</v>
      </c>
      <c r="N21" s="167" t="s">
        <v>192</v>
      </c>
      <c r="O21" s="166">
        <v>9</v>
      </c>
      <c r="P21" s="167" t="s">
        <v>193</v>
      </c>
      <c r="Q21" s="167" t="s">
        <v>193</v>
      </c>
      <c r="R21" s="203" t="s">
        <v>75</v>
      </c>
      <c r="S21" s="203" t="s">
        <v>75</v>
      </c>
      <c r="T21" s="119" t="s">
        <v>75</v>
      </c>
      <c r="U21" s="116" t="s">
        <v>198</v>
      </c>
      <c r="V21" s="119" t="s">
        <v>75</v>
      </c>
      <c r="W21" s="116" t="s">
        <v>75</v>
      </c>
      <c r="X21" s="120">
        <v>8</v>
      </c>
    </row>
    <row r="22" spans="1:24" ht="12.75" customHeight="1" x14ac:dyDescent="0.2">
      <c r="A22" s="167" t="s">
        <v>238</v>
      </c>
      <c r="B22" s="200" t="s">
        <v>53</v>
      </c>
      <c r="C22" s="167" t="s">
        <v>54</v>
      </c>
      <c r="D22" s="167" t="s">
        <v>239</v>
      </c>
      <c r="E22" s="167" t="s">
        <v>190</v>
      </c>
      <c r="F22" s="167" t="s">
        <v>191</v>
      </c>
      <c r="G22" s="201">
        <v>43585</v>
      </c>
      <c r="H22" s="166">
        <v>45.774999999999999</v>
      </c>
      <c r="I22" s="202">
        <v>7.52</v>
      </c>
      <c r="J22" s="202">
        <v>9.9</v>
      </c>
      <c r="K22" s="202">
        <v>50</v>
      </c>
      <c r="L22" s="202">
        <v>1708.298</v>
      </c>
      <c r="M22" s="201">
        <v>43915</v>
      </c>
      <c r="N22" s="167" t="s">
        <v>192</v>
      </c>
      <c r="O22" s="166">
        <v>28.5</v>
      </c>
      <c r="P22" s="167" t="s">
        <v>193</v>
      </c>
      <c r="Q22" s="167" t="s">
        <v>193</v>
      </c>
      <c r="R22" s="202">
        <v>7.21</v>
      </c>
      <c r="S22" s="202">
        <v>9.4</v>
      </c>
      <c r="T22" s="118">
        <v>48.5</v>
      </c>
      <c r="U22" s="116" t="s">
        <v>198</v>
      </c>
      <c r="V22" s="119" t="s">
        <v>75</v>
      </c>
      <c r="W22" s="116" t="s">
        <v>75</v>
      </c>
      <c r="X22" s="120">
        <v>11</v>
      </c>
    </row>
    <row r="23" spans="1:24" ht="12.75" customHeight="1" x14ac:dyDescent="0.2">
      <c r="A23" s="167" t="s">
        <v>206</v>
      </c>
      <c r="B23" s="200" t="s">
        <v>230</v>
      </c>
      <c r="C23" s="167" t="s">
        <v>24</v>
      </c>
      <c r="D23" s="167" t="s">
        <v>240</v>
      </c>
      <c r="E23" s="167" t="s">
        <v>190</v>
      </c>
      <c r="F23" s="167" t="s">
        <v>209</v>
      </c>
      <c r="G23" s="201">
        <v>43647</v>
      </c>
      <c r="H23" s="166">
        <v>18.033000000000001</v>
      </c>
      <c r="I23" s="202">
        <v>6.84</v>
      </c>
      <c r="J23" s="202">
        <v>9.1999999999999993</v>
      </c>
      <c r="K23" s="202">
        <v>51.17</v>
      </c>
      <c r="L23" s="202">
        <v>297.66300000000001</v>
      </c>
      <c r="M23" s="201">
        <v>43910</v>
      </c>
      <c r="N23" s="167" t="s">
        <v>203</v>
      </c>
      <c r="O23" s="166">
        <v>18.033000000000001</v>
      </c>
      <c r="P23" s="167" t="s">
        <v>193</v>
      </c>
      <c r="Q23" s="167" t="s">
        <v>193</v>
      </c>
      <c r="R23" s="202">
        <v>6.84</v>
      </c>
      <c r="S23" s="202">
        <v>9.1999999999999993</v>
      </c>
      <c r="T23" s="118">
        <v>51.17</v>
      </c>
      <c r="U23" s="116" t="s">
        <v>241</v>
      </c>
      <c r="V23" s="118">
        <v>297.66300000000001</v>
      </c>
      <c r="W23" s="116" t="s">
        <v>78</v>
      </c>
      <c r="X23" s="120">
        <v>8</v>
      </c>
    </row>
    <row r="24" spans="1:24" ht="12.75" customHeight="1" x14ac:dyDescent="0.2">
      <c r="A24" s="167" t="s">
        <v>186</v>
      </c>
      <c r="B24" s="200" t="s">
        <v>242</v>
      </c>
      <c r="C24" s="167" t="s">
        <v>50</v>
      </c>
      <c r="D24" s="167" t="s">
        <v>243</v>
      </c>
      <c r="E24" s="167" t="s">
        <v>190</v>
      </c>
      <c r="F24" s="167" t="s">
        <v>191</v>
      </c>
      <c r="G24" s="201">
        <v>43649</v>
      </c>
      <c r="H24" s="166">
        <v>-0.81101599999999996</v>
      </c>
      <c r="I24" s="202">
        <v>7.36</v>
      </c>
      <c r="J24" s="202">
        <v>9.9499999999999993</v>
      </c>
      <c r="K24" s="202">
        <v>51.91</v>
      </c>
      <c r="L24" s="202">
        <v>7977.9719999999998</v>
      </c>
      <c r="M24" s="201">
        <v>43908</v>
      </c>
      <c r="N24" s="167" t="s">
        <v>192</v>
      </c>
      <c r="O24" s="166">
        <v>-32</v>
      </c>
      <c r="P24" s="167" t="s">
        <v>193</v>
      </c>
      <c r="Q24" s="167" t="s">
        <v>193</v>
      </c>
      <c r="R24" s="203" t="s">
        <v>75</v>
      </c>
      <c r="S24" s="203" t="s">
        <v>75</v>
      </c>
      <c r="T24" s="119" t="s">
        <v>75</v>
      </c>
      <c r="U24" s="116" t="s">
        <v>198</v>
      </c>
      <c r="V24" s="119" t="s">
        <v>75</v>
      </c>
      <c r="W24" s="116" t="s">
        <v>75</v>
      </c>
      <c r="X24" s="120">
        <v>8</v>
      </c>
    </row>
    <row r="25" spans="1:24" ht="12.75" customHeight="1" x14ac:dyDescent="0.2">
      <c r="A25" s="167" t="s">
        <v>244</v>
      </c>
      <c r="B25" s="200" t="s">
        <v>245</v>
      </c>
      <c r="C25" s="167" t="s">
        <v>48</v>
      </c>
      <c r="D25" s="167" t="s">
        <v>246</v>
      </c>
      <c r="E25" s="167" t="s">
        <v>190</v>
      </c>
      <c r="F25" s="167" t="s">
        <v>191</v>
      </c>
      <c r="G25" s="201">
        <v>43795</v>
      </c>
      <c r="H25" s="166">
        <v>-5.8072020000000002</v>
      </c>
      <c r="I25" s="202">
        <v>7.73</v>
      </c>
      <c r="J25" s="202">
        <v>10.3</v>
      </c>
      <c r="K25" s="202">
        <v>53.1</v>
      </c>
      <c r="L25" s="202">
        <v>2362.140222</v>
      </c>
      <c r="M25" s="201">
        <v>43907</v>
      </c>
      <c r="N25" s="167" t="s">
        <v>192</v>
      </c>
      <c r="O25" s="166">
        <v>-16.680558000000001</v>
      </c>
      <c r="P25" s="167" t="s">
        <v>193</v>
      </c>
      <c r="Q25" s="167" t="s">
        <v>193</v>
      </c>
      <c r="R25" s="202">
        <v>7.57</v>
      </c>
      <c r="S25" s="203" t="s">
        <v>75</v>
      </c>
      <c r="T25" s="118">
        <v>53</v>
      </c>
      <c r="U25" s="116" t="s">
        <v>205</v>
      </c>
      <c r="V25" s="118">
        <v>2363.8989849999998</v>
      </c>
      <c r="W25" s="116" t="s">
        <v>199</v>
      </c>
      <c r="X25" s="120">
        <v>3</v>
      </c>
    </row>
    <row r="26" spans="1:24" ht="12.75" customHeight="1" x14ac:dyDescent="0.2">
      <c r="A26" s="204" t="s">
        <v>200</v>
      </c>
      <c r="B26" s="200" t="s">
        <v>247</v>
      </c>
      <c r="C26" s="204" t="s">
        <v>16</v>
      </c>
      <c r="D26" s="204" t="s">
        <v>248</v>
      </c>
      <c r="E26" s="204" t="s">
        <v>190</v>
      </c>
      <c r="F26" s="204" t="s">
        <v>191</v>
      </c>
      <c r="G26" s="205">
        <v>43599</v>
      </c>
      <c r="H26" s="206">
        <v>172.004651</v>
      </c>
      <c r="I26" s="207">
        <v>5.91</v>
      </c>
      <c r="J26" s="207">
        <v>10.5</v>
      </c>
      <c r="K26" s="207">
        <v>37.549999999999997</v>
      </c>
      <c r="L26" s="207">
        <v>4946.9622010000003</v>
      </c>
      <c r="M26" s="205">
        <v>43901</v>
      </c>
      <c r="N26" s="204" t="s">
        <v>203</v>
      </c>
      <c r="O26" s="206">
        <v>77.082210000000003</v>
      </c>
      <c r="P26" s="204" t="s">
        <v>204</v>
      </c>
      <c r="Q26" s="204" t="s">
        <v>193</v>
      </c>
      <c r="R26" s="207">
        <v>5.61</v>
      </c>
      <c r="S26" s="207">
        <v>9.6999999999999993</v>
      </c>
      <c r="T26" s="124">
        <v>37.549999999999997</v>
      </c>
      <c r="U26" s="112" t="s">
        <v>205</v>
      </c>
      <c r="V26" s="124">
        <v>4694.0197120000003</v>
      </c>
      <c r="W26" s="112" t="s">
        <v>199</v>
      </c>
      <c r="X26" s="125">
        <v>10</v>
      </c>
    </row>
    <row r="27" spans="1:24" ht="12.75" customHeight="1" x14ac:dyDescent="0.2">
      <c r="A27" s="204" t="s">
        <v>249</v>
      </c>
      <c r="B27" s="200" t="s">
        <v>250</v>
      </c>
      <c r="C27" s="204" t="s">
        <v>37</v>
      </c>
      <c r="D27" s="204" t="s">
        <v>251</v>
      </c>
      <c r="E27" s="204" t="s">
        <v>190</v>
      </c>
      <c r="F27" s="204" t="s">
        <v>191</v>
      </c>
      <c r="G27" s="205">
        <v>43739</v>
      </c>
      <c r="H27" s="206">
        <v>5.3974780000000004</v>
      </c>
      <c r="I27" s="207">
        <v>5.33</v>
      </c>
      <c r="J27" s="208" t="s">
        <v>75</v>
      </c>
      <c r="K27" s="207">
        <v>37.92</v>
      </c>
      <c r="L27" s="207">
        <v>641.18549199999995</v>
      </c>
      <c r="M27" s="205">
        <v>43889</v>
      </c>
      <c r="N27" s="204" t="s">
        <v>192</v>
      </c>
      <c r="O27" s="206">
        <v>5.1905289999999997</v>
      </c>
      <c r="P27" s="204" t="s">
        <v>193</v>
      </c>
      <c r="Q27" s="204" t="s">
        <v>193</v>
      </c>
      <c r="R27" s="207">
        <v>5.33</v>
      </c>
      <c r="S27" s="208" t="s">
        <v>75</v>
      </c>
      <c r="T27" s="124">
        <v>37.92</v>
      </c>
      <c r="U27" s="112" t="s">
        <v>252</v>
      </c>
      <c r="V27" s="124">
        <v>621.21509100000003</v>
      </c>
      <c r="W27" s="112" t="s">
        <v>199</v>
      </c>
      <c r="X27" s="125">
        <v>5</v>
      </c>
    </row>
    <row r="28" spans="1:24" ht="12.75" customHeight="1" x14ac:dyDescent="0.2">
      <c r="A28" s="167" t="s">
        <v>253</v>
      </c>
      <c r="B28" s="200" t="s">
        <v>254</v>
      </c>
      <c r="C28" s="167" t="s">
        <v>16</v>
      </c>
      <c r="D28" s="167" t="s">
        <v>255</v>
      </c>
      <c r="E28" s="167" t="s">
        <v>190</v>
      </c>
      <c r="F28" s="167" t="s">
        <v>197</v>
      </c>
      <c r="G28" s="201">
        <v>43586</v>
      </c>
      <c r="H28" s="166">
        <v>59.076149999999998</v>
      </c>
      <c r="I28" s="202">
        <v>7.08</v>
      </c>
      <c r="J28" s="202">
        <v>10.5</v>
      </c>
      <c r="K28" s="202">
        <v>45</v>
      </c>
      <c r="L28" s="202">
        <v>2433.9848000000002</v>
      </c>
      <c r="M28" s="201">
        <v>43888</v>
      </c>
      <c r="N28" s="167" t="s">
        <v>192</v>
      </c>
      <c r="O28" s="166">
        <v>0.74270700000000001</v>
      </c>
      <c r="P28" s="167" t="s">
        <v>193</v>
      </c>
      <c r="Q28" s="167" t="s">
        <v>193</v>
      </c>
      <c r="R28" s="202">
        <v>6.45</v>
      </c>
      <c r="S28" s="202">
        <v>9.4</v>
      </c>
      <c r="T28" s="118">
        <v>42.5</v>
      </c>
      <c r="U28" s="116" t="s">
        <v>198</v>
      </c>
      <c r="V28" s="118">
        <v>2403.9855309999998</v>
      </c>
      <c r="W28" s="116" t="s">
        <v>199</v>
      </c>
      <c r="X28" s="120">
        <v>10</v>
      </c>
    </row>
    <row r="29" spans="1:24" ht="12.75" customHeight="1" x14ac:dyDescent="0.2">
      <c r="A29" s="167" t="s">
        <v>206</v>
      </c>
      <c r="B29" s="200" t="s">
        <v>207</v>
      </c>
      <c r="C29" s="167" t="s">
        <v>16</v>
      </c>
      <c r="D29" s="167" t="s">
        <v>256</v>
      </c>
      <c r="E29" s="167" t="s">
        <v>190</v>
      </c>
      <c r="F29" s="167" t="s">
        <v>209</v>
      </c>
      <c r="G29" s="201">
        <v>43616</v>
      </c>
      <c r="H29" s="166">
        <v>-6.6248519999999997</v>
      </c>
      <c r="I29" s="202">
        <v>7.79</v>
      </c>
      <c r="J29" s="202">
        <v>10.42</v>
      </c>
      <c r="K29" s="202">
        <v>50.78</v>
      </c>
      <c r="L29" s="202">
        <v>174.433987</v>
      </c>
      <c r="M29" s="201">
        <v>43886</v>
      </c>
      <c r="N29" s="167" t="s">
        <v>203</v>
      </c>
      <c r="O29" s="166">
        <v>-6.337917</v>
      </c>
      <c r="P29" s="167" t="s">
        <v>193</v>
      </c>
      <c r="Q29" s="167" t="s">
        <v>193</v>
      </c>
      <c r="R29" s="202">
        <v>7.74</v>
      </c>
      <c r="S29" s="202">
        <v>10.42</v>
      </c>
      <c r="T29" s="118">
        <v>50.78</v>
      </c>
      <c r="U29" s="116" t="s">
        <v>221</v>
      </c>
      <c r="V29" s="118">
        <v>174.433987</v>
      </c>
      <c r="W29" s="116" t="s">
        <v>78</v>
      </c>
      <c r="X29" s="120">
        <v>9</v>
      </c>
    </row>
    <row r="30" spans="1:24" ht="12.75" customHeight="1" x14ac:dyDescent="0.2">
      <c r="A30" s="167" t="s">
        <v>257</v>
      </c>
      <c r="B30" s="200" t="s">
        <v>230</v>
      </c>
      <c r="C30" s="167" t="s">
        <v>24</v>
      </c>
      <c r="D30" s="167" t="s">
        <v>258</v>
      </c>
      <c r="E30" s="167" t="s">
        <v>190</v>
      </c>
      <c r="F30" s="167" t="s">
        <v>191</v>
      </c>
      <c r="G30" s="201">
        <v>43553</v>
      </c>
      <c r="H30" s="166">
        <v>24.195</v>
      </c>
      <c r="I30" s="202">
        <v>7.83</v>
      </c>
      <c r="J30" s="202">
        <v>10.75</v>
      </c>
      <c r="K30" s="202">
        <v>53.65</v>
      </c>
      <c r="L30" s="202">
        <v>1152.2470000000001</v>
      </c>
      <c r="M30" s="201">
        <v>43885</v>
      </c>
      <c r="N30" s="167" t="s">
        <v>192</v>
      </c>
      <c r="O30" s="203" t="s">
        <v>75</v>
      </c>
      <c r="P30" s="167" t="s">
        <v>193</v>
      </c>
      <c r="Q30" s="167" t="s">
        <v>204</v>
      </c>
      <c r="R30" s="202">
        <v>7.2</v>
      </c>
      <c r="S30" s="202">
        <v>9.75</v>
      </c>
      <c r="T30" s="118">
        <v>52</v>
      </c>
      <c r="U30" s="116" t="s">
        <v>198</v>
      </c>
      <c r="V30" s="119" t="s">
        <v>75</v>
      </c>
      <c r="W30" s="116" t="s">
        <v>199</v>
      </c>
      <c r="X30" s="120">
        <v>11</v>
      </c>
    </row>
    <row r="31" spans="1:24" ht="12.75" customHeight="1" x14ac:dyDescent="0.2">
      <c r="A31" s="167" t="s">
        <v>259</v>
      </c>
      <c r="B31" s="200" t="s">
        <v>260</v>
      </c>
      <c r="C31" s="167" t="s">
        <v>261</v>
      </c>
      <c r="D31" s="167" t="s">
        <v>262</v>
      </c>
      <c r="E31" s="167" t="s">
        <v>190</v>
      </c>
      <c r="F31" s="167" t="s">
        <v>197</v>
      </c>
      <c r="G31" s="201">
        <v>43388</v>
      </c>
      <c r="H31" s="166">
        <v>44.780999999999999</v>
      </c>
      <c r="I31" s="202">
        <v>7.45</v>
      </c>
      <c r="J31" s="202">
        <v>10</v>
      </c>
      <c r="K31" s="202">
        <v>55</v>
      </c>
      <c r="L31" s="202">
        <v>952.46600000000001</v>
      </c>
      <c r="M31" s="201">
        <v>43880</v>
      </c>
      <c r="N31" s="167" t="s">
        <v>203</v>
      </c>
      <c r="O31" s="166">
        <v>17.420000000000002</v>
      </c>
      <c r="P31" s="167" t="s">
        <v>193</v>
      </c>
      <c r="Q31" s="167" t="s">
        <v>193</v>
      </c>
      <c r="R31" s="202">
        <v>6.3</v>
      </c>
      <c r="S31" s="202">
        <v>8.25</v>
      </c>
      <c r="T31" s="118">
        <v>50</v>
      </c>
      <c r="U31" s="116" t="s">
        <v>263</v>
      </c>
      <c r="V31" s="118">
        <v>939.452</v>
      </c>
      <c r="W31" s="116" t="s">
        <v>78</v>
      </c>
      <c r="X31" s="120">
        <v>16</v>
      </c>
    </row>
    <row r="32" spans="1:24" ht="12.75" customHeight="1" x14ac:dyDescent="0.2">
      <c r="A32" s="167" t="s">
        <v>206</v>
      </c>
      <c r="B32" s="200" t="s">
        <v>230</v>
      </c>
      <c r="C32" s="167" t="s">
        <v>24</v>
      </c>
      <c r="D32" s="167" t="s">
        <v>264</v>
      </c>
      <c r="E32" s="167" t="s">
        <v>190</v>
      </c>
      <c r="F32" s="167" t="s">
        <v>209</v>
      </c>
      <c r="G32" s="201">
        <v>43616</v>
      </c>
      <c r="H32" s="166">
        <v>-8.2319999999999993</v>
      </c>
      <c r="I32" s="202">
        <v>8.1300000000000008</v>
      </c>
      <c r="J32" s="202">
        <v>11.75</v>
      </c>
      <c r="K32" s="202">
        <v>51.17</v>
      </c>
      <c r="L32" s="202">
        <v>317.81900000000002</v>
      </c>
      <c r="M32" s="201">
        <v>43879</v>
      </c>
      <c r="N32" s="167" t="s">
        <v>203</v>
      </c>
      <c r="O32" s="166">
        <v>-13.007999999999999</v>
      </c>
      <c r="P32" s="167" t="s">
        <v>193</v>
      </c>
      <c r="Q32" s="167" t="s">
        <v>193</v>
      </c>
      <c r="R32" s="202">
        <v>7.35</v>
      </c>
      <c r="S32" s="202">
        <v>10.199999999999999</v>
      </c>
      <c r="T32" s="118">
        <v>51.17</v>
      </c>
      <c r="U32" s="116" t="s">
        <v>225</v>
      </c>
      <c r="V32" s="118">
        <v>315.68900000000002</v>
      </c>
      <c r="W32" s="116" t="s">
        <v>78</v>
      </c>
      <c r="X32" s="120">
        <v>8</v>
      </c>
    </row>
    <row r="33" spans="1:24" ht="12.75" customHeight="1" x14ac:dyDescent="0.2">
      <c r="A33" s="167" t="s">
        <v>253</v>
      </c>
      <c r="B33" s="200" t="s">
        <v>265</v>
      </c>
      <c r="C33" s="167" t="s">
        <v>56</v>
      </c>
      <c r="D33" s="167" t="s">
        <v>266</v>
      </c>
      <c r="E33" s="167" t="s">
        <v>190</v>
      </c>
      <c r="F33" s="167" t="s">
        <v>197</v>
      </c>
      <c r="G33" s="201">
        <v>43560</v>
      </c>
      <c r="H33" s="166">
        <v>188.86722800000001</v>
      </c>
      <c r="I33" s="202">
        <v>7.39</v>
      </c>
      <c r="J33" s="202">
        <v>10.4</v>
      </c>
      <c r="K33" s="202">
        <v>50</v>
      </c>
      <c r="L33" s="202">
        <v>6415.2359999999999</v>
      </c>
      <c r="M33" s="201">
        <v>43875</v>
      </c>
      <c r="N33" s="167" t="s">
        <v>192</v>
      </c>
      <c r="O33" s="166">
        <v>55.941870000000002</v>
      </c>
      <c r="P33" s="167" t="s">
        <v>193</v>
      </c>
      <c r="Q33" s="167" t="s">
        <v>193</v>
      </c>
      <c r="R33" s="202">
        <v>6.51</v>
      </c>
      <c r="S33" s="202">
        <v>9.4</v>
      </c>
      <c r="T33" s="118">
        <v>42.5</v>
      </c>
      <c r="U33" s="116" t="s">
        <v>198</v>
      </c>
      <c r="V33" s="118">
        <v>6266.0730000000003</v>
      </c>
      <c r="W33" s="116" t="s">
        <v>199</v>
      </c>
      <c r="X33" s="120">
        <v>10</v>
      </c>
    </row>
    <row r="34" spans="1:24" ht="12.75" customHeight="1" x14ac:dyDescent="0.2">
      <c r="A34" s="204" t="s">
        <v>267</v>
      </c>
      <c r="B34" s="200" t="s">
        <v>268</v>
      </c>
      <c r="C34" s="204" t="s">
        <v>33</v>
      </c>
      <c r="D34" s="204" t="s">
        <v>269</v>
      </c>
      <c r="E34" s="204" t="s">
        <v>190</v>
      </c>
      <c r="F34" s="204" t="s">
        <v>191</v>
      </c>
      <c r="G34" s="205">
        <v>43605</v>
      </c>
      <c r="H34" s="206">
        <v>353.27980400000001</v>
      </c>
      <c r="I34" s="207">
        <v>7.53</v>
      </c>
      <c r="J34" s="207">
        <v>10.199999999999999</v>
      </c>
      <c r="K34" s="207">
        <v>55.61</v>
      </c>
      <c r="L34" s="207">
        <v>8326.3647949999995</v>
      </c>
      <c r="M34" s="205">
        <v>43872</v>
      </c>
      <c r="N34" s="204" t="s">
        <v>203</v>
      </c>
      <c r="O34" s="206">
        <v>280.54415699999998</v>
      </c>
      <c r="P34" s="204" t="s">
        <v>193</v>
      </c>
      <c r="Q34" s="204" t="s">
        <v>193</v>
      </c>
      <c r="R34" s="207">
        <v>6.97</v>
      </c>
      <c r="S34" s="207">
        <v>9.3000000000000007</v>
      </c>
      <c r="T34" s="124">
        <v>55.61</v>
      </c>
      <c r="U34" s="112" t="s">
        <v>270</v>
      </c>
      <c r="V34" s="124">
        <v>8025.7056080000002</v>
      </c>
      <c r="W34" s="112" t="s">
        <v>78</v>
      </c>
      <c r="X34" s="125">
        <v>8</v>
      </c>
    </row>
    <row r="35" spans="1:24" ht="12.75" customHeight="1" x14ac:dyDescent="0.2">
      <c r="A35" s="204" t="s">
        <v>271</v>
      </c>
      <c r="B35" s="200" t="s">
        <v>272</v>
      </c>
      <c r="C35" s="204" t="s">
        <v>273</v>
      </c>
      <c r="D35" s="204" t="s">
        <v>274</v>
      </c>
      <c r="E35" s="204" t="s">
        <v>190</v>
      </c>
      <c r="F35" s="204" t="s">
        <v>191</v>
      </c>
      <c r="G35" s="205">
        <v>43202</v>
      </c>
      <c r="H35" s="206">
        <v>0.80607600000000001</v>
      </c>
      <c r="I35" s="208" t="s">
        <v>75</v>
      </c>
      <c r="J35" s="207">
        <v>10.6</v>
      </c>
      <c r="K35" s="207">
        <v>51.96</v>
      </c>
      <c r="L35" s="208" t="s">
        <v>75</v>
      </c>
      <c r="M35" s="205">
        <v>43867</v>
      </c>
      <c r="N35" s="204" t="s">
        <v>203</v>
      </c>
      <c r="O35" s="206">
        <v>-5.8341269999999996</v>
      </c>
      <c r="P35" s="204" t="s">
        <v>193</v>
      </c>
      <c r="Q35" s="204" t="s">
        <v>193</v>
      </c>
      <c r="R35" s="208" t="s">
        <v>75</v>
      </c>
      <c r="S35" s="207">
        <v>10</v>
      </c>
      <c r="T35" s="124">
        <v>51.96</v>
      </c>
      <c r="U35" s="112" t="s">
        <v>275</v>
      </c>
      <c r="V35" s="126" t="s">
        <v>75</v>
      </c>
      <c r="W35" s="112" t="s">
        <v>78</v>
      </c>
      <c r="X35" s="125">
        <v>22</v>
      </c>
    </row>
    <row r="36" spans="1:24" ht="12.75" customHeight="1" x14ac:dyDescent="0.2">
      <c r="A36" s="167" t="s">
        <v>206</v>
      </c>
      <c r="B36" s="200" t="s">
        <v>230</v>
      </c>
      <c r="C36" s="167" t="s">
        <v>24</v>
      </c>
      <c r="D36" s="167" t="s">
        <v>276</v>
      </c>
      <c r="E36" s="167" t="s">
        <v>190</v>
      </c>
      <c r="F36" s="167" t="s">
        <v>209</v>
      </c>
      <c r="G36" s="201">
        <v>43616</v>
      </c>
      <c r="H36" s="166">
        <v>-6.319</v>
      </c>
      <c r="I36" s="202">
        <v>7.62</v>
      </c>
      <c r="J36" s="202">
        <v>10.75</v>
      </c>
      <c r="K36" s="202">
        <v>51.17</v>
      </c>
      <c r="L36" s="202">
        <v>140.828</v>
      </c>
      <c r="M36" s="201">
        <v>43864</v>
      </c>
      <c r="N36" s="167" t="s">
        <v>203</v>
      </c>
      <c r="O36" s="166">
        <v>-6.319</v>
      </c>
      <c r="P36" s="167" t="s">
        <v>193</v>
      </c>
      <c r="Q36" s="167" t="s">
        <v>193</v>
      </c>
      <c r="R36" s="202">
        <v>6.84</v>
      </c>
      <c r="S36" s="202">
        <v>9.1999999999999993</v>
      </c>
      <c r="T36" s="118">
        <v>51.17</v>
      </c>
      <c r="U36" s="116" t="s">
        <v>225</v>
      </c>
      <c r="V36" s="118">
        <v>141.773</v>
      </c>
      <c r="W36" s="116" t="s">
        <v>78</v>
      </c>
      <c r="X36" s="120">
        <v>8</v>
      </c>
    </row>
    <row r="37" spans="1:24" ht="12.75" customHeight="1" x14ac:dyDescent="0.2">
      <c r="A37" s="167" t="s">
        <v>206</v>
      </c>
      <c r="B37" s="200" t="s">
        <v>230</v>
      </c>
      <c r="C37" s="167" t="s">
        <v>24</v>
      </c>
      <c r="D37" s="167" t="s">
        <v>277</v>
      </c>
      <c r="E37" s="167" t="s">
        <v>190</v>
      </c>
      <c r="F37" s="167" t="s">
        <v>209</v>
      </c>
      <c r="G37" s="201">
        <v>43616</v>
      </c>
      <c r="H37" s="166">
        <v>16.41</v>
      </c>
      <c r="I37" s="202">
        <v>7.62</v>
      </c>
      <c r="J37" s="202">
        <v>10.75</v>
      </c>
      <c r="K37" s="202">
        <v>51.17</v>
      </c>
      <c r="L37" s="202">
        <v>854.65099999999995</v>
      </c>
      <c r="M37" s="201">
        <v>43864</v>
      </c>
      <c r="N37" s="167" t="s">
        <v>203</v>
      </c>
      <c r="O37" s="166">
        <v>11.407</v>
      </c>
      <c r="P37" s="167" t="s">
        <v>193</v>
      </c>
      <c r="Q37" s="167" t="s">
        <v>193</v>
      </c>
      <c r="R37" s="202">
        <v>6.84</v>
      </c>
      <c r="S37" s="202">
        <v>9.1999999999999993</v>
      </c>
      <c r="T37" s="118">
        <v>51.17</v>
      </c>
      <c r="U37" s="116" t="s">
        <v>225</v>
      </c>
      <c r="V37" s="118">
        <v>891.18499999999995</v>
      </c>
      <c r="W37" s="116" t="s">
        <v>78</v>
      </c>
      <c r="X37" s="120">
        <v>8</v>
      </c>
    </row>
    <row r="38" spans="1:24" ht="12.75" customHeight="1" x14ac:dyDescent="0.2">
      <c r="A38" s="167" t="s">
        <v>206</v>
      </c>
      <c r="B38" s="200" t="s">
        <v>230</v>
      </c>
      <c r="C38" s="167" t="s">
        <v>24</v>
      </c>
      <c r="D38" s="167" t="s">
        <v>278</v>
      </c>
      <c r="E38" s="167" t="s">
        <v>190</v>
      </c>
      <c r="F38" s="167" t="s">
        <v>209</v>
      </c>
      <c r="G38" s="201">
        <v>43616</v>
      </c>
      <c r="H38" s="166">
        <v>-9.3179999999999996</v>
      </c>
      <c r="I38" s="202">
        <v>8.1300000000000008</v>
      </c>
      <c r="J38" s="202">
        <v>11.75</v>
      </c>
      <c r="K38" s="202">
        <v>51.17</v>
      </c>
      <c r="L38" s="202">
        <v>1108.943</v>
      </c>
      <c r="M38" s="201">
        <v>43864</v>
      </c>
      <c r="N38" s="167" t="s">
        <v>203</v>
      </c>
      <c r="O38" s="166">
        <v>-20.306999999999999</v>
      </c>
      <c r="P38" s="167" t="s">
        <v>193</v>
      </c>
      <c r="Q38" s="167" t="s">
        <v>193</v>
      </c>
      <c r="R38" s="202">
        <v>7.35</v>
      </c>
      <c r="S38" s="202">
        <v>10.199999999999999</v>
      </c>
      <c r="T38" s="118">
        <v>51.17</v>
      </c>
      <c r="U38" s="116" t="s">
        <v>225</v>
      </c>
      <c r="V38" s="118">
        <v>1104.567</v>
      </c>
      <c r="W38" s="116" t="s">
        <v>78</v>
      </c>
      <c r="X38" s="120">
        <v>8</v>
      </c>
    </row>
    <row r="39" spans="1:24" ht="12.75" customHeight="1" x14ac:dyDescent="0.2">
      <c r="A39" s="167" t="s">
        <v>206</v>
      </c>
      <c r="B39" s="200" t="s">
        <v>230</v>
      </c>
      <c r="C39" s="167" t="s">
        <v>24</v>
      </c>
      <c r="D39" s="167" t="s">
        <v>279</v>
      </c>
      <c r="E39" s="167" t="s">
        <v>190</v>
      </c>
      <c r="F39" s="167" t="s">
        <v>209</v>
      </c>
      <c r="G39" s="201">
        <v>43616</v>
      </c>
      <c r="H39" s="166">
        <v>8.1159999999999997</v>
      </c>
      <c r="I39" s="202">
        <v>8.1300000000000008</v>
      </c>
      <c r="J39" s="202">
        <v>11.75</v>
      </c>
      <c r="K39" s="202">
        <v>51.17</v>
      </c>
      <c r="L39" s="202">
        <v>614.22199999999998</v>
      </c>
      <c r="M39" s="201">
        <v>43864</v>
      </c>
      <c r="N39" s="167" t="s">
        <v>203</v>
      </c>
      <c r="O39" s="166">
        <v>0.73299999999999998</v>
      </c>
      <c r="P39" s="167" t="s">
        <v>193</v>
      </c>
      <c r="Q39" s="167" t="s">
        <v>193</v>
      </c>
      <c r="R39" s="202">
        <v>7.35</v>
      </c>
      <c r="S39" s="202">
        <v>10.199999999999999</v>
      </c>
      <c r="T39" s="118">
        <v>51.17</v>
      </c>
      <c r="U39" s="116" t="s">
        <v>225</v>
      </c>
      <c r="V39" s="118">
        <v>612.23699999999997</v>
      </c>
      <c r="W39" s="116" t="s">
        <v>78</v>
      </c>
      <c r="X39" s="120">
        <v>8</v>
      </c>
    </row>
    <row r="40" spans="1:24" ht="12.75" customHeight="1" x14ac:dyDescent="0.2">
      <c r="A40" s="167" t="s">
        <v>218</v>
      </c>
      <c r="B40" s="200" t="s">
        <v>247</v>
      </c>
      <c r="C40" s="167" t="s">
        <v>16</v>
      </c>
      <c r="D40" s="167" t="s">
        <v>280</v>
      </c>
      <c r="E40" s="167" t="s">
        <v>190</v>
      </c>
      <c r="F40" s="167" t="s">
        <v>191</v>
      </c>
      <c r="G40" s="201">
        <v>43640</v>
      </c>
      <c r="H40" s="166">
        <v>50.402999999999999</v>
      </c>
      <c r="I40" s="202">
        <v>6.34</v>
      </c>
      <c r="J40" s="202">
        <v>10.5</v>
      </c>
      <c r="K40" s="202">
        <v>40.159999999999997</v>
      </c>
      <c r="L40" s="202">
        <v>1131.1990000000001</v>
      </c>
      <c r="M40" s="201">
        <v>43853</v>
      </c>
      <c r="N40" s="167" t="s">
        <v>192</v>
      </c>
      <c r="O40" s="166">
        <v>36.4</v>
      </c>
      <c r="P40" s="167" t="s">
        <v>193</v>
      </c>
      <c r="Q40" s="167" t="s">
        <v>193</v>
      </c>
      <c r="R40" s="202">
        <v>6.08</v>
      </c>
      <c r="S40" s="202">
        <v>9.86</v>
      </c>
      <c r="T40" s="118">
        <v>46.56</v>
      </c>
      <c r="U40" s="116" t="s">
        <v>205</v>
      </c>
      <c r="V40" s="118">
        <v>1131.1990000000001</v>
      </c>
      <c r="W40" s="116" t="s">
        <v>78</v>
      </c>
      <c r="X40" s="120">
        <v>7</v>
      </c>
    </row>
    <row r="41" spans="1:24" ht="12.75" customHeight="1" x14ac:dyDescent="0.2">
      <c r="A41" s="167" t="s">
        <v>281</v>
      </c>
      <c r="B41" s="200" t="s">
        <v>282</v>
      </c>
      <c r="C41" s="167" t="s">
        <v>283</v>
      </c>
      <c r="D41" s="167" t="s">
        <v>284</v>
      </c>
      <c r="E41" s="167" t="s">
        <v>190</v>
      </c>
      <c r="F41" s="167" t="s">
        <v>197</v>
      </c>
      <c r="G41" s="201">
        <v>43588</v>
      </c>
      <c r="H41" s="166">
        <v>20.309000000000001</v>
      </c>
      <c r="I41" s="202">
        <v>7.37</v>
      </c>
      <c r="J41" s="202">
        <v>9.6</v>
      </c>
      <c r="K41" s="202">
        <v>50.16</v>
      </c>
      <c r="L41" s="202">
        <v>253.27500000000001</v>
      </c>
      <c r="M41" s="201">
        <v>43852</v>
      </c>
      <c r="N41" s="167" t="s">
        <v>192</v>
      </c>
      <c r="O41" s="166">
        <v>12</v>
      </c>
      <c r="P41" s="167" t="s">
        <v>193</v>
      </c>
      <c r="Q41" s="167" t="s">
        <v>193</v>
      </c>
      <c r="R41" s="202">
        <v>7.11</v>
      </c>
      <c r="S41" s="202">
        <v>9.5</v>
      </c>
      <c r="T41" s="118">
        <v>48.32</v>
      </c>
      <c r="U41" s="116" t="s">
        <v>285</v>
      </c>
      <c r="V41" s="118">
        <v>229.875</v>
      </c>
      <c r="W41" s="116" t="s">
        <v>199</v>
      </c>
      <c r="X41" s="120">
        <v>8</v>
      </c>
    </row>
    <row r="42" spans="1:24" ht="12.75" customHeight="1" x14ac:dyDescent="0.2">
      <c r="A42" s="167" t="s">
        <v>286</v>
      </c>
      <c r="B42" s="200" t="s">
        <v>287</v>
      </c>
      <c r="C42" s="167" t="s">
        <v>283</v>
      </c>
      <c r="D42" s="167" t="s">
        <v>288</v>
      </c>
      <c r="E42" s="167" t="s">
        <v>190</v>
      </c>
      <c r="F42" s="167" t="s">
        <v>197</v>
      </c>
      <c r="G42" s="201">
        <v>43496</v>
      </c>
      <c r="H42" s="166">
        <v>469.61</v>
      </c>
      <c r="I42" s="202">
        <v>7.19</v>
      </c>
      <c r="J42" s="202">
        <v>9.75</v>
      </c>
      <c r="K42" s="202">
        <v>50</v>
      </c>
      <c r="L42" s="202">
        <v>21835.671999999999</v>
      </c>
      <c r="M42" s="201">
        <v>43846</v>
      </c>
      <c r="N42" s="167" t="s">
        <v>192</v>
      </c>
      <c r="O42" s="166">
        <v>113.251</v>
      </c>
      <c r="P42" s="167" t="s">
        <v>204</v>
      </c>
      <c r="Q42" s="167" t="s">
        <v>193</v>
      </c>
      <c r="R42" s="202">
        <v>6.61</v>
      </c>
      <c r="S42" s="202">
        <v>8.8000000000000007</v>
      </c>
      <c r="T42" s="118">
        <v>48</v>
      </c>
      <c r="U42" s="116" t="s">
        <v>205</v>
      </c>
      <c r="V42" s="118">
        <v>21659.543000000001</v>
      </c>
      <c r="W42" s="116" t="s">
        <v>78</v>
      </c>
      <c r="X42" s="120">
        <v>11</v>
      </c>
    </row>
    <row r="43" spans="1:24" ht="12.75" customHeight="1" thickBot="1" x14ac:dyDescent="0.25">
      <c r="A43" s="204" t="s">
        <v>289</v>
      </c>
      <c r="B43" s="200" t="s">
        <v>290</v>
      </c>
      <c r="C43" s="204" t="s">
        <v>52</v>
      </c>
      <c r="D43" s="204" t="s">
        <v>291</v>
      </c>
      <c r="E43" s="204" t="s">
        <v>190</v>
      </c>
      <c r="F43" s="204" t="s">
        <v>191</v>
      </c>
      <c r="G43" s="205">
        <v>43525</v>
      </c>
      <c r="H43" s="206">
        <v>203.31843599999999</v>
      </c>
      <c r="I43" s="207">
        <v>7.52</v>
      </c>
      <c r="J43" s="207">
        <v>10.25</v>
      </c>
      <c r="K43" s="207">
        <v>53</v>
      </c>
      <c r="L43" s="207">
        <v>6244.8977889999996</v>
      </c>
      <c r="M43" s="205">
        <v>43838</v>
      </c>
      <c r="N43" s="204" t="s">
        <v>192</v>
      </c>
      <c r="O43" s="206">
        <v>127</v>
      </c>
      <c r="P43" s="204" t="s">
        <v>193</v>
      </c>
      <c r="Q43" s="204" t="s">
        <v>204</v>
      </c>
      <c r="R43" s="207">
        <v>7.23</v>
      </c>
      <c r="S43" s="207">
        <v>10.02</v>
      </c>
      <c r="T43" s="124">
        <v>51</v>
      </c>
      <c r="U43" s="112" t="s">
        <v>205</v>
      </c>
      <c r="V43" s="124">
        <v>6126.7107329999999</v>
      </c>
      <c r="W43" s="112" t="s">
        <v>78</v>
      </c>
      <c r="X43" s="125">
        <v>10</v>
      </c>
    </row>
    <row r="44" spans="1:24" ht="12.75" customHeight="1" x14ac:dyDescent="0.2">
      <c r="A44" s="112"/>
      <c r="B44" s="113"/>
      <c r="C44" s="112"/>
      <c r="D44" s="112"/>
      <c r="E44" s="112"/>
      <c r="F44" s="133"/>
      <c r="H44" s="191"/>
      <c r="I44" s="192"/>
      <c r="J44" s="192">
        <f>AVERAGE(J10:J43)</f>
        <v>10.316875</v>
      </c>
      <c r="K44" s="193">
        <f>AVERAGE(K10:K43)</f>
        <v>49.755937500000009</v>
      </c>
      <c r="L44" s="118"/>
      <c r="M44" s="194"/>
      <c r="N44" s="195" t="s">
        <v>292</v>
      </c>
      <c r="O44" s="196"/>
      <c r="P44" s="197"/>
      <c r="Q44" s="198"/>
      <c r="R44" s="198"/>
      <c r="S44" s="199">
        <f>AVERAGE(S10:S43)</f>
        <v>9.5451851851851846</v>
      </c>
      <c r="T44" s="127">
        <f>AVERAGE(T10:T43)</f>
        <v>48.61214285714285</v>
      </c>
      <c r="U44" s="112"/>
      <c r="V44" s="124"/>
      <c r="W44" s="112"/>
      <c r="X44" s="125"/>
    </row>
    <row r="45" spans="1:24" ht="12.75" customHeight="1" x14ac:dyDescent="0.2">
      <c r="A45" s="112"/>
      <c r="B45" s="113"/>
      <c r="C45" s="112"/>
      <c r="D45" s="112"/>
      <c r="E45" s="112"/>
      <c r="F45" s="133"/>
      <c r="H45" s="161"/>
      <c r="I45" s="162"/>
      <c r="J45" s="163"/>
      <c r="K45" s="160"/>
      <c r="L45" s="118"/>
      <c r="M45" s="244" t="s">
        <v>293</v>
      </c>
      <c r="N45" s="245"/>
      <c r="O45" s="166"/>
      <c r="P45" s="167"/>
      <c r="Q45" s="168"/>
      <c r="R45" s="168"/>
      <c r="S45" s="169">
        <f>AVERAGE(S15,S18,S22,S28,S30,S33,S40,S41,S42,S43)</f>
        <v>9.5279999999999987</v>
      </c>
      <c r="T45" s="165"/>
      <c r="U45" s="112"/>
      <c r="V45" s="124"/>
      <c r="W45" s="112"/>
      <c r="X45" s="125"/>
    </row>
    <row r="46" spans="1:24" ht="12.75" customHeight="1" x14ac:dyDescent="0.2">
      <c r="A46" s="112"/>
      <c r="B46" s="113"/>
      <c r="C46" s="112"/>
      <c r="D46" s="112"/>
      <c r="E46" s="112"/>
      <c r="F46" s="133"/>
      <c r="H46" s="117"/>
      <c r="I46" s="118"/>
      <c r="J46" s="118"/>
      <c r="K46" s="128"/>
      <c r="L46" s="118"/>
      <c r="M46" s="244" t="s">
        <v>294</v>
      </c>
      <c r="N46" s="245"/>
      <c r="O46" s="166"/>
      <c r="P46" s="167"/>
      <c r="Q46" s="168"/>
      <c r="R46" s="168"/>
      <c r="S46" s="169">
        <f>AVERAGE(S12,S13,S16,S17,S19,S23,S26,S29,S31,S32,S34,S35,S36,S37,S38,S39)</f>
        <v>9.5837499999999984</v>
      </c>
      <c r="T46" s="165"/>
      <c r="U46" s="112"/>
      <c r="V46" s="124"/>
      <c r="W46" s="112"/>
      <c r="X46" s="125"/>
    </row>
    <row r="47" spans="1:24" ht="12.75" customHeight="1" thickBot="1" x14ac:dyDescent="0.25">
      <c r="A47" s="112"/>
      <c r="B47" s="113"/>
      <c r="C47" s="112"/>
      <c r="D47" s="112"/>
      <c r="E47" s="112"/>
      <c r="F47" s="133"/>
      <c r="H47" s="117"/>
      <c r="I47" s="118"/>
      <c r="J47" s="118"/>
      <c r="K47" s="130">
        <f>AVERAGE(K12,K15,K16,K17,K22,K26,K30,K34,K35,K40,K43)</f>
        <v>47.657272727272719</v>
      </c>
      <c r="L47" s="118"/>
      <c r="M47" s="244" t="s">
        <v>191</v>
      </c>
      <c r="N47" s="245"/>
      <c r="O47" s="166"/>
      <c r="P47" s="167"/>
      <c r="Q47" s="168"/>
      <c r="R47" s="168"/>
      <c r="S47" s="169">
        <f>AVERAGE(S12,S15,S16,S17,S22,S26,S30,S34,S35,S40,S43)</f>
        <v>9.6663636363636343</v>
      </c>
      <c r="T47" s="129">
        <f>AVERAGE(T12,T15,T16,T17,T22,T26,T30,T34,T35,T40,T43)</f>
        <v>47.770909090909093</v>
      </c>
      <c r="U47" s="112"/>
      <c r="V47" s="124"/>
      <c r="W47" s="112"/>
      <c r="X47" s="125"/>
    </row>
    <row r="48" spans="1:24" ht="12.75" customHeight="1" thickBot="1" x14ac:dyDescent="0.25">
      <c r="A48" s="112"/>
      <c r="B48" s="113"/>
      <c r="C48" s="112"/>
      <c r="D48" s="112"/>
      <c r="E48" s="112"/>
      <c r="F48" s="164"/>
      <c r="H48" s="123"/>
      <c r="I48" s="124"/>
      <c r="J48" s="124"/>
      <c r="K48" s="131">
        <f>AVERAGE(K11,K15,K16,K17,K22,K26,K28,K31,K33,K34,K40,K41,K42)</f>
        <v>48.446153846153841</v>
      </c>
      <c r="L48" s="124"/>
      <c r="M48" s="246" t="s">
        <v>295</v>
      </c>
      <c r="N48" s="247"/>
      <c r="O48" s="170"/>
      <c r="P48" s="171"/>
      <c r="Q48" s="172"/>
      <c r="R48" s="172"/>
      <c r="S48" s="173">
        <f>AVERAGE(S11,S15,S16,S17,S22,S26,S28,S31,S33,S34,S40,S41,S42)</f>
        <v>9.3315384615384609</v>
      </c>
      <c r="T48" s="132">
        <f>AVERAGE(T11,T15,T16,T17,T22,T26,T28,T31,T33,T34,T40,T41,T42)</f>
        <v>47.143076923076926</v>
      </c>
      <c r="U48" s="112"/>
      <c r="V48" s="124"/>
      <c r="W48" s="112"/>
      <c r="X48" s="125"/>
    </row>
    <row r="49" spans="1:24" ht="12.75" customHeight="1" x14ac:dyDescent="0.2">
      <c r="A49" s="112"/>
      <c r="B49" s="113"/>
      <c r="C49" s="112"/>
      <c r="D49" s="112"/>
      <c r="E49" s="112"/>
      <c r="F49" s="112"/>
      <c r="G49" s="122"/>
      <c r="H49" s="123"/>
      <c r="I49" s="124"/>
      <c r="J49" s="124"/>
      <c r="K49" s="124"/>
      <c r="L49" s="124"/>
      <c r="M49" s="122"/>
      <c r="N49" s="112"/>
      <c r="O49" s="123"/>
      <c r="P49" s="112"/>
      <c r="Q49" s="112"/>
      <c r="R49" s="124"/>
      <c r="S49" s="124"/>
      <c r="T49" s="124"/>
      <c r="U49" s="112"/>
      <c r="V49" s="124"/>
      <c r="W49" s="112"/>
      <c r="X49" s="125"/>
    </row>
  </sheetData>
  <mergeCells count="7">
    <mergeCell ref="M47:N47"/>
    <mergeCell ref="M48:N48"/>
    <mergeCell ref="A1:D1"/>
    <mergeCell ref="A2:X2"/>
    <mergeCell ref="A8:X8"/>
    <mergeCell ref="M45:N45"/>
    <mergeCell ref="M46:N46"/>
  </mergeCells>
  <printOptions horizontalCentered="1"/>
  <pageMargins left="0.7" right="0.7" top="0.75" bottom="0.75" header="0.3" footer="0.3"/>
  <pageSetup orientation="landscape" horizontalDpi="4294967295" verticalDpi="4294967295" r:id="rId1"/>
  <headerFooter>
    <oddHeader>&amp;R&amp;"Times New Roman,Regular"&amp;12Division of Public Utilities
Docket No. 20-035-04
DPU Exhibit 2.07
&amp;P of &amp;N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8"/>
  <sheetViews>
    <sheetView showGridLines="0" view="pageLayout" topLeftCell="A22" zoomScaleNormal="85" zoomScaleSheetLayoutView="90" workbookViewId="0">
      <selection activeCell="B19" sqref="B19"/>
    </sheetView>
  </sheetViews>
  <sheetFormatPr defaultColWidth="9" defaultRowHeight="14.25" x14ac:dyDescent="0.2"/>
  <cols>
    <col min="1" max="1" width="9.140625" style="157" customWidth="1"/>
    <col min="2" max="2" width="28.85546875" style="157" customWidth="1"/>
    <col min="3" max="3" width="20" style="157" customWidth="1"/>
    <col min="4" max="4" width="16.5703125" style="157" customWidth="1"/>
    <col min="5" max="5" width="17.7109375" style="157" customWidth="1"/>
    <col min="6" max="6" width="13" style="157" customWidth="1"/>
    <col min="7" max="7" width="16.42578125" style="157" customWidth="1"/>
    <col min="8" max="8" width="9.85546875" style="157" customWidth="1"/>
    <col min="9" max="11" width="10.5703125" style="157" customWidth="1"/>
    <col min="12" max="16384" width="9" style="157"/>
  </cols>
  <sheetData>
    <row r="1" spans="1:11" s="134" customFormat="1" x14ac:dyDescent="0.2">
      <c r="B1" s="135"/>
      <c r="C1" s="135"/>
      <c r="D1" s="135"/>
      <c r="E1" s="135"/>
    </row>
    <row r="2" spans="1:11" s="134" customFormat="1" x14ac:dyDescent="0.2">
      <c r="B2" s="254" t="s">
        <v>296</v>
      </c>
      <c r="C2" s="254"/>
      <c r="D2" s="254"/>
      <c r="E2" s="254"/>
    </row>
    <row r="3" spans="1:11" s="134" customFormat="1" ht="15" thickBot="1" x14ac:dyDescent="0.25">
      <c r="A3" s="136"/>
      <c r="B3" s="137"/>
      <c r="C3" s="137"/>
      <c r="D3" s="137"/>
      <c r="E3" s="137"/>
      <c r="I3" s="138"/>
      <c r="J3" s="138" t="s">
        <v>297</v>
      </c>
      <c r="K3" s="138" t="s">
        <v>298</v>
      </c>
    </row>
    <row r="4" spans="1:11" s="138" customFormat="1" ht="16.5" customHeight="1" x14ac:dyDescent="0.25">
      <c r="A4" s="139"/>
      <c r="B4" s="255" t="s">
        <v>299</v>
      </c>
      <c r="C4" s="256"/>
      <c r="D4" s="256"/>
      <c r="E4" s="257"/>
      <c r="F4" s="140"/>
      <c r="I4" s="141" t="s">
        <v>299</v>
      </c>
      <c r="J4" s="140">
        <f>C9</f>
        <v>7.801266515275683E-2</v>
      </c>
      <c r="K4" s="142">
        <v>6</v>
      </c>
    </row>
    <row r="5" spans="1:11" s="138" customFormat="1" ht="15" x14ac:dyDescent="0.25">
      <c r="A5" s="139"/>
      <c r="B5" s="143"/>
      <c r="C5" s="144" t="s">
        <v>300</v>
      </c>
      <c r="D5" s="144" t="s">
        <v>111</v>
      </c>
      <c r="E5" s="145" t="s">
        <v>301</v>
      </c>
      <c r="I5" s="141"/>
      <c r="J5" s="140">
        <f>E9</f>
        <v>9.3765250490878096E-2</v>
      </c>
      <c r="K5" s="142">
        <v>6</v>
      </c>
    </row>
    <row r="6" spans="1:11" s="138" customFormat="1" x14ac:dyDescent="0.25">
      <c r="A6" s="139"/>
      <c r="B6" s="146" t="s">
        <v>302</v>
      </c>
      <c r="C6" s="188">
        <v>7.957522344093361E-2</v>
      </c>
      <c r="D6" s="188">
        <v>8.749463465149511E-2</v>
      </c>
      <c r="E6" s="189">
        <v>9.5340536810201104E-2</v>
      </c>
      <c r="I6" s="141"/>
      <c r="J6" s="140"/>
      <c r="K6" s="142"/>
    </row>
    <row r="7" spans="1:11" s="138" customFormat="1" x14ac:dyDescent="0.25">
      <c r="A7" s="139"/>
      <c r="B7" s="146" t="s">
        <v>303</v>
      </c>
      <c r="C7" s="188">
        <v>7.7201614640582547E-2</v>
      </c>
      <c r="D7" s="188">
        <v>8.5110919678593022E-2</v>
      </c>
      <c r="E7" s="189">
        <v>9.2947355212547669E-2</v>
      </c>
      <c r="J7" s="140"/>
      <c r="K7" s="142"/>
    </row>
    <row r="8" spans="1:11" s="138" customFormat="1" x14ac:dyDescent="0.25">
      <c r="A8" s="139"/>
      <c r="B8" s="146" t="s">
        <v>304</v>
      </c>
      <c r="C8" s="188">
        <v>7.7261157376754305E-2</v>
      </c>
      <c r="D8" s="188">
        <v>8.517085353526814E-2</v>
      </c>
      <c r="E8" s="189">
        <v>9.3007859449885544E-2</v>
      </c>
      <c r="I8" s="141"/>
      <c r="J8" s="140">
        <v>0</v>
      </c>
      <c r="K8" s="142">
        <v>5</v>
      </c>
    </row>
    <row r="9" spans="1:11" s="138" customFormat="1" x14ac:dyDescent="0.25">
      <c r="A9" s="139"/>
      <c r="B9" s="146" t="s">
        <v>305</v>
      </c>
      <c r="C9" s="188">
        <f>AVERAGE(C6:C8)</f>
        <v>7.801266515275683E-2</v>
      </c>
      <c r="D9" s="188">
        <f>AVERAGE(D6:D8)</f>
        <v>8.5925469288452086E-2</v>
      </c>
      <c r="E9" s="189">
        <f>AVERAGE(E6:E8)</f>
        <v>9.3765250490878096E-2</v>
      </c>
      <c r="I9" s="141"/>
      <c r="J9" s="140">
        <v>0</v>
      </c>
      <c r="K9" s="142">
        <v>5</v>
      </c>
    </row>
    <row r="10" spans="1:11" s="138" customFormat="1" x14ac:dyDescent="0.25">
      <c r="A10" s="139"/>
      <c r="B10" s="258" t="s">
        <v>306</v>
      </c>
      <c r="C10" s="259"/>
      <c r="D10" s="259"/>
      <c r="E10" s="260"/>
      <c r="I10" s="147" t="s">
        <v>306</v>
      </c>
      <c r="J10" s="140">
        <f>MIN(C12:E13)</f>
        <v>5.828571428571426E-2</v>
      </c>
      <c r="K10" s="142">
        <v>4</v>
      </c>
    </row>
    <row r="11" spans="1:11" s="138" customFormat="1" ht="42.75" x14ac:dyDescent="0.25">
      <c r="A11" s="139"/>
      <c r="B11" s="143"/>
      <c r="C11" s="144" t="s">
        <v>307</v>
      </c>
      <c r="D11" s="144" t="s">
        <v>308</v>
      </c>
      <c r="E11" s="145" t="s">
        <v>309</v>
      </c>
      <c r="I11" s="147"/>
      <c r="J11" s="140">
        <f>MAX(C12:E13)</f>
        <v>7.2102131115049831E-2</v>
      </c>
      <c r="K11" s="142">
        <v>4</v>
      </c>
    </row>
    <row r="12" spans="1:11" s="138" customFormat="1" x14ac:dyDescent="0.25">
      <c r="A12" s="139"/>
      <c r="B12" s="146" t="s">
        <v>310</v>
      </c>
      <c r="C12" s="188">
        <v>5.828571428571426E-2</v>
      </c>
      <c r="D12" s="188" t="s">
        <v>311</v>
      </c>
      <c r="E12" s="189" t="s">
        <v>311</v>
      </c>
      <c r="F12" s="140"/>
      <c r="I12" s="147"/>
      <c r="J12" s="140"/>
      <c r="K12" s="142"/>
    </row>
    <row r="13" spans="1:11" s="138" customFormat="1" x14ac:dyDescent="0.25">
      <c r="A13" s="139"/>
      <c r="B13" s="146" t="s">
        <v>312</v>
      </c>
      <c r="C13" s="188">
        <v>7.2102131115049831E-2</v>
      </c>
      <c r="D13" s="188" t="s">
        <v>311</v>
      </c>
      <c r="E13" s="189" t="s">
        <v>311</v>
      </c>
      <c r="F13" s="140"/>
      <c r="I13" s="147"/>
      <c r="J13" s="140"/>
      <c r="K13" s="142"/>
    </row>
    <row r="14" spans="1:11" s="138" customFormat="1" x14ac:dyDescent="0.25">
      <c r="A14" s="139"/>
      <c r="B14" s="258" t="s">
        <v>313</v>
      </c>
      <c r="C14" s="259"/>
      <c r="D14" s="259"/>
      <c r="E14" s="260"/>
      <c r="I14" s="147" t="s">
        <v>314</v>
      </c>
      <c r="J14" s="140">
        <f>C16</f>
        <v>9.3285386007674082E-2</v>
      </c>
      <c r="K14" s="142">
        <v>2</v>
      </c>
    </row>
    <row r="15" spans="1:11" s="138" customFormat="1" ht="42.75" x14ac:dyDescent="0.25">
      <c r="A15" s="139"/>
      <c r="B15" s="148"/>
      <c r="C15" s="144" t="s">
        <v>307</v>
      </c>
      <c r="D15" s="144" t="s">
        <v>308</v>
      </c>
      <c r="E15" s="149" t="s">
        <v>309</v>
      </c>
      <c r="I15" s="147"/>
      <c r="J15" s="140">
        <v>9.3299999999999994E-2</v>
      </c>
      <c r="K15" s="142">
        <v>2</v>
      </c>
    </row>
    <row r="16" spans="1:11" s="138" customFormat="1" x14ac:dyDescent="0.25">
      <c r="A16" s="139"/>
      <c r="B16" s="148" t="s">
        <v>315</v>
      </c>
      <c r="C16" s="150">
        <v>9.3285386007674082E-2</v>
      </c>
      <c r="D16" s="150" t="s">
        <v>311</v>
      </c>
      <c r="E16" s="151" t="s">
        <v>311</v>
      </c>
      <c r="I16" s="141"/>
      <c r="J16" s="140"/>
      <c r="K16" s="142">
        <v>1</v>
      </c>
    </row>
    <row r="17" spans="1:31" s="138" customFormat="1" ht="15" thickBot="1" x14ac:dyDescent="0.3">
      <c r="A17" s="139"/>
      <c r="B17" s="240" t="s">
        <v>316</v>
      </c>
      <c r="C17" s="261">
        <f>AVERAGE(C16:E16)</f>
        <v>9.3285386007674082E-2</v>
      </c>
      <c r="D17" s="261"/>
      <c r="E17" s="262"/>
      <c r="G17" s="141"/>
      <c r="J17" s="140"/>
      <c r="K17" s="142">
        <v>1</v>
      </c>
    </row>
    <row r="18" spans="1:31" s="138" customFormat="1" x14ac:dyDescent="0.25">
      <c r="A18" s="139"/>
      <c r="B18" s="152"/>
      <c r="C18" s="153"/>
      <c r="D18" s="153"/>
      <c r="E18" s="153"/>
      <c r="G18" s="141"/>
      <c r="I18" s="147" t="s">
        <v>317</v>
      </c>
      <c r="J18" s="140">
        <v>7.2400000000000006E-2</v>
      </c>
      <c r="K18" s="142">
        <v>0</v>
      </c>
    </row>
    <row r="19" spans="1:31" s="138" customFormat="1" x14ac:dyDescent="0.25">
      <c r="A19" s="139"/>
      <c r="B19" s="154"/>
      <c r="C19" s="140"/>
      <c r="D19" s="140"/>
      <c r="E19" s="140"/>
      <c r="I19" s="147"/>
      <c r="J19" s="140">
        <v>7.2400000000000006E-2</v>
      </c>
      <c r="K19" s="142">
        <v>9</v>
      </c>
    </row>
    <row r="20" spans="1:31" s="138" customFormat="1" ht="15" x14ac:dyDescent="0.25">
      <c r="A20" s="139"/>
      <c r="B20" s="155" t="s">
        <v>114</v>
      </c>
      <c r="C20" s="135"/>
      <c r="D20" s="135"/>
      <c r="E20" s="135"/>
      <c r="I20" s="147" t="s">
        <v>318</v>
      </c>
      <c r="J20" s="140">
        <v>9.1700000000000004E-2</v>
      </c>
      <c r="K20" s="142">
        <v>0</v>
      </c>
    </row>
    <row r="21" spans="1:31" s="138" customFormat="1" x14ac:dyDescent="0.25">
      <c r="A21" s="139"/>
      <c r="B21" s="253"/>
      <c r="C21" s="253"/>
      <c r="D21" s="253"/>
      <c r="E21" s="253"/>
      <c r="J21" s="140">
        <v>9.1700000000000004E-2</v>
      </c>
      <c r="K21" s="142">
        <v>9</v>
      </c>
    </row>
    <row r="22" spans="1:31" s="138" customFormat="1" x14ac:dyDescent="0.25">
      <c r="A22" s="139"/>
      <c r="B22" s="253"/>
      <c r="C22" s="253"/>
      <c r="D22" s="253"/>
      <c r="E22" s="253"/>
    </row>
    <row r="23" spans="1:31" s="138" customFormat="1" x14ac:dyDescent="0.25">
      <c r="A23" s="139"/>
      <c r="B23" s="253"/>
      <c r="C23" s="253"/>
      <c r="D23" s="253"/>
      <c r="E23" s="253"/>
    </row>
    <row r="24" spans="1:31" s="138" customFormat="1" x14ac:dyDescent="0.25">
      <c r="A24" s="139"/>
      <c r="B24" s="253"/>
      <c r="C24" s="253"/>
      <c r="D24" s="253"/>
      <c r="E24" s="253"/>
    </row>
    <row r="25" spans="1:31" s="138" customFormat="1" x14ac:dyDescent="0.25">
      <c r="A25" s="139"/>
      <c r="B25" s="253"/>
      <c r="C25" s="253"/>
      <c r="D25" s="253"/>
      <c r="E25" s="253"/>
    </row>
    <row r="26" spans="1:31" s="138" customFormat="1" x14ac:dyDescent="0.25">
      <c r="A26" s="139"/>
      <c r="B26" s="156"/>
      <c r="C26" s="156"/>
      <c r="D26" s="156"/>
      <c r="E26" s="156"/>
    </row>
    <row r="27" spans="1:31" s="138" customFormat="1" x14ac:dyDescent="0.2">
      <c r="A27" s="139"/>
      <c r="B27" s="157"/>
      <c r="C27" s="157"/>
      <c r="D27" s="157"/>
      <c r="E27" s="157"/>
      <c r="G27" s="141"/>
      <c r="J27" s="140"/>
      <c r="K27" s="142"/>
      <c r="L27" s="147"/>
      <c r="M27" s="140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</row>
    <row r="28" spans="1:31" s="138" customFormat="1" x14ac:dyDescent="0.2">
      <c r="B28" s="157"/>
      <c r="C28" s="157"/>
      <c r="D28" s="157"/>
      <c r="E28" s="157"/>
      <c r="G28" s="141"/>
      <c r="J28" s="140"/>
      <c r="K28" s="142"/>
      <c r="L28" s="147"/>
      <c r="M28" s="140"/>
    </row>
    <row r="29" spans="1:31" s="138" customFormat="1" x14ac:dyDescent="0.2">
      <c r="B29" s="157"/>
      <c r="C29" s="157"/>
      <c r="D29" s="157"/>
      <c r="E29" s="157"/>
      <c r="H29" s="134"/>
      <c r="L29" s="147"/>
      <c r="M29" s="140"/>
    </row>
    <row r="30" spans="1:31" s="138" customFormat="1" x14ac:dyDescent="0.2">
      <c r="B30" s="157"/>
      <c r="C30" s="157"/>
      <c r="D30" s="157"/>
      <c r="E30" s="157"/>
      <c r="H30" s="134"/>
      <c r="L30" s="147"/>
      <c r="M30" s="140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</row>
    <row r="31" spans="1:31" s="138" customFormat="1" x14ac:dyDescent="0.2">
      <c r="B31" s="157"/>
      <c r="C31" s="157"/>
      <c r="D31" s="157"/>
      <c r="E31" s="157"/>
      <c r="L31" s="147"/>
      <c r="M31" s="140"/>
    </row>
    <row r="32" spans="1:31" s="138" customFormat="1" x14ac:dyDescent="0.2">
      <c r="B32" s="157"/>
      <c r="C32" s="157"/>
      <c r="D32" s="157"/>
      <c r="E32" s="157"/>
      <c r="L32" s="147"/>
      <c r="M32" s="140"/>
    </row>
    <row r="33" spans="2:32" s="138" customFormat="1" ht="15" customHeight="1" x14ac:dyDescent="0.2">
      <c r="B33" s="157"/>
      <c r="C33" s="157"/>
      <c r="D33" s="157"/>
      <c r="E33" s="157"/>
      <c r="L33" s="147"/>
      <c r="M33" s="140"/>
      <c r="Z33" s="159"/>
      <c r="AA33" s="159"/>
      <c r="AB33" s="159"/>
      <c r="AC33" s="159"/>
      <c r="AD33" s="159"/>
      <c r="AE33" s="159"/>
      <c r="AF33" s="159"/>
    </row>
    <row r="34" spans="2:32" s="138" customFormat="1" x14ac:dyDescent="0.2">
      <c r="B34" s="157"/>
      <c r="C34" s="157"/>
      <c r="D34" s="157"/>
      <c r="E34" s="157"/>
    </row>
    <row r="35" spans="2:32" s="138" customFormat="1" x14ac:dyDescent="0.2">
      <c r="B35" s="157"/>
      <c r="C35" s="157"/>
      <c r="D35" s="157"/>
      <c r="E35" s="157"/>
    </row>
    <row r="36" spans="2:32" s="138" customFormat="1" x14ac:dyDescent="0.2">
      <c r="B36" s="157"/>
      <c r="C36" s="157"/>
      <c r="D36" s="157"/>
      <c r="E36" s="157"/>
      <c r="G36" s="141"/>
    </row>
    <row r="37" spans="2:32" s="138" customFormat="1" x14ac:dyDescent="0.2">
      <c r="B37" s="157"/>
      <c r="C37" s="157"/>
      <c r="D37" s="157"/>
      <c r="E37" s="157"/>
      <c r="F37" s="157"/>
      <c r="G37" s="141"/>
    </row>
    <row r="38" spans="2:32" s="138" customFormat="1" x14ac:dyDescent="0.2">
      <c r="B38" s="157"/>
      <c r="C38" s="157"/>
      <c r="D38" s="157"/>
      <c r="E38" s="157"/>
      <c r="F38" s="157"/>
      <c r="G38" s="141"/>
      <c r="H38" s="141"/>
    </row>
    <row r="39" spans="2:32" s="138" customFormat="1" x14ac:dyDescent="0.2">
      <c r="B39" s="157"/>
      <c r="C39" s="157"/>
      <c r="D39" s="157"/>
      <c r="E39" s="157"/>
      <c r="F39" s="157"/>
      <c r="G39" s="141"/>
      <c r="H39" s="141"/>
    </row>
    <row r="40" spans="2:32" s="138" customFormat="1" x14ac:dyDescent="0.2">
      <c r="B40" s="157"/>
      <c r="C40" s="157"/>
      <c r="D40" s="157"/>
      <c r="E40" s="157"/>
      <c r="F40" s="157"/>
      <c r="G40" s="141"/>
    </row>
    <row r="41" spans="2:32" s="138" customFormat="1" x14ac:dyDescent="0.2">
      <c r="B41" s="157"/>
      <c r="C41" s="157"/>
      <c r="D41" s="157"/>
      <c r="E41" s="157"/>
      <c r="F41" s="157"/>
      <c r="G41" s="141"/>
    </row>
    <row r="42" spans="2:32" s="138" customFormat="1" x14ac:dyDescent="0.2">
      <c r="B42" s="157"/>
      <c r="C42" s="157"/>
      <c r="D42" s="157"/>
      <c r="E42" s="157"/>
      <c r="F42" s="157"/>
    </row>
    <row r="43" spans="2:32" s="138" customFormat="1" x14ac:dyDescent="0.2">
      <c r="B43" s="157"/>
      <c r="C43" s="157"/>
      <c r="D43" s="157"/>
      <c r="E43" s="157"/>
      <c r="F43" s="157"/>
    </row>
    <row r="44" spans="2:32" x14ac:dyDescent="0.2">
      <c r="G44" s="138"/>
      <c r="H44" s="138"/>
    </row>
    <row r="45" spans="2:32" x14ac:dyDescent="0.2">
      <c r="G45" s="138"/>
      <c r="H45" s="138"/>
    </row>
    <row r="46" spans="2:32" x14ac:dyDescent="0.2">
      <c r="G46" s="138"/>
      <c r="H46" s="138"/>
    </row>
    <row r="47" spans="2:32" x14ac:dyDescent="0.2">
      <c r="G47" s="141"/>
      <c r="H47" s="141"/>
    </row>
    <row r="48" spans="2:32" x14ac:dyDescent="0.2">
      <c r="G48" s="141"/>
      <c r="H48" s="138"/>
    </row>
  </sheetData>
  <mergeCells count="6">
    <mergeCell ref="B21:E25"/>
    <mergeCell ref="B2:E2"/>
    <mergeCell ref="B4:E4"/>
    <mergeCell ref="B10:E10"/>
    <mergeCell ref="B14:E14"/>
    <mergeCell ref="C17:E17"/>
  </mergeCells>
  <printOptions horizontalCentered="1" verticalCentered="1"/>
  <pageMargins left="0.7" right="0.7" top="1" bottom="0.75" header="0.3" footer="0.3"/>
  <pageSetup scale="90" orientation="portrait" useFirstPageNumber="1" r:id="rId1"/>
  <headerFooter>
    <oddHeader>&amp;R&amp;"Times New Roman,Regular"&amp;12Division of Public Utilities
Docket No. 20-035-04
DPU Exhibit 2.08
&amp;P of &amp;N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33"/>
  <sheetViews>
    <sheetView topLeftCell="A10" workbookViewId="0">
      <selection activeCell="A3" sqref="A3:C27"/>
    </sheetView>
  </sheetViews>
  <sheetFormatPr defaultRowHeight="15" x14ac:dyDescent="0.25"/>
  <cols>
    <col min="2" max="2" width="20.42578125" bestFit="1" customWidth="1"/>
    <col min="3" max="3" width="7.5703125" bestFit="1" customWidth="1"/>
  </cols>
  <sheetData>
    <row r="3" spans="1:20" ht="60" x14ac:dyDescent="0.25">
      <c r="B3" s="2" t="s">
        <v>0</v>
      </c>
      <c r="C3" s="2" t="s">
        <v>1</v>
      </c>
      <c r="D3" s="2" t="s">
        <v>2</v>
      </c>
      <c r="E3" s="2" t="s">
        <v>14</v>
      </c>
      <c r="F3" s="2" t="s">
        <v>13</v>
      </c>
      <c r="G3" s="2" t="s">
        <v>5</v>
      </c>
      <c r="H3" s="2" t="s">
        <v>10</v>
      </c>
      <c r="I3" s="2" t="s">
        <v>70</v>
      </c>
      <c r="J3" s="2" t="s">
        <v>12</v>
      </c>
      <c r="K3" s="2" t="s">
        <v>4</v>
      </c>
      <c r="L3" s="2" t="s">
        <v>6</v>
      </c>
      <c r="M3" s="2" t="s">
        <v>11</v>
      </c>
      <c r="N3" s="2" t="s">
        <v>7</v>
      </c>
      <c r="O3" s="2" t="s">
        <v>8</v>
      </c>
      <c r="P3" s="2" t="s">
        <v>9</v>
      </c>
      <c r="Q3" s="2" t="s">
        <v>67</v>
      </c>
      <c r="R3" s="2" t="s">
        <v>68</v>
      </c>
      <c r="S3" s="2" t="s">
        <v>3</v>
      </c>
      <c r="T3" s="2" t="s">
        <v>69</v>
      </c>
    </row>
    <row r="4" spans="1:20" x14ac:dyDescent="0.25">
      <c r="A4">
        <v>1</v>
      </c>
      <c r="B4" t="s">
        <v>15</v>
      </c>
      <c r="C4" s="3" t="s">
        <v>16</v>
      </c>
      <c r="D4" s="1">
        <v>0.55000000000000004</v>
      </c>
      <c r="E4" s="3" t="s">
        <v>17</v>
      </c>
      <c r="F4" s="1">
        <v>85</v>
      </c>
      <c r="G4" s="1">
        <v>5</v>
      </c>
      <c r="H4" s="1">
        <v>4</v>
      </c>
      <c r="I4" s="1">
        <v>2.84</v>
      </c>
      <c r="J4" s="1">
        <v>3.02</v>
      </c>
      <c r="K4" s="1">
        <v>3.6</v>
      </c>
      <c r="L4" s="1">
        <v>5</v>
      </c>
      <c r="M4" s="1">
        <v>5.5</v>
      </c>
      <c r="N4" s="1">
        <v>21.29</v>
      </c>
      <c r="O4" s="1">
        <v>19.68</v>
      </c>
      <c r="P4" s="1">
        <v>13.61</v>
      </c>
      <c r="Q4" s="4">
        <v>0.53220000000000001</v>
      </c>
      <c r="R4" s="4">
        <f>1-Q4</f>
        <v>0.46779999999999999</v>
      </c>
      <c r="S4" s="1">
        <v>40676.6</v>
      </c>
      <c r="T4" s="1">
        <v>10.11</v>
      </c>
    </row>
    <row r="5" spans="1:20" x14ac:dyDescent="0.25">
      <c r="A5">
        <v>2</v>
      </c>
      <c r="B5" t="s">
        <v>18</v>
      </c>
      <c r="C5" s="3" t="s">
        <v>19</v>
      </c>
      <c r="D5" s="1">
        <v>0.5</v>
      </c>
      <c r="E5" s="3" t="s">
        <v>20</v>
      </c>
      <c r="F5" s="1">
        <v>85</v>
      </c>
      <c r="G5" s="1">
        <v>7</v>
      </c>
      <c r="H5" s="1">
        <v>7</v>
      </c>
      <c r="I5" s="1">
        <v>1.63</v>
      </c>
      <c r="J5" s="1">
        <v>2.61</v>
      </c>
      <c r="K5" s="1">
        <v>3.03</v>
      </c>
      <c r="L5" s="1">
        <v>7</v>
      </c>
      <c r="M5" s="1">
        <v>7</v>
      </c>
      <c r="N5" s="1">
        <v>20.87</v>
      </c>
      <c r="O5" s="1">
        <v>18.45</v>
      </c>
      <c r="P5" s="1">
        <v>16.55</v>
      </c>
      <c r="Q5" s="4">
        <v>0.69040000000000001</v>
      </c>
      <c r="R5" s="4">
        <f t="shared" ref="R5:R27" si="0">1-Q5</f>
        <v>0.30959999999999999</v>
      </c>
      <c r="S5" s="1">
        <v>15476</v>
      </c>
      <c r="T5" s="1">
        <v>13.81</v>
      </c>
    </row>
    <row r="6" spans="1:20" x14ac:dyDescent="0.25">
      <c r="A6">
        <v>3</v>
      </c>
      <c r="B6" t="s">
        <v>21</v>
      </c>
      <c r="C6" s="3" t="s">
        <v>22</v>
      </c>
      <c r="D6" s="1">
        <v>0.55000000000000004</v>
      </c>
      <c r="E6" s="3" t="s">
        <v>20</v>
      </c>
      <c r="F6" s="1">
        <v>85</v>
      </c>
      <c r="G6" s="1">
        <v>8</v>
      </c>
      <c r="H6" s="1">
        <v>4.5</v>
      </c>
      <c r="I6" s="1">
        <v>4.05</v>
      </c>
      <c r="J6" s="1">
        <v>3.15</v>
      </c>
      <c r="K6" s="1">
        <v>3.34</v>
      </c>
      <c r="L6" s="1">
        <v>6.5</v>
      </c>
      <c r="M6" s="1">
        <v>7</v>
      </c>
      <c r="N6" s="1">
        <v>7.54</v>
      </c>
      <c r="O6" s="1">
        <v>13.85</v>
      </c>
      <c r="P6" s="1">
        <v>12.56</v>
      </c>
      <c r="Q6" s="4">
        <v>0.54239999999999999</v>
      </c>
      <c r="R6" s="4">
        <f t="shared" si="0"/>
        <v>0.45760000000000001</v>
      </c>
      <c r="S6" s="1">
        <v>22371</v>
      </c>
      <c r="T6" s="1">
        <v>10.94</v>
      </c>
    </row>
    <row r="7" spans="1:20" x14ac:dyDescent="0.25">
      <c r="A7">
        <v>4</v>
      </c>
      <c r="B7" t="s">
        <v>23</v>
      </c>
      <c r="C7" s="3" t="s">
        <v>24</v>
      </c>
      <c r="D7" s="1">
        <v>0.55000000000000004</v>
      </c>
      <c r="E7" s="3" t="s">
        <v>20</v>
      </c>
      <c r="F7" s="1">
        <v>60</v>
      </c>
      <c r="G7" s="1">
        <v>3.5</v>
      </c>
      <c r="H7" s="1">
        <v>6.5</v>
      </c>
      <c r="I7" s="1">
        <v>3.76</v>
      </c>
      <c r="J7" s="1">
        <v>4.6100000000000003</v>
      </c>
      <c r="K7" s="1">
        <v>4.72</v>
      </c>
      <c r="L7" s="1">
        <v>7.5</v>
      </c>
      <c r="M7" s="1">
        <v>5</v>
      </c>
      <c r="N7" s="1">
        <v>16.940000000000001</v>
      </c>
      <c r="O7" s="1">
        <v>8.57</v>
      </c>
      <c r="P7" s="1">
        <v>6.87</v>
      </c>
      <c r="Q7" s="4">
        <v>0.60770000000000002</v>
      </c>
      <c r="R7" s="4">
        <f t="shared" si="0"/>
        <v>0.39229999999999998</v>
      </c>
      <c r="S7" s="1">
        <v>51251</v>
      </c>
      <c r="T7" s="1">
        <v>10.59</v>
      </c>
    </row>
    <row r="8" spans="1:20" x14ac:dyDescent="0.25">
      <c r="A8">
        <v>5</v>
      </c>
      <c r="B8" t="s">
        <v>25</v>
      </c>
      <c r="C8" s="3" t="s">
        <v>26</v>
      </c>
      <c r="D8" s="1">
        <v>0.6</v>
      </c>
      <c r="E8" s="3" t="s">
        <v>20</v>
      </c>
      <c r="F8" s="1">
        <v>60</v>
      </c>
      <c r="G8" s="1">
        <v>-0.5</v>
      </c>
      <c r="H8" s="1">
        <v>2</v>
      </c>
      <c r="I8" s="1">
        <v>3.74</v>
      </c>
      <c r="J8" s="1">
        <v>3.12</v>
      </c>
      <c r="K8" s="1">
        <v>4.41</v>
      </c>
      <c r="L8" s="1">
        <v>1</v>
      </c>
      <c r="M8" s="1">
        <v>3.5</v>
      </c>
      <c r="N8" s="1">
        <v>38.630000000000003</v>
      </c>
      <c r="O8" s="1">
        <v>24.32</v>
      </c>
      <c r="P8" s="1">
        <v>11.53</v>
      </c>
      <c r="Q8" s="4">
        <v>0.63160000000000005</v>
      </c>
      <c r="R8" s="4">
        <f t="shared" si="0"/>
        <v>0.36839999999999995</v>
      </c>
      <c r="S8" s="1">
        <v>24602.39</v>
      </c>
      <c r="T8" s="1">
        <v>12.19</v>
      </c>
    </row>
    <row r="9" spans="1:20" x14ac:dyDescent="0.25">
      <c r="A9">
        <v>6</v>
      </c>
      <c r="B9" t="s">
        <v>27</v>
      </c>
      <c r="C9" s="3" t="s">
        <v>28</v>
      </c>
      <c r="D9" s="1">
        <v>0.55000000000000004</v>
      </c>
      <c r="E9" s="3" t="s">
        <v>17</v>
      </c>
      <c r="F9" s="1">
        <v>70</v>
      </c>
      <c r="G9" s="1">
        <v>6</v>
      </c>
      <c r="H9" s="1">
        <v>10.5</v>
      </c>
      <c r="I9" s="1">
        <v>5.49</v>
      </c>
      <c r="J9" s="1">
        <v>2.2599999999999998</v>
      </c>
      <c r="K9" s="1">
        <v>2.68</v>
      </c>
      <c r="L9" s="1">
        <v>10.5</v>
      </c>
      <c r="M9" s="1">
        <v>10</v>
      </c>
      <c r="N9" s="1">
        <v>31.8</v>
      </c>
      <c r="O9" s="1">
        <v>30.31</v>
      </c>
      <c r="P9" s="1">
        <v>20.78</v>
      </c>
      <c r="Q9" s="4">
        <v>0.43959999999999999</v>
      </c>
      <c r="R9" s="4">
        <f t="shared" si="0"/>
        <v>0.56040000000000001</v>
      </c>
      <c r="S9" s="1">
        <v>60926</v>
      </c>
      <c r="T9" s="1">
        <v>9.3699999999999992</v>
      </c>
    </row>
    <row r="10" spans="1:20" x14ac:dyDescent="0.25">
      <c r="A10">
        <v>7</v>
      </c>
      <c r="B10" t="s">
        <v>29</v>
      </c>
      <c r="C10" s="3" t="s">
        <v>30</v>
      </c>
      <c r="D10" s="1">
        <v>0.55000000000000004</v>
      </c>
      <c r="E10" s="3" t="s">
        <v>31</v>
      </c>
      <c r="F10" s="1">
        <v>95</v>
      </c>
      <c r="G10" s="1">
        <v>4</v>
      </c>
      <c r="H10" s="1">
        <v>3.5</v>
      </c>
      <c r="I10" s="1">
        <v>2.68</v>
      </c>
      <c r="J10" s="1">
        <v>2.52</v>
      </c>
      <c r="K10" s="1">
        <v>2.61</v>
      </c>
      <c r="L10" s="1">
        <v>10</v>
      </c>
      <c r="M10" s="1">
        <v>7</v>
      </c>
      <c r="N10" s="1">
        <v>9.66</v>
      </c>
      <c r="O10" s="1">
        <v>14.24</v>
      </c>
      <c r="P10" s="1">
        <v>14.13</v>
      </c>
      <c r="Q10" s="4">
        <v>0.43630000000000002</v>
      </c>
      <c r="R10" s="4">
        <f t="shared" si="0"/>
        <v>0.56369999999999998</v>
      </c>
      <c r="S10" s="1">
        <v>4205.1499999999996</v>
      </c>
      <c r="T10" s="1">
        <v>9.56</v>
      </c>
    </row>
    <row r="11" spans="1:20" x14ac:dyDescent="0.25">
      <c r="A11">
        <v>8</v>
      </c>
      <c r="B11" t="s">
        <v>32</v>
      </c>
      <c r="C11" s="3" t="s">
        <v>33</v>
      </c>
      <c r="D11" s="1">
        <v>0.5</v>
      </c>
      <c r="E11" s="3" t="s">
        <v>17</v>
      </c>
      <c r="F11" s="1">
        <v>100</v>
      </c>
      <c r="G11" s="1">
        <v>5</v>
      </c>
      <c r="H11" s="1">
        <v>5.5</v>
      </c>
      <c r="I11" s="1">
        <v>1.7</v>
      </c>
      <c r="J11" s="1">
        <v>2.7</v>
      </c>
      <c r="K11" s="1">
        <v>3.25</v>
      </c>
      <c r="L11" s="1">
        <v>6</v>
      </c>
      <c r="M11" s="1">
        <v>6</v>
      </c>
      <c r="O11" s="1">
        <v>20.02</v>
      </c>
      <c r="P11" s="1">
        <v>16.36</v>
      </c>
      <c r="Q11" s="4">
        <v>0.56389999999999996</v>
      </c>
      <c r="R11" s="4">
        <f t="shared" si="0"/>
        <v>0.43610000000000004</v>
      </c>
      <c r="S11" s="1">
        <v>28025</v>
      </c>
      <c r="T11" s="1">
        <v>10.31</v>
      </c>
    </row>
    <row r="12" spans="1:20" x14ac:dyDescent="0.25">
      <c r="A12">
        <v>9</v>
      </c>
      <c r="B12" t="s">
        <v>34</v>
      </c>
      <c r="C12" s="3" t="s">
        <v>35</v>
      </c>
      <c r="D12" s="1">
        <v>0.65</v>
      </c>
      <c r="E12" s="3" t="s">
        <v>20</v>
      </c>
      <c r="F12" s="1">
        <v>40</v>
      </c>
      <c r="G12" s="1">
        <v>-2.5</v>
      </c>
      <c r="H12" s="1">
        <v>6.5</v>
      </c>
      <c r="I12" s="1">
        <v>1.6</v>
      </c>
      <c r="J12" s="1">
        <v>3.29</v>
      </c>
      <c r="K12" s="1">
        <v>5.17</v>
      </c>
      <c r="L12" s="1">
        <v>-5</v>
      </c>
      <c r="M12" s="1">
        <v>3.5</v>
      </c>
      <c r="N12" s="1">
        <v>30.63</v>
      </c>
      <c r="O12" s="1">
        <v>19.920000000000002</v>
      </c>
      <c r="P12" s="1">
        <v>9.74</v>
      </c>
      <c r="Q12" s="4">
        <v>0.72260000000000002</v>
      </c>
      <c r="R12" s="4">
        <f t="shared" si="0"/>
        <v>0.27739999999999998</v>
      </c>
      <c r="S12" s="1">
        <v>24565</v>
      </c>
      <c r="T12" s="1">
        <v>9.7100000000000009</v>
      </c>
    </row>
    <row r="13" spans="1:20" x14ac:dyDescent="0.25">
      <c r="A13">
        <v>10</v>
      </c>
      <c r="B13" t="s">
        <v>36</v>
      </c>
      <c r="C13" s="3" t="s">
        <v>37</v>
      </c>
      <c r="D13" s="1">
        <v>0.75</v>
      </c>
      <c r="E13" s="3" t="s">
        <v>31</v>
      </c>
      <c r="F13" s="1">
        <v>80</v>
      </c>
      <c r="G13" s="1">
        <v>1</v>
      </c>
      <c r="H13" s="1">
        <v>6.5</v>
      </c>
      <c r="I13" s="1">
        <v>1.58</v>
      </c>
      <c r="J13" s="1">
        <v>3.59</v>
      </c>
      <c r="K13" s="1">
        <v>3.98</v>
      </c>
      <c r="L13" s="1">
        <v>9.5</v>
      </c>
      <c r="M13" s="1">
        <v>6.5</v>
      </c>
      <c r="N13" s="1">
        <v>9.9499999999999993</v>
      </c>
      <c r="O13" s="1">
        <v>14.07</v>
      </c>
      <c r="P13" s="1">
        <v>7.19</v>
      </c>
      <c r="Q13" s="4">
        <v>0.41970000000000002</v>
      </c>
      <c r="R13" s="4">
        <f t="shared" si="0"/>
        <v>0.58030000000000004</v>
      </c>
      <c r="S13" s="1">
        <v>6902</v>
      </c>
      <c r="T13" s="1">
        <v>10.62</v>
      </c>
    </row>
    <row r="14" spans="1:20" x14ac:dyDescent="0.25">
      <c r="A14">
        <v>11</v>
      </c>
      <c r="B14" t="s">
        <v>38</v>
      </c>
      <c r="C14" s="3" t="s">
        <v>39</v>
      </c>
      <c r="D14" s="1">
        <v>0.7</v>
      </c>
      <c r="E14" s="3" t="s">
        <v>31</v>
      </c>
      <c r="F14" s="1">
        <v>65</v>
      </c>
      <c r="G14" s="1">
        <v>14</v>
      </c>
      <c r="H14" s="1">
        <v>5</v>
      </c>
      <c r="I14" s="1">
        <v>1.46</v>
      </c>
      <c r="J14" s="1">
        <v>2.86</v>
      </c>
      <c r="K14" s="1">
        <v>2.92</v>
      </c>
      <c r="L14" s="1">
        <v>1.5</v>
      </c>
      <c r="M14" s="1">
        <v>4</v>
      </c>
      <c r="N14" s="1">
        <v>3.35</v>
      </c>
      <c r="O14" s="1">
        <v>11.91</v>
      </c>
      <c r="P14" s="1">
        <v>15.22</v>
      </c>
      <c r="Q14" s="4">
        <v>0.44740000000000002</v>
      </c>
      <c r="R14" s="4">
        <f t="shared" si="0"/>
        <v>0.55259999999999998</v>
      </c>
      <c r="S14" s="1">
        <v>1318.86</v>
      </c>
      <c r="T14" s="1">
        <v>11.29</v>
      </c>
    </row>
    <row r="15" spans="1:20" x14ac:dyDescent="0.25">
      <c r="A15">
        <v>12</v>
      </c>
      <c r="B15" t="s">
        <v>40</v>
      </c>
      <c r="C15" s="3" t="s">
        <v>41</v>
      </c>
      <c r="D15" s="1">
        <v>0.7</v>
      </c>
      <c r="E15" s="3" t="s">
        <v>20</v>
      </c>
      <c r="F15" s="1">
        <v>70</v>
      </c>
      <c r="G15" s="1">
        <v>-0.5</v>
      </c>
      <c r="H15" s="1">
        <v>1.5</v>
      </c>
      <c r="I15" s="1">
        <v>1.66</v>
      </c>
      <c r="J15" s="1">
        <v>4.67</v>
      </c>
      <c r="K15" s="1">
        <v>5.61</v>
      </c>
      <c r="L15" s="1">
        <v>2</v>
      </c>
      <c r="M15" s="1">
        <v>2</v>
      </c>
      <c r="N15" s="1">
        <v>17.309999999999999</v>
      </c>
      <c r="O15" s="1">
        <v>5.75</v>
      </c>
      <c r="P15" s="1">
        <v>4.0199999999999996</v>
      </c>
      <c r="Q15" s="4">
        <v>0.63260000000000005</v>
      </c>
      <c r="R15" s="4">
        <f t="shared" si="0"/>
        <v>0.36739999999999995</v>
      </c>
      <c r="S15" s="1">
        <v>31726</v>
      </c>
      <c r="T15" s="1">
        <v>15.67</v>
      </c>
    </row>
    <row r="16" spans="1:20" x14ac:dyDescent="0.25">
      <c r="A16">
        <v>13</v>
      </c>
      <c r="B16" t="s">
        <v>42</v>
      </c>
      <c r="C16" s="3" t="s">
        <v>43</v>
      </c>
      <c r="D16" s="1">
        <v>0.5</v>
      </c>
      <c r="E16" s="3" t="s">
        <v>17</v>
      </c>
      <c r="F16" s="1">
        <v>95</v>
      </c>
      <c r="G16" s="1">
        <v>5</v>
      </c>
      <c r="H16" s="1">
        <v>5</v>
      </c>
      <c r="I16" s="1">
        <v>3.13</v>
      </c>
      <c r="J16" s="1">
        <v>3.51</v>
      </c>
      <c r="K16" s="1">
        <v>3.55</v>
      </c>
      <c r="L16" s="1">
        <v>3</v>
      </c>
      <c r="M16" s="1">
        <v>6</v>
      </c>
      <c r="N16" s="1">
        <v>1.02</v>
      </c>
      <c r="O16" s="1">
        <v>9.27</v>
      </c>
      <c r="P16" s="1">
        <v>10.4</v>
      </c>
      <c r="Q16" s="4">
        <v>0.4703</v>
      </c>
      <c r="R16" s="4">
        <f t="shared" si="0"/>
        <v>0.52970000000000006</v>
      </c>
      <c r="S16" s="1">
        <v>9861.15</v>
      </c>
      <c r="T16" s="1">
        <v>9.7799999999999994</v>
      </c>
    </row>
    <row r="17" spans="1:20" x14ac:dyDescent="0.25">
      <c r="A17">
        <v>14</v>
      </c>
      <c r="B17" t="s">
        <v>44</v>
      </c>
      <c r="C17" s="3" t="s">
        <v>45</v>
      </c>
      <c r="D17" s="1">
        <v>0.6</v>
      </c>
      <c r="E17" s="3" t="s">
        <v>46</v>
      </c>
      <c r="F17" s="1">
        <v>75</v>
      </c>
      <c r="G17" s="1">
        <v>6</v>
      </c>
      <c r="H17" s="1">
        <v>7</v>
      </c>
      <c r="I17" s="1">
        <v>1.23</v>
      </c>
      <c r="J17" s="1">
        <v>2.44</v>
      </c>
      <c r="K17" s="1">
        <v>2.8</v>
      </c>
      <c r="L17" s="1">
        <v>11</v>
      </c>
      <c r="M17" s="1">
        <v>7</v>
      </c>
      <c r="N17" s="1">
        <v>14.89</v>
      </c>
      <c r="O17" s="1">
        <v>18.32</v>
      </c>
      <c r="P17" s="1">
        <v>13.84</v>
      </c>
      <c r="Q17" s="4">
        <v>0.61099999999999999</v>
      </c>
      <c r="R17" s="4">
        <f t="shared" si="0"/>
        <v>0.38900000000000001</v>
      </c>
      <c r="S17" s="1">
        <v>4370.0200000000004</v>
      </c>
      <c r="T17" s="1">
        <v>7.86</v>
      </c>
    </row>
    <row r="18" spans="1:20" x14ac:dyDescent="0.25">
      <c r="A18">
        <v>15</v>
      </c>
      <c r="B18" t="s">
        <v>47</v>
      </c>
      <c r="C18" s="3" t="s">
        <v>48</v>
      </c>
      <c r="D18" s="1">
        <v>0.5</v>
      </c>
      <c r="E18" s="3" t="s">
        <v>31</v>
      </c>
      <c r="F18" s="1">
        <v>85</v>
      </c>
      <c r="G18" s="1">
        <v>2.5</v>
      </c>
      <c r="H18" s="1">
        <v>3.5</v>
      </c>
      <c r="I18" s="1">
        <v>2.54</v>
      </c>
      <c r="J18" s="1">
        <v>4.0199999999999996</v>
      </c>
      <c r="K18" s="1">
        <v>5.27</v>
      </c>
      <c r="L18" s="1">
        <v>3.5</v>
      </c>
      <c r="M18" s="1">
        <v>3</v>
      </c>
      <c r="N18" s="1">
        <v>36.92</v>
      </c>
      <c r="O18" s="1">
        <v>15.18</v>
      </c>
      <c r="P18" s="1">
        <v>10.59</v>
      </c>
      <c r="Q18" s="4">
        <v>0.61960000000000004</v>
      </c>
      <c r="R18" s="4">
        <f t="shared" si="0"/>
        <v>0.38039999999999996</v>
      </c>
      <c r="S18" s="1">
        <v>65750</v>
      </c>
      <c r="T18" s="1">
        <v>12.45</v>
      </c>
    </row>
    <row r="19" spans="1:20" x14ac:dyDescent="0.25">
      <c r="A19">
        <v>16</v>
      </c>
      <c r="B19" t="s">
        <v>49</v>
      </c>
      <c r="C19" s="3" t="s">
        <v>50</v>
      </c>
      <c r="D19" s="1">
        <v>0.55000000000000004</v>
      </c>
      <c r="E19" s="3" t="s">
        <v>31</v>
      </c>
      <c r="F19" s="1">
        <v>85</v>
      </c>
      <c r="G19" s="1">
        <v>4.5</v>
      </c>
      <c r="H19" s="1">
        <v>6.5</v>
      </c>
      <c r="I19" s="1">
        <v>2.0099999999999998</v>
      </c>
      <c r="J19" s="1">
        <v>2.65</v>
      </c>
      <c r="K19" s="1">
        <v>3.04</v>
      </c>
      <c r="L19" s="1">
        <v>2.5</v>
      </c>
      <c r="M19" s="1">
        <v>4.5</v>
      </c>
      <c r="N19" s="1">
        <v>11.17</v>
      </c>
      <c r="O19" s="1">
        <v>18.27</v>
      </c>
      <c r="P19" s="1">
        <v>15.26</v>
      </c>
      <c r="Q19" s="4">
        <v>0.50280000000000002</v>
      </c>
      <c r="R19" s="4">
        <f t="shared" si="0"/>
        <v>0.49719999999999998</v>
      </c>
      <c r="S19" s="1">
        <v>15632</v>
      </c>
      <c r="T19" s="1">
        <v>10.68</v>
      </c>
    </row>
    <row r="20" spans="1:20" x14ac:dyDescent="0.25">
      <c r="A20">
        <v>17</v>
      </c>
      <c r="B20" t="s">
        <v>51</v>
      </c>
      <c r="C20" s="3" t="s">
        <v>52</v>
      </c>
      <c r="D20" s="1">
        <v>0.6</v>
      </c>
      <c r="E20" s="3" t="s">
        <v>31</v>
      </c>
      <c r="F20" s="1">
        <v>90</v>
      </c>
      <c r="G20" s="1">
        <v>5</v>
      </c>
      <c r="H20" s="1">
        <v>6.5</v>
      </c>
      <c r="I20" s="1">
        <v>1.42</v>
      </c>
      <c r="J20" s="1">
        <v>2.61</v>
      </c>
      <c r="K20" s="1">
        <v>3.2</v>
      </c>
      <c r="L20" s="1">
        <v>7</v>
      </c>
      <c r="M20" s="1">
        <v>5.5</v>
      </c>
      <c r="O20" s="1">
        <v>17.420000000000002</v>
      </c>
      <c r="P20" s="1">
        <v>14.65</v>
      </c>
      <c r="Q20" s="4">
        <v>0.53359999999999996</v>
      </c>
      <c r="R20" s="4">
        <f t="shared" si="0"/>
        <v>0.46640000000000004</v>
      </c>
      <c r="S20" s="1">
        <v>9832</v>
      </c>
      <c r="T20" s="1">
        <v>11.16</v>
      </c>
    </row>
    <row r="21" spans="1:20" x14ac:dyDescent="0.25">
      <c r="A21">
        <v>18</v>
      </c>
      <c r="B21" t="s">
        <v>53</v>
      </c>
      <c r="C21" s="3" t="s">
        <v>54</v>
      </c>
      <c r="D21" s="1">
        <v>0.6</v>
      </c>
      <c r="E21" s="3" t="s">
        <v>31</v>
      </c>
      <c r="F21" s="1">
        <v>65</v>
      </c>
      <c r="G21" s="1">
        <v>5</v>
      </c>
      <c r="H21" s="1">
        <v>3.5</v>
      </c>
      <c r="I21" s="1">
        <v>1.6</v>
      </c>
      <c r="J21" s="1">
        <v>3.35</v>
      </c>
      <c r="K21" s="1">
        <v>2.93</v>
      </c>
      <c r="L21" s="1">
        <v>4.5</v>
      </c>
      <c r="M21" s="1">
        <v>4</v>
      </c>
      <c r="N21" s="1">
        <v>-5.88</v>
      </c>
      <c r="O21" s="1">
        <v>8.7200000000000006</v>
      </c>
      <c r="P21" s="1">
        <v>10.43</v>
      </c>
      <c r="Q21" s="4">
        <v>0.50470000000000004</v>
      </c>
      <c r="R21" s="4">
        <f t="shared" si="0"/>
        <v>0.49529999999999996</v>
      </c>
      <c r="S21" s="1">
        <v>3580.3</v>
      </c>
      <c r="T21" s="1">
        <v>7.69</v>
      </c>
    </row>
    <row r="22" spans="1:20" x14ac:dyDescent="0.25">
      <c r="A22">
        <v>19</v>
      </c>
      <c r="B22" t="s">
        <v>55</v>
      </c>
      <c r="C22" s="3" t="s">
        <v>56</v>
      </c>
      <c r="D22" s="1">
        <v>0.8</v>
      </c>
      <c r="E22" s="3" t="s">
        <v>46</v>
      </c>
      <c r="F22" s="1">
        <v>50</v>
      </c>
      <c r="G22" s="1">
        <v>-3</v>
      </c>
      <c r="H22" s="1">
        <v>10.5</v>
      </c>
      <c r="I22" s="1">
        <v>1.19</v>
      </c>
      <c r="J22" s="1">
        <v>4.42</v>
      </c>
      <c r="K22" s="1">
        <v>4.09</v>
      </c>
      <c r="L22" s="1">
        <v>7.5</v>
      </c>
      <c r="M22" s="1">
        <v>2.5</v>
      </c>
      <c r="N22" s="1">
        <v>-8.64</v>
      </c>
      <c r="O22" s="1">
        <v>5.1100000000000003</v>
      </c>
      <c r="P22" s="1">
        <v>5.03</v>
      </c>
      <c r="Q22" s="4">
        <v>0.51859999999999995</v>
      </c>
      <c r="R22" s="4">
        <f t="shared" si="0"/>
        <v>0.48140000000000005</v>
      </c>
      <c r="S22" s="1">
        <v>16740</v>
      </c>
      <c r="T22" s="1">
        <v>5.3</v>
      </c>
    </row>
    <row r="23" spans="1:20" x14ac:dyDescent="0.25">
      <c r="A23">
        <v>20</v>
      </c>
      <c r="B23" t="s">
        <v>57</v>
      </c>
      <c r="C23" s="3" t="s">
        <v>58</v>
      </c>
      <c r="E23" s="3" t="s">
        <v>20</v>
      </c>
      <c r="I23" s="1">
        <v>2.0499999999999998</v>
      </c>
      <c r="J23" s="1">
        <v>3.2</v>
      </c>
      <c r="K23" s="1">
        <v>3.06</v>
      </c>
      <c r="N23" s="1">
        <v>10.029999999999999</v>
      </c>
      <c r="Q23" s="4">
        <v>0.40010000000000001</v>
      </c>
      <c r="R23" s="4">
        <f t="shared" si="0"/>
        <v>0.59989999999999999</v>
      </c>
      <c r="S23" s="1">
        <v>16715.599999999999</v>
      </c>
      <c r="T23" s="1">
        <v>5.34</v>
      </c>
    </row>
    <row r="24" spans="1:20" x14ac:dyDescent="0.25">
      <c r="A24">
        <v>21</v>
      </c>
      <c r="B24" t="s">
        <v>59</v>
      </c>
      <c r="C24" s="3" t="s">
        <v>60</v>
      </c>
      <c r="D24" s="1">
        <v>0.65</v>
      </c>
      <c r="E24" s="3" t="s">
        <v>31</v>
      </c>
      <c r="F24" s="1">
        <v>85</v>
      </c>
      <c r="G24" s="1">
        <v>4</v>
      </c>
      <c r="H24" s="1">
        <v>5</v>
      </c>
      <c r="I24" s="1">
        <v>2.46</v>
      </c>
      <c r="J24" s="1">
        <v>3.06</v>
      </c>
      <c r="K24" s="1">
        <v>2.99</v>
      </c>
      <c r="L24" s="1">
        <v>3</v>
      </c>
      <c r="M24" s="1">
        <v>5</v>
      </c>
      <c r="N24" s="1">
        <v>1.33</v>
      </c>
      <c r="O24" s="1">
        <v>12.3</v>
      </c>
      <c r="P24" s="1">
        <v>13.13</v>
      </c>
      <c r="Q24" s="4">
        <v>0.39850000000000002</v>
      </c>
      <c r="R24" s="4">
        <f t="shared" si="0"/>
        <v>0.60149999999999992</v>
      </c>
      <c r="S24" s="1">
        <v>3584.3</v>
      </c>
      <c r="T24" s="1">
        <v>8.07</v>
      </c>
    </row>
    <row r="25" spans="1:20" x14ac:dyDescent="0.25">
      <c r="A25">
        <v>22</v>
      </c>
      <c r="B25" t="s">
        <v>61</v>
      </c>
      <c r="C25" s="3" t="s">
        <v>62</v>
      </c>
      <c r="D25" s="1">
        <v>0.55000000000000004</v>
      </c>
      <c r="E25" s="3" t="s">
        <v>20</v>
      </c>
      <c r="F25" s="1">
        <v>85</v>
      </c>
      <c r="G25" s="1">
        <v>4</v>
      </c>
      <c r="H25" s="1">
        <v>4.5</v>
      </c>
      <c r="I25" s="1">
        <v>1.59</v>
      </c>
      <c r="J25" s="1">
        <v>2.86</v>
      </c>
      <c r="K25" s="1">
        <v>3.27</v>
      </c>
      <c r="L25" s="1">
        <v>4.5</v>
      </c>
      <c r="M25" s="1">
        <v>6.5</v>
      </c>
      <c r="N25" s="1">
        <v>18.670000000000002</v>
      </c>
      <c r="O25" s="1">
        <v>13.47</v>
      </c>
      <c r="P25" s="1">
        <v>11.91</v>
      </c>
      <c r="Q25" s="4">
        <v>0.46500000000000002</v>
      </c>
      <c r="R25" s="4">
        <f t="shared" si="0"/>
        <v>0.53499999999999992</v>
      </c>
      <c r="S25" s="1">
        <v>4684</v>
      </c>
      <c r="T25" s="1">
        <v>8.4600000000000009</v>
      </c>
    </row>
    <row r="26" spans="1:20" x14ac:dyDescent="0.25">
      <c r="A26">
        <v>23</v>
      </c>
      <c r="B26" t="s">
        <v>63</v>
      </c>
      <c r="C26" s="3" t="s">
        <v>64</v>
      </c>
      <c r="D26" s="1">
        <v>0.5</v>
      </c>
      <c r="E26" s="3" t="s">
        <v>31</v>
      </c>
      <c r="F26" s="1">
        <v>90</v>
      </c>
      <c r="G26" s="1">
        <v>0.5</v>
      </c>
      <c r="H26" s="1">
        <v>6</v>
      </c>
      <c r="I26" s="1">
        <v>3.82</v>
      </c>
      <c r="J26" s="1">
        <v>4.22</v>
      </c>
      <c r="K26" s="1">
        <v>4.54</v>
      </c>
      <c r="L26" s="1">
        <v>3</v>
      </c>
      <c r="M26" s="1">
        <v>2.5</v>
      </c>
      <c r="N26" s="1">
        <v>3.86</v>
      </c>
      <c r="O26" s="1">
        <v>10.8</v>
      </c>
      <c r="P26" s="1">
        <v>6.22</v>
      </c>
      <c r="Q26" s="4">
        <v>0.53849999999999998</v>
      </c>
      <c r="R26" s="4">
        <f t="shared" si="0"/>
        <v>0.46150000000000002</v>
      </c>
      <c r="S26" s="1">
        <v>94940</v>
      </c>
      <c r="T26" s="1">
        <v>6.68</v>
      </c>
    </row>
    <row r="27" spans="1:20" x14ac:dyDescent="0.25">
      <c r="A27">
        <v>24</v>
      </c>
      <c r="B27" t="s">
        <v>65</v>
      </c>
      <c r="C27" s="3" t="s">
        <v>66</v>
      </c>
      <c r="D27" s="1">
        <v>0.6</v>
      </c>
      <c r="E27" s="3" t="s">
        <v>20</v>
      </c>
      <c r="F27" s="1">
        <v>85</v>
      </c>
      <c r="G27" s="1">
        <v>7</v>
      </c>
      <c r="H27" s="1">
        <v>3</v>
      </c>
      <c r="I27" s="1">
        <v>2.38</v>
      </c>
      <c r="J27" s="1">
        <v>3.32</v>
      </c>
      <c r="K27" s="1">
        <v>3.86</v>
      </c>
      <c r="L27" s="1">
        <v>7</v>
      </c>
      <c r="M27" s="1">
        <v>4.5</v>
      </c>
      <c r="O27" s="1">
        <v>12.36</v>
      </c>
      <c r="P27" s="1">
        <v>9.9</v>
      </c>
      <c r="Q27" s="4">
        <v>0.52210000000000001</v>
      </c>
      <c r="R27" s="4">
        <f t="shared" si="0"/>
        <v>0.47789999999999999</v>
      </c>
      <c r="S27" s="1">
        <v>4064.64</v>
      </c>
      <c r="T27" s="1">
        <v>8.8000000000000007</v>
      </c>
    </row>
    <row r="29" spans="1:20" x14ac:dyDescent="0.25">
      <c r="B29" t="s">
        <v>78</v>
      </c>
      <c r="D29" s="7">
        <f>AVERAGE(D4:D27)</f>
        <v>0.5913043478260871</v>
      </c>
      <c r="G29" s="6">
        <f>AVERAGE(G4:G27)*0.01</f>
        <v>3.9347826086956521E-2</v>
      </c>
      <c r="H29" s="6">
        <f>AVERAGE(H4:H27)*0.01</f>
        <v>5.3913043478260869E-2</v>
      </c>
      <c r="J29" s="6">
        <f t="shared" ref="J29:P29" si="1">AVERAGE(J4:J27)*0.01</f>
        <v>3.2524999999999998E-2</v>
      </c>
      <c r="K29" s="6">
        <f t="shared" si="1"/>
        <v>3.663333333333333E-2</v>
      </c>
      <c r="L29" s="6">
        <f t="shared" si="1"/>
        <v>5.1304347826086956E-2</v>
      </c>
      <c r="M29" s="6">
        <f t="shared" si="1"/>
        <v>5.1304347826086956E-2</v>
      </c>
      <c r="N29" s="6">
        <f t="shared" si="1"/>
        <v>0.13873333333333335</v>
      </c>
      <c r="O29" s="6">
        <f t="shared" si="1"/>
        <v>0.14883043478260877</v>
      </c>
      <c r="P29" s="6">
        <f t="shared" si="1"/>
        <v>0.11735652173913044</v>
      </c>
      <c r="Q29" s="6">
        <f>AVERAGE(Q4:Q27)</f>
        <v>0.53129999999999999</v>
      </c>
      <c r="R29" s="6">
        <f>AVERAGE(R4:R27)</f>
        <v>0.46870000000000006</v>
      </c>
    </row>
    <row r="30" spans="1:20" x14ac:dyDescent="0.25">
      <c r="B30" t="s">
        <v>79</v>
      </c>
      <c r="D30" s="7">
        <f>MEDIAN(D4:D27)</f>
        <v>0.55000000000000004</v>
      </c>
      <c r="G30" s="6">
        <f>MEDIAN(G4:G27)*0.01</f>
        <v>4.4999999999999998E-2</v>
      </c>
      <c r="H30" s="6">
        <f>MEDIAN(H4:H27)*0.01</f>
        <v>0.05</v>
      </c>
      <c r="J30" s="6">
        <f t="shared" ref="J30:P30" si="2">MEDIAN(J4:J27)*0.01</f>
        <v>3.1349999999999996E-2</v>
      </c>
      <c r="K30" s="6">
        <f t="shared" si="2"/>
        <v>3.3049999999999996E-2</v>
      </c>
      <c r="L30" s="6">
        <f t="shared" si="2"/>
        <v>0.05</v>
      </c>
      <c r="M30" s="6">
        <f t="shared" si="2"/>
        <v>0.05</v>
      </c>
      <c r="N30" s="6">
        <f t="shared" si="2"/>
        <v>0.11170000000000001</v>
      </c>
      <c r="O30" s="6">
        <f t="shared" si="2"/>
        <v>0.14070000000000002</v>
      </c>
      <c r="P30" s="6">
        <f t="shared" si="2"/>
        <v>0.1191</v>
      </c>
      <c r="Q30" s="6">
        <f>MEDIAN(Q4:Q27)</f>
        <v>0.52715000000000001</v>
      </c>
      <c r="R30" s="6">
        <f>MEDIAN(R4:R27)</f>
        <v>0.47284999999999999</v>
      </c>
    </row>
    <row r="33" spans="1:1" x14ac:dyDescent="0.25">
      <c r="A33" t="s">
        <v>80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</vt:i4>
      </vt:variant>
    </vt:vector>
  </HeadingPairs>
  <TitlesOfParts>
    <vt:vector size="18" baseType="lpstr">
      <vt:lpstr>DPU 2.01 ROE Summary</vt:lpstr>
      <vt:lpstr>DPU 2.02 WACC</vt:lpstr>
      <vt:lpstr>DPU 2.03 Constant Growth DCF</vt:lpstr>
      <vt:lpstr>DPU 2.04 Beta Report</vt:lpstr>
      <vt:lpstr>DPU 2.05 CAPM</vt:lpstr>
      <vt:lpstr>DPU 2.06 RP on Bond Yields</vt:lpstr>
      <vt:lpstr>DPU 2.07 Past AROR</vt:lpstr>
      <vt:lpstr>DPU 2.08 AEB-2 Summary Updated</vt:lpstr>
      <vt:lpstr>VL Data Proxy Group</vt:lpstr>
      <vt:lpstr>Yahoo Data Proxy Group</vt:lpstr>
      <vt:lpstr>Ned Davis Data Proxy Group</vt:lpstr>
      <vt:lpstr>Zacks Data Proxy Group</vt:lpstr>
      <vt:lpstr>'DPU 2.01 ROE Summary'!Print_Area</vt:lpstr>
      <vt:lpstr>'DPU 2.02 WACC'!Print_Area</vt:lpstr>
      <vt:lpstr>'DPU 2.05 CAPM'!Print_Area</vt:lpstr>
      <vt:lpstr>'DPU 2.06 RP on Bond Yields'!Print_Area</vt:lpstr>
      <vt:lpstr>'DPU 2.08 AEB-2 Summary Updated'!Print_Area</vt:lpstr>
      <vt:lpstr>'DPU 2.07 Past AROR'!Print_Titles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Davis</dc:creator>
  <cp:lastModifiedBy>Fred Nass</cp:lastModifiedBy>
  <cp:lastPrinted>2020-08-17T14:12:37Z</cp:lastPrinted>
  <dcterms:created xsi:type="dcterms:W3CDTF">2020-07-16T14:33:38Z</dcterms:created>
  <dcterms:modified xsi:type="dcterms:W3CDTF">2020-08-20T20:18:38Z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{54866858-E91F-468C-8D32-2AFC56E4F6EC}</vt:lpwstr>
  </property>
</Properties>
</file>