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I:\Websites\Pscweb\utilities\electric\20docs\2003504\"/>
    </mc:Choice>
  </mc:AlternateContent>
  <bookViews>
    <workbookView xWindow="0" yWindow="0" windowWidth="19125" windowHeight="11520" activeTab="1"/>
  </bookViews>
  <sheets>
    <sheet name="1.1 Rev Summ" sheetId="2" r:id="rId1"/>
    <sheet name="1.2 DPC Calcs" sheetId="1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________________________OM1" localSheetId="0" hidden="1">{#N/A,#N/A,FALSE,"Summary";#N/A,#N/A,FALSE,"SmPlants";#N/A,#N/A,FALSE,"Utah";#N/A,#N/A,FALSE,"Idaho";#N/A,#N/A,FALSE,"Lewis River";#N/A,#N/A,FALSE,"NrthUmpq";#N/A,#N/A,FALSE,"KlamRog"}</definedName>
    <definedName name="__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__OM1" localSheetId="0" hidden="1">{#N/A,#N/A,FALSE,"Summary";#N/A,#N/A,FALSE,"SmPlants";#N/A,#N/A,FALSE,"Utah";#N/A,#N/A,FALSE,"Idaho";#N/A,#N/A,FALSE,"Lewis River";#N/A,#N/A,FALSE,"NrthUmpq";#N/A,#N/A,FALSE,"KlamRog"}</definedName>
    <definedName name="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OM1" localSheetId="0" hidden="1">{#N/A,#N/A,FALSE,"Summary";#N/A,#N/A,FALSE,"SmPlants";#N/A,#N/A,FALSE,"Utah";#N/A,#N/A,FALSE,"Idaho";#N/A,#N/A,FALSE,"Lewis River";#N/A,#N/A,FALSE,"NrthUmpq";#N/A,#N/A,FALSE,"KlamRog"}</definedName>
    <definedName name="____________________OM1" hidden="1">{#N/A,#N/A,FALSE,"Summary";#N/A,#N/A,FALSE,"SmPlants";#N/A,#N/A,FALSE,"Utah";#N/A,#N/A,FALSE,"Idaho";#N/A,#N/A,FALSE,"Lewis River";#N/A,#N/A,FALSE,"NrthUmpq";#N/A,#N/A,FALSE,"KlamRog"}</definedName>
    <definedName name="___________________OM1" localSheetId="0" hidden="1">{#N/A,#N/A,FALSE,"Summary";#N/A,#N/A,FALSE,"SmPlants";#N/A,#N/A,FALSE,"Utah";#N/A,#N/A,FALSE,"Idaho";#N/A,#N/A,FALSE,"Lewis River";#N/A,#N/A,FALSE,"NrthUmpq";#N/A,#N/A,FALSE,"KlamRog"}</definedName>
    <definedName name="___________________OM1" hidden="1">{#N/A,#N/A,FALSE,"Summary";#N/A,#N/A,FALSE,"SmPlants";#N/A,#N/A,FALSE,"Utah";#N/A,#N/A,FALSE,"Idaho";#N/A,#N/A,FALSE,"Lewis River";#N/A,#N/A,FALSE,"NrthUmpq";#N/A,#N/A,FALSE,"KlamRog"}</definedName>
    <definedName name="_________________OM1" localSheetId="0" hidden="1">{#N/A,#N/A,FALSE,"Summary";#N/A,#N/A,FALSE,"SmPlants";#N/A,#N/A,FALSE,"Utah";#N/A,#N/A,FALSE,"Idaho";#N/A,#N/A,FALSE,"Lewis River";#N/A,#N/A,FALSE,"NrthUmpq";#N/A,#N/A,FALSE,"KlamRog"}</definedName>
    <definedName name="_________________OM1" hidden="1">{#N/A,#N/A,FALSE,"Summary";#N/A,#N/A,FALSE,"SmPlants";#N/A,#N/A,FALSE,"Utah";#N/A,#N/A,FALSE,"Idaho";#N/A,#N/A,FALSE,"Lewis River";#N/A,#N/A,FALSE,"NrthUmpq";#N/A,#N/A,FALSE,"KlamRog"}</definedName>
    <definedName name="______________OM1" localSheetId="0" hidden="1">{#N/A,#N/A,FALSE,"Summary";#N/A,#N/A,FALSE,"SmPlants";#N/A,#N/A,FALSE,"Utah";#N/A,#N/A,FALSE,"Idaho";#N/A,#N/A,FALSE,"Lewis River";#N/A,#N/A,FALSE,"NrthUmpq";#N/A,#N/A,FALSE,"KlamRog"}</definedName>
    <definedName name="______________OM1" hidden="1">{#N/A,#N/A,FALSE,"Summary";#N/A,#N/A,FALSE,"SmPlants";#N/A,#N/A,FALSE,"Utah";#N/A,#N/A,FALSE,"Idaho";#N/A,#N/A,FALSE,"Lewis River";#N/A,#N/A,FALSE,"NrthUmpq";#N/A,#N/A,FALSE,"KlamRog"}</definedName>
    <definedName name="____________OM1" localSheetId="0" hidden="1">{#N/A,#N/A,FALSE,"Summary";#N/A,#N/A,FALSE,"SmPlants";#N/A,#N/A,FALSE,"Utah";#N/A,#N/A,FALSE,"Idaho";#N/A,#N/A,FALSE,"Lewis River";#N/A,#N/A,FALSE,"NrthUmpq";#N/A,#N/A,FALSE,"KlamRog"}</definedName>
    <definedName name="____________OM1" hidden="1">{#N/A,#N/A,FALSE,"Summary";#N/A,#N/A,FALSE,"SmPlants";#N/A,#N/A,FALSE,"Utah";#N/A,#N/A,FALSE,"Idaho";#N/A,#N/A,FALSE,"Lewis River";#N/A,#N/A,FALSE,"NrthUmpq";#N/A,#N/A,FALSE,"KlamRog"}</definedName>
    <definedName name="___________OM1" localSheetId="0" hidden="1">{#N/A,#N/A,FALSE,"Summary";#N/A,#N/A,FALSE,"SmPlants";#N/A,#N/A,FALSE,"Utah";#N/A,#N/A,FALSE,"Idaho";#N/A,#N/A,FALSE,"Lewis River";#N/A,#N/A,FALSE,"NrthUmpq";#N/A,#N/A,FALSE,"KlamRog"}</definedName>
    <definedName name="___________OM1" hidden="1">{#N/A,#N/A,FALSE,"Summary";#N/A,#N/A,FALSE,"SmPlants";#N/A,#N/A,FALSE,"Utah";#N/A,#N/A,FALSE,"Idaho";#N/A,#N/A,FALSE,"Lewis River";#N/A,#N/A,FALSE,"NrthUmpq";#N/A,#N/A,FALSE,"KlamRog"}</definedName>
    <definedName name="_________j1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__j1" hidden="1">{"PRINT",#N/A,TRUE,"APPA";"PRINT",#N/A,TRUE,"APS";"PRINT",#N/A,TRUE,"BHPL";"PRINT",#N/A,TRUE,"BHPL2";"PRINT",#N/A,TRUE,"CDWR";"PRINT",#N/A,TRUE,"EWEB";"PRINT",#N/A,TRUE,"LADWP";"PRINT",#N/A,TRUE,"NEVBASE"}</definedName>
    <definedName name="_________j2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__j2" hidden="1">{"PRINT",#N/A,TRUE,"APPA";"PRINT",#N/A,TRUE,"APS";"PRINT",#N/A,TRUE,"BHPL";"PRINT",#N/A,TRUE,"BHPL2";"PRINT",#N/A,TRUE,"CDWR";"PRINT",#N/A,TRUE,"EWEB";"PRINT",#N/A,TRUE,"LADWP";"PRINT",#N/A,TRUE,"NEVBASE"}</definedName>
    <definedName name="_________j3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__j3" hidden="1">{"PRINT",#N/A,TRUE,"APPA";"PRINT",#N/A,TRUE,"APS";"PRINT",#N/A,TRUE,"BHPL";"PRINT",#N/A,TRUE,"BHPL2";"PRINT",#N/A,TRUE,"CDWR";"PRINT",#N/A,TRUE,"EWEB";"PRINT",#N/A,TRUE,"LADWP";"PRINT",#N/A,TRUE,"NEVBASE"}</definedName>
    <definedName name="_________j4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__j4" hidden="1">{"PRINT",#N/A,TRUE,"APPA";"PRINT",#N/A,TRUE,"APS";"PRINT",#N/A,TRUE,"BHPL";"PRINT",#N/A,TRUE,"BHPL2";"PRINT",#N/A,TRUE,"CDWR";"PRINT",#N/A,TRUE,"EWEB";"PRINT",#N/A,TRUE,"LADWP";"PRINT",#N/A,TRUE,"NEVBASE"}</definedName>
    <definedName name="_________j5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__j5" hidden="1">{"PRINT",#N/A,TRUE,"APPA";"PRINT",#N/A,TRUE,"APS";"PRINT",#N/A,TRUE,"BHPL";"PRINT",#N/A,TRUE,"BHPL2";"PRINT",#N/A,TRUE,"CDWR";"PRINT",#N/A,TRUE,"EWEB";"PRINT",#N/A,TRUE,"LADWP";"PRINT",#N/A,TRUE,"NEVBASE"}</definedName>
    <definedName name="_________OM1" localSheetId="0" hidden="1">{#N/A,#N/A,FALSE,"Summary";#N/A,#N/A,FALSE,"SmPlants";#N/A,#N/A,FALSE,"Utah";#N/A,#N/A,FALSE,"Idaho";#N/A,#N/A,FALSE,"Lewis River";#N/A,#N/A,FALSE,"NrthUmpq";#N/A,#N/A,FALSE,"KlamRog"}</definedName>
    <definedName name="_________OM1" hidden="1">{#N/A,#N/A,FALSE,"Summary";#N/A,#N/A,FALSE,"SmPlants";#N/A,#N/A,FALSE,"Utah";#N/A,#N/A,FALSE,"Idaho";#N/A,#N/A,FALSE,"Lewis River";#N/A,#N/A,FALSE,"NrthUmpq";#N/A,#N/A,FALSE,"KlamRog"}</definedName>
    <definedName name="________j1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_j1" hidden="1">{"PRINT",#N/A,TRUE,"APPA";"PRINT",#N/A,TRUE,"APS";"PRINT",#N/A,TRUE,"BHPL";"PRINT",#N/A,TRUE,"BHPL2";"PRINT",#N/A,TRUE,"CDWR";"PRINT",#N/A,TRUE,"EWEB";"PRINT",#N/A,TRUE,"LADWP";"PRINT",#N/A,TRUE,"NEVBASE"}</definedName>
    <definedName name="________j2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_j2" hidden="1">{"PRINT",#N/A,TRUE,"APPA";"PRINT",#N/A,TRUE,"APS";"PRINT",#N/A,TRUE,"BHPL";"PRINT",#N/A,TRUE,"BHPL2";"PRINT",#N/A,TRUE,"CDWR";"PRINT",#N/A,TRUE,"EWEB";"PRINT",#N/A,TRUE,"LADWP";"PRINT",#N/A,TRUE,"NEVBASE"}</definedName>
    <definedName name="________j3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_j3" hidden="1">{"PRINT",#N/A,TRUE,"APPA";"PRINT",#N/A,TRUE,"APS";"PRINT",#N/A,TRUE,"BHPL";"PRINT",#N/A,TRUE,"BHPL2";"PRINT",#N/A,TRUE,"CDWR";"PRINT",#N/A,TRUE,"EWEB";"PRINT",#N/A,TRUE,"LADWP";"PRINT",#N/A,TRUE,"NEVBASE"}</definedName>
    <definedName name="________j4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_j4" hidden="1">{"PRINT",#N/A,TRUE,"APPA";"PRINT",#N/A,TRUE,"APS";"PRINT",#N/A,TRUE,"BHPL";"PRINT",#N/A,TRUE,"BHPL2";"PRINT",#N/A,TRUE,"CDWR";"PRINT",#N/A,TRUE,"EWEB";"PRINT",#N/A,TRUE,"LADWP";"PRINT",#N/A,TRUE,"NEVBASE"}</definedName>
    <definedName name="________j5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_j5" hidden="1">{"PRINT",#N/A,TRUE,"APPA";"PRINT",#N/A,TRUE,"APS";"PRINT",#N/A,TRUE,"BHPL";"PRINT",#N/A,TRUE,"BHPL2";"PRINT",#N/A,TRUE,"CDWR";"PRINT",#N/A,TRUE,"EWEB";"PRINT",#N/A,TRUE,"LADWP";"PRINT",#N/A,TRUE,"NEVBASE"}</definedName>
    <definedName name="_______j1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j1" hidden="1">{"PRINT",#N/A,TRUE,"APPA";"PRINT",#N/A,TRUE,"APS";"PRINT",#N/A,TRUE,"BHPL";"PRINT",#N/A,TRUE,"BHPL2";"PRINT",#N/A,TRUE,"CDWR";"PRINT",#N/A,TRUE,"EWEB";"PRINT",#N/A,TRUE,"LADWP";"PRINT",#N/A,TRUE,"NEVBASE"}</definedName>
    <definedName name="_______j2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j2" hidden="1">{"PRINT",#N/A,TRUE,"APPA";"PRINT",#N/A,TRUE,"APS";"PRINT",#N/A,TRUE,"BHPL";"PRINT",#N/A,TRUE,"BHPL2";"PRINT",#N/A,TRUE,"CDWR";"PRINT",#N/A,TRUE,"EWEB";"PRINT",#N/A,TRUE,"LADWP";"PRINT",#N/A,TRUE,"NEVBASE"}</definedName>
    <definedName name="_______j3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j3" hidden="1">{"PRINT",#N/A,TRUE,"APPA";"PRINT",#N/A,TRUE,"APS";"PRINT",#N/A,TRUE,"BHPL";"PRINT",#N/A,TRUE,"BHPL2";"PRINT",#N/A,TRUE,"CDWR";"PRINT",#N/A,TRUE,"EWEB";"PRINT",#N/A,TRUE,"LADWP";"PRINT",#N/A,TRUE,"NEVBASE"}</definedName>
    <definedName name="_______j4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j4" hidden="1">{"PRINT",#N/A,TRUE,"APPA";"PRINT",#N/A,TRUE,"APS";"PRINT",#N/A,TRUE,"BHPL";"PRINT",#N/A,TRUE,"BHPL2";"PRINT",#N/A,TRUE,"CDWR";"PRINT",#N/A,TRUE,"EWEB";"PRINT",#N/A,TRUE,"LADWP";"PRINT",#N/A,TRUE,"NEVBASE"}</definedName>
    <definedName name="_______j5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j5" hidden="1">{"PRINT",#N/A,TRUE,"APPA";"PRINT",#N/A,TRUE,"APS";"PRINT",#N/A,TRUE,"BHPL";"PRINT",#N/A,TRUE,"BHPL2";"PRINT",#N/A,TRUE,"CDWR";"PRINT",#N/A,TRUE,"EWEB";"PRINT",#N/A,TRUE,"LADWP";"PRINT",#N/A,TRUE,"NEVBASE"}</definedName>
    <definedName name="_______OM1" localSheetId="0" hidden="1">{#N/A,#N/A,FALSE,"Summary";#N/A,#N/A,FALSE,"SmPlants";#N/A,#N/A,FALSE,"Utah";#N/A,#N/A,FALSE,"Idaho";#N/A,#N/A,FALSE,"Lewis River";#N/A,#N/A,FALSE,"NrthUmpq";#N/A,#N/A,FALSE,"KlamRog"}</definedName>
    <definedName name="_______OM1" hidden="1">{#N/A,#N/A,FALSE,"Summary";#N/A,#N/A,FALSE,"SmPlants";#N/A,#N/A,FALSE,"Utah";#N/A,#N/A,FALSE,"Idaho";#N/A,#N/A,FALSE,"Lewis River";#N/A,#N/A,FALSE,"NrthUmpq";#N/A,#N/A,FALSE,"KlamRog"}</definedName>
    <definedName name="______j1" localSheetId="0" hidden="1">{"PRINT",#N/A,TRUE,"APPA";"PRINT",#N/A,TRUE,"APS";"PRINT",#N/A,TRUE,"BHPL";"PRINT",#N/A,TRUE,"BHPL2";"PRINT",#N/A,TRUE,"CDWR";"PRINT",#N/A,TRUE,"EWEB";"PRINT",#N/A,TRUE,"LADWP";"PRINT",#N/A,TRUE,"NEVBASE"}</definedName>
    <definedName name="______j1" hidden="1">{"PRINT",#N/A,TRUE,"APPA";"PRINT",#N/A,TRUE,"APS";"PRINT",#N/A,TRUE,"BHPL";"PRINT",#N/A,TRUE,"BHPL2";"PRINT",#N/A,TRUE,"CDWR";"PRINT",#N/A,TRUE,"EWEB";"PRINT",#N/A,TRUE,"LADWP";"PRINT",#N/A,TRUE,"NEVBASE"}</definedName>
    <definedName name="______j2" localSheetId="0" hidden="1">{"PRINT",#N/A,TRUE,"APPA";"PRINT",#N/A,TRUE,"APS";"PRINT",#N/A,TRUE,"BHPL";"PRINT",#N/A,TRUE,"BHPL2";"PRINT",#N/A,TRUE,"CDWR";"PRINT",#N/A,TRUE,"EWEB";"PRINT",#N/A,TRUE,"LADWP";"PRINT",#N/A,TRUE,"NEVBASE"}</definedName>
    <definedName name="______j2" hidden="1">{"PRINT",#N/A,TRUE,"APPA";"PRINT",#N/A,TRUE,"APS";"PRINT",#N/A,TRUE,"BHPL";"PRINT",#N/A,TRUE,"BHPL2";"PRINT",#N/A,TRUE,"CDWR";"PRINT",#N/A,TRUE,"EWEB";"PRINT",#N/A,TRUE,"LADWP";"PRINT",#N/A,TRUE,"NEVBASE"}</definedName>
    <definedName name="______j3" localSheetId="0" hidden="1">{"PRINT",#N/A,TRUE,"APPA";"PRINT",#N/A,TRUE,"APS";"PRINT",#N/A,TRUE,"BHPL";"PRINT",#N/A,TRUE,"BHPL2";"PRINT",#N/A,TRUE,"CDWR";"PRINT",#N/A,TRUE,"EWEB";"PRINT",#N/A,TRUE,"LADWP";"PRINT",#N/A,TRUE,"NEVBASE"}</definedName>
    <definedName name="______j3" hidden="1">{"PRINT",#N/A,TRUE,"APPA";"PRINT",#N/A,TRUE,"APS";"PRINT",#N/A,TRUE,"BHPL";"PRINT",#N/A,TRUE,"BHPL2";"PRINT",#N/A,TRUE,"CDWR";"PRINT",#N/A,TRUE,"EWEB";"PRINT",#N/A,TRUE,"LADWP";"PRINT",#N/A,TRUE,"NEVBASE"}</definedName>
    <definedName name="______j4" localSheetId="0" hidden="1">{"PRINT",#N/A,TRUE,"APPA";"PRINT",#N/A,TRUE,"APS";"PRINT",#N/A,TRUE,"BHPL";"PRINT",#N/A,TRUE,"BHPL2";"PRINT",#N/A,TRUE,"CDWR";"PRINT",#N/A,TRUE,"EWEB";"PRINT",#N/A,TRUE,"LADWP";"PRINT",#N/A,TRUE,"NEVBASE"}</definedName>
    <definedName name="______j4" hidden="1">{"PRINT",#N/A,TRUE,"APPA";"PRINT",#N/A,TRUE,"APS";"PRINT",#N/A,TRUE,"BHPL";"PRINT",#N/A,TRUE,"BHPL2";"PRINT",#N/A,TRUE,"CDWR";"PRINT",#N/A,TRUE,"EWEB";"PRINT",#N/A,TRUE,"LADWP";"PRINT",#N/A,TRUE,"NEVBASE"}</definedName>
    <definedName name="______j5" localSheetId="0" hidden="1">{"PRINT",#N/A,TRUE,"APPA";"PRINT",#N/A,TRUE,"APS";"PRINT",#N/A,TRUE,"BHPL";"PRINT",#N/A,TRUE,"BHPL2";"PRINT",#N/A,TRUE,"CDWR";"PRINT",#N/A,TRUE,"EWEB";"PRINT",#N/A,TRUE,"LADWP";"PRINT",#N/A,TRUE,"NEVBASE"}</definedName>
    <definedName name="______j5" hidden="1">{"PRINT",#N/A,TRUE,"APPA";"PRINT",#N/A,TRUE,"APS";"PRINT",#N/A,TRUE,"BHPL";"PRINT",#N/A,TRUE,"BHPL2";"PRINT",#N/A,TRUE,"CDWR";"PRINT",#N/A,TRUE,"EWEB";"PRINT",#N/A,TRUE,"LADWP";"PRINT",#N/A,TRUE,"NEVBASE"}</definedName>
    <definedName name="______OM1" localSheetId="0" hidden="1">{#N/A,#N/A,FALSE,"Summary";#N/A,#N/A,FALSE,"SmPlants";#N/A,#N/A,FALSE,"Utah";#N/A,#N/A,FALSE,"Idaho";#N/A,#N/A,FALSE,"Lewis River";#N/A,#N/A,FALSE,"NrthUmpq";#N/A,#N/A,FALSE,"KlamRog"}</definedName>
    <definedName name="______OM1" hidden="1">{#N/A,#N/A,FALSE,"Summary";#N/A,#N/A,FALSE,"SmPlants";#N/A,#N/A,FALSE,"Utah";#N/A,#N/A,FALSE,"Idaho";#N/A,#N/A,FALSE,"Lewis River";#N/A,#N/A,FALSE,"NrthUmpq";#N/A,#N/A,FALSE,"KlamRog"}</definedName>
    <definedName name="_____j1" localSheetId="0" hidden="1">{"PRINT",#N/A,TRUE,"APPA";"PRINT",#N/A,TRUE,"APS";"PRINT",#N/A,TRUE,"BHPL";"PRINT",#N/A,TRUE,"BHPL2";"PRINT",#N/A,TRUE,"CDWR";"PRINT",#N/A,TRUE,"EWEB";"PRINT",#N/A,TRUE,"LADWP";"PRINT",#N/A,TRUE,"NEVBASE"}</definedName>
    <definedName name="_____j1" hidden="1">{"PRINT",#N/A,TRUE,"APPA";"PRINT",#N/A,TRUE,"APS";"PRINT",#N/A,TRUE,"BHPL";"PRINT",#N/A,TRUE,"BHPL2";"PRINT",#N/A,TRUE,"CDWR";"PRINT",#N/A,TRUE,"EWEB";"PRINT",#N/A,TRUE,"LADWP";"PRINT",#N/A,TRUE,"NEVBASE"}</definedName>
    <definedName name="_____j2" localSheetId="0" hidden="1">{"PRINT",#N/A,TRUE,"APPA";"PRINT",#N/A,TRUE,"APS";"PRINT",#N/A,TRUE,"BHPL";"PRINT",#N/A,TRUE,"BHPL2";"PRINT",#N/A,TRUE,"CDWR";"PRINT",#N/A,TRUE,"EWEB";"PRINT",#N/A,TRUE,"LADWP";"PRINT",#N/A,TRUE,"NEVBASE"}</definedName>
    <definedName name="_____j2" hidden="1">{"PRINT",#N/A,TRUE,"APPA";"PRINT",#N/A,TRUE,"APS";"PRINT",#N/A,TRUE,"BHPL";"PRINT",#N/A,TRUE,"BHPL2";"PRINT",#N/A,TRUE,"CDWR";"PRINT",#N/A,TRUE,"EWEB";"PRINT",#N/A,TRUE,"LADWP";"PRINT",#N/A,TRUE,"NEVBASE"}</definedName>
    <definedName name="_____j3" localSheetId="0" hidden="1">{"PRINT",#N/A,TRUE,"APPA";"PRINT",#N/A,TRUE,"APS";"PRINT",#N/A,TRUE,"BHPL";"PRINT",#N/A,TRUE,"BHPL2";"PRINT",#N/A,TRUE,"CDWR";"PRINT",#N/A,TRUE,"EWEB";"PRINT",#N/A,TRUE,"LADWP";"PRINT",#N/A,TRUE,"NEVBASE"}</definedName>
    <definedName name="_____j3" hidden="1">{"PRINT",#N/A,TRUE,"APPA";"PRINT",#N/A,TRUE,"APS";"PRINT",#N/A,TRUE,"BHPL";"PRINT",#N/A,TRUE,"BHPL2";"PRINT",#N/A,TRUE,"CDWR";"PRINT",#N/A,TRUE,"EWEB";"PRINT",#N/A,TRUE,"LADWP";"PRINT",#N/A,TRUE,"NEVBASE"}</definedName>
    <definedName name="_____j4" localSheetId="0" hidden="1">{"PRINT",#N/A,TRUE,"APPA";"PRINT",#N/A,TRUE,"APS";"PRINT",#N/A,TRUE,"BHPL";"PRINT",#N/A,TRUE,"BHPL2";"PRINT",#N/A,TRUE,"CDWR";"PRINT",#N/A,TRUE,"EWEB";"PRINT",#N/A,TRUE,"LADWP";"PRINT",#N/A,TRUE,"NEVBASE"}</definedName>
    <definedName name="_____j4" hidden="1">{"PRINT",#N/A,TRUE,"APPA";"PRINT",#N/A,TRUE,"APS";"PRINT",#N/A,TRUE,"BHPL";"PRINT",#N/A,TRUE,"BHPL2";"PRINT",#N/A,TRUE,"CDWR";"PRINT",#N/A,TRUE,"EWEB";"PRINT",#N/A,TRUE,"LADWP";"PRINT",#N/A,TRUE,"NEVBASE"}</definedName>
    <definedName name="_____j5" localSheetId="0" hidden="1">{"PRINT",#N/A,TRUE,"APPA";"PRINT",#N/A,TRUE,"APS";"PRINT",#N/A,TRUE,"BHPL";"PRINT",#N/A,TRUE,"BHPL2";"PRINT",#N/A,TRUE,"CDWR";"PRINT",#N/A,TRUE,"EWEB";"PRINT",#N/A,TRUE,"LADWP";"PRINT",#N/A,TRUE,"NEVBASE"}</definedName>
    <definedName name="_____j5" hidden="1">{"PRINT",#N/A,TRUE,"APPA";"PRINT",#N/A,TRUE,"APS";"PRINT",#N/A,TRUE,"BHPL";"PRINT",#N/A,TRUE,"BHPL2";"PRINT",#N/A,TRUE,"CDWR";"PRINT",#N/A,TRUE,"EWEB";"PRINT",#N/A,TRUE,"LADWP";"PRINT",#N/A,TRUE,"NEVBASE"}</definedName>
    <definedName name="_____OM1" localSheetId="0" hidden="1">{#N/A,#N/A,FALSE,"Summary";#N/A,#N/A,FALSE,"SmPlants";#N/A,#N/A,FALSE,"Utah";#N/A,#N/A,FALSE,"Idaho";#N/A,#N/A,FALSE,"Lewis River";#N/A,#N/A,FALSE,"NrthUmpq";#N/A,#N/A,FALSE,"KlamRog"}</definedName>
    <definedName name="_____OM1" hidden="1">{#N/A,#N/A,FALSE,"Summary";#N/A,#N/A,FALSE,"SmPlants";#N/A,#N/A,FALSE,"Utah";#N/A,#N/A,FALSE,"Idaho";#N/A,#N/A,FALSE,"Lewis River";#N/A,#N/A,FALSE,"NrthUmpq";#N/A,#N/A,FALSE,"KlamRog"}</definedName>
    <definedName name="____j1" localSheetId="0" hidden="1">{"PRINT",#N/A,TRUE,"APPA";"PRINT",#N/A,TRUE,"APS";"PRINT",#N/A,TRUE,"BHPL";"PRINT",#N/A,TRUE,"BHPL2";"PRINT",#N/A,TRUE,"CDWR";"PRINT",#N/A,TRUE,"EWEB";"PRINT",#N/A,TRUE,"LADWP";"PRINT",#N/A,TRUE,"NEVBASE"}</definedName>
    <definedName name="____j1" hidden="1">{"PRINT",#N/A,TRUE,"APPA";"PRINT",#N/A,TRUE,"APS";"PRINT",#N/A,TRUE,"BHPL";"PRINT",#N/A,TRUE,"BHPL2";"PRINT",#N/A,TRUE,"CDWR";"PRINT",#N/A,TRUE,"EWEB";"PRINT",#N/A,TRUE,"LADWP";"PRINT",#N/A,TRUE,"NEVBASE"}</definedName>
    <definedName name="____j2" localSheetId="0" hidden="1">{"PRINT",#N/A,TRUE,"APPA";"PRINT",#N/A,TRUE,"APS";"PRINT",#N/A,TRUE,"BHPL";"PRINT",#N/A,TRUE,"BHPL2";"PRINT",#N/A,TRUE,"CDWR";"PRINT",#N/A,TRUE,"EWEB";"PRINT",#N/A,TRUE,"LADWP";"PRINT",#N/A,TRUE,"NEVBASE"}</definedName>
    <definedName name="____j2" hidden="1">{"PRINT",#N/A,TRUE,"APPA";"PRINT",#N/A,TRUE,"APS";"PRINT",#N/A,TRUE,"BHPL";"PRINT",#N/A,TRUE,"BHPL2";"PRINT",#N/A,TRUE,"CDWR";"PRINT",#N/A,TRUE,"EWEB";"PRINT",#N/A,TRUE,"LADWP";"PRINT",#N/A,TRUE,"NEVBASE"}</definedName>
    <definedName name="____j3" localSheetId="0" hidden="1">{"PRINT",#N/A,TRUE,"APPA";"PRINT",#N/A,TRUE,"APS";"PRINT",#N/A,TRUE,"BHPL";"PRINT",#N/A,TRUE,"BHPL2";"PRINT",#N/A,TRUE,"CDWR";"PRINT",#N/A,TRUE,"EWEB";"PRINT",#N/A,TRUE,"LADWP";"PRINT",#N/A,TRUE,"NEVBASE"}</definedName>
    <definedName name="____j3" hidden="1">{"PRINT",#N/A,TRUE,"APPA";"PRINT",#N/A,TRUE,"APS";"PRINT",#N/A,TRUE,"BHPL";"PRINT",#N/A,TRUE,"BHPL2";"PRINT",#N/A,TRUE,"CDWR";"PRINT",#N/A,TRUE,"EWEB";"PRINT",#N/A,TRUE,"LADWP";"PRINT",#N/A,TRUE,"NEVBASE"}</definedName>
    <definedName name="____j4" localSheetId="0" hidden="1">{"PRINT",#N/A,TRUE,"APPA";"PRINT",#N/A,TRUE,"APS";"PRINT",#N/A,TRUE,"BHPL";"PRINT",#N/A,TRUE,"BHPL2";"PRINT",#N/A,TRUE,"CDWR";"PRINT",#N/A,TRUE,"EWEB";"PRINT",#N/A,TRUE,"LADWP";"PRINT",#N/A,TRUE,"NEVBASE"}</definedName>
    <definedName name="____j4" hidden="1">{"PRINT",#N/A,TRUE,"APPA";"PRINT",#N/A,TRUE,"APS";"PRINT",#N/A,TRUE,"BHPL";"PRINT",#N/A,TRUE,"BHPL2";"PRINT",#N/A,TRUE,"CDWR";"PRINT",#N/A,TRUE,"EWEB";"PRINT",#N/A,TRUE,"LADWP";"PRINT",#N/A,TRUE,"NEVBASE"}</definedName>
    <definedName name="____j5" localSheetId="0" hidden="1">{"PRINT",#N/A,TRUE,"APPA";"PRINT",#N/A,TRUE,"APS";"PRINT",#N/A,TRUE,"BHPL";"PRINT",#N/A,TRUE,"BHPL2";"PRINT",#N/A,TRUE,"CDWR";"PRINT",#N/A,TRUE,"EWEB";"PRINT",#N/A,TRUE,"LADWP";"PRINT",#N/A,TRUE,"NEVBASE"}</definedName>
    <definedName name="____j5" hidden="1">{"PRINT",#N/A,TRUE,"APPA";"PRINT",#N/A,TRUE,"APS";"PRINT",#N/A,TRUE,"BHPL";"PRINT",#N/A,TRUE,"BHPL2";"PRINT",#N/A,TRUE,"CDWR";"PRINT",#N/A,TRUE,"EWEB";"PRINT",#N/A,TRUE,"LADWP";"PRINT",#N/A,TRUE,"NEVBASE"}</definedName>
    <definedName name="____OM1" localSheetId="0" hidden="1">{#N/A,#N/A,FALSE,"Summary";#N/A,#N/A,FALSE,"SmPlants";#N/A,#N/A,FALSE,"Utah";#N/A,#N/A,FALSE,"Idaho";#N/A,#N/A,FALSE,"Lewis River";#N/A,#N/A,FALSE,"NrthUmpq";#N/A,#N/A,FALSE,"KlamRog"}</definedName>
    <definedName name="____OM1" hidden="1">{#N/A,#N/A,FALSE,"Summary";#N/A,#N/A,FALSE,"SmPlants";#N/A,#N/A,FALSE,"Utah";#N/A,#N/A,FALSE,"Idaho";#N/A,#N/A,FALSE,"Lewis River";#N/A,#N/A,FALSE,"NrthUmpq";#N/A,#N/A,FALSE,"KlamRog"}</definedName>
    <definedName name="___j1" localSheetId="0" hidden="1">{"PRINT",#N/A,TRUE,"APPA";"PRINT",#N/A,TRUE,"APS";"PRINT",#N/A,TRUE,"BHPL";"PRINT",#N/A,TRUE,"BHPL2";"PRINT",#N/A,TRUE,"CDWR";"PRINT",#N/A,TRUE,"EWEB";"PRINT",#N/A,TRUE,"LADWP";"PRINT",#N/A,TRUE,"NEVBASE"}</definedName>
    <definedName name="___j1" hidden="1">{"PRINT",#N/A,TRUE,"APPA";"PRINT",#N/A,TRUE,"APS";"PRINT",#N/A,TRUE,"BHPL";"PRINT",#N/A,TRUE,"BHPL2";"PRINT",#N/A,TRUE,"CDWR";"PRINT",#N/A,TRUE,"EWEB";"PRINT",#N/A,TRUE,"LADWP";"PRINT",#N/A,TRUE,"NEVBASE"}</definedName>
    <definedName name="___j2" localSheetId="0" hidden="1">{"PRINT",#N/A,TRUE,"APPA";"PRINT",#N/A,TRUE,"APS";"PRINT",#N/A,TRUE,"BHPL";"PRINT",#N/A,TRUE,"BHPL2";"PRINT",#N/A,TRUE,"CDWR";"PRINT",#N/A,TRUE,"EWEB";"PRINT",#N/A,TRUE,"LADWP";"PRINT",#N/A,TRUE,"NEVBASE"}</definedName>
    <definedName name="___j2" hidden="1">{"PRINT",#N/A,TRUE,"APPA";"PRINT",#N/A,TRUE,"APS";"PRINT",#N/A,TRUE,"BHPL";"PRINT",#N/A,TRUE,"BHPL2";"PRINT",#N/A,TRUE,"CDWR";"PRINT",#N/A,TRUE,"EWEB";"PRINT",#N/A,TRUE,"LADWP";"PRINT",#N/A,TRUE,"NEVBASE"}</definedName>
    <definedName name="___j3" localSheetId="0" hidden="1">{"PRINT",#N/A,TRUE,"APPA";"PRINT",#N/A,TRUE,"APS";"PRINT",#N/A,TRUE,"BHPL";"PRINT",#N/A,TRUE,"BHPL2";"PRINT",#N/A,TRUE,"CDWR";"PRINT",#N/A,TRUE,"EWEB";"PRINT",#N/A,TRUE,"LADWP";"PRINT",#N/A,TRUE,"NEVBASE"}</definedName>
    <definedName name="___j3" hidden="1">{"PRINT",#N/A,TRUE,"APPA";"PRINT",#N/A,TRUE,"APS";"PRINT",#N/A,TRUE,"BHPL";"PRINT",#N/A,TRUE,"BHPL2";"PRINT",#N/A,TRUE,"CDWR";"PRINT",#N/A,TRUE,"EWEB";"PRINT",#N/A,TRUE,"LADWP";"PRINT",#N/A,TRUE,"NEVBASE"}</definedName>
    <definedName name="___j4" localSheetId="0" hidden="1">{"PRINT",#N/A,TRUE,"APPA";"PRINT",#N/A,TRUE,"APS";"PRINT",#N/A,TRUE,"BHPL";"PRINT",#N/A,TRUE,"BHPL2";"PRINT",#N/A,TRUE,"CDWR";"PRINT",#N/A,TRUE,"EWEB";"PRINT",#N/A,TRUE,"LADWP";"PRINT",#N/A,TRUE,"NEVBASE"}</definedName>
    <definedName name="___j4" hidden="1">{"PRINT",#N/A,TRUE,"APPA";"PRINT",#N/A,TRUE,"APS";"PRINT",#N/A,TRUE,"BHPL";"PRINT",#N/A,TRUE,"BHPL2";"PRINT",#N/A,TRUE,"CDWR";"PRINT",#N/A,TRUE,"EWEB";"PRINT",#N/A,TRUE,"LADWP";"PRINT",#N/A,TRUE,"NEVBASE"}</definedName>
    <definedName name="___j5" localSheetId="0" hidden="1">{"PRINT",#N/A,TRUE,"APPA";"PRINT",#N/A,TRUE,"APS";"PRINT",#N/A,TRUE,"BHPL";"PRINT",#N/A,TRUE,"BHPL2";"PRINT",#N/A,TRUE,"CDWR";"PRINT",#N/A,TRUE,"EWEB";"PRINT",#N/A,TRUE,"LADWP";"PRINT",#N/A,TRUE,"NEVBASE"}</definedName>
    <definedName name="___j5" hidden="1">{"PRINT",#N/A,TRUE,"APPA";"PRINT",#N/A,TRUE,"APS";"PRINT",#N/A,TRUE,"BHPL";"PRINT",#N/A,TRUE,"BHPL2";"PRINT",#N/A,TRUE,"CDWR";"PRINT",#N/A,TRUE,"EWEB";"PRINT",#N/A,TRUE,"LADWP";"PRINT",#N/A,TRUE,"NEVBASE"}</definedName>
    <definedName name="___OM1" localSheetId="0" hidden="1">{#N/A,#N/A,FALSE,"Summary";#N/A,#N/A,FALSE,"SmPlants";#N/A,#N/A,FALSE,"Utah";#N/A,#N/A,FALSE,"Idaho";#N/A,#N/A,FALSE,"Lewis River";#N/A,#N/A,FALSE,"NrthUmpq";#N/A,#N/A,FALSE,"KlamRog"}</definedName>
    <definedName name="___OM1" hidden="1">{#N/A,#N/A,FALSE,"Summary";#N/A,#N/A,FALSE,"SmPlants";#N/A,#N/A,FALSE,"Utah";#N/A,#N/A,FALSE,"Idaho";#N/A,#N/A,FALSE,"Lewis River";#N/A,#N/A,FALSE,"NrthUmpq";#N/A,#N/A,FALSE,"KlamRog"}</definedName>
    <definedName name="__123Graph_A" hidden="1">[1]Inputs!#REF!</definedName>
    <definedName name="__123Graph_B" hidden="1">[1]Inputs!#REF!</definedName>
    <definedName name="__123Graph_D" hidden="1">[1]Inputs!#REF!</definedName>
    <definedName name="__123Graph_E" hidden="1">[2]Input!$E$22:$E$37</definedName>
    <definedName name="__123Graph_F" hidden="1">[2]Input!$D$22:$D$37</definedName>
    <definedName name="__j1" localSheetId="0" hidden="1">{"PRINT",#N/A,TRUE,"APPA";"PRINT",#N/A,TRUE,"APS";"PRINT",#N/A,TRUE,"BHPL";"PRINT",#N/A,TRUE,"BHPL2";"PRINT",#N/A,TRUE,"CDWR";"PRINT",#N/A,TRUE,"EWEB";"PRINT",#N/A,TRUE,"LADWP";"PRINT",#N/A,TRUE,"NEVBASE"}</definedName>
    <definedName name="__j1" hidden="1">{"PRINT",#N/A,TRUE,"APPA";"PRINT",#N/A,TRUE,"APS";"PRINT",#N/A,TRUE,"BHPL";"PRINT",#N/A,TRUE,"BHPL2";"PRINT",#N/A,TRUE,"CDWR";"PRINT",#N/A,TRUE,"EWEB";"PRINT",#N/A,TRUE,"LADWP";"PRINT",#N/A,TRUE,"NEVBASE"}</definedName>
    <definedName name="__j2" localSheetId="0" hidden="1">{"PRINT",#N/A,TRUE,"APPA";"PRINT",#N/A,TRUE,"APS";"PRINT",#N/A,TRUE,"BHPL";"PRINT",#N/A,TRUE,"BHPL2";"PRINT",#N/A,TRUE,"CDWR";"PRINT",#N/A,TRUE,"EWEB";"PRINT",#N/A,TRUE,"LADWP";"PRINT",#N/A,TRUE,"NEVBASE"}</definedName>
    <definedName name="__j2" hidden="1">{"PRINT",#N/A,TRUE,"APPA";"PRINT",#N/A,TRUE,"APS";"PRINT",#N/A,TRUE,"BHPL";"PRINT",#N/A,TRUE,"BHPL2";"PRINT",#N/A,TRUE,"CDWR";"PRINT",#N/A,TRUE,"EWEB";"PRINT",#N/A,TRUE,"LADWP";"PRINT",#N/A,TRUE,"NEVBASE"}</definedName>
    <definedName name="__j3" localSheetId="0" hidden="1">{"PRINT",#N/A,TRUE,"APPA";"PRINT",#N/A,TRUE,"APS";"PRINT",#N/A,TRUE,"BHPL";"PRINT",#N/A,TRUE,"BHPL2";"PRINT",#N/A,TRUE,"CDWR";"PRINT",#N/A,TRUE,"EWEB";"PRINT",#N/A,TRUE,"LADWP";"PRINT",#N/A,TRUE,"NEVBASE"}</definedName>
    <definedName name="__j3" hidden="1">{"PRINT",#N/A,TRUE,"APPA";"PRINT",#N/A,TRUE,"APS";"PRINT",#N/A,TRUE,"BHPL";"PRINT",#N/A,TRUE,"BHPL2";"PRINT",#N/A,TRUE,"CDWR";"PRINT",#N/A,TRUE,"EWEB";"PRINT",#N/A,TRUE,"LADWP";"PRINT",#N/A,TRUE,"NEVBASE"}</definedName>
    <definedName name="__j4" localSheetId="0" hidden="1">{"PRINT",#N/A,TRUE,"APPA";"PRINT",#N/A,TRUE,"APS";"PRINT",#N/A,TRUE,"BHPL";"PRINT",#N/A,TRUE,"BHPL2";"PRINT",#N/A,TRUE,"CDWR";"PRINT",#N/A,TRUE,"EWEB";"PRINT",#N/A,TRUE,"LADWP";"PRINT",#N/A,TRUE,"NEVBASE"}</definedName>
    <definedName name="__j4" hidden="1">{"PRINT",#N/A,TRUE,"APPA";"PRINT",#N/A,TRUE,"APS";"PRINT",#N/A,TRUE,"BHPL";"PRINT",#N/A,TRUE,"BHPL2";"PRINT",#N/A,TRUE,"CDWR";"PRINT",#N/A,TRUE,"EWEB";"PRINT",#N/A,TRUE,"LADWP";"PRINT",#N/A,TRUE,"NEVBASE"}</definedName>
    <definedName name="__j5" localSheetId="0" hidden="1">{"PRINT",#N/A,TRUE,"APPA";"PRINT",#N/A,TRUE,"APS";"PRINT",#N/A,TRUE,"BHPL";"PRINT",#N/A,TRUE,"BHPL2";"PRINT",#N/A,TRUE,"CDWR";"PRINT",#N/A,TRUE,"EWEB";"PRINT",#N/A,TRUE,"LADWP";"PRINT",#N/A,TRUE,"NEVBASE"}</definedName>
    <definedName name="__j5" hidden="1">{"PRINT",#N/A,TRUE,"APPA";"PRINT",#N/A,TRUE,"APS";"PRINT",#N/A,TRUE,"BHPL";"PRINT",#N/A,TRUE,"BHPL2";"PRINT",#N/A,TRUE,"CDWR";"PRINT",#N/A,TRUE,"EWEB";"PRINT",#N/A,TRUE,"LADWP";"PRINT",#N/A,TRUE,"NEVBASE"}</definedName>
    <definedName name="__OM1" localSheetId="0" hidden="1">{#N/A,#N/A,FALSE,"Summary";#N/A,#N/A,FALSE,"SmPlants";#N/A,#N/A,FALSE,"Utah";#N/A,#N/A,FALSE,"Idaho";#N/A,#N/A,FALSE,"Lewis River";#N/A,#N/A,FALSE,"NrthUmpq";#N/A,#N/A,FALSE,"KlamRog"}</definedName>
    <definedName name="__OM1" hidden="1">{#N/A,#N/A,FALSE,"Summary";#N/A,#N/A,FALSE,"SmPlants";#N/A,#N/A,FALSE,"Utah";#N/A,#N/A,FALSE,"Idaho";#N/A,#N/A,FALSE,"Lewis River";#N/A,#N/A,FALSE,"NrthUmpq";#N/A,#N/A,FALSE,"KlamRog"}</definedName>
    <definedName name="_Fill" localSheetId="0" hidden="1">#REF!</definedName>
    <definedName name="_Fill" hidden="1">#REF!</definedName>
    <definedName name="_xlnm._FilterDatabase" localSheetId="0" hidden="1">#REF!</definedName>
    <definedName name="_xlnm._FilterDatabase" hidden="1">#REF!</definedName>
    <definedName name="_j1" localSheetId="0" hidden="1">{"PRINT",#N/A,TRUE,"APPA";"PRINT",#N/A,TRUE,"APS";"PRINT",#N/A,TRUE,"BHPL";"PRINT",#N/A,TRUE,"BHPL2";"PRINT",#N/A,TRUE,"CDWR";"PRINT",#N/A,TRUE,"EWEB";"PRINT",#N/A,TRUE,"LADWP";"PRINT",#N/A,TRUE,"NEVBASE"}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localSheetId="0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localSheetId="0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localSheetId="0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localSheetId="0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M1" localSheetId="0" hidden="1">{#N/A,#N/A,FALSE,"Summary";#N/A,#N/A,FALSE,"SmPlants";#N/A,#N/A,FALSE,"Utah";#N/A,#N/A,FALSE,"Idaho";#N/A,#N/A,FALSE,"Lewis River";#N/A,#N/A,FALSE,"NrthUmpq";#N/A,#N/A,FALSE,"KlamRog"}</definedName>
    <definedName name="_OM1" hidden="1">{#N/A,#N/A,FALSE,"Summary";#N/A,#N/A,FALSE,"SmPlants";#N/A,#N/A,FALSE,"Utah";#N/A,#N/A,FALSE,"Idaho";#N/A,#N/A,FALSE,"Lewis River";#N/A,#N/A,FALSE,"NrthUmpq";#N/A,#N/A,FALSE,"KlamRog"}</definedName>
    <definedName name="_Order1" hidden="1">255</definedName>
    <definedName name="_Order2" hidden="1">255</definedName>
    <definedName name="_Regression_Out" localSheetId="0" hidden="1">#REF!</definedName>
    <definedName name="_Regression_Out" hidden="1">#REF!</definedName>
    <definedName name="_Regression_X" localSheetId="0" hidden="1">#REF!</definedName>
    <definedName name="_Regression_X" hidden="1">#REF!</definedName>
    <definedName name="_Regression_Y" localSheetId="0" hidden="1">#REF!</definedName>
    <definedName name="_Regression_Y" hidden="1">#REF!</definedName>
    <definedName name="_Sort" localSheetId="0" hidden="1">#REF!</definedName>
    <definedName name="_Sort" hidden="1">#REF!</definedName>
    <definedName name="_x1" localSheetId="0" hidden="1">{"PRINT",#N/A,TRUE,"APPA";"PRINT",#N/A,TRUE,"APS";"PRINT",#N/A,TRUE,"BHPL";"PRINT",#N/A,TRUE,"BHPL2";"PRINT",#N/A,TRUE,"CDWR";"PRINT",#N/A,TRUE,"EWEB";"PRINT",#N/A,TRUE,"LADWP";"PRINT",#N/A,TRUE,"NEVBASE"}</definedName>
    <definedName name="_x1" hidden="1">{"PRINT",#N/A,TRUE,"APPA";"PRINT",#N/A,TRUE,"APS";"PRINT",#N/A,TRUE,"BHPL";"PRINT",#N/A,TRUE,"BHPL2";"PRINT",#N/A,TRUE,"CDWR";"PRINT",#N/A,TRUE,"EWEB";"PRINT",#N/A,TRUE,"LADWP";"PRINT",#N/A,TRUE,"NEVBASE"}</definedName>
    <definedName name="_x2" localSheetId="0" hidden="1">{"PRINT",#N/A,TRUE,"APPA";"PRINT",#N/A,TRUE,"APS";"PRINT",#N/A,TRUE,"BHPL";"PRINT",#N/A,TRUE,"BHPL2";"PRINT",#N/A,TRUE,"CDWR";"PRINT",#N/A,TRUE,"EWEB";"PRINT",#N/A,TRUE,"LADWP";"PRINT",#N/A,TRUE,"NEVBASE"}</definedName>
    <definedName name="_x2" hidden="1">{"PRINT",#N/A,TRUE,"APPA";"PRINT",#N/A,TRUE,"APS";"PRINT",#N/A,TRUE,"BHPL";"PRINT",#N/A,TRUE,"BHPL2";"PRINT",#N/A,TRUE,"CDWR";"PRINT",#N/A,TRUE,"EWEB";"PRINT",#N/A,TRUE,"LADWP";"PRINT",#N/A,TRUE,"NEVBASE"}</definedName>
    <definedName name="_x3" localSheetId="0" hidden="1">{"PRINT",#N/A,TRUE,"APPA";"PRINT",#N/A,TRUE,"APS";"PRINT",#N/A,TRUE,"BHPL";"PRINT",#N/A,TRUE,"BHPL2";"PRINT",#N/A,TRUE,"CDWR";"PRINT",#N/A,TRUE,"EWEB";"PRINT",#N/A,TRUE,"LADWP";"PRINT",#N/A,TRUE,"NEVBASE"}</definedName>
    <definedName name="_x3" hidden="1">{"PRINT",#N/A,TRUE,"APPA";"PRINT",#N/A,TRUE,"APS";"PRINT",#N/A,TRUE,"BHPL";"PRINT",#N/A,TRUE,"BHPL2";"PRINT",#N/A,TRUE,"CDWR";"PRINT",#N/A,TRUE,"EWEB";"PRINT",#N/A,TRUE,"LADWP";"PRINT",#N/A,TRUE,"NEVBASE"}</definedName>
    <definedName name="_x4" localSheetId="0" hidden="1">{"PRINT",#N/A,TRUE,"APPA";"PRINT",#N/A,TRUE,"APS";"PRINT",#N/A,TRUE,"BHPL";"PRINT",#N/A,TRUE,"BHPL2";"PRINT",#N/A,TRUE,"CDWR";"PRINT",#N/A,TRUE,"EWEB";"PRINT",#N/A,TRUE,"LADWP";"PRINT",#N/A,TRUE,"NEVBASE"}</definedName>
    <definedName name="_x4" hidden="1">{"PRINT",#N/A,TRUE,"APPA";"PRINT",#N/A,TRUE,"APS";"PRINT",#N/A,TRUE,"BHPL";"PRINT",#N/A,TRUE,"BHPL2";"PRINT",#N/A,TRUE,"CDWR";"PRINT",#N/A,TRUE,"EWEB";"PRINT",#N/A,TRUE,"LADWP";"PRINT",#N/A,TRUE,"NEVBASE"}</definedName>
    <definedName name="_x5" localSheetId="0" hidden="1">{"PRINT",#N/A,TRUE,"APPA";"PRINT",#N/A,TRUE,"APS";"PRINT",#N/A,TRUE,"BHPL";"PRINT",#N/A,TRUE,"BHPL2";"PRINT",#N/A,TRUE,"CDWR";"PRINT",#N/A,TRUE,"EWEB";"PRINT",#N/A,TRUE,"LADWP";"PRINT",#N/A,TRUE,"NEVBASE"}</definedName>
    <definedName name="_x5" hidden="1">{"PRINT",#N/A,TRUE,"APPA";"PRINT",#N/A,TRUE,"APS";"PRINT",#N/A,TRUE,"BHPL";"PRINT",#N/A,TRUE,"BHPL2";"PRINT",#N/A,TRUE,"CDWR";"PRINT",#N/A,TRUE,"EWEB";"PRINT",#N/A,TRUE,"LADWP";"PRINT",#N/A,TRUE,"NEVBASE"}</definedName>
    <definedName name="a" localSheetId="0" hidden="1">#REF!</definedName>
    <definedName name="a" hidden="1">#REF!</definedName>
    <definedName name="Access_Button1" hidden="1">"Headcount_Workbook_Schedules_List"</definedName>
    <definedName name="AccessDatabase" hidden="1">"P:\HR\SharonPlummer\Headcount Workbook.mdb"</definedName>
    <definedName name="alkjslkj" localSheetId="0" hidden="1">{0,#N/A,TRUE,0;0,#N/A,TRUE,0;0,#N/A,TRUE,0;0,#N/A,TRUE,0;0,#N/A,TRUE,0;0,#N/A,TRUE,0;0,#N/A,TRUE,0;0,#N/A,TRUE,0}</definedName>
    <definedName name="alkjslkj" hidden="1">{0,#N/A,TRUE,0;0,#N/A,TRUE,0;0,#N/A,TRUE,0;0,#N/A,TRUE,0;0,#N/A,TRUE,0;0,#N/A,TRUE,0;0,#N/A,TRUE,0;0,#N/A,TRUE,0}</definedName>
    <definedName name="anscount" hidden="1">1</definedName>
    <definedName name="asa" localSheetId="0" hidden="1">{"Factors Pages 1-2",#N/A,FALSE,"Factors";"Factors Page 3",#N/A,FALSE,"Factors";"Factors Page 4",#N/A,FALSE,"Factors";"Factors Page 5",#N/A,FALSE,"Factors";"Factors Pages 8-27",#N/A,FALSE,"Factors"}</definedName>
    <definedName name="asa" hidden="1">{"Factors Pages 1-2",#N/A,FALSE,"Factors";"Factors Page 3",#N/A,FALSE,"Factors";"Factors Page 4",#N/A,FALSE,"Factors";"Factors Page 5",#N/A,FALSE,"Factors";"Factors Pages 8-27",#N/A,FALSE,"Factors"}</definedName>
    <definedName name="asdf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asdf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Camas" localSheetId="0" hidden="1">{#N/A,#N/A,FALSE,"Summary";#N/A,#N/A,FALSE,"SmPlants";#N/A,#N/A,FALSE,"Utah";#N/A,#N/A,FALSE,"Idaho";#N/A,#N/A,FALSE,"Lewis River";#N/A,#N/A,FALSE,"NrthUmpq";#N/A,#N/A,FALSE,"KlamRog"}</definedName>
    <definedName name="Camas" hidden="1">{#N/A,#N/A,FALSE,"Summary";#N/A,#N/A,FALSE,"SmPlants";#N/A,#N/A,FALSE,"Utah";#N/A,#N/A,FALSE,"Idaho";#N/A,#N/A,FALSE,"Lewis River";#N/A,#N/A,FALSE,"NrthUmpq";#N/A,#N/A,FALSE,"KlamRog"}</definedName>
    <definedName name="cgf" localSheetId="0" hidden="1">{"PRINT",#N/A,TRUE,"APPA";"PRINT",#N/A,TRUE,"APS";"PRINT",#N/A,TRUE,"BHPL";"PRINT",#N/A,TRUE,"BHPL2";"PRINT",#N/A,TRUE,"CDWR";"PRINT",#N/A,TRUE,"EWEB";"PRINT",#N/A,TRUE,"LADWP";"PRINT",#N/A,TRUE,"NEVBASE"}</definedName>
    <definedName name="cgf" hidden="1">{"PRINT",#N/A,TRUE,"APPA";"PRINT",#N/A,TRUE,"APS";"PRINT",#N/A,TRUE,"BHPL";"PRINT",#N/A,TRUE,"BHPL2";"PRINT",#N/A,TRUE,"CDWR";"PRINT",#N/A,TRUE,"EWEB";"PRINT",#N/A,TRUE,"LADWP";"PRINT",#N/A,TRUE,"NEVBASE"}</definedName>
    <definedName name="cogs" localSheetId="0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cogs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combined1" localSheetId="0" hidden="1">{"YTD-Total",#N/A,TRUE,"Provision";"YTD-Utility",#N/A,TRUE,"Prov Utility";"YTD-NonUtility",#N/A,TRUE,"Prov NonUtility"}</definedName>
    <definedName name="combined1" hidden="1">{"YTD-Total",#N/A,TRUE,"Provision";"YTD-Utility",#N/A,TRUE,"Prov Utility";"YTD-NonUtility",#N/A,TRUE,"Prov NonUtility"}</definedName>
    <definedName name="copy" localSheetId="0" hidden="1">#REF!</definedName>
    <definedName name="copy" hidden="1">#REF!</definedName>
    <definedName name="dana" localSheetId="0" hidden="1">{#N/A,#N/A,FALSE,"Summary EPS";#N/A,#N/A,FALSE,"1st Qtr Electric";#N/A,#N/A,FALSE,"1st Qtr Australia";#N/A,#N/A,FALSE,"1st Qtr Telecom";#N/A,#N/A,FALSE,"1st QTR Other"}</definedName>
    <definedName name="dana" hidden="1">{#N/A,#N/A,FALSE,"Summary EPS";#N/A,#N/A,FALSE,"1st Qtr Electric";#N/A,#N/A,FALSE,"1st Qtr Australia";#N/A,#N/A,FALSE,"1st Qtr Telecom";#N/A,#N/A,FALSE,"1st QTR Other"}</definedName>
    <definedName name="dana1" localSheetId="0" hidden="1">{#N/A,#N/A,FALSE,"Summary 1";#N/A,#N/A,FALSE,"Domestic";#N/A,#N/A,FALSE,"Australia";#N/A,#N/A,FALSE,"Other"}</definedName>
    <definedName name="dana1" hidden="1">{#N/A,#N/A,FALSE,"Summary 1";#N/A,#N/A,FALSE,"Domestic";#N/A,#N/A,FALSE,"Australia";#N/A,#N/A,FALSE,"Other"}</definedName>
    <definedName name="dsd" hidden="1">[1]Inputs!#REF!</definedName>
    <definedName name="DUDE" localSheetId="0" hidden="1">#REF!</definedName>
    <definedName name="DUDE" hidden="1">#REF!</definedName>
    <definedName name="enrgy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xtra2" localSheetId="0" hidden="1">{#N/A,#N/A,FALSE,"Loans";#N/A,#N/A,FALSE,"Program Costs";#N/A,#N/A,FALSE,"Measures";#N/A,#N/A,FALSE,"Net Lost Rev";#N/A,#N/A,FALSE,"Incentive"}</definedName>
    <definedName name="extra2" hidden="1">{#N/A,#N/A,FALSE,"Loans";#N/A,#N/A,FALSE,"Program Costs";#N/A,#N/A,FALSE,"Measures";#N/A,#N/A,FALSE,"Net Lost Rev";#N/A,#N/A,FALSE,"Incentive"}</definedName>
    <definedName name="extra3" localSheetId="0" hidden="1">{#N/A,#N/A,FALSE,"Loans";#N/A,#N/A,FALSE,"Program Costs";#N/A,#N/A,FALSE,"Measures";#N/A,#N/A,FALSE,"Net Lost Rev";#N/A,#N/A,FALSE,"Incentive"}</definedName>
    <definedName name="extra3" hidden="1">{#N/A,#N/A,FALSE,"Loans";#N/A,#N/A,FALSE,"Program Costs";#N/A,#N/A,FALSE,"Measures";#N/A,#N/A,FALSE,"Net Lost Rev";#N/A,#N/A,FALSE,"Incentive"}</definedName>
    <definedName name="extra4" localSheetId="0" hidden="1">{#N/A,#N/A,FALSE,"Loans";#N/A,#N/A,FALSE,"Program Costs";#N/A,#N/A,FALSE,"Measures";#N/A,#N/A,FALSE,"Net Lost Rev";#N/A,#N/A,FALSE,"Incentive"}</definedName>
    <definedName name="extra4" hidden="1">{#N/A,#N/A,FALSE,"Loans";#N/A,#N/A,FALSE,"Program Costs";#N/A,#N/A,FALSE,"Measures";#N/A,#N/A,FALSE,"Net Lost Rev";#N/A,#N/A,FALSE,"Incentive"}</definedName>
    <definedName name="extra5" localSheetId="0" hidden="1">{#N/A,#N/A,FALSE,"Loans";#N/A,#N/A,FALSE,"Program Costs";#N/A,#N/A,FALSE,"Measures";#N/A,#N/A,FALSE,"Net Lost Rev";#N/A,#N/A,FALSE,"Incentive"}</definedName>
    <definedName name="extra5" hidden="1">{#N/A,#N/A,FALSE,"Loans";#N/A,#N/A,FALSE,"Program Costs";#N/A,#N/A,FALSE,"Measures";#N/A,#N/A,FALSE,"Net Lost Rev";#N/A,#N/A,FALSE,"Incentive"}</definedName>
    <definedName name="fhfjhke" localSheetId="0" hidden="1">{0,#N/A,TRUE,0;0,#N/A,TRUE,0;0,#N/A,TRUE,0;0,#N/A,TRUE,0;0,#N/A,TRUE,0;0,#N/A,TRUE,0;0,#N/A,TRUE,0;0,#N/A,TRUE,0}</definedName>
    <definedName name="fhfjhke" hidden="1">{0,#N/A,TRUE,0;0,#N/A,TRUE,0;0,#N/A,TRUE,0;0,#N/A,TRUE,0;0,#N/A,TRUE,0;0,#N/A,TRUE,0;0,#N/A,TRUE,0;0,#N/A,TRUE,0}</definedName>
    <definedName name="fjljelj" localSheetId="0" hidden="1">{0,#N/A,TRUE,0;0,#N/A,TRUE,0;0,#N/A,TRUE,0;0,#N/A,TRUE,0;0,#N/A,TRUE,0;0,#N/A,TRUE,0;0,#N/A,TRUE,0;0,#N/A,TRUE,0}</definedName>
    <definedName name="fjljelj" hidden="1">{0,#N/A,TRUE,0;0,#N/A,TRUE,0;0,#N/A,TRUE,0;0,#N/A,TRUE,0;0,#N/A,TRUE,0;0,#N/A,TRUE,0;0,#N/A,TRUE,0;0,#N/A,TRUE,0}</definedName>
    <definedName name="foo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oo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riend" localSheetId="0" hidden="1">{"PRINT",#N/A,TRUE,"APPA";"PRINT",#N/A,TRUE,"APS";"PRINT",#N/A,TRUE,"BHPL";"PRINT",#N/A,TRUE,"BHPL2";"PRINT",#N/A,TRUE,"CDWR";"PRINT",#N/A,TRUE,"EWEB";"PRINT",#N/A,TRUE,"LADWP";"PRINT",#N/A,TRUE,"NEVBASE"}</definedName>
    <definedName name="friend" hidden="1">{"PRINT",#N/A,TRUE,"APPA";"PRINT",#N/A,TRUE,"APS";"PRINT",#N/A,TRUE,"BHPL";"PRINT",#N/A,TRUE,"BHPL2";"PRINT",#N/A,TRUE,"CDWR";"PRINT",#N/A,TRUE,"EWEB";"PRINT",#N/A,TRUE,"LADWP";"PRINT",#N/A,TRUE,"NEVBASE"}</definedName>
    <definedName name="HROptim" localSheetId="0" hidden="1">{#N/A,#N/A,FALSE,"Summary";#N/A,#N/A,FALSE,"SmPlants";#N/A,#N/A,FALSE,"Utah";#N/A,#N/A,FALSE,"Idaho";#N/A,#N/A,FALSE,"Lewis River";#N/A,#N/A,FALSE,"NrthUmpq";#N/A,#N/A,FALSE,"KlamRog"}</definedName>
    <definedName name="HROptim" hidden="1">{#N/A,#N/A,FALSE,"Summary";#N/A,#N/A,FALSE,"SmPlants";#N/A,#N/A,FALSE,"Utah";#N/A,#N/A,FALSE,"Idaho";#N/A,#N/A,FALSE,"Lewis River";#N/A,#N/A,FALSE,"NrthUmpq";#N/A,#N/A,FALSE,"KlamRog"}</definedName>
    <definedName name="inventory" localSheetId="0" hidden="1">{#N/A,#N/A,FALSE,"Summary";#N/A,#N/A,FALSE,"SmPlants";#N/A,#N/A,FALSE,"Utah";#N/A,#N/A,FALSE,"Idaho";#N/A,#N/A,FALSE,"Lewis River";#N/A,#N/A,FALSE,"NrthUmpq";#N/A,#N/A,FALSE,"KlamRog"}</definedName>
    <definedName name="inventory" hidden="1">{#N/A,#N/A,FALSE,"Summary";#N/A,#N/A,FALSE,"SmPlants";#N/A,#N/A,FALSE,"Utah";#N/A,#N/A,FALSE,"Idaho";#N/A,#N/A,FALSE,"Lewis River";#N/A,#N/A,FALSE,"NrthUmpq";#N/A,#N/A,FALSE,"KlamRog"}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LATESTK" hidden="1">1000</definedName>
    <definedName name="IQ_LATESTQ" hidden="1">500</definedName>
    <definedName name="IQ_LTMMONTH" hidden="1">120000</definedName>
    <definedName name="IQ_TODAY" hidden="1">0</definedName>
    <definedName name="IQ_YTDMONTH" hidden="1">130000</definedName>
    <definedName name="jfkejflj" localSheetId="0" hidden="1">{0,#N/A,TRUE,0;0,#N/A,TRUE,0;0,#N/A,TRUE,0;0,#N/A,TRUE,0;0,#N/A,TRUE,0;0,#N/A,TRUE,0;0,#N/A,TRUE,0;0,#N/A,TRUE,0}</definedName>
    <definedName name="jfkejflj" hidden="1">{0,#N/A,TRUE,0;0,#N/A,TRUE,0;0,#N/A,TRUE,0;0,#N/A,TRUE,0;0,#N/A,TRUE,0;0,#N/A,TRUE,0;0,#N/A,TRUE,0;0,#N/A,TRUE,0}</definedName>
    <definedName name="jfkjlllje" localSheetId="0" hidden="1">{0,#N/A,TRUE,0;0,#N/A,TRUE,0;0,#N/A,TRUE,0;0,#N/A,TRUE,0;0,#N/A,TRUE,0;0,#N/A,TRUE,0;0,#N/A,TRUE,0;0,#N/A,TRUE,0}</definedName>
    <definedName name="jfkjlllje" hidden="1">{0,#N/A,TRUE,0;0,#N/A,TRUE,0;0,#N/A,TRUE,0;0,#N/A,TRUE,0;0,#N/A,TRUE,0;0,#N/A,TRUE,0;0,#N/A,TRUE,0;0,#N/A,TRUE,0}</definedName>
    <definedName name="junk" localSheetId="0" hidden="1">{"PRINT",#N/A,TRUE,"APPA";"PRINT",#N/A,TRUE,"APS";"PRINT",#N/A,TRUE,"BHPL";"PRINT",#N/A,TRUE,"BHPL2";"PRINT",#N/A,TRUE,"CDWR";"PRINT",#N/A,TRUE,"EWEB";"PRINT",#N/A,TRUE,"LADWP";"PRINT",#N/A,TRUE,"NEVBASE"}</definedName>
    <definedName name="junk" hidden="1">{"PRINT",#N/A,TRUE,"APPA";"PRINT",#N/A,TRUE,"APS";"PRINT",#N/A,TRUE,"BHPL";"PRINT",#N/A,TRUE,"BHPL2";"PRINT",#N/A,TRUE,"CDWR";"PRINT",#N/A,TRUE,"EWEB";"PRINT",#N/A,TRUE,"LADWP";"PRINT",#N/A,TRUE,"NEVBASE"}</definedName>
    <definedName name="junk1" localSheetId="0" hidden="1">{"PRINT",#N/A,TRUE,"APPA";"PRINT",#N/A,TRUE,"APS";"PRINT",#N/A,TRUE,"BHPL";"PRINT",#N/A,TRUE,"BHPL2";"PRINT",#N/A,TRUE,"CDWR";"PRINT",#N/A,TRUE,"EWEB";"PRINT",#N/A,TRUE,"LADWP";"PRINT",#N/A,TRUE,"NEVBASE"}</definedName>
    <definedName name="junk1" hidden="1">{"PRINT",#N/A,TRUE,"APPA";"PRINT",#N/A,TRUE,"APS";"PRINT",#N/A,TRUE,"BHPL";"PRINT",#N/A,TRUE,"BHPL2";"PRINT",#N/A,TRUE,"CDWR";"PRINT",#N/A,TRUE,"EWEB";"PRINT",#N/A,TRUE,"LADWP";"PRINT",#N/A,TRUE,"NEVBASE"}</definedName>
    <definedName name="junk2" localSheetId="0" hidden="1">{"PRINT",#N/A,TRUE,"APPA";"PRINT",#N/A,TRUE,"APS";"PRINT",#N/A,TRUE,"BHPL";"PRINT",#N/A,TRUE,"BHPL2";"PRINT",#N/A,TRUE,"CDWR";"PRINT",#N/A,TRUE,"EWEB";"PRINT",#N/A,TRUE,"LADWP";"PRINT",#N/A,TRUE,"NEVBASE"}</definedName>
    <definedName name="junk2" hidden="1">{"PRINT",#N/A,TRUE,"APPA";"PRINT",#N/A,TRUE,"APS";"PRINT",#N/A,TRUE,"BHPL";"PRINT",#N/A,TRUE,"BHPL2";"PRINT",#N/A,TRUE,"CDWR";"PRINT",#N/A,TRUE,"EWEB";"PRINT",#N/A,TRUE,"LADWP";"PRINT",#N/A,TRUE,"NEVBASE"}</definedName>
    <definedName name="junk3" localSheetId="0" hidden="1">{"PRINT",#N/A,TRUE,"APPA";"PRINT",#N/A,TRUE,"APS";"PRINT",#N/A,TRUE,"BHPL";"PRINT",#N/A,TRUE,"BHPL2";"PRINT",#N/A,TRUE,"CDWR";"PRINT",#N/A,TRUE,"EWEB";"PRINT",#N/A,TRUE,"LADWP";"PRINT",#N/A,TRUE,"NEVBASE"}</definedName>
    <definedName name="junk3" hidden="1">{"PRINT",#N/A,TRUE,"APPA";"PRINT",#N/A,TRUE,"APS";"PRINT",#N/A,TRUE,"BHPL";"PRINT",#N/A,TRUE,"BHPL2";"PRINT",#N/A,TRUE,"CDWR";"PRINT",#N/A,TRUE,"EWEB";"PRINT",#N/A,TRUE,"LADWP";"PRINT",#N/A,TRUE,"NEVBASE"}</definedName>
    <definedName name="junk4" localSheetId="0" hidden="1">{"PRINT",#N/A,TRUE,"APPA";"PRINT",#N/A,TRUE,"APS";"PRINT",#N/A,TRUE,"BHPL";"PRINT",#N/A,TRUE,"BHPL2";"PRINT",#N/A,TRUE,"CDWR";"PRINT",#N/A,TRUE,"EWEB";"PRINT",#N/A,TRUE,"LADWP";"PRINT",#N/A,TRUE,"NEVBASE"}</definedName>
    <definedName name="junk4" hidden="1">{"PRINT",#N/A,TRUE,"APPA";"PRINT",#N/A,TRUE,"APS";"PRINT",#N/A,TRUE,"BHPL";"PRINT",#N/A,TRUE,"BHPL2";"PRINT",#N/A,TRUE,"CDWR";"PRINT",#N/A,TRUE,"EWEB";"PRINT",#N/A,TRUE,"LADWP";"PRINT",#N/A,TRUE,"NEVBASE"}</definedName>
    <definedName name="junk5" localSheetId="0" hidden="1">{"PRINT",#N/A,TRUE,"APPA";"PRINT",#N/A,TRUE,"APS";"PRINT",#N/A,TRUE,"BHPL";"PRINT",#N/A,TRUE,"BHPL2";"PRINT",#N/A,TRUE,"CDWR";"PRINT",#N/A,TRUE,"EWEB";"PRINT",#N/A,TRUE,"LADWP";"PRINT",#N/A,TRUE,"NEVBASE"}</definedName>
    <definedName name="junk5" hidden="1">{"PRINT",#N/A,TRUE,"APPA";"PRINT",#N/A,TRUE,"APS";"PRINT",#N/A,TRUE,"BHPL";"PRINT",#N/A,TRUE,"BHPL2";"PRINT",#N/A,TRUE,"CDWR";"PRINT",#N/A,TRUE,"EWEB";"PRINT",#N/A,TRUE,"LADWP";"PRINT",#N/A,TRUE,"NEVBASE"}</definedName>
    <definedName name="Keep" localSheetId="0" hidden="1">{"PRINT",#N/A,TRUE,"APPA";"PRINT",#N/A,TRUE,"APS";"PRINT",#N/A,TRUE,"BHPL";"PRINT",#N/A,TRUE,"BHPL2";"PRINT",#N/A,TRUE,"CDWR";"PRINT",#N/A,TRUE,"EWEB";"PRINT",#N/A,TRUE,"LADWP";"PRINT",#N/A,TRUE,"NEVBASE"}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localSheetId="0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imcount" hidden="1">1</definedName>
    <definedName name="ListOffset" hidden="1">1</definedName>
    <definedName name="Master" localSheetId="0" hidden="1">{#N/A,#N/A,FALSE,"Actual";#N/A,#N/A,FALSE,"Normalized";#N/A,#N/A,FALSE,"Electric Actual";#N/A,#N/A,FALSE,"Electric Normalized"}</definedName>
    <definedName name="Master" hidden="1">{#N/A,#N/A,FALSE,"Actual";#N/A,#N/A,FALSE,"Normalized";#N/A,#N/A,FALSE,"Electric Actual";#N/A,#N/A,FALSE,"Electric Normalized"}</definedName>
    <definedName name="mmm" localSheetId="0" hidden="1">{"PRINT",#N/A,TRUE,"APPA";"PRINT",#N/A,TRUE,"APS";"PRINT",#N/A,TRUE,"BHPL";"PRINT",#N/A,TRUE,"BHPL2";"PRINT",#N/A,TRUE,"CDWR";"PRINT",#N/A,TRUE,"EWEB";"PRINT",#N/A,TRUE,"LADWP";"PRINT",#N/A,TRUE,"NEVBASE"}</definedName>
    <definedName name="mmm" hidden="1">{"PRINT",#N/A,TRUE,"APPA";"PRINT",#N/A,TRUE,"APS";"PRINT",#N/A,TRUE,"BHPL";"PRINT",#N/A,TRUE,"BHPL2";"PRINT",#N/A,TRUE,"CDWR";"PRINT",#N/A,TRUE,"EWEB";"PRINT",#N/A,TRUE,"LADWP";"PRINT",#N/A,TRUE,"NEVBASE"}</definedName>
    <definedName name="new" localSheetId="0" hidden="1">{#N/A,#N/A,TRUE,"Section6";#N/A,#N/A,TRUE,"OHcycles";#N/A,#N/A,TRUE,"OHtiming";#N/A,#N/A,TRUE,"OHcosts";#N/A,#N/A,TRUE,"GTdegradation";#N/A,#N/A,TRUE,"GTperformance";#N/A,#N/A,TRUE,"GraphEquip"}</definedName>
    <definedName name="new" hidden="1">{#N/A,#N/A,TRUE,"Section6";#N/A,#N/A,TRUE,"OHcycles";#N/A,#N/A,TRUE,"OHtiming";#N/A,#N/A,TRUE,"OHcosts";#N/A,#N/A,TRUE,"GTdegradation";#N/A,#N/A,TRUE,"GTperformance";#N/A,#N/A,TRUE,"GraphEquip"}</definedName>
    <definedName name="newcogs" localSheetId="0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newcogs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OHSch10YR" localSheetId="0" hidden="1">{#N/A,#N/A,FALSE,"Summary";#N/A,#N/A,FALSE,"SmPlants";#N/A,#N/A,FALSE,"Utah";#N/A,#N/A,FALSE,"Idaho";#N/A,#N/A,FALSE,"Lewis River";#N/A,#N/A,FALSE,"NrthUmpq";#N/A,#N/A,FALSE,"KlamRog"}</definedName>
    <definedName name="OHSch10YR" hidden="1">{#N/A,#N/A,FALSE,"Summary";#N/A,#N/A,FALSE,"SmPlants";#N/A,#N/A,FALSE,"Utah";#N/A,#N/A,FALSE,"Idaho";#N/A,#N/A,FALSE,"Lewis River";#N/A,#N/A,FALSE,"NrthUmpq";#N/A,#N/A,FALSE,"KlamRog"}</definedName>
    <definedName name="om" localSheetId="0" hidden="1">{#N/A,#N/A,FALSE,"Summary";#N/A,#N/A,FALSE,"SmPlants";#N/A,#N/A,FALSE,"Utah";#N/A,#N/A,FALSE,"Idaho";#N/A,#N/A,FALSE,"Lewis River";#N/A,#N/A,FALSE,"NrthUmpq";#N/A,#N/A,FALSE,"KlamRog"}</definedName>
    <definedName name="om" hidden="1">{#N/A,#N/A,FALSE,"Summary";#N/A,#N/A,FALSE,"SmPlants";#N/A,#N/A,FALSE,"Utah";#N/A,#N/A,FALSE,"Idaho";#N/A,#N/A,FALSE,"Lewis River";#N/A,#N/A,FALSE,"NrthUmpq";#N/A,#N/A,FALSE,"KlamRog"}</definedName>
    <definedName name="others" localSheetId="0" hidden="1">{"Factors Pages 1-2",#N/A,FALSE,"Factors";"Factors Page 3",#N/A,FALSE,"Factors";"Factors Page 4",#N/A,FALSE,"Factors";"Factors Page 5",#N/A,FALSE,"Factors";"Factors Pages 8-27",#N/A,FALSE,"Factors"}</definedName>
    <definedName name="others" hidden="1">{"Factors Pages 1-2",#N/A,FALSE,"Factors";"Factors Page 3",#N/A,FALSE,"Factors";"Factors Page 4",#N/A,FALSE,"Factors";"Factors Page 5",#N/A,FALSE,"Factors";"Factors Pages 8-27",#N/A,FALSE,"Factors"}</definedName>
    <definedName name="pete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ete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ricingInfo" hidden="1">[3]Inputs!#REF!</definedName>
    <definedName name="retail" localSheetId="0" hidden="1">{#N/A,#N/A,FALSE,"Loans";#N/A,#N/A,FALSE,"Program Costs";#N/A,#N/A,FALSE,"Measures";#N/A,#N/A,FALSE,"Net Lost Rev";#N/A,#N/A,FALSE,"Incentive"}</definedName>
    <definedName name="retail" hidden="1">{#N/A,#N/A,FALSE,"Loans";#N/A,#N/A,FALSE,"Program Costs";#N/A,#N/A,FALSE,"Measures";#N/A,#N/A,FALSE,"Net Lost Rev";#N/A,#N/A,FALSE,"Incentive"}</definedName>
    <definedName name="retail_CC" localSheetId="0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localSheetId="0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rr" localSheetId="0" hidden="1">{"PRINT",#N/A,TRUE,"APPA";"PRINT",#N/A,TRUE,"APS";"PRINT",#N/A,TRUE,"BHPL";"PRINT",#N/A,TRUE,"BHPL2";"PRINT",#N/A,TRUE,"CDWR";"PRINT",#N/A,TRUE,"EWEB";"PRINT",#N/A,TRUE,"LADWP";"PRINT",#N/A,TRUE,"NEVBASE"}</definedName>
    <definedName name="rrr" hidden="1">{"PRINT",#N/A,TRUE,"APPA";"PRINT",#N/A,TRUE,"APS";"PRINT",#N/A,TRUE,"BHPL";"PRINT",#N/A,TRUE,"BHPL2";"PRINT",#N/A,TRUE,"CDWR";"PRINT",#N/A,TRUE,"EWEB";"PRINT",#N/A,TRUE,"LADWP";"PRINT",#N/A,TRUE,"NEVBASE"}</definedName>
    <definedName name="SAPBEXrevision" hidden="1">1</definedName>
    <definedName name="SAPBEXsysID" hidden="1">"BWP"</definedName>
    <definedName name="SAPBEXwbID" hidden="1">"45EQYSCWE9WJMGB34OOD1BOQZ"</definedName>
    <definedName name="shit" localSheetId="0" hidden="1">{"PRINT",#N/A,TRUE,"APPA";"PRINT",#N/A,TRUE,"APS";"PRINT",#N/A,TRUE,"BHPL";"PRINT",#N/A,TRUE,"BHPL2";"PRINT",#N/A,TRUE,"CDWR";"PRINT",#N/A,TRUE,"EWEB";"PRINT",#N/A,TRUE,"LADWP";"PRINT",#N/A,TRUE,"NEVBASE"}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pecMaint" localSheetId="0" hidden="1">{#N/A,#N/A,FALSE,"Summary";#N/A,#N/A,FALSE,"SmPlants";#N/A,#N/A,FALSE,"Utah";#N/A,#N/A,FALSE,"Idaho";#N/A,#N/A,FALSE,"Lewis River";#N/A,#N/A,FALSE,"NrthUmpq";#N/A,#N/A,FALSE,"KlamRog"}</definedName>
    <definedName name="SpecMaint" hidden="1">{#N/A,#N/A,FALSE,"Summary";#N/A,#N/A,FALSE,"SmPlants";#N/A,#N/A,FALSE,"Utah";#N/A,#N/A,FALSE,"Idaho";#N/A,#N/A,FALSE,"Lewis River";#N/A,#N/A,FALSE,"NrthUmpq";#N/A,#N/A,FALSE,"KlamRog"}</definedName>
    <definedName name="spippw" localSheetId="0" hidden="1">{#N/A,#N/A,FALSE,"Actual";#N/A,#N/A,FALSE,"Normalized";#N/A,#N/A,FALSE,"Electric Actual";#N/A,#N/A,FALSE,"Electric Normalized"}</definedName>
    <definedName name="spippw" hidden="1">{#N/A,#N/A,FALSE,"Actual";#N/A,#N/A,FALSE,"Normalized";#N/A,#N/A,FALSE,"Electric Actual";#N/A,#N/A,FALSE,"Electric Normalized"}</definedName>
    <definedName name="ss" localSheetId="0" hidden="1">{"PRINT",#N/A,TRUE,"APPA";"PRINT",#N/A,TRUE,"APS";"PRINT",#N/A,TRUE,"BHPL";"PRINT",#N/A,TRUE,"BHPL2";"PRINT",#N/A,TRUE,"CDWR";"PRINT",#N/A,TRUE,"EWEB";"PRINT",#N/A,TRUE,"LADWP";"PRINT",#N/A,TRUE,"NEVBASE"}</definedName>
    <definedName name="ss" hidden="1">{"PRINT",#N/A,TRUE,"APPA";"PRINT",#N/A,TRUE,"APS";"PRINT",#N/A,TRUE,"BHPL";"PRINT",#N/A,TRUE,"BHPL2";"PRINT",#N/A,TRUE,"CDWR";"PRINT",#N/A,TRUE,"EWEB";"PRINT",#N/A,TRUE,"LADWP";"PRINT",#N/A,TRUE,"NEVBASE"}</definedName>
    <definedName name="standard1" localSheetId="0" hidden="1">{"YTD-Total",#N/A,FALSE,"Provision"}</definedName>
    <definedName name="standard1" hidden="1">{"YTD-Total",#N/A,FALSE,"Provision"}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w" hidden="1">[4]Inputs!#REF!</definedName>
    <definedName name="wrn.1996._.Hydro._.5._.Year._.Forecast._.Budget." localSheetId="0" hidden="1">{#N/A,#N/A,FALSE,"Summary";#N/A,#N/A,FALSE,"SmPlants";#N/A,#N/A,FALSE,"Utah";#N/A,#N/A,FALSE,"Idaho";#N/A,#N/A,FALSE,"Lewis River";#N/A,#N/A,FALSE,"NrthUmpq";#N/A,#N/A,FALSE,"KlamRog"}</definedName>
    <definedName name="wrn.1996._.Hydro._.5._.Year._.Forecast._.Budget." hidden="1">{#N/A,#N/A,FALSE,"Summary";#N/A,#N/A,FALSE,"SmPlants";#N/A,#N/A,FALSE,"Utah";#N/A,#N/A,FALSE,"Idaho";#N/A,#N/A,FALSE,"Lewis River";#N/A,#N/A,FALSE,"NrthUmpq";#N/A,#N/A,FALSE,"KlamRog"}</definedName>
    <definedName name="wrn.Adj._.Back_Up." localSheetId="0" hidden="1">{"Page 3.4.1",#N/A,FALSE,"Totals";"Page 3.4.2",#N/A,FALSE,"Totals"}</definedName>
    <definedName name="wrn.Adj._.Back_Up." hidden="1">{"Page 3.4.1",#N/A,FALSE,"Totals";"Page 3.4.2",#N/A,FALSE,"Totals"}</definedName>
    <definedName name="wrn.ALL." localSheetId="0" hidden="1">{#N/A,#N/A,FALSE,"Summary EPS";#N/A,#N/A,FALSE,"1st Qtr Electric";#N/A,#N/A,FALSE,"1st Qtr Australia";#N/A,#N/A,FALSE,"1st Qtr Telecom";#N/A,#N/A,FALSE,"1st QTR Other"}</definedName>
    <definedName name="wrn.ALL." hidden="1">{#N/A,#N/A,FALSE,"Summary EPS";#N/A,#N/A,FALSE,"1st Qtr Electric";#N/A,#N/A,FALSE,"1st Qtr Australia";#N/A,#N/A,FALSE,"1st Qtr Telecom";#N/A,#N/A,FALSE,"1st QTR Other"}</definedName>
    <definedName name="wrn.All._.BSs._.and._.JEs." localSheetId="0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BSs._.and._.JEs.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but._.Syn._.and._.JE." localSheetId="0" hidden="1">{#N/A,#N/A,FALSE,"June 01 Mapping";#N/A,#N/A,FALSE,"June 01 conv";#N/A,#N/A,FALSE,"reclass";#N/A,#N/A,FALSE,"US FV";#N/A,#N/A,FALSE,"UK FV";#N/A,#N/A,FALSE,"UK GAAP"}</definedName>
    <definedName name="wrn.All._.but._.Syn._.and._.JE." hidden="1">{#N/A,#N/A,FALSE,"June 01 Mapping";#N/A,#N/A,FALSE,"June 01 conv";#N/A,#N/A,FALSE,"reclass";#N/A,#N/A,FALSE,"US FV";#N/A,#N/A,FALSE,"UK FV";#N/A,#N/A,FALSE,"UK GAAP"}</definedName>
    <definedName name="wrn.All._.ISs._.and._.JEs." localSheetId="0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ISs._.and._.JE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other._.months." localSheetId="0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other._.months.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Pages." localSheetId="0" hidden="1">{#N/A,#N/A,FALSE,"cover";#N/A,#N/A,FALSE,"lead sheet";#N/A,#N/A,FALSE,"Adj backup";#N/A,#N/A,FALSE,"t Accounts"}</definedName>
    <definedName name="wrn.All._.Pages." hidden="1">{#N/A,#N/A,FALSE,"cover";#N/A,#N/A,FALSE,"lead sheet";#N/A,#N/A,FALSE,"Adj backup";#N/A,#N/A,FALSE,"t Accounts"}</definedName>
    <definedName name="wrn.Allocation._.factor." localSheetId="0" hidden="1">{#N/A,#N/A,TRUE,"11.1";#N/A,#N/A,TRUE,"11.2";#N/A,#N/A,TRUE,"11.3-.4";#N/A,#N/A,TRUE,"11.5-11.6";#N/A,#N/A,TRUE,"11.7-.10";#N/A,#N/A,TRUE,"11.11-11.22";#N/A,#N/A,TRUE,"11.23_ECD"}</definedName>
    <definedName name="wrn.Allocation._.factor." hidden="1">{#N/A,#N/A,TRUE,"11.1";#N/A,#N/A,TRUE,"11.2";#N/A,#N/A,TRUE,"11.3-.4";#N/A,#N/A,TRUE,"11.5-11.6";#N/A,#N/A,TRUE,"11.7-.10";#N/A,#N/A,TRUE,"11.11-11.22";#N/A,#N/A,TRUE,"11.23_ECD"}</definedName>
    <definedName name="wrn.BUS._.RPT." localSheetId="0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BUS._.RPT.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Combined._.YTD." localSheetId="0" hidden="1">{"YTD-Total",#N/A,TRUE,"Provision";"YTD-Utility",#N/A,TRUE,"Prov Utility";"YTD-NonUtility",#N/A,TRUE,"Prov NonUtility"}</definedName>
    <definedName name="wrn.Combined._.YTD." hidden="1">{"YTD-Total",#N/A,TRUE,"Provision";"YTD-Utility",#N/A,TRUE,"Prov Utility";"YTD-NonUtility",#N/A,TRUE,"Prov NonUtility"}</definedName>
    <definedName name="wrn.ConsolGrossGrp." localSheetId="0" hidden="1">{"Conol gross povision grouped",#N/A,FALSE,"Consol Gross";"Consol Gross Grouped",#N/A,FALSE,"Consol Gross"}</definedName>
    <definedName name="wrn.ConsolGrossGrp." hidden="1">{"Conol gross povision grouped",#N/A,FALSE,"Consol Gross";"Consol Gross Grouped",#N/A,FALSE,"Consol Gross"}</definedName>
    <definedName name="wrn.Cover." localSheetId="0" hidden="1">{#N/A,#N/A,TRUE,"Cover";#N/A,#N/A,TRUE,"Contents"}</definedName>
    <definedName name="wrn.Cover." hidden="1">{#N/A,#N/A,TRUE,"Cover";#N/A,#N/A,TRUE,"Contents"}</definedName>
    <definedName name="wrn.CoverContents." localSheetId="0" hidden="1">{#N/A,#N/A,FALSE,"Cover";#N/A,#N/A,FALSE,"Contents"}</definedName>
    <definedName name="wrn.CoverContents." hidden="1">{#N/A,#N/A,FALSE,"Cover";#N/A,#N/A,FALSE,"Contents"}</definedName>
    <definedName name="wrn.El._.Paso._.Offshore." localSheetId="0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l._.Paso._.Offshore.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xec._.Summary." localSheetId="0" hidden="1">{#N/A,#N/A,FALSE,"Output Ass";#N/A,#N/A,FALSE,"Sum Tot";#N/A,#N/A,FALSE,"Ex Sum Year";#N/A,#N/A,FALSE,"Sum Qtr"}</definedName>
    <definedName name="wrn.Exec._.Summary." hidden="1">{#N/A,#N/A,FALSE,"Output Ass";#N/A,#N/A,FALSE,"Sum Tot";#N/A,#N/A,FALSE,"Ex Sum Year";#N/A,#N/A,FALSE,"Sum Qtr"}</definedName>
    <definedName name="wrn.Factors._.Tab._.10." localSheetId="0" hidden="1">{"Factors Pages 1-2",#N/A,FALSE,"Factors";"Factors Page 3",#N/A,FALSE,"Factors";"Factors Page 4",#N/A,FALSE,"Factors";"Factors Page 5",#N/A,FALSE,"Factors";"Factors Pages 8-27",#N/A,FALSE,"Factors"}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full._.report." localSheetId="0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report.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View." localSheetId="0" hidden="1">{"FullView",#N/A,FALSE,"Consltd-For contngcy"}</definedName>
    <definedName name="wrn.Full._.View." hidden="1">{"FullView",#N/A,FALSE,"Consltd-For contngcy"}</definedName>
    <definedName name="wrn.GLReport." localSheetId="0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GLReport.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life." localSheetId="0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life.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new." localSheetId="0" hidden="1">{#N/A,#N/A,TRUE,"Filing Back-Up Pages_4.8.4-7";#N/A,#N/A,TRUE,"GI Back-up Page_4.8.8"}</definedName>
    <definedName name="wrn.new." hidden="1">{#N/A,#N/A,TRUE,"Filing Back-Up Pages_4.8.4-7";#N/A,#N/A,TRUE,"GI Back-up Page_4.8.8"}</definedName>
    <definedName name="wrn.om." localSheetId="0" hidden="1">{#N/A,#N/A,TRUE,"Detail Lead Sheet_4.8.1-3";#N/A,#N/A,TRUE,"Filing Back-Up Pages_4.8.4-7";#N/A,#N/A,TRUE,"GI Back-up Page_4.8.8"}</definedName>
    <definedName name="wrn.om." hidden="1">{#N/A,#N/A,TRUE,"Detail Lead Sheet_4.8.1-3";#N/A,#N/A,TRUE,"Filing Back-Up Pages_4.8.4-7";#N/A,#N/A,TRUE,"GI Back-up Page_4.8.8"}</definedName>
    <definedName name="wrn.Open._.Issues._.Only." localSheetId="0" hidden="1">{"Open issues Only",#N/A,FALSE,"TIMELINE"}</definedName>
    <definedName name="wrn.Open._.Issues._.Only." hidden="1">{"Open issues Only",#N/A,FALSE,"TIMELINE"}</definedName>
    <definedName name="wrn.OR._.Carrying._.Charge._.JV." localSheetId="0" hidden="1">{#N/A,#N/A,FALSE,"Loans";#N/A,#N/A,FALSE,"Program Costs";#N/A,#N/A,FALSE,"Measures";#N/A,#N/A,FALSE,"Net Lost Rev";#N/A,#N/A,FALSE,"Incentive"}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localSheetId="0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Oregon._.Rate._.case." localSheetId="0" hidden="1">{#N/A,#N/A,TRUE,"10.1_Historical Cover Sheet";#N/A,#N/A,TRUE,"10.2-10.3_Historical";#N/A,#N/A,TRUE,"10.4_Historical";#N/A,#N/A,TRUE,"10.4.1_Historical";#N/A,#N/A,TRUE,"10.7-10.17_Historical"}</definedName>
    <definedName name="wrn.Oregon._.Rate._.case." hidden="1">{#N/A,#N/A,TRUE,"10.1_Historical Cover Sheet";#N/A,#N/A,TRUE,"10.2-10.3_Historical";#N/A,#N/A,TRUE,"10.4_Historical";#N/A,#N/A,TRUE,"10.4.1_Historical";#N/A,#N/A,TRUE,"10.7-10.17_Historical"}</definedName>
    <definedName name="wrn.pages.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ges.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rtial." localSheetId="0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rtial.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yment._.View." localSheetId="0" hidden="1">{#N/A,#N/A,FALSE,"Consltd-For contngcy";"PaymentView",#N/A,FALSE,"Consltd-For contngcy"}</definedName>
    <definedName name="wrn.Payment._.View." hidden="1">{#N/A,#N/A,FALSE,"Consltd-For contngcy";"PaymentView",#N/A,FALSE,"Consltd-For contngcy"}</definedName>
    <definedName name="wrn.PFSreconview." localSheetId="0" hidden="1">{"PFS recon view",#N/A,FALSE,"Hyperion Proof"}</definedName>
    <definedName name="wrn.PFSreconview." hidden="1">{"PFS recon view",#N/A,FALSE,"Hyperion Proof"}</definedName>
    <definedName name="wrn.PGHCreconview." localSheetId="0" hidden="1">{"PGHC recon view",#N/A,FALSE,"Hyperion Proof"}</definedName>
    <definedName name="wrn.PGHCreconview." hidden="1">{"PGHC recon view",#N/A,FALSE,"Hyperion Proof"}</definedName>
    <definedName name="wrn.PHI._.all._.other._.months." localSheetId="0" hidden="1">{#N/A,#N/A,FALSE,"PHI MTD";#N/A,#N/A,FALSE,"PHI YTD"}</definedName>
    <definedName name="wrn.PHI._.all._.other._.months." hidden="1">{#N/A,#N/A,FALSE,"PHI MTD";#N/A,#N/A,FALSE,"PHI YTD"}</definedName>
    <definedName name="wrn.PHI._.only." localSheetId="0" hidden="1">{#N/A,#N/A,FALSE,"PHI"}</definedName>
    <definedName name="wrn.PHI._.only." hidden="1">{#N/A,#N/A,FALSE,"PHI"}</definedName>
    <definedName name="wrn.PHI._.Sept._.Dec._.March." localSheetId="0" hidden="1">{#N/A,#N/A,FALSE,"PHI MTD";#N/A,#N/A,FALSE,"PHI QTD";#N/A,#N/A,FALSE,"PHI YTD"}</definedName>
    <definedName name="wrn.PHI._.Sept._.Dec._.March." hidden="1">{#N/A,#N/A,FALSE,"PHI MTD";#N/A,#N/A,FALSE,"PHI QTD";#N/A,#N/A,FALSE,"PHI YTD"}</definedName>
    <definedName name="wrn.PPMCoCodeView." localSheetId="0" hidden="1">{"PPM Co Code View",#N/A,FALSE,"Comp Codes"}</definedName>
    <definedName name="wrn.PPMCoCodeView." hidden="1">{"PPM Co Code View",#N/A,FALSE,"Comp Codes"}</definedName>
    <definedName name="wrn.PPMreconview." localSheetId="0" hidden="1">{"PPM Recon View",#N/A,FALSE,"Hyperion Proof"}</definedName>
    <definedName name="wrn.PPMreconview." hidden="1">{"PPM Recon View",#N/A,FALSE,"Hyperion Proof"}</definedName>
    <definedName name="wrn.print._.reports." localSheetId="0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wrn.print._.reports.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wrn.PRINT._.SOURCE._.DATA." localSheetId="0" hidden="1">{"DATA_SET",#N/A,FALSE,"HOURLY SPREAD"}</definedName>
    <definedName name="wrn.PRINT._.SOURCE._.DATA." hidden="1">{"DATA_SET",#N/A,FALSE,"HOURLY SPREAD"}</definedName>
    <definedName name="wrn.PrintHistory." localSheetId="0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History.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Other." localSheetId="0" hidden="1">{#N/A,#N/A,FALSE,"Cover";#N/A,#N/A,FALSE,"ProjectSelector";#N/A,#N/A,FALSE,"ProjectTable";#N/A,#N/A,FALSE,"SanGorgonio";#N/A,#N/A,FALSE,"Tehachapi";#N/A,#N/A,FALSE,"Results";#N/A,#N/A,FALSE,"ReplaceForecast"}</definedName>
    <definedName name="wrn.PrintOther." hidden="1">{#N/A,#N/A,FALSE,"Cover";#N/A,#N/A,FALSE,"ProjectSelector";#N/A,#N/A,FALSE,"ProjectTable";#N/A,#N/A,FALSE,"SanGorgonio";#N/A,#N/A,FALSE,"Tehachapi";#N/A,#N/A,FALSE,"Results";#N/A,#N/A,FALSE,"ReplaceForecast"}</definedName>
    <definedName name="wrn.ProofElectricOnly." localSheetId="0" hidden="1">{"Electric Only",#N/A,FALSE,"Hyperion Proof"}</definedName>
    <definedName name="wrn.ProofElectricOnly." hidden="1">{"Electric Only",#N/A,FALSE,"Hyperion Proof"}</definedName>
    <definedName name="wrn.ProofTotal." localSheetId="0" hidden="1">{"Proof Total",#N/A,FALSE,"Hyperion Proof"}</definedName>
    <definedName name="wrn.ProofTotal." hidden="1">{"Proof Total",#N/A,FALSE,"Hyperion Proof"}</definedName>
    <definedName name="wrn.Reformat._.only." localSheetId="0" hidden="1">{#N/A,#N/A,FALSE,"Dec 1999 mapping"}</definedName>
    <definedName name="wrn.Reformat._.only." hidden="1">{#N/A,#N/A,FALSE,"Dec 1999 mapping"}</definedName>
    <definedName name="wrn.SALES._.VAR._.95._.BUDGET." localSheetId="0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Section1." localSheetId="0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.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Summaries." localSheetId="0" hidden="1">{#N/A,#N/A,TRUE,"Section1";#N/A,#N/A,TRUE,"SumF";#N/A,#N/A,TRUE,"FigExchange";#N/A,#N/A,TRUE,"Escalation";#N/A,#N/A,TRUE,"GraphEscalate";#N/A,#N/A,TRUE,"Scenarios"}</definedName>
    <definedName name="wrn.Section1Summaries." hidden="1">{#N/A,#N/A,TRUE,"Section1";#N/A,#N/A,TRUE,"SumF";#N/A,#N/A,TRUE,"FigExchange";#N/A,#N/A,TRUE,"Escalation";#N/A,#N/A,TRUE,"GraphEscalate";#N/A,#N/A,TRUE,"Scenarios"}</definedName>
    <definedName name="wrn.Section2." localSheetId="0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.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TotalProjectCost." localSheetId="0" hidden="1">{#N/A,#N/A,TRUE,"Section2";#N/A,#N/A,TRUE,"TPCestimate";#N/A,#N/A,TRUE,"SumTPC";#N/A,#N/A,TRUE,"ConstrLoan";#N/A,#N/A,TRUE,"FigBalance";#N/A,#N/A,TRUE,"DEV27air";#N/A,#N/A,TRUE,"Graph27air";#N/A,#N/A,TRUE,"PreOp"}</definedName>
    <definedName name="wrn.Section2TotalProjectCost." hidden="1">{#N/A,#N/A,TRUE,"Section2";#N/A,#N/A,TRUE,"TPCestimate";#N/A,#N/A,TRUE,"SumTPC";#N/A,#N/A,TRUE,"ConstrLoan";#N/A,#N/A,TRUE,"FigBalance";#N/A,#N/A,TRUE,"DEV27air";#N/A,#N/A,TRUE,"Graph27air";#N/A,#N/A,TRUE,"PreOp"}</definedName>
    <definedName name="wrn.Section3." localSheetId="0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.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PowerPlantCompany." localSheetId="0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3PowerPlantCompany.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4." localSheetId="0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.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Revenue." localSheetId="0" hidden="1">{#N/A,#N/A,TRUE,"Section4";#N/A,#N/A,TRUE,"PPAtable";#N/A,#N/A,TRUE,"RFPtable";#N/A,#N/A,TRUE,"RevCap";#N/A,#N/A,TRUE,"RevOther";#N/A,#N/A,TRUE,"RevGas";#N/A,#N/A,TRUE,"GraphRev"}</definedName>
    <definedName name="wrn.Section4Revenue." hidden="1">{#N/A,#N/A,TRUE,"Section4";#N/A,#N/A,TRUE,"PPAtable";#N/A,#N/A,TRUE,"RFPtable";#N/A,#N/A,TRUE,"RevCap";#N/A,#N/A,TRUE,"RevOther";#N/A,#N/A,TRUE,"RevGas";#N/A,#N/A,TRUE,"GraphRev"}</definedName>
    <definedName name="wrn.Section5." localSheetId="0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5.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6Equipment." localSheetId="0" hidden="1">{#N/A,#N/A,TRUE,"Section6";#N/A,#N/A,TRUE,"OHcycles";#N/A,#N/A,TRUE,"OHtiming";#N/A,#N/A,TRUE,"OHcosts";#N/A,#N/A,TRUE,"GTdegradation";#N/A,#N/A,TRUE,"GTperformance";#N/A,#N/A,TRUE,"GraphEquip"}</definedName>
    <definedName name="wrn.Section6Equipment." hidden="1">{#N/A,#N/A,TRUE,"Section6";#N/A,#N/A,TRUE,"OHcycles";#N/A,#N/A,TRUE,"OHtiming";#N/A,#N/A,TRUE,"OHcosts";#N/A,#N/A,TRUE,"GTdegradation";#N/A,#N/A,TRUE,"GTperformance";#N/A,#N/A,TRUE,"GraphEquip"}</definedName>
    <definedName name="wrn.Section7DebtService." localSheetId="0" hidden="1">{#N/A,#N/A,TRUE,"Section7";#N/A,#N/A,TRUE,"DebtService";#N/A,#N/A,TRUE,"LoanSchedules";#N/A,#N/A,TRUE,"GraphDebt"}</definedName>
    <definedName name="wrn.Section7DebtService." hidden="1">{#N/A,#N/A,TRUE,"Section7";#N/A,#N/A,TRUE,"DebtService";#N/A,#N/A,TRUE,"LoanSchedules";#N/A,#N/A,TRUE,"GraphDebt"}</definedName>
    <definedName name="wrn.Sept._.Dec._.March._.IS." localSheetId="0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ept._.Dec._.March._.I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ponsorSection." localSheetId="0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ponsorSection.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tandard." localSheetId="0" hidden="1">{"YTD-Total",#N/A,FALSE,"Provision"}</definedName>
    <definedName name="wrn.Standard." hidden="1">{"YTD-Total",#N/A,FALSE,"Provision"}</definedName>
    <definedName name="wrn.Standard._.NonUtility._.Only." localSheetId="0" hidden="1">{"YTD-NonUtility",#N/A,FALSE,"Prov NonUtility"}</definedName>
    <definedName name="wrn.Standard._.NonUtility._.Only." hidden="1">{"YTD-NonUtility",#N/A,FALSE,"Prov NonUtility"}</definedName>
    <definedName name="wrn.Standard._.Utility._.Only." localSheetId="0" hidden="1">{"YTD-Utility",#N/A,FALSE,"Prov Utility"}</definedName>
    <definedName name="wrn.Standard._.Utility._.Only." hidden="1">{"YTD-Utility",#N/A,FALSE,"Prov Utility"}</definedName>
    <definedName name="wrn.Summary." localSheetId="0" hidden="1">{#N/A,#N/A,FALSE,"Sum Qtr";#N/A,#N/A,FALSE,"Oper Sum";#N/A,#N/A,FALSE,"Land Sales";#N/A,#N/A,FALSE,"Finance";#N/A,#N/A,FALSE,"Oper Ass"}</definedName>
    <definedName name="wrn.Summary." hidden="1">{#N/A,#N/A,FALSE,"Sum Qtr";#N/A,#N/A,FALSE,"Oper Sum";#N/A,#N/A,FALSE,"Land Sales";#N/A,#N/A,FALSE,"Finance";#N/A,#N/A,FALSE,"Oper Ass"}</definedName>
    <definedName name="wrn.Summary._.View." localSheetId="0" hidden="1">{#N/A,#N/A,FALSE,"Consltd-For contngcy"}</definedName>
    <definedName name="wrn.Summary._.View." hidden="1">{#N/A,#N/A,FALSE,"Consltd-For contngcy"}</definedName>
    <definedName name="wrn.test." localSheetId="0" hidden="1">{#N/A,#N/A,TRUE,"10.1_Historical Cover Sheet";#N/A,#N/A,TRUE,"10.2-10.3_Historical"}</definedName>
    <definedName name="wrn.test." hidden="1">{#N/A,#N/A,TRUE,"10.1_Historical Cover Sheet";#N/A,#N/A,TRUE,"10.2-10.3_Historical"}</definedName>
    <definedName name="wrn.Total._.Summary." localSheetId="0" hidden="1">{"Total Summary",#N/A,FALSE,"Summary"}</definedName>
    <definedName name="wrn.Total._.Summary." hidden="1">{"Total Summary",#N/A,FALSE,"Summary"}</definedName>
    <definedName name="wrn.UK._.Conversion._.Only." localSheetId="0" hidden="1">{#N/A,#N/A,FALSE,"Dec 1999 UK Continuing Ops"}</definedName>
    <definedName name="wrn.UK._.Conversion._.Only." hidden="1">{#N/A,#N/A,FALSE,"Dec 1999 UK Continuing Ops"}</definedName>
    <definedName name="wrn.YearEnd." localSheetId="0" hidden="1">{"Factors Pages 1-2",#N/A,FALSE,"Variables";"Factors Page 3",#N/A,FALSE,"Variables";"Factors Page 4",#N/A,FALSE,"Variables";"Factors Page 5",#N/A,FALSE,"Variables";"YE Pages 7-26",#N/A,FALSE,"Variables"}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y" hidden="1">'[1]DSM Output'!$B$21:$B$23</definedName>
    <definedName name="z" hidden="1">'[1]DSM Output'!$G$21:$G$23</definedName>
    <definedName name="Z_01844156_6462_4A28_9785_1A86F4D0C834_.wvu.PrintTitles" localSheetId="0" hidden="1">#REF!</definedName>
    <definedName name="Z_01844156_6462_4A28_9785_1A86F4D0C834_.wvu.PrintTitles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2" l="1"/>
  <c r="C10" i="2"/>
  <c r="J11" i="2"/>
  <c r="J10" i="2"/>
  <c r="J9" i="2"/>
  <c r="G11" i="2"/>
  <c r="G10" i="2"/>
  <c r="G9" i="2"/>
  <c r="E10" i="2"/>
  <c r="E11" i="2"/>
  <c r="E9" i="2"/>
  <c r="H9" i="2" l="1"/>
  <c r="K9" i="2"/>
  <c r="K11" i="2"/>
  <c r="H10" i="2"/>
  <c r="K10" i="2"/>
  <c r="H11" i="2"/>
  <c r="G13" i="2" l="1"/>
  <c r="G14" i="2"/>
  <c r="G12" i="2"/>
  <c r="E14" i="2"/>
  <c r="E13" i="2"/>
  <c r="E12" i="2"/>
  <c r="F11" i="1"/>
  <c r="E9" i="1"/>
  <c r="C9" i="1"/>
  <c r="E29" i="1"/>
  <c r="E16" i="1"/>
  <c r="E15" i="1"/>
  <c r="C29" i="1"/>
  <c r="C16" i="1"/>
  <c r="C15" i="1"/>
  <c r="G33" i="1"/>
  <c r="E33" i="1"/>
  <c r="D33" i="1"/>
  <c r="C33" i="1"/>
  <c r="B33" i="1"/>
  <c r="E24" i="1"/>
  <c r="G20" i="1"/>
  <c r="E20" i="1"/>
  <c r="D20" i="1"/>
  <c r="C20" i="1"/>
  <c r="B20" i="1"/>
  <c r="G28" i="1"/>
  <c r="D28" i="1"/>
  <c r="E28" i="1" s="1"/>
  <c r="B28" i="1"/>
  <c r="C28" i="1" s="1"/>
  <c r="E10" i="1"/>
  <c r="E30" i="1" s="1"/>
  <c r="C10" i="1"/>
  <c r="C17" i="1" s="1"/>
  <c r="B11" i="1"/>
  <c r="B31" i="1" s="1"/>
  <c r="G11" i="1"/>
  <c r="I12" i="2" s="1"/>
  <c r="J12" i="2" s="1"/>
  <c r="D11" i="1"/>
  <c r="G17" i="2" l="1"/>
  <c r="H12" i="2"/>
  <c r="G16" i="2"/>
  <c r="G15" i="2"/>
  <c r="E17" i="2"/>
  <c r="E16" i="2"/>
  <c r="E15" i="2"/>
  <c r="K12" i="2"/>
  <c r="H13" i="2"/>
  <c r="E11" i="1"/>
  <c r="E31" i="1" s="1"/>
  <c r="E32" i="1" s="1"/>
  <c r="E34" i="1" s="1"/>
  <c r="E36" i="1" s="1"/>
  <c r="E38" i="1" s="1"/>
  <c r="C11" i="1"/>
  <c r="C18" i="1" s="1"/>
  <c r="C19" i="1" s="1"/>
  <c r="C21" i="1" s="1"/>
  <c r="C23" i="1" s="1"/>
  <c r="C25" i="1" s="1"/>
  <c r="B32" i="1"/>
  <c r="B34" i="1" s="1"/>
  <c r="B36" i="1" s="1"/>
  <c r="B38" i="1" s="1"/>
  <c r="E17" i="1"/>
  <c r="D31" i="1"/>
  <c r="D18" i="1"/>
  <c r="D19" i="1" s="1"/>
  <c r="D21" i="1" s="1"/>
  <c r="D23" i="1" s="1"/>
  <c r="D25" i="1" s="1"/>
  <c r="D32" i="1"/>
  <c r="D34" i="1" s="1"/>
  <c r="D36" i="1" s="1"/>
  <c r="D38" i="1" s="1"/>
  <c r="G18" i="1"/>
  <c r="G19" i="1" s="1"/>
  <c r="G21" i="1" s="1"/>
  <c r="G23" i="1" s="1"/>
  <c r="G25" i="1" s="1"/>
  <c r="I13" i="2" s="1"/>
  <c r="J13" i="2" s="1"/>
  <c r="G31" i="1"/>
  <c r="G32" i="1" s="1"/>
  <c r="G34" i="1" s="1"/>
  <c r="G36" i="1" s="1"/>
  <c r="G38" i="1" s="1"/>
  <c r="I14" i="2" s="1"/>
  <c r="J14" i="2" s="1"/>
  <c r="B18" i="1"/>
  <c r="B19" i="1" s="1"/>
  <c r="B21" i="1" s="1"/>
  <c r="B23" i="1" s="1"/>
  <c r="B25" i="1" s="1"/>
  <c r="C30" i="1"/>
  <c r="J15" i="2" l="1"/>
  <c r="J16" i="2"/>
  <c r="J17" i="2"/>
  <c r="K13" i="2"/>
  <c r="H15" i="2"/>
  <c r="C31" i="1"/>
  <c r="C32" i="1" s="1"/>
  <c r="C34" i="1" s="1"/>
  <c r="C36" i="1" s="1"/>
  <c r="C38" i="1" s="1"/>
  <c r="E18" i="1"/>
  <c r="E19" i="1" s="1"/>
  <c r="E21" i="1" s="1"/>
  <c r="E23" i="1" s="1"/>
  <c r="E25" i="1" s="1"/>
  <c r="K15" i="2" l="1"/>
</calcChain>
</file>

<file path=xl/sharedStrings.xml><?xml version="1.0" encoding="utf-8"?>
<sst xmlns="http://schemas.openxmlformats.org/spreadsheetml/2006/main" count="66" uniqueCount="49">
  <si>
    <t>Delivery Facilities Charges</t>
  </si>
  <si>
    <t>Delivery Voltage</t>
  </si>
  <si>
    <t>Secondary  &lt; 1 MW</t>
  </si>
  <si>
    <t>Primary  &lt; 1 MW</t>
  </si>
  <si>
    <t>Secondary  &gt; 1 MW</t>
  </si>
  <si>
    <t>Primary  &gt; 1 MW</t>
  </si>
  <si>
    <t xml:space="preserve">Transmission </t>
  </si>
  <si>
    <t>Per kW</t>
  </si>
  <si>
    <t>Voltage Discount</t>
  </si>
  <si>
    <t>Delivery Charge per kW</t>
  </si>
  <si>
    <t>Daily Power Charges</t>
  </si>
  <si>
    <t>Jun - Sept</t>
  </si>
  <si>
    <t>Schedule 6/8/9 Facilities Charge per kW</t>
  </si>
  <si>
    <t>Schedule 6/8/9 On-Peak Power Charge per kW</t>
  </si>
  <si>
    <t>Less: Delivery Facilities Charge</t>
  </si>
  <si>
    <t>Remaining Retail Rate for Backup Power Charge</t>
  </si>
  <si>
    <t>On-Peak Days per Month</t>
  </si>
  <si>
    <t>Per Day</t>
  </si>
  <si>
    <t>Ratio - Daily Average to Monthly Peak kW</t>
  </si>
  <si>
    <t>Backup Power Charge per kW/Day</t>
  </si>
  <si>
    <t>Primary/Secondary Loss Adjustment</t>
  </si>
  <si>
    <t>Power Charge per kW/Day</t>
  </si>
  <si>
    <t>Oct - May</t>
  </si>
  <si>
    <t>Less: Deliverfy Facilities Charge</t>
  </si>
  <si>
    <t>Commission Order Rates</t>
  </si>
  <si>
    <t>Rate</t>
  </si>
  <si>
    <t>DFC</t>
  </si>
  <si>
    <t>DPC (summer)</t>
  </si>
  <si>
    <t>DPC (winter)</t>
  </si>
  <si>
    <t>Total</t>
  </si>
  <si>
    <t>Increase</t>
  </si>
  <si>
    <t>Current Units</t>
  </si>
  <si>
    <t>Forecast Units</t>
  </si>
  <si>
    <t>Current Rates</t>
  </si>
  <si>
    <t>Order Rates</t>
  </si>
  <si>
    <t>Revenue</t>
  </si>
  <si>
    <t>Billing Determinants</t>
  </si>
  <si>
    <t>Schedule 32</t>
  </si>
  <si>
    <t>To Recover Same Level of Demand Revenues as Full Requirements Rate Schedule</t>
  </si>
  <si>
    <t>Utilizing Rocky Mountain Power's Schedule 32 COS Analysis Model</t>
  </si>
  <si>
    <t xml:space="preserve">UAE Calculation of Schedule 32 Daily Power Charges </t>
  </si>
  <si>
    <t>DFC = $4.35 per Order, 
DPC Calculated to Recover Same Demand Revenue as Schedule 9</t>
  </si>
  <si>
    <t>Customer</t>
  </si>
  <si>
    <t>Admin Fee per Generator</t>
  </si>
  <si>
    <t>Admin Fee per Delivery Point</t>
  </si>
  <si>
    <t>DPC Ratio %</t>
  </si>
  <si>
    <t>DFC Ratio %</t>
  </si>
  <si>
    <t>DFC = $4.35 per Order, 
DPC Calculated to Recover Same Demand Charges as Schedule 9</t>
  </si>
  <si>
    <t>Schedule 32 Transmission Revenue Summary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</si>
</sst>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&quot;$&quot;#,##0.00"/>
    <numFmt numFmtId="166" formatCode="0.0%"/>
    <numFmt numFmtId="167" formatCode="_(* #,##0_);_(* \(#,##0\);_(* &quot;-&quot;??_);_(@_)"/>
  </numFmts>
  <fonts count="12" x14ac:knownFonts="1">
    <font>
      <sz val="12"/>
      <name val="Times New Roma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2"/>
      <color theme="1"/>
      <name val="Times New Roman"/>
      <family val="1"/>
    </font>
    <font>
      <sz val="10"/>
      <name val="Arial"/>
      <family val="2"/>
    </font>
    <font>
      <u/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44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164" fontId="6" fillId="0" borderId="0"/>
    <xf numFmtId="0" fontId="1" fillId="0" borderId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93">
    <xf numFmtId="0" fontId="0" fillId="0" borderId="0" xfId="0"/>
    <xf numFmtId="0" fontId="5" fillId="0" borderId="0" xfId="0" applyFont="1"/>
    <xf numFmtId="0" fontId="5" fillId="0" borderId="0" xfId="4" applyFont="1"/>
    <xf numFmtId="0" fontId="1" fillId="0" borderId="0" xfId="4"/>
    <xf numFmtId="0" fontId="5" fillId="0" borderId="0" xfId="4" applyFont="1" applyAlignment="1"/>
    <xf numFmtId="0" fontId="3" fillId="0" borderId="0" xfId="4" applyFont="1" applyAlignment="1">
      <alignment wrapText="1"/>
    </xf>
    <xf numFmtId="0" fontId="1" fillId="0" borderId="0" xfId="4" applyAlignment="1">
      <alignment horizontal="center"/>
    </xf>
    <xf numFmtId="0" fontId="5" fillId="2" borderId="0" xfId="4" applyFont="1" applyFill="1"/>
    <xf numFmtId="0" fontId="5" fillId="2" borderId="0" xfId="4" applyFont="1" applyFill="1" applyAlignment="1"/>
    <xf numFmtId="0" fontId="7" fillId="2" borderId="7" xfId="4" applyFont="1" applyFill="1" applyBorder="1" applyAlignment="1">
      <alignment wrapText="1"/>
    </xf>
    <xf numFmtId="0" fontId="5" fillId="2" borderId="11" xfId="4" applyFont="1" applyFill="1" applyBorder="1" applyAlignment="1">
      <alignment horizontal="center"/>
    </xf>
    <xf numFmtId="0" fontId="9" fillId="2" borderId="5" xfId="4" applyFont="1" applyFill="1" applyBorder="1" applyAlignment="1">
      <alignment horizontal="center"/>
    </xf>
    <xf numFmtId="0" fontId="9" fillId="2" borderId="6" xfId="4" applyFont="1" applyFill="1" applyBorder="1" applyAlignment="1">
      <alignment horizontal="center"/>
    </xf>
    <xf numFmtId="0" fontId="9" fillId="2" borderId="0" xfId="4" applyFont="1" applyFill="1" applyBorder="1" applyAlignment="1">
      <alignment horizontal="center"/>
    </xf>
    <xf numFmtId="0" fontId="10" fillId="2" borderId="11" xfId="4" applyFont="1" applyFill="1" applyBorder="1" applyAlignment="1">
      <alignment horizontal="left"/>
    </xf>
    <xf numFmtId="0" fontId="5" fillId="2" borderId="11" xfId="4" applyFont="1" applyFill="1" applyBorder="1" applyAlignment="1">
      <alignment horizontal="left"/>
    </xf>
    <xf numFmtId="167" fontId="5" fillId="2" borderId="5" xfId="8" applyNumberFormat="1" applyFont="1" applyFill="1" applyBorder="1" applyAlignment="1"/>
    <xf numFmtId="167" fontId="5" fillId="2" borderId="6" xfId="8" applyNumberFormat="1" applyFont="1" applyFill="1" applyBorder="1" applyAlignment="1"/>
    <xf numFmtId="44" fontId="5" fillId="2" borderId="5" xfId="1" applyFont="1" applyFill="1" applyBorder="1" applyAlignment="1">
      <alignment horizontal="center"/>
    </xf>
    <xf numFmtId="167" fontId="6" fillId="2" borderId="6" xfId="6" applyNumberFormat="1" applyFont="1" applyFill="1" applyBorder="1"/>
    <xf numFmtId="167" fontId="6" fillId="2" borderId="0" xfId="6" applyNumberFormat="1" applyFont="1" applyFill="1" applyBorder="1"/>
    <xf numFmtId="10" fontId="6" fillId="2" borderId="6" xfId="2" applyNumberFormat="1" applyFont="1" applyFill="1" applyBorder="1"/>
    <xf numFmtId="167" fontId="5" fillId="2" borderId="0" xfId="8" applyNumberFormat="1" applyFont="1" applyFill="1" applyAlignment="1"/>
    <xf numFmtId="0" fontId="5" fillId="2" borderId="11" xfId="4" applyFont="1" applyFill="1" applyBorder="1"/>
    <xf numFmtId="44" fontId="5" fillId="2" borderId="5" xfId="1" applyFont="1" applyFill="1" applyBorder="1"/>
    <xf numFmtId="166" fontId="6" fillId="2" borderId="0" xfId="7" applyNumberFormat="1" applyFont="1" applyFill="1" applyBorder="1"/>
    <xf numFmtId="0" fontId="5" fillId="2" borderId="0" xfId="4" applyFont="1" applyFill="1" applyBorder="1"/>
    <xf numFmtId="0" fontId="6" fillId="2" borderId="0" xfId="0" applyFont="1" applyFill="1" applyAlignment="1">
      <alignment horizontal="centerContinuous"/>
    </xf>
    <xf numFmtId="0" fontId="4" fillId="2" borderId="12" xfId="0" applyFont="1" applyFill="1" applyBorder="1" applyAlignment="1">
      <alignment horizontal="center" vertical="center" wrapText="1"/>
    </xf>
    <xf numFmtId="0" fontId="7" fillId="2" borderId="0" xfId="0" applyFont="1" applyFill="1"/>
    <xf numFmtId="164" fontId="5" fillId="2" borderId="4" xfId="3" applyFont="1" applyFill="1" applyBorder="1" applyAlignment="1">
      <alignment horizontal="center"/>
    </xf>
    <xf numFmtId="164" fontId="5" fillId="2" borderId="5" xfId="3" applyFont="1" applyFill="1" applyBorder="1" applyAlignment="1">
      <alignment horizontal="center"/>
    </xf>
    <xf numFmtId="164" fontId="5" fillId="2" borderId="0" xfId="3" applyFont="1" applyFill="1" applyBorder="1" applyAlignment="1">
      <alignment horizontal="center"/>
    </xf>
    <xf numFmtId="164" fontId="5" fillId="2" borderId="6" xfId="3" applyFont="1" applyFill="1" applyBorder="1" applyAlignment="1">
      <alignment horizontal="center"/>
    </xf>
    <xf numFmtId="164" fontId="5" fillId="2" borderId="13" xfId="3" applyFont="1" applyFill="1" applyBorder="1" applyAlignment="1">
      <alignment horizontal="center"/>
    </xf>
    <xf numFmtId="0" fontId="5" fillId="2" borderId="6" xfId="0" applyFont="1" applyFill="1" applyBorder="1"/>
    <xf numFmtId="0" fontId="5" fillId="2" borderId="5" xfId="0" applyFont="1" applyFill="1" applyBorder="1"/>
    <xf numFmtId="0" fontId="5" fillId="2" borderId="0" xfId="0" applyFont="1" applyFill="1" applyBorder="1"/>
    <xf numFmtId="0" fontId="5" fillId="2" borderId="13" xfId="0" applyFont="1" applyFill="1" applyBorder="1"/>
    <xf numFmtId="0" fontId="6" fillId="2" borderId="0" xfId="0" applyFont="1" applyFill="1"/>
    <xf numFmtId="165" fontId="6" fillId="2" borderId="5" xfId="0" applyNumberFormat="1" applyFont="1" applyFill="1" applyBorder="1"/>
    <xf numFmtId="165" fontId="6" fillId="2" borderId="0" xfId="0" applyNumberFormat="1" applyFont="1" applyFill="1" applyBorder="1"/>
    <xf numFmtId="165" fontId="6" fillId="2" borderId="6" xfId="0" applyNumberFormat="1" applyFont="1" applyFill="1" applyBorder="1"/>
    <xf numFmtId="165" fontId="6" fillId="2" borderId="13" xfId="0" applyNumberFormat="1" applyFont="1" applyFill="1" applyBorder="1"/>
    <xf numFmtId="7" fontId="6" fillId="2" borderId="5" xfId="0" applyNumberFormat="1" applyFont="1" applyFill="1" applyBorder="1"/>
    <xf numFmtId="7" fontId="6" fillId="2" borderId="0" xfId="0" applyNumberFormat="1" applyFont="1" applyFill="1" applyBorder="1"/>
    <xf numFmtId="0" fontId="6" fillId="2" borderId="6" xfId="0" applyFont="1" applyFill="1" applyBorder="1"/>
    <xf numFmtId="0" fontId="6" fillId="2" borderId="13" xfId="0" applyFont="1" applyFill="1" applyBorder="1"/>
    <xf numFmtId="0" fontId="4" fillId="2" borderId="0" xfId="0" applyFont="1" applyFill="1"/>
    <xf numFmtId="165" fontId="4" fillId="2" borderId="4" xfId="0" applyNumberFormat="1" applyFont="1" applyFill="1" applyBorder="1"/>
    <xf numFmtId="164" fontId="5" fillId="2" borderId="0" xfId="3" applyFont="1" applyFill="1" applyBorder="1" applyAlignment="1"/>
    <xf numFmtId="164" fontId="5" fillId="2" borderId="6" xfId="3" applyFont="1" applyFill="1" applyBorder="1" applyAlignment="1"/>
    <xf numFmtId="164" fontId="5" fillId="2" borderId="13" xfId="3" applyFont="1" applyFill="1" applyBorder="1" applyAlignment="1"/>
    <xf numFmtId="164" fontId="5" fillId="2" borderId="0" xfId="3" applyFont="1" applyFill="1"/>
    <xf numFmtId="7" fontId="6" fillId="2" borderId="6" xfId="0" applyNumberFormat="1" applyFont="1" applyFill="1" applyBorder="1"/>
    <xf numFmtId="7" fontId="6" fillId="2" borderId="13" xfId="0" applyNumberFormat="1" applyFont="1" applyFill="1" applyBorder="1"/>
    <xf numFmtId="2" fontId="6" fillId="2" borderId="5" xfId="0" applyNumberFormat="1" applyFont="1" applyFill="1" applyBorder="1"/>
    <xf numFmtId="2" fontId="6" fillId="2" borderId="0" xfId="0" applyNumberFormat="1" applyFont="1" applyFill="1" applyBorder="1"/>
    <xf numFmtId="2" fontId="6" fillId="2" borderId="6" xfId="0" applyNumberFormat="1" applyFont="1" applyFill="1" applyBorder="1"/>
    <xf numFmtId="2" fontId="6" fillId="2" borderId="13" xfId="0" applyNumberFormat="1" applyFont="1" applyFill="1" applyBorder="1"/>
    <xf numFmtId="9" fontId="6" fillId="2" borderId="5" xfId="2" applyFont="1" applyFill="1" applyBorder="1"/>
    <xf numFmtId="9" fontId="6" fillId="2" borderId="0" xfId="2" applyFont="1" applyFill="1" applyBorder="1"/>
    <xf numFmtId="9" fontId="6" fillId="2" borderId="6" xfId="2" applyFont="1" applyFill="1" applyBorder="1"/>
    <xf numFmtId="9" fontId="6" fillId="2" borderId="13" xfId="2" applyFont="1" applyFill="1" applyBorder="1"/>
    <xf numFmtId="166" fontId="6" fillId="2" borderId="0" xfId="2" applyNumberFormat="1" applyFont="1" applyFill="1" applyBorder="1"/>
    <xf numFmtId="7" fontId="4" fillId="2" borderId="4" xfId="0" applyNumberFormat="1" applyFont="1" applyFill="1" applyBorder="1"/>
    <xf numFmtId="0" fontId="6" fillId="2" borderId="5" xfId="0" applyFont="1" applyFill="1" applyBorder="1"/>
    <xf numFmtId="0" fontId="6" fillId="2" borderId="0" xfId="0" applyFont="1" applyFill="1" applyBorder="1"/>
    <xf numFmtId="0" fontId="5" fillId="2" borderId="0" xfId="0" applyFont="1" applyFill="1"/>
    <xf numFmtId="167" fontId="5" fillId="2" borderId="0" xfId="8" applyNumberFormat="1" applyFont="1" applyFill="1" applyBorder="1"/>
    <xf numFmtId="167" fontId="6" fillId="2" borderId="0" xfId="8" applyNumberFormat="1" applyFont="1" applyFill="1" applyBorder="1"/>
    <xf numFmtId="44" fontId="5" fillId="2" borderId="0" xfId="1" applyFont="1" applyFill="1" applyBorder="1"/>
    <xf numFmtId="0" fontId="7" fillId="2" borderId="14" xfId="4" applyFont="1" applyFill="1" applyBorder="1"/>
    <xf numFmtId="0" fontId="7" fillId="2" borderId="15" xfId="4" applyFont="1" applyFill="1" applyBorder="1"/>
    <xf numFmtId="0" fontId="7" fillId="2" borderId="16" xfId="4" applyFont="1" applyFill="1" applyBorder="1"/>
    <xf numFmtId="167" fontId="7" fillId="2" borderId="16" xfId="4" applyNumberFormat="1" applyFont="1" applyFill="1" applyBorder="1"/>
    <xf numFmtId="44" fontId="7" fillId="2" borderId="15" xfId="1" applyFont="1" applyFill="1" applyBorder="1"/>
    <xf numFmtId="167" fontId="7" fillId="2" borderId="17" xfId="4" applyNumberFormat="1" applyFont="1" applyFill="1" applyBorder="1"/>
    <xf numFmtId="10" fontId="4" fillId="2" borderId="16" xfId="2" applyNumberFormat="1" applyFont="1" applyFill="1" applyBorder="1"/>
    <xf numFmtId="10" fontId="6" fillId="2" borderId="6" xfId="2" applyNumberFormat="1" applyFont="1" applyFill="1" applyBorder="1" applyAlignment="1">
      <alignment horizontal="right" vertical="center"/>
    </xf>
    <xf numFmtId="0" fontId="7" fillId="2" borderId="8" xfId="4" applyFont="1" applyFill="1" applyBorder="1" applyAlignment="1">
      <alignment horizontal="center" wrapText="1"/>
    </xf>
    <xf numFmtId="0" fontId="7" fillId="2" borderId="9" xfId="4" applyFont="1" applyFill="1" applyBorder="1" applyAlignment="1">
      <alignment horizontal="center" wrapText="1"/>
    </xf>
    <xf numFmtId="0" fontId="7" fillId="2" borderId="0" xfId="4" applyFont="1" applyFill="1" applyAlignment="1">
      <alignment horizontal="center"/>
    </xf>
    <xf numFmtId="0" fontId="7" fillId="2" borderId="10" xfId="4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37" fontId="4" fillId="2" borderId="0" xfId="0" applyNumberFormat="1" applyFont="1" applyFill="1" applyAlignment="1" applyProtection="1">
      <alignment horizontal="center"/>
      <protection locked="0"/>
    </xf>
    <xf numFmtId="164" fontId="5" fillId="2" borderId="5" xfId="3" applyFont="1" applyFill="1" applyBorder="1" applyAlignment="1">
      <alignment horizontal="center"/>
    </xf>
    <xf numFmtId="164" fontId="5" fillId="2" borderId="0" xfId="3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</cellXfs>
  <cellStyles count="9">
    <cellStyle name="Comma" xfId="8" builtinId="3"/>
    <cellStyle name="Comma 2" xfId="5"/>
    <cellStyle name="Comma 2 2" xfId="6"/>
    <cellStyle name="Currency" xfId="1" builtinId="4"/>
    <cellStyle name="Normal" xfId="0" builtinId="0"/>
    <cellStyle name="Normal 2" xfId="4"/>
    <cellStyle name="Normal_Blocking 09-00 2" xfId="3"/>
    <cellStyle name="Percent" xfId="2" builtinId="5"/>
    <cellStyle name="Percent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70596\Local%20Settings\Temporary%20Internet%20Files\OLK3B\ORA%20Workpaper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REGULATN\PA&amp;D\CASES\Wy0902\EAST%20Blocking%209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4092.000\Local%20Settings\Temporary%20Internet%20Files\OLK1AC\RECOV0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bieber\Documents\UAE%20RMP%20Rate%20Case%2020-035-04\RMP%20Surrebuttal\UT%20Pricing%20Model%20GRC%202020%20Surrebuttal%20Erra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  <sheetName val="Jan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  <cell r="G21">
            <v>83871482</v>
          </cell>
        </row>
        <row r="22">
          <cell r="B22" t="str">
            <v>27</v>
          </cell>
          <cell r="G22">
            <v>1931963666</v>
          </cell>
        </row>
        <row r="23">
          <cell r="B23" t="str">
            <v>36</v>
          </cell>
          <cell r="G23">
            <v>70121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ocking-Step2-Rebuttal"/>
      <sheetName val="Table A-Total"/>
      <sheetName val="Table A-Step1"/>
      <sheetName val="Table A-Step2"/>
      <sheetName val="RateSpread"/>
      <sheetName val="Blocking-Step1"/>
      <sheetName val="COS Lighting"/>
      <sheetName val="Blocking-Step2"/>
      <sheetName val="COS Lighting (2)"/>
      <sheetName val="Sh1-SF-1"/>
      <sheetName val="Sch1-MF-1"/>
      <sheetName val="Sch6-1"/>
      <sheetName val="Sch8-1"/>
      <sheetName val="Sch9-1"/>
      <sheetName val="Sch10-1"/>
      <sheetName val="Sch23-1"/>
      <sheetName val="Sch1-SF-2"/>
      <sheetName val="Sch1-MF-2"/>
      <sheetName val="Sch6-2"/>
      <sheetName val="Sch8-2"/>
      <sheetName val="Sch9-2"/>
      <sheetName val="Sch10-2"/>
      <sheetName val="Sch23-2"/>
      <sheetName val="Unit Cost Target"/>
      <sheetName val="LifeLine"/>
      <sheetName val="Table B-Step1"/>
      <sheetName val="Table B-Step2"/>
      <sheetName val="Table B-Total"/>
      <sheetName val="Sch32 COS"/>
      <sheetName val="Large Profile"/>
      <sheetName val="COS F101"/>
      <sheetName val="COS Target"/>
      <sheetName val="BD-Redesign"/>
      <sheetName val="BD-Redesign1"/>
      <sheetName val="Sch1-SF-T"/>
      <sheetName val="Sch1-MF-T"/>
      <sheetName val="Sch6-T"/>
      <sheetName val="Sch8-T"/>
      <sheetName val="Sch9-T"/>
      <sheetName val="Sch10-T"/>
      <sheetName val="Sch23-T"/>
      <sheetName val="Comparison"/>
      <sheetName val="Table 1 Revn"/>
      <sheetName val="Table 1 MWh"/>
      <sheetName val="Table 2"/>
      <sheetName val="Table 3"/>
      <sheetName val="Table 4"/>
      <sheetName val="Bill"/>
      <sheetName val="Energy"/>
      <sheetName val="TempRevMay"/>
      <sheetName val="TempMWH"/>
      <sheetName val="TempRev"/>
      <sheetName val="123"/>
      <sheetName val="123May"/>
      <sheetName val="6"/>
      <sheetName val="6-may"/>
      <sheetName val="6A"/>
      <sheetName val="7"/>
      <sheetName val="8"/>
      <sheetName val="9"/>
      <sheetName val="9A"/>
      <sheetName val="10"/>
      <sheetName val="11"/>
      <sheetName val="12E"/>
      <sheetName val="12F"/>
      <sheetName val="12P"/>
      <sheetName val="15M"/>
      <sheetName val="15T"/>
      <sheetName val="21"/>
      <sheetName val="Bill-21"/>
      <sheetName val="23"/>
      <sheetName val="23-may"/>
      <sheetName val="31"/>
      <sheetName val="32"/>
      <sheetName val="32-9"/>
      <sheetName val="32-forecast"/>
      <sheetName val="34"/>
      <sheetName val="C1"/>
      <sheetName val="C2"/>
      <sheetName val="C3"/>
      <sheetName val="C3-Forecast"/>
      <sheetName val="PTL"/>
      <sheetName val="305"/>
      <sheetName val="305vsCognos"/>
      <sheetName val="DwellingCode"/>
      <sheetName val="305 SUM"/>
      <sheetName val="Test Period"/>
      <sheetName val="Table A-Class"/>
      <sheetName val="Checking-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682">
          <cell r="Q682">
            <v>-0.96</v>
          </cell>
        </row>
        <row r="1387">
          <cell r="Q1387">
            <v>-1.1299999999999999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"/>
  <sheetViews>
    <sheetView zoomScale="130" zoomScaleNormal="130" workbookViewId="0">
      <selection activeCell="A3" sqref="A3"/>
    </sheetView>
  </sheetViews>
  <sheetFormatPr defaultColWidth="9" defaultRowHeight="15.75" x14ac:dyDescent="0.25"/>
  <cols>
    <col min="1" max="1" width="26" style="7" bestFit="1" customWidth="1"/>
    <col min="2" max="3" width="12.875" style="7" customWidth="1"/>
    <col min="4" max="11" width="11.625" style="7" customWidth="1"/>
    <col min="12" max="13" width="12" style="2" customWidth="1"/>
    <col min="14" max="14" width="12.5" style="3" bestFit="1" customWidth="1"/>
    <col min="15" max="16384" width="9" style="3"/>
  </cols>
  <sheetData>
    <row r="1" spans="1:13" x14ac:dyDescent="0.25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</row>
    <row r="2" spans="1:13" x14ac:dyDescent="0.25">
      <c r="A2" s="82" t="s">
        <v>48</v>
      </c>
      <c r="B2" s="82"/>
      <c r="C2" s="82"/>
      <c r="D2" s="82"/>
      <c r="E2" s="82"/>
      <c r="F2" s="82"/>
      <c r="G2" s="82"/>
      <c r="H2" s="82"/>
      <c r="I2" s="82"/>
      <c r="J2" s="82"/>
      <c r="K2" s="82"/>
    </row>
    <row r="4" spans="1:13" ht="16.5" thickBot="1" x14ac:dyDescent="0.3">
      <c r="J4" s="8"/>
      <c r="K4" s="8"/>
      <c r="L4" s="4"/>
      <c r="M4" s="4"/>
    </row>
    <row r="5" spans="1:13" s="5" customFormat="1" ht="55.5" customHeight="1" thickBot="1" x14ac:dyDescent="0.3">
      <c r="A5" s="9"/>
      <c r="B5" s="80" t="s">
        <v>36</v>
      </c>
      <c r="C5" s="81"/>
      <c r="D5" s="80" t="s">
        <v>33</v>
      </c>
      <c r="E5" s="81"/>
      <c r="F5" s="80" t="s">
        <v>34</v>
      </c>
      <c r="G5" s="83"/>
      <c r="H5" s="81"/>
      <c r="I5" s="84" t="s">
        <v>47</v>
      </c>
      <c r="J5" s="85"/>
      <c r="K5" s="86"/>
    </row>
    <row r="6" spans="1:13" s="6" customFormat="1" x14ac:dyDescent="0.25">
      <c r="A6" s="10"/>
      <c r="B6" s="11" t="s">
        <v>31</v>
      </c>
      <c r="C6" s="12" t="s">
        <v>32</v>
      </c>
      <c r="D6" s="11" t="s">
        <v>25</v>
      </c>
      <c r="E6" s="12" t="s">
        <v>35</v>
      </c>
      <c r="F6" s="11" t="s">
        <v>25</v>
      </c>
      <c r="G6" s="13" t="s">
        <v>35</v>
      </c>
      <c r="H6" s="12" t="s">
        <v>30</v>
      </c>
      <c r="I6" s="11" t="s">
        <v>25</v>
      </c>
      <c r="J6" s="13" t="s">
        <v>35</v>
      </c>
      <c r="K6" s="12" t="s">
        <v>30</v>
      </c>
    </row>
    <row r="7" spans="1:13" s="6" customFormat="1" x14ac:dyDescent="0.25">
      <c r="A7" s="10"/>
      <c r="B7" s="11"/>
      <c r="C7" s="12"/>
      <c r="D7" s="11"/>
      <c r="E7" s="12"/>
      <c r="F7" s="11"/>
      <c r="G7" s="13"/>
      <c r="H7" s="12"/>
      <c r="I7" s="11"/>
      <c r="J7" s="13"/>
      <c r="K7" s="12"/>
    </row>
    <row r="8" spans="1:13" s="6" customFormat="1" x14ac:dyDescent="0.25">
      <c r="A8" s="14" t="s">
        <v>37</v>
      </c>
      <c r="B8" s="11"/>
      <c r="C8" s="12"/>
      <c r="D8" s="11"/>
      <c r="E8" s="12"/>
      <c r="F8" s="11"/>
      <c r="G8" s="13"/>
      <c r="H8" s="12"/>
      <c r="I8" s="11"/>
      <c r="J8" s="13"/>
      <c r="K8" s="12"/>
    </row>
    <row r="9" spans="1:13" s="6" customFormat="1" x14ac:dyDescent="0.25">
      <c r="A9" s="15" t="s">
        <v>42</v>
      </c>
      <c r="B9" s="16">
        <v>36</v>
      </c>
      <c r="C9" s="17">
        <v>36</v>
      </c>
      <c r="D9" s="18">
        <v>259</v>
      </c>
      <c r="E9" s="19">
        <f>+$B9*D9</f>
        <v>9324</v>
      </c>
      <c r="F9" s="18">
        <v>269</v>
      </c>
      <c r="G9" s="20">
        <f>+$B9*F9</f>
        <v>9684</v>
      </c>
      <c r="H9" s="21">
        <f>+G9/$E9-1</f>
        <v>3.8610038610038533E-2</v>
      </c>
      <c r="I9" s="18">
        <v>269</v>
      </c>
      <c r="J9" s="20">
        <f>+$B9*I9</f>
        <v>9684</v>
      </c>
      <c r="K9" s="21">
        <f>+J9/$E9-1</f>
        <v>3.8610038610038533E-2</v>
      </c>
    </row>
    <row r="10" spans="1:13" s="6" customFormat="1" x14ac:dyDescent="0.25">
      <c r="A10" s="15" t="s">
        <v>43</v>
      </c>
      <c r="B10" s="16">
        <v>12.83952950842653</v>
      </c>
      <c r="C10" s="22">
        <f>+B10</f>
        <v>12.83952950842653</v>
      </c>
      <c r="D10" s="18">
        <v>110</v>
      </c>
      <c r="E10" s="19">
        <f t="shared" ref="E10:G11" si="0">+$B10*D10</f>
        <v>1412.3482459269183</v>
      </c>
      <c r="F10" s="18">
        <v>114</v>
      </c>
      <c r="G10" s="20">
        <f t="shared" si="0"/>
        <v>1463.7063639606245</v>
      </c>
      <c r="H10" s="21">
        <f t="shared" ref="H10:H11" si="1">+G10/$E10-1</f>
        <v>3.6363636363636376E-2</v>
      </c>
      <c r="I10" s="18">
        <v>114</v>
      </c>
      <c r="J10" s="20">
        <f t="shared" ref="J10" si="2">+$B10*I10</f>
        <v>1463.7063639606245</v>
      </c>
      <c r="K10" s="21">
        <f t="shared" ref="K10:K11" si="3">+J10/$E10-1</f>
        <v>3.6363636363636376E-2</v>
      </c>
    </row>
    <row r="11" spans="1:13" s="6" customFormat="1" x14ac:dyDescent="0.25">
      <c r="A11" s="15" t="s">
        <v>44</v>
      </c>
      <c r="B11" s="16">
        <v>38.518588525279576</v>
      </c>
      <c r="C11" s="22">
        <f>+B11</f>
        <v>38.518588525279576</v>
      </c>
      <c r="D11" s="18">
        <v>150</v>
      </c>
      <c r="E11" s="19">
        <f t="shared" si="0"/>
        <v>5777.7882787919361</v>
      </c>
      <c r="F11" s="18">
        <v>156</v>
      </c>
      <c r="G11" s="20">
        <f t="shared" si="0"/>
        <v>6008.8998099436139</v>
      </c>
      <c r="H11" s="21">
        <f t="shared" si="1"/>
        <v>4.0000000000000036E-2</v>
      </c>
      <c r="I11" s="18">
        <v>156</v>
      </c>
      <c r="J11" s="20">
        <f t="shared" ref="J11" si="4">+$B11*I11</f>
        <v>6008.8998099436139</v>
      </c>
      <c r="K11" s="21">
        <f t="shared" si="3"/>
        <v>4.0000000000000036E-2</v>
      </c>
    </row>
    <row r="12" spans="1:13" x14ac:dyDescent="0.25">
      <c r="A12" s="23" t="s">
        <v>26</v>
      </c>
      <c r="B12" s="16">
        <v>245395.50772980196</v>
      </c>
      <c r="C12" s="17">
        <v>245395.50772980196</v>
      </c>
      <c r="D12" s="24">
        <v>3.85</v>
      </c>
      <c r="E12" s="19">
        <f>+B12*D12</f>
        <v>944772.70475973759</v>
      </c>
      <c r="F12" s="24">
        <v>4.3499999999999996</v>
      </c>
      <c r="G12" s="20">
        <f>+$C12*F12</f>
        <v>1067470.4586246384</v>
      </c>
      <c r="H12" s="21">
        <f>+G12/$E12-1</f>
        <v>0.12987012987012969</v>
      </c>
      <c r="I12" s="24">
        <f>+'1.2 DPC Calcs'!G11</f>
        <v>4.3499999999999996</v>
      </c>
      <c r="J12" s="20">
        <f>+$C12*I12</f>
        <v>1067470.4586246384</v>
      </c>
      <c r="K12" s="21">
        <f>+J12/$E12-1</f>
        <v>0.12987012987012969</v>
      </c>
      <c r="L12" s="3"/>
      <c r="M12" s="3"/>
    </row>
    <row r="13" spans="1:13" x14ac:dyDescent="0.25">
      <c r="A13" s="23" t="s">
        <v>27</v>
      </c>
      <c r="B13" s="16">
        <v>649010.38571006362</v>
      </c>
      <c r="C13" s="17">
        <v>526626.49852888589</v>
      </c>
      <c r="D13" s="24">
        <v>0.66</v>
      </c>
      <c r="E13" s="19">
        <f>+B13*D13</f>
        <v>428346.85456864204</v>
      </c>
      <c r="F13" s="24">
        <v>0.71</v>
      </c>
      <c r="G13" s="20">
        <f t="shared" ref="G13:G14" si="5">+$C13*F13</f>
        <v>373904.81395550899</v>
      </c>
      <c r="H13" s="79">
        <f>+SUM(G13:G14)/SUM($E13:$E14)-1</f>
        <v>0.22826592791660305</v>
      </c>
      <c r="I13" s="24">
        <f>+'1.2 DPC Calcs'!G25</f>
        <v>0.67875432525951551</v>
      </c>
      <c r="J13" s="20">
        <f t="shared" ref="J13:J14" si="6">+$C13*I13</f>
        <v>357450.01367275516</v>
      </c>
      <c r="K13" s="79">
        <f>+SUM(J13:J14)/SUM($E13:$E14)-1</f>
        <v>0.17933279492597398</v>
      </c>
      <c r="L13" s="3"/>
      <c r="M13" s="3"/>
    </row>
    <row r="14" spans="1:13" x14ac:dyDescent="0.25">
      <c r="A14" s="23" t="s">
        <v>28</v>
      </c>
      <c r="B14" s="16">
        <v>803981.39087577863</v>
      </c>
      <c r="C14" s="17">
        <v>913270.88847378257</v>
      </c>
      <c r="D14" s="24">
        <v>0.41</v>
      </c>
      <c r="E14" s="19">
        <f>+B14*D14</f>
        <v>329632.3702590692</v>
      </c>
      <c r="F14" s="24">
        <v>0.61</v>
      </c>
      <c r="G14" s="20">
        <f t="shared" si="5"/>
        <v>557095.2419690073</v>
      </c>
      <c r="H14" s="79"/>
      <c r="I14" s="24">
        <f>+'1.2 DPC Calcs'!G38</f>
        <v>0.58740484429065742</v>
      </c>
      <c r="J14" s="20">
        <f t="shared" si="6"/>
        <v>536459.74403913261</v>
      </c>
      <c r="K14" s="79"/>
      <c r="L14" s="3"/>
      <c r="M14" s="3"/>
    </row>
    <row r="15" spans="1:13" ht="16.5" thickBot="1" x14ac:dyDescent="0.3">
      <c r="A15" s="72" t="s">
        <v>29</v>
      </c>
      <c r="B15" s="73"/>
      <c r="C15" s="74"/>
      <c r="D15" s="73"/>
      <c r="E15" s="75">
        <f>SUM(E9:E14)</f>
        <v>1719266.0661121677</v>
      </c>
      <c r="F15" s="76"/>
      <c r="G15" s="77">
        <f>SUM(G9:G14)</f>
        <v>2015627.1207230587</v>
      </c>
      <c r="H15" s="78">
        <f t="shared" ref="H15" si="7">+G15/$E15-1</f>
        <v>0.17237649276767386</v>
      </c>
      <c r="I15" s="73"/>
      <c r="J15" s="77">
        <f>SUM(J9:J14)</f>
        <v>1978536.8225104301</v>
      </c>
      <c r="K15" s="78">
        <f t="shared" ref="K15" si="8">+J15/$E15-1</f>
        <v>0.15080316043494069</v>
      </c>
      <c r="L15" s="3"/>
      <c r="M15" s="3"/>
    </row>
    <row r="16" spans="1:13" x14ac:dyDescent="0.25">
      <c r="A16" s="26" t="s">
        <v>46</v>
      </c>
      <c r="B16" s="26"/>
      <c r="C16" s="26"/>
      <c r="D16" s="26"/>
      <c r="E16" s="25">
        <f>+E12/SUM(E$12:E$14)</f>
        <v>0.55485046784744618</v>
      </c>
      <c r="F16" s="69"/>
      <c r="G16" s="25">
        <f>+G12/SUM(G$12:G$14)</f>
        <v>0.53414371183027165</v>
      </c>
      <c r="H16" s="70"/>
      <c r="I16" s="26"/>
      <c r="J16" s="25">
        <f>+J12/SUM(J$12:J$14)</f>
        <v>0.54424453236224846</v>
      </c>
      <c r="K16" s="25"/>
      <c r="L16" s="3"/>
      <c r="M16" s="3"/>
    </row>
    <row r="17" spans="1:13" x14ac:dyDescent="0.25">
      <c r="A17" s="26" t="s">
        <v>45</v>
      </c>
      <c r="B17" s="26"/>
      <c r="C17" s="26"/>
      <c r="D17" s="26"/>
      <c r="E17" s="25">
        <f>+(E13+E14)/SUM(E$12:E$14)</f>
        <v>0.44514953215255393</v>
      </c>
      <c r="F17" s="71"/>
      <c r="G17" s="25">
        <f>+(G13+G14)/SUM(G$12:G$14)</f>
        <v>0.46585628816972835</v>
      </c>
      <c r="H17" s="25"/>
      <c r="I17" s="26"/>
      <c r="J17" s="25">
        <f>+(J13+J14)/SUM(J$12:J$14)</f>
        <v>0.4557554676377516</v>
      </c>
      <c r="K17" s="25"/>
      <c r="L17" s="3"/>
      <c r="M17" s="3"/>
    </row>
  </sheetData>
  <mergeCells count="8">
    <mergeCell ref="H13:H14"/>
    <mergeCell ref="K13:K14"/>
    <mergeCell ref="B5:C5"/>
    <mergeCell ref="A1:K1"/>
    <mergeCell ref="A2:K2"/>
    <mergeCell ref="D5:E5"/>
    <mergeCell ref="F5:H5"/>
    <mergeCell ref="I5:K5"/>
  </mergeCells>
  <pageMargins left="0.7" right="0.7" top="0.75" bottom="0.75" header="0.3" footer="0.3"/>
  <pageSetup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8"/>
  <sheetViews>
    <sheetView tabSelected="1" topLeftCell="A5" zoomScale="85" zoomScaleNormal="85" workbookViewId="0">
      <selection activeCell="C16" sqref="C16"/>
    </sheetView>
  </sheetViews>
  <sheetFormatPr defaultColWidth="9" defaultRowHeight="15.75" x14ac:dyDescent="0.25"/>
  <cols>
    <col min="1" max="1" width="42.625" style="68" bestFit="1" customWidth="1"/>
    <col min="2" max="6" width="20.125" style="68" customWidth="1"/>
    <col min="7" max="7" width="22.125" style="68" customWidth="1"/>
    <col min="8" max="12" width="9" style="1"/>
    <col min="13" max="13" width="9" style="1" customWidth="1"/>
    <col min="14" max="16384" width="9" style="1"/>
  </cols>
  <sheetData>
    <row r="1" spans="1:7" x14ac:dyDescent="0.25">
      <c r="A1" s="87" t="s">
        <v>40</v>
      </c>
      <c r="B1" s="87"/>
      <c r="C1" s="87"/>
      <c r="D1" s="87"/>
      <c r="E1" s="87"/>
      <c r="F1" s="87"/>
      <c r="G1" s="87"/>
    </row>
    <row r="2" spans="1:7" x14ac:dyDescent="0.25">
      <c r="A2" s="87" t="s">
        <v>39</v>
      </c>
      <c r="B2" s="87"/>
      <c r="C2" s="87"/>
      <c r="D2" s="87"/>
      <c r="E2" s="87"/>
      <c r="F2" s="87"/>
      <c r="G2" s="87"/>
    </row>
    <row r="3" spans="1:7" x14ac:dyDescent="0.25">
      <c r="A3" s="87" t="s">
        <v>38</v>
      </c>
      <c r="B3" s="87"/>
      <c r="C3" s="87"/>
      <c r="D3" s="87"/>
      <c r="E3" s="87"/>
      <c r="F3" s="87"/>
      <c r="G3" s="87"/>
    </row>
    <row r="4" spans="1:7" x14ac:dyDescent="0.25">
      <c r="A4" s="87"/>
      <c r="B4" s="87"/>
      <c r="C4" s="87"/>
      <c r="D4" s="87"/>
      <c r="E4" s="87"/>
      <c r="F4" s="87"/>
      <c r="G4" s="87"/>
    </row>
    <row r="5" spans="1:7" ht="82.5" customHeight="1" x14ac:dyDescent="0.25">
      <c r="A5" s="27"/>
      <c r="B5" s="90" t="s">
        <v>24</v>
      </c>
      <c r="C5" s="91"/>
      <c r="D5" s="91"/>
      <c r="E5" s="91"/>
      <c r="F5" s="92"/>
      <c r="G5" s="28" t="s">
        <v>41</v>
      </c>
    </row>
    <row r="6" spans="1:7" x14ac:dyDescent="0.25">
      <c r="A6" s="29" t="s">
        <v>1</v>
      </c>
      <c r="B6" s="30" t="s">
        <v>2</v>
      </c>
      <c r="C6" s="30" t="s">
        <v>3</v>
      </c>
      <c r="D6" s="30" t="s">
        <v>4</v>
      </c>
      <c r="E6" s="30" t="s">
        <v>5</v>
      </c>
      <c r="F6" s="30" t="s">
        <v>6</v>
      </c>
      <c r="G6" s="30" t="s">
        <v>6</v>
      </c>
    </row>
    <row r="7" spans="1:7" x14ac:dyDescent="0.25">
      <c r="A7" s="29"/>
      <c r="B7" s="31"/>
      <c r="C7" s="32"/>
      <c r="D7" s="32"/>
      <c r="E7" s="32"/>
      <c r="F7" s="33"/>
      <c r="G7" s="34"/>
    </row>
    <row r="8" spans="1:7" x14ac:dyDescent="0.25">
      <c r="A8" s="29" t="s">
        <v>0</v>
      </c>
      <c r="B8" s="36"/>
      <c r="C8" s="37"/>
      <c r="D8" s="37"/>
      <c r="E8" s="37"/>
      <c r="F8" s="35"/>
      <c r="G8" s="38"/>
    </row>
    <row r="9" spans="1:7" x14ac:dyDescent="0.25">
      <c r="A9" s="39" t="s">
        <v>7</v>
      </c>
      <c r="B9" s="40">
        <v>7.52</v>
      </c>
      <c r="C9" s="41">
        <f>+B9</f>
        <v>7.52</v>
      </c>
      <c r="D9" s="41">
        <v>8.3699999999999992</v>
      </c>
      <c r="E9" s="41">
        <f>+D9</f>
        <v>8.3699999999999992</v>
      </c>
      <c r="F9" s="42">
        <v>4.3499999999999996</v>
      </c>
      <c r="G9" s="43">
        <v>4.3499999999999996</v>
      </c>
    </row>
    <row r="10" spans="1:7" x14ac:dyDescent="0.25">
      <c r="A10" s="39" t="s">
        <v>8</v>
      </c>
      <c r="B10" s="44"/>
      <c r="C10" s="45">
        <f>'[5]Blocking-Step2'!Q682</f>
        <v>-0.96</v>
      </c>
      <c r="D10" s="45"/>
      <c r="E10" s="45">
        <f>'[5]Blocking-Step2'!Q1387</f>
        <v>-1.1299999999999999</v>
      </c>
      <c r="F10" s="46"/>
      <c r="G10" s="47"/>
    </row>
    <row r="11" spans="1:7" x14ac:dyDescent="0.25">
      <c r="A11" s="48" t="s">
        <v>9</v>
      </c>
      <c r="B11" s="49">
        <f>B9+B10</f>
        <v>7.52</v>
      </c>
      <c r="C11" s="49">
        <f t="shared" ref="C11" si="0">C9+C10</f>
        <v>6.56</v>
      </c>
      <c r="D11" s="49">
        <f>D9+D10</f>
        <v>8.3699999999999992</v>
      </c>
      <c r="E11" s="49">
        <f t="shared" ref="E11:G11" si="1">E9+E10</f>
        <v>7.2399999999999993</v>
      </c>
      <c r="F11" s="49">
        <f t="shared" ref="F11" si="2">F9+F10</f>
        <v>4.3499999999999996</v>
      </c>
      <c r="G11" s="49">
        <f t="shared" si="1"/>
        <v>4.3499999999999996</v>
      </c>
    </row>
    <row r="12" spans="1:7" x14ac:dyDescent="0.25">
      <c r="A12" s="39"/>
      <c r="B12" s="88"/>
      <c r="C12" s="89"/>
      <c r="D12" s="50"/>
      <c r="E12" s="50"/>
      <c r="F12" s="51"/>
      <c r="G12" s="52"/>
    </row>
    <row r="13" spans="1:7" x14ac:dyDescent="0.25">
      <c r="A13" s="29" t="s">
        <v>10</v>
      </c>
      <c r="B13" s="31"/>
      <c r="C13" s="32"/>
      <c r="D13" s="32"/>
      <c r="E13" s="32"/>
      <c r="F13" s="33"/>
      <c r="G13" s="34"/>
    </row>
    <row r="14" spans="1:7" x14ac:dyDescent="0.25">
      <c r="A14" s="53" t="s">
        <v>11</v>
      </c>
      <c r="B14" s="31"/>
      <c r="C14" s="32"/>
      <c r="D14" s="32"/>
      <c r="E14" s="32"/>
      <c r="F14" s="33"/>
      <c r="G14" s="34"/>
    </row>
    <row r="15" spans="1:7" x14ac:dyDescent="0.25">
      <c r="A15" s="39" t="s">
        <v>12</v>
      </c>
      <c r="B15" s="44">
        <v>3.99</v>
      </c>
      <c r="C15" s="45">
        <f>+B15</f>
        <v>3.99</v>
      </c>
      <c r="D15" s="45">
        <v>4.8099999999999996</v>
      </c>
      <c r="E15" s="45">
        <f>+D15</f>
        <v>4.8099999999999996</v>
      </c>
      <c r="F15" s="54"/>
      <c r="G15" s="55">
        <v>2.2799999999999998</v>
      </c>
    </row>
    <row r="16" spans="1:7" x14ac:dyDescent="0.25">
      <c r="A16" s="39" t="s">
        <v>13</v>
      </c>
      <c r="B16" s="44">
        <v>13.27</v>
      </c>
      <c r="C16" s="45">
        <f>+B16</f>
        <v>13.27</v>
      </c>
      <c r="D16" s="45">
        <v>15.73</v>
      </c>
      <c r="E16" s="45">
        <f>+D16</f>
        <v>15.73</v>
      </c>
      <c r="F16" s="54"/>
      <c r="G16" s="55">
        <v>14.33</v>
      </c>
    </row>
    <row r="17" spans="1:7" x14ac:dyDescent="0.25">
      <c r="A17" s="39" t="s">
        <v>8</v>
      </c>
      <c r="B17" s="44"/>
      <c r="C17" s="45">
        <f>C10</f>
        <v>-0.96</v>
      </c>
      <c r="D17" s="45"/>
      <c r="E17" s="45">
        <f>E10</f>
        <v>-1.1299999999999999</v>
      </c>
      <c r="F17" s="54"/>
      <c r="G17" s="55"/>
    </row>
    <row r="18" spans="1:7" x14ac:dyDescent="0.25">
      <c r="A18" s="39" t="s">
        <v>14</v>
      </c>
      <c r="B18" s="44">
        <f t="shared" ref="B18:C18" si="3">-B11</f>
        <v>-7.52</v>
      </c>
      <c r="C18" s="45">
        <f t="shared" si="3"/>
        <v>-6.56</v>
      </c>
      <c r="D18" s="45">
        <f>-D11</f>
        <v>-8.3699999999999992</v>
      </c>
      <c r="E18" s="45">
        <f t="shared" ref="E18:G18" si="4">-E11</f>
        <v>-7.2399999999999993</v>
      </c>
      <c r="F18" s="54"/>
      <c r="G18" s="55">
        <f t="shared" si="4"/>
        <v>-4.3499999999999996</v>
      </c>
    </row>
    <row r="19" spans="1:7" x14ac:dyDescent="0.25">
      <c r="A19" s="39" t="s">
        <v>15</v>
      </c>
      <c r="B19" s="44">
        <f>SUM(B15:B18)</f>
        <v>9.7399999999999984</v>
      </c>
      <c r="C19" s="45">
        <f t="shared" ref="C19" si="5">SUM(C15:C18)</f>
        <v>9.7399999999999984</v>
      </c>
      <c r="D19" s="45">
        <f>SUM(D15:D18)</f>
        <v>12.17</v>
      </c>
      <c r="E19" s="45">
        <f t="shared" ref="E19:G19" si="6">SUM(E15:E18)</f>
        <v>12.170000000000002</v>
      </c>
      <c r="F19" s="54"/>
      <c r="G19" s="55">
        <f t="shared" si="6"/>
        <v>12.26</v>
      </c>
    </row>
    <row r="20" spans="1:7" x14ac:dyDescent="0.25">
      <c r="A20" s="39" t="s">
        <v>16</v>
      </c>
      <c r="B20" s="56">
        <f>(365-102-8)/12</f>
        <v>21.25</v>
      </c>
      <c r="C20" s="57">
        <f t="shared" ref="C20" si="7">(365-102-8)/12</f>
        <v>21.25</v>
      </c>
      <c r="D20" s="57">
        <f>(365-102-8)/12</f>
        <v>21.25</v>
      </c>
      <c r="E20" s="57">
        <f t="shared" ref="E20:G20" si="8">(365-102-8)/12</f>
        <v>21.25</v>
      </c>
      <c r="F20" s="58"/>
      <c r="G20" s="59">
        <f t="shared" si="8"/>
        <v>21.25</v>
      </c>
    </row>
    <row r="21" spans="1:7" x14ac:dyDescent="0.25">
      <c r="A21" s="39" t="s">
        <v>17</v>
      </c>
      <c r="B21" s="44">
        <f>B19/B20</f>
        <v>0.45835294117647052</v>
      </c>
      <c r="C21" s="45">
        <f>C19/C20</f>
        <v>0.45835294117647052</v>
      </c>
      <c r="D21" s="45">
        <f>D19/D20</f>
        <v>0.57270588235294118</v>
      </c>
      <c r="E21" s="45">
        <f>E19/E20</f>
        <v>0.57270588235294129</v>
      </c>
      <c r="F21" s="54"/>
      <c r="G21" s="55">
        <f>G19/G20</f>
        <v>0.57694117647058818</v>
      </c>
    </row>
    <row r="22" spans="1:7" x14ac:dyDescent="0.25">
      <c r="A22" s="39" t="s">
        <v>18</v>
      </c>
      <c r="B22" s="60">
        <v>0.8</v>
      </c>
      <c r="C22" s="61">
        <v>0.8</v>
      </c>
      <c r="D22" s="61">
        <v>0.8</v>
      </c>
      <c r="E22" s="61">
        <v>0.8</v>
      </c>
      <c r="F22" s="62"/>
      <c r="G22" s="63">
        <v>0.85</v>
      </c>
    </row>
    <row r="23" spans="1:7" x14ac:dyDescent="0.25">
      <c r="A23" s="39" t="s">
        <v>19</v>
      </c>
      <c r="B23" s="44">
        <f>B21/B22</f>
        <v>0.57294117647058806</v>
      </c>
      <c r="C23" s="45">
        <f t="shared" ref="C23" si="9">C21/C22</f>
        <v>0.57294117647058806</v>
      </c>
      <c r="D23" s="45">
        <f>D21/D22</f>
        <v>0.71588235294117641</v>
      </c>
      <c r="E23" s="45">
        <f t="shared" ref="E23:G23" si="10">E21/E22</f>
        <v>0.71588235294117653</v>
      </c>
      <c r="F23" s="54"/>
      <c r="G23" s="55">
        <f t="shared" si="10"/>
        <v>0.67875432525951551</v>
      </c>
    </row>
    <row r="24" spans="1:7" x14ac:dyDescent="0.25">
      <c r="A24" s="39" t="s">
        <v>20</v>
      </c>
      <c r="B24" s="44"/>
      <c r="C24" s="64">
        <v>0.98662918073172801</v>
      </c>
      <c r="D24" s="45"/>
      <c r="E24" s="64">
        <f>C24</f>
        <v>0.98662918073172801</v>
      </c>
      <c r="F24" s="46"/>
      <c r="G24" s="47"/>
    </row>
    <row r="25" spans="1:7" x14ac:dyDescent="0.25">
      <c r="A25" s="48" t="s">
        <v>21</v>
      </c>
      <c r="B25" s="65">
        <f>B23</f>
        <v>0.57294117647058806</v>
      </c>
      <c r="C25" s="65">
        <f>C23*C24</f>
        <v>0.56528048354864868</v>
      </c>
      <c r="D25" s="65">
        <f>D23</f>
        <v>0.71588235294117641</v>
      </c>
      <c r="E25" s="65">
        <f>E23*E24</f>
        <v>0.70631041938265471</v>
      </c>
      <c r="F25" s="65">
        <v>0.71</v>
      </c>
      <c r="G25" s="65">
        <f>G23</f>
        <v>0.67875432525951551</v>
      </c>
    </row>
    <row r="26" spans="1:7" x14ac:dyDescent="0.25">
      <c r="A26" s="39"/>
      <c r="B26" s="66"/>
      <c r="C26" s="67"/>
      <c r="D26" s="67"/>
      <c r="E26" s="67"/>
      <c r="F26" s="46"/>
      <c r="G26" s="47"/>
    </row>
    <row r="27" spans="1:7" x14ac:dyDescent="0.25">
      <c r="A27" s="53" t="s">
        <v>22</v>
      </c>
      <c r="B27" s="31"/>
      <c r="C27" s="32"/>
      <c r="D27" s="32"/>
      <c r="E27" s="32"/>
      <c r="F27" s="33"/>
      <c r="G27" s="34"/>
    </row>
    <row r="28" spans="1:7" x14ac:dyDescent="0.25">
      <c r="A28" s="39" t="s">
        <v>12</v>
      </c>
      <c r="B28" s="44">
        <f>B15</f>
        <v>3.99</v>
      </c>
      <c r="C28" s="45">
        <f>+B28</f>
        <v>3.99</v>
      </c>
      <c r="D28" s="45">
        <f t="shared" ref="D28:G28" si="11">D15</f>
        <v>4.8099999999999996</v>
      </c>
      <c r="E28" s="45">
        <f>+D28</f>
        <v>4.8099999999999996</v>
      </c>
      <c r="F28" s="54"/>
      <c r="G28" s="55">
        <f t="shared" si="11"/>
        <v>2.2799999999999998</v>
      </c>
    </row>
    <row r="29" spans="1:7" x14ac:dyDescent="0.25">
      <c r="A29" s="39" t="s">
        <v>13</v>
      </c>
      <c r="B29" s="44">
        <v>11.74</v>
      </c>
      <c r="C29" s="45">
        <f>+B29</f>
        <v>11.74</v>
      </c>
      <c r="D29" s="45">
        <v>13.92</v>
      </c>
      <c r="E29" s="45">
        <f>+D29</f>
        <v>13.92</v>
      </c>
      <c r="F29" s="54"/>
      <c r="G29" s="55">
        <v>12.68</v>
      </c>
    </row>
    <row r="30" spans="1:7" x14ac:dyDescent="0.25">
      <c r="A30" s="39" t="s">
        <v>8</v>
      </c>
      <c r="B30" s="44"/>
      <c r="C30" s="45">
        <f>C10</f>
        <v>-0.96</v>
      </c>
      <c r="D30" s="45"/>
      <c r="E30" s="45">
        <f>E10</f>
        <v>-1.1299999999999999</v>
      </c>
      <c r="F30" s="54"/>
      <c r="G30" s="55"/>
    </row>
    <row r="31" spans="1:7" x14ac:dyDescent="0.25">
      <c r="A31" s="39" t="s">
        <v>23</v>
      </c>
      <c r="B31" s="44">
        <f t="shared" ref="B31:C31" si="12">-B11</f>
        <v>-7.52</v>
      </c>
      <c r="C31" s="45">
        <f t="shared" si="12"/>
        <v>-6.56</v>
      </c>
      <c r="D31" s="45">
        <f>-D11</f>
        <v>-8.3699999999999992</v>
      </c>
      <c r="E31" s="45">
        <f t="shared" ref="E31:G31" si="13">-E11</f>
        <v>-7.2399999999999993</v>
      </c>
      <c r="F31" s="54"/>
      <c r="G31" s="55">
        <f t="shared" si="13"/>
        <v>-4.3499999999999996</v>
      </c>
    </row>
    <row r="32" spans="1:7" x14ac:dyDescent="0.25">
      <c r="A32" s="39" t="s">
        <v>15</v>
      </c>
      <c r="B32" s="44">
        <f>SUM(B28:B31)</f>
        <v>8.2100000000000009</v>
      </c>
      <c r="C32" s="45">
        <f>SUM(C28:C31)</f>
        <v>8.2100000000000009</v>
      </c>
      <c r="D32" s="45">
        <f>SUM(D28:D31)</f>
        <v>10.360000000000001</v>
      </c>
      <c r="E32" s="45">
        <f t="shared" ref="E32:G32" si="14">SUM(E28:E31)</f>
        <v>10.360000000000003</v>
      </c>
      <c r="F32" s="54"/>
      <c r="G32" s="55">
        <f t="shared" si="14"/>
        <v>10.61</v>
      </c>
    </row>
    <row r="33" spans="1:7" x14ac:dyDescent="0.25">
      <c r="A33" s="39" t="s">
        <v>16</v>
      </c>
      <c r="B33" s="56">
        <f>(365-102-8)/12</f>
        <v>21.25</v>
      </c>
      <c r="C33" s="57">
        <f t="shared" ref="C33" si="15">(365-102-8)/12</f>
        <v>21.25</v>
      </c>
      <c r="D33" s="57">
        <f>(365-102-8)/12</f>
        <v>21.25</v>
      </c>
      <c r="E33" s="57">
        <f t="shared" ref="E33:G33" si="16">(365-102-8)/12</f>
        <v>21.25</v>
      </c>
      <c r="F33" s="58"/>
      <c r="G33" s="59">
        <f t="shared" si="16"/>
        <v>21.25</v>
      </c>
    </row>
    <row r="34" spans="1:7" x14ac:dyDescent="0.25">
      <c r="A34" s="39" t="s">
        <v>17</v>
      </c>
      <c r="B34" s="44">
        <f>B32/B33</f>
        <v>0.38635294117647062</v>
      </c>
      <c r="C34" s="45">
        <f>C32/C33</f>
        <v>0.38635294117647062</v>
      </c>
      <c r="D34" s="45">
        <f>D32/D33</f>
        <v>0.48752941176470593</v>
      </c>
      <c r="E34" s="45">
        <f>E32/E33</f>
        <v>0.48752941176470604</v>
      </c>
      <c r="F34" s="54"/>
      <c r="G34" s="55">
        <f>G32/G33</f>
        <v>0.49929411764705878</v>
      </c>
    </row>
    <row r="35" spans="1:7" x14ac:dyDescent="0.25">
      <c r="A35" s="39" t="s">
        <v>18</v>
      </c>
      <c r="B35" s="60">
        <v>0.8</v>
      </c>
      <c r="C35" s="61">
        <v>0.8</v>
      </c>
      <c r="D35" s="61">
        <v>0.8</v>
      </c>
      <c r="E35" s="61">
        <v>0.8</v>
      </c>
      <c r="F35" s="62"/>
      <c r="G35" s="63">
        <v>0.85</v>
      </c>
    </row>
    <row r="36" spans="1:7" x14ac:dyDescent="0.25">
      <c r="A36" s="39" t="s">
        <v>19</v>
      </c>
      <c r="B36" s="44">
        <f>B34/B35</f>
        <v>0.48294117647058826</v>
      </c>
      <c r="C36" s="45">
        <f t="shared" ref="C36" si="17">C34/C35</f>
        <v>0.48294117647058826</v>
      </c>
      <c r="D36" s="45">
        <f>D34/D35</f>
        <v>0.60941176470588243</v>
      </c>
      <c r="E36" s="45">
        <f t="shared" ref="E36:G36" si="18">E34/E35</f>
        <v>0.60941176470588254</v>
      </c>
      <c r="F36" s="54"/>
      <c r="G36" s="55">
        <f t="shared" si="18"/>
        <v>0.58740484429065742</v>
      </c>
    </row>
    <row r="37" spans="1:7" x14ac:dyDescent="0.25">
      <c r="A37" s="39" t="s">
        <v>20</v>
      </c>
      <c r="B37" s="44"/>
      <c r="C37" s="64">
        <v>0.97521479301763747</v>
      </c>
      <c r="D37" s="45"/>
      <c r="E37" s="64">
        <v>0.97521479301763747</v>
      </c>
      <c r="F37" s="46"/>
      <c r="G37" s="47"/>
    </row>
    <row r="38" spans="1:7" x14ac:dyDescent="0.25">
      <c r="A38" s="48" t="s">
        <v>21</v>
      </c>
      <c r="B38" s="65">
        <f>B36</f>
        <v>0.48294117647058826</v>
      </c>
      <c r="C38" s="65">
        <f>C36*C37</f>
        <v>0.47097137945145906</v>
      </c>
      <c r="D38" s="65">
        <f>D36</f>
        <v>0.60941176470588243</v>
      </c>
      <c r="E38" s="65">
        <f>E36*E37</f>
        <v>0.59430736798016048</v>
      </c>
      <c r="F38" s="65">
        <v>0.61</v>
      </c>
      <c r="G38" s="65">
        <f>G36</f>
        <v>0.58740484429065742</v>
      </c>
    </row>
  </sheetData>
  <mergeCells count="6">
    <mergeCell ref="A2:G2"/>
    <mergeCell ref="A3:G3"/>
    <mergeCell ref="A4:G4"/>
    <mergeCell ref="A1:G1"/>
    <mergeCell ref="B12:C12"/>
    <mergeCell ref="B5:F5"/>
  </mergeCells>
  <pageMargins left="0.7" right="0.7" top="0.75" bottom="0.75" header="0.3" footer="0.3"/>
  <pageSetup scale="61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1.1 Rev Summ</vt:lpstr>
      <vt:lpstr>1.2 DPC Calcs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jbieber</dc:creator>
  <cp:lastModifiedBy>Fred Nass</cp:lastModifiedBy>
  <cp:lastPrinted>2021-01-14T06:26:01Z</cp:lastPrinted>
  <dcterms:created xsi:type="dcterms:W3CDTF">2021-01-14T05:17:17Z</dcterms:created>
  <dcterms:modified xsi:type="dcterms:W3CDTF">2021-01-30T00:03:25Z</dcterms:modified>
</cp:coreProperties>
</file>