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2\"/>
    </mc:Choice>
  </mc:AlternateContent>
  <bookViews>
    <workbookView xWindow="0" yWindow="0" windowWidth="19200" windowHeight="11595"/>
  </bookViews>
  <sheets>
    <sheet name="Avoided Cost" sheetId="2" r:id="rId1"/>
  </sheets>
  <externalReferences>
    <externalReference r:id="rId2"/>
  </externalReferences>
  <definedNames>
    <definedName name="DispatchSum">"GRID Thermal Generation!R2C1:R4C2"</definedName>
    <definedName name="Market">'[1]OFPC Source'!$L$8:$T$67</definedName>
    <definedName name="RevenueSum">"GRID Thermal Revenue!R2C1:R4C2"</definedName>
  </definedNames>
  <calcPr calcId="152511" calcMode="manual"/>
</workbook>
</file>

<file path=xl/calcChain.xml><?xml version="1.0" encoding="utf-8"?>
<calcChain xmlns="http://schemas.openxmlformats.org/spreadsheetml/2006/main">
  <c r="F39" i="2" l="1"/>
  <c r="F37" i="2" l="1"/>
  <c r="E25" i="2"/>
  <c r="E24" i="2"/>
  <c r="B21" i="2"/>
  <c r="B20" i="2"/>
  <c r="E21" i="2"/>
  <c r="E20" i="2"/>
  <c r="D21" i="2" l="1"/>
  <c r="F21" i="2" s="1"/>
  <c r="D20" i="2"/>
  <c r="F20" i="2" s="1"/>
  <c r="F33" i="2"/>
  <c r="D33" i="2"/>
  <c r="D32" i="2"/>
  <c r="F32" i="2" s="1"/>
  <c r="E29" i="2"/>
  <c r="E28" i="2"/>
  <c r="B10" i="2"/>
  <c r="B12" i="2" s="1"/>
  <c r="B6" i="2"/>
  <c r="B29" i="2" l="1"/>
  <c r="D29" i="2" s="1"/>
  <c r="F29" i="2" s="1"/>
  <c r="B14" i="2"/>
  <c r="B28" i="2" s="1"/>
  <c r="D28" i="2" s="1"/>
  <c r="F28" i="2" s="1"/>
  <c r="B24" i="2"/>
  <c r="D24" i="2" s="1"/>
  <c r="F24" i="2" s="1"/>
  <c r="B25" i="2" l="1"/>
  <c r="D25" i="2" s="1"/>
  <c r="F25" i="2" s="1"/>
</calcChain>
</file>

<file path=xl/sharedStrings.xml><?xml version="1.0" encoding="utf-8"?>
<sst xmlns="http://schemas.openxmlformats.org/spreadsheetml/2006/main" count="50" uniqueCount="29">
  <si>
    <t>Onpeak</t>
  </si>
  <si>
    <t>Days Per Week</t>
  </si>
  <si>
    <t xml:space="preserve">  Total</t>
  </si>
  <si>
    <t>Hrs Per Day (6am to 10pm)</t>
  </si>
  <si>
    <t>Offpeak (10pm to 6am)</t>
  </si>
  <si>
    <t>Days</t>
  </si>
  <si>
    <t>Sunday</t>
  </si>
  <si>
    <t>Total Hours</t>
  </si>
  <si>
    <t>Reconcile 7 * 24</t>
  </si>
  <si>
    <t>Onpeak Rate</t>
  </si>
  <si>
    <t>Offpeak Rate</t>
  </si>
  <si>
    <t>Percent</t>
  </si>
  <si>
    <t>Sch. 37</t>
  </si>
  <si>
    <t>Calc</t>
  </si>
  <si>
    <t>Hrs</t>
  </si>
  <si>
    <t>Annualized Billing Period (12 months)</t>
  </si>
  <si>
    <t>Total Avoided Cost (per kWh)</t>
  </si>
  <si>
    <t>cents per kWh</t>
  </si>
  <si>
    <t>Allocation (3 mo)</t>
  </si>
  <si>
    <t>Customer</t>
  </si>
  <si>
    <t>Net Metering Excess Energy Valuation</t>
  </si>
  <si>
    <t>Uses volumetric winter and summer energy prices for on-peak and off-peak hours for non-levelized base load facilities</t>
  </si>
  <si>
    <t>Allocation (2 mo)</t>
  </si>
  <si>
    <t>2019 Winter (Oct, Nov, Dec) Docket No 19-035-T07</t>
  </si>
  <si>
    <t>2020 Winter ( Jan, Feb, Mar) Docket No 19-035-T07</t>
  </si>
  <si>
    <t>Allocation (4 mo)</t>
  </si>
  <si>
    <r>
      <t xml:space="preserve">2019 Summer </t>
    </r>
    <r>
      <rPr>
        <sz val="11"/>
        <color theme="1"/>
        <rFont val="Calibri"/>
        <family val="2"/>
        <scheme val="minor"/>
      </rPr>
      <t>(Jun, Jul, Aug, Sep) Docket No 19-035-T07</t>
    </r>
  </si>
  <si>
    <r>
      <t>2019 Winter (Apr, May</t>
    </r>
    <r>
      <rPr>
        <sz val="11"/>
        <color theme="1"/>
        <rFont val="Calibri"/>
        <family val="2"/>
        <scheme val="minor"/>
      </rPr>
      <t>) Docket No 18-035-T02</t>
    </r>
  </si>
  <si>
    <t>Revised August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</si>
</sst>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0.000"/>
    <numFmt numFmtId="167" formatCode="&quot;$&quot;#,##0.0000_);\(&quot;$&quot;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66" fontId="0" fillId="3" borderId="0" xfId="0" applyNumberFormat="1" applyFont="1" applyFill="1" applyAlignment="1">
      <alignment horizontal="center"/>
    </xf>
    <xf numFmtId="167" fontId="0" fillId="4" borderId="2" xfId="1" applyNumberFormat="1" applyFont="1" applyFill="1" applyBorder="1" applyAlignment="1">
      <alignment horizontal="center"/>
    </xf>
    <xf numFmtId="165" fontId="0" fillId="4" borderId="2" xfId="6" applyNumberFormat="1" applyFont="1" applyFill="1" applyBorder="1"/>
    <xf numFmtId="0" fontId="0" fillId="0" borderId="0" xfId="0" applyFont="1"/>
    <xf numFmtId="0" fontId="0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0" xfId="0" applyNumberFormat="1" applyFont="1"/>
    <xf numFmtId="0" fontId="0" fillId="2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Alignment="1">
      <alignment horizontal="center"/>
    </xf>
    <xf numFmtId="166" fontId="0" fillId="2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66" fontId="0" fillId="0" borderId="0" xfId="0" applyNumberFormat="1" applyFont="1" applyFill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66" fontId="0" fillId="0" borderId="0" xfId="0" applyNumberFormat="1" applyFont="1"/>
    <xf numFmtId="0" fontId="0" fillId="4" borderId="2" xfId="0" applyFont="1" applyFill="1" applyBorder="1"/>
    <xf numFmtId="0" fontId="0" fillId="4" borderId="2" xfId="0" applyFont="1" applyFill="1" applyBorder="1" applyAlignment="1">
      <alignment horizontal="right"/>
    </xf>
    <xf numFmtId="2" fontId="0" fillId="0" borderId="0" xfId="0" applyNumberFormat="1" applyFont="1"/>
    <xf numFmtId="44" fontId="0" fillId="6" borderId="2" xfId="0" applyNumberFormat="1" applyFont="1" applyFill="1" applyBorder="1"/>
    <xf numFmtId="165" fontId="0" fillId="6" borderId="2" xfId="6" applyNumberFormat="1" applyFont="1" applyFill="1" applyBorder="1"/>
    <xf numFmtId="165" fontId="0" fillId="6" borderId="0" xfId="6" applyNumberFormat="1" applyFont="1" applyFill="1" applyBorder="1"/>
    <xf numFmtId="0" fontId="0" fillId="0" borderId="0" xfId="0" applyFont="1" applyAlignment="1">
      <alignment horizontal="center"/>
    </xf>
  </cellXfs>
  <cellStyles count="7">
    <cellStyle name="Comma" xfId="6" builtinId="3"/>
    <cellStyle name="Comma 2" xfId="3"/>
    <cellStyle name="Currency" xfId="1" builtinId="4"/>
    <cellStyle name="Currency 2" xfId="4"/>
    <cellStyle name="Normal" xfId="0" builtinId="0"/>
    <cellStyle name="Normal 2" xfId="2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%20Commission%20Approved\_Outdated%20studies\Ore%20Commission%20Approved%20%20-%20AC%20%20Study%20(2009%2009%200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- Fixed"/>
      <sheetName val="Exhibit 2 - Gas Index"/>
      <sheetName val="Exhibit 3 - Banded Index"/>
      <sheetName val="Exhibit 4 - Resource Blending"/>
      <sheetName val="Table 1"/>
      <sheetName val="Table 2"/>
      <sheetName val="Tables 3 to 6"/>
      <sheetName val="Tables 7"/>
      <sheetName val="Table 8"/>
      <sheetName val="Table 9"/>
      <sheetName val="Table 10"/>
      <sheetName val="Tariff Page 1"/>
      <sheetName val="Tariff Page 2"/>
      <sheetName val="OFPC Source"/>
    </sheetNames>
    <sheetDataSet>
      <sheetData sheetId="0">
        <row r="12">
          <cell r="F12">
            <v>37.19</v>
          </cell>
        </row>
      </sheetData>
      <sheetData sheetId="1">
        <row r="12">
          <cell r="G12">
            <v>37.19</v>
          </cell>
        </row>
      </sheetData>
      <sheetData sheetId="2">
        <row r="12">
          <cell r="G12">
            <v>37.19</v>
          </cell>
        </row>
      </sheetData>
      <sheetData sheetId="3" refreshError="1"/>
      <sheetData sheetId="4" refreshError="1"/>
      <sheetData sheetId="5" refreshError="1"/>
      <sheetData sheetId="6">
        <row r="11">
          <cell r="Y11">
            <v>81.93</v>
          </cell>
        </row>
      </sheetData>
      <sheetData sheetId="7" refreshError="1"/>
      <sheetData sheetId="8">
        <row r="110">
          <cell r="K110">
            <v>7150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8">
          <cell r="L8">
            <v>39814</v>
          </cell>
        </row>
        <row r="9">
          <cell r="L9">
            <v>39845</v>
          </cell>
        </row>
        <row r="10">
          <cell r="L10">
            <v>39873</v>
          </cell>
        </row>
        <row r="11">
          <cell r="L11">
            <v>39904</v>
          </cell>
        </row>
        <row r="12">
          <cell r="L12">
            <v>39934</v>
          </cell>
        </row>
        <row r="13">
          <cell r="L13">
            <v>39965</v>
          </cell>
        </row>
        <row r="14">
          <cell r="L14">
            <v>39995</v>
          </cell>
        </row>
        <row r="15">
          <cell r="L15">
            <v>40026</v>
          </cell>
          <cell r="M15">
            <v>36.5</v>
          </cell>
          <cell r="N15">
            <v>33</v>
          </cell>
          <cell r="O15">
            <v>36.25</v>
          </cell>
          <cell r="P15">
            <v>28</v>
          </cell>
          <cell r="Q15">
            <v>26.75</v>
          </cell>
          <cell r="R15">
            <v>23.75</v>
          </cell>
          <cell r="S15">
            <v>34.391892748187999</v>
          </cell>
          <cell r="T15">
            <v>25.419408552989225</v>
          </cell>
        </row>
        <row r="16">
          <cell r="L16">
            <v>40057</v>
          </cell>
          <cell r="M16">
            <v>35</v>
          </cell>
          <cell r="N16">
            <v>33</v>
          </cell>
          <cell r="O16">
            <v>33.25</v>
          </cell>
          <cell r="P16">
            <v>28.5</v>
          </cell>
          <cell r="Q16">
            <v>27.5</v>
          </cell>
          <cell r="R16">
            <v>22.5</v>
          </cell>
          <cell r="S16">
            <v>33.200721441953526</v>
          </cell>
          <cell r="T16">
            <v>25.975919464841276</v>
          </cell>
        </row>
        <row r="17">
          <cell r="L17">
            <v>40087</v>
          </cell>
          <cell r="M17">
            <v>36.08</v>
          </cell>
          <cell r="N17">
            <v>32.784999999999997</v>
          </cell>
          <cell r="O17">
            <v>32.78</v>
          </cell>
          <cell r="P17">
            <v>29.93</v>
          </cell>
          <cell r="Q17">
            <v>28.4</v>
          </cell>
          <cell r="R17">
            <v>23.65</v>
          </cell>
          <cell r="S17">
            <v>32.78352415153266</v>
          </cell>
          <cell r="T17">
            <v>27.375993487359821</v>
          </cell>
        </row>
        <row r="18">
          <cell r="L18">
            <v>40118</v>
          </cell>
          <cell r="M18">
            <v>43.12</v>
          </cell>
          <cell r="N18">
            <v>40.67</v>
          </cell>
          <cell r="O18">
            <v>36.505000000000003</v>
          </cell>
          <cell r="P18">
            <v>35.04</v>
          </cell>
          <cell r="Q18">
            <v>33.725000000000001</v>
          </cell>
          <cell r="R18">
            <v>26.4</v>
          </cell>
          <cell r="S18">
            <v>38.763025842472942</v>
          </cell>
          <cell r="T18">
            <v>32.208939705409989</v>
          </cell>
        </row>
        <row r="19">
          <cell r="L19">
            <v>40148</v>
          </cell>
          <cell r="M19">
            <v>52.8</v>
          </cell>
          <cell r="N19">
            <v>51.045000000000002</v>
          </cell>
          <cell r="O19">
            <v>42.465000000000003</v>
          </cell>
          <cell r="P19">
            <v>44.53</v>
          </cell>
          <cell r="Q19">
            <v>44.375</v>
          </cell>
          <cell r="R19">
            <v>32.174999999999997</v>
          </cell>
          <cell r="S19">
            <v>46.797407769809077</v>
          </cell>
          <cell r="T19">
            <v>41.503389898586356</v>
          </cell>
        </row>
        <row r="20">
          <cell r="L20">
            <v>40179</v>
          </cell>
          <cell r="M20">
            <v>52.38</v>
          </cell>
          <cell r="N20">
            <v>50.325000000000003</v>
          </cell>
          <cell r="O20">
            <v>46.865000000000002</v>
          </cell>
          <cell r="P20">
            <v>45.5075</v>
          </cell>
          <cell r="Q20">
            <v>44.55</v>
          </cell>
          <cell r="R20">
            <v>35.774999999999999</v>
          </cell>
          <cell r="S20">
            <v>48.276601918314057</v>
          </cell>
          <cell r="T20">
            <v>40.488589291220876</v>
          </cell>
        </row>
        <row r="21">
          <cell r="L21">
            <v>40210</v>
          </cell>
          <cell r="M21">
            <v>48.984999999999999</v>
          </cell>
          <cell r="N21">
            <v>46.664999999999999</v>
          </cell>
          <cell r="O21">
            <v>45.5</v>
          </cell>
          <cell r="P21">
            <v>42.585000000000001</v>
          </cell>
          <cell r="Q21">
            <v>41.31</v>
          </cell>
          <cell r="R21">
            <v>33.412500000000001</v>
          </cell>
          <cell r="S21">
            <v>46.012009971990921</v>
          </cell>
          <cell r="T21">
            <v>37.29796378037647</v>
          </cell>
        </row>
        <row r="22">
          <cell r="L22">
            <v>40238</v>
          </cell>
          <cell r="M22">
            <v>44.134999999999998</v>
          </cell>
          <cell r="N22">
            <v>40.26</v>
          </cell>
          <cell r="O22">
            <v>44.134999999999998</v>
          </cell>
          <cell r="P22">
            <v>37.157499999999999</v>
          </cell>
          <cell r="Q22">
            <v>35.64</v>
          </cell>
          <cell r="R22">
            <v>32.0625</v>
          </cell>
          <cell r="S22">
            <v>40.627708478585461</v>
          </cell>
          <cell r="T22">
            <v>34.119435952134097</v>
          </cell>
        </row>
        <row r="23">
          <cell r="L23">
            <v>40269</v>
          </cell>
          <cell r="M23">
            <v>48.0075</v>
          </cell>
          <cell r="N23">
            <v>39.832500000000003</v>
          </cell>
          <cell r="O23">
            <v>47.04</v>
          </cell>
          <cell r="P23">
            <v>37.515000000000001</v>
          </cell>
          <cell r="Q23">
            <v>33.075000000000003</v>
          </cell>
          <cell r="R23">
            <v>32.24</v>
          </cell>
          <cell r="S23">
            <v>40.752644030456878</v>
          </cell>
          <cell r="T23">
            <v>33.983580525846811</v>
          </cell>
        </row>
        <row r="24">
          <cell r="L24">
            <v>40299</v>
          </cell>
          <cell r="M24">
            <v>41.952500000000001</v>
          </cell>
          <cell r="N24">
            <v>33.840000000000003</v>
          </cell>
          <cell r="O24">
            <v>46.56</v>
          </cell>
          <cell r="P24">
            <v>27.675000000000001</v>
          </cell>
          <cell r="Q24">
            <v>23.625</v>
          </cell>
          <cell r="R24">
            <v>29.14</v>
          </cell>
          <cell r="S24">
            <v>34.62895979184335</v>
          </cell>
          <cell r="T24">
            <v>26.672846612388788</v>
          </cell>
        </row>
        <row r="25">
          <cell r="L25">
            <v>40330</v>
          </cell>
          <cell r="M25">
            <v>39.79</v>
          </cell>
          <cell r="N25">
            <v>32.077500000000001</v>
          </cell>
          <cell r="O25">
            <v>50.4</v>
          </cell>
          <cell r="P25">
            <v>27.06</v>
          </cell>
          <cell r="Q25">
            <v>22.05</v>
          </cell>
          <cell r="R25">
            <v>31.62</v>
          </cell>
          <cell r="S25">
            <v>35.736774640049028</v>
          </cell>
          <cell r="T25">
            <v>24.906527425769347</v>
          </cell>
        </row>
        <row r="26">
          <cell r="L26">
            <v>40360</v>
          </cell>
          <cell r="M26">
            <v>57.96</v>
          </cell>
          <cell r="N26">
            <v>50.4</v>
          </cell>
          <cell r="O26">
            <v>66.78</v>
          </cell>
          <cell r="P26">
            <v>41.71</v>
          </cell>
          <cell r="Q26">
            <v>39.119999999999997</v>
          </cell>
          <cell r="R26">
            <v>38.22</v>
          </cell>
          <cell r="S26">
            <v>55.038575567988239</v>
          </cell>
          <cell r="T26">
            <v>39.015466688124754</v>
          </cell>
        </row>
        <row r="27">
          <cell r="L27">
            <v>40391</v>
          </cell>
          <cell r="M27">
            <v>66.78</v>
          </cell>
          <cell r="N27">
            <v>59.36</v>
          </cell>
          <cell r="O27">
            <v>66.150000000000006</v>
          </cell>
          <cell r="P27">
            <v>44.29</v>
          </cell>
          <cell r="Q27">
            <v>41.972499999999997</v>
          </cell>
          <cell r="R27">
            <v>41.34</v>
          </cell>
          <cell r="S27">
            <v>61.183197135732485</v>
          </cell>
          <cell r="T27">
            <v>41.720223420150916</v>
          </cell>
        </row>
        <row r="28">
          <cell r="L28">
            <v>40422</v>
          </cell>
          <cell r="M28">
            <v>64.260000000000005</v>
          </cell>
          <cell r="N28">
            <v>58.24</v>
          </cell>
          <cell r="O28">
            <v>56.07</v>
          </cell>
          <cell r="P28">
            <v>43</v>
          </cell>
          <cell r="Q28">
            <v>41.157499999999999</v>
          </cell>
          <cell r="R28">
            <v>37.44</v>
          </cell>
          <cell r="S28">
            <v>57.821824548004884</v>
          </cell>
          <cell r="T28">
            <v>40.644345123610783</v>
          </cell>
        </row>
        <row r="29">
          <cell r="L29">
            <v>40452</v>
          </cell>
          <cell r="M29">
            <v>56.017499999999998</v>
          </cell>
          <cell r="N29">
            <v>53.35</v>
          </cell>
          <cell r="O29">
            <v>51.51</v>
          </cell>
          <cell r="P29">
            <v>47.272500000000001</v>
          </cell>
          <cell r="Q29">
            <v>46.06</v>
          </cell>
          <cell r="R29">
            <v>38.71</v>
          </cell>
          <cell r="S29">
            <v>52.901892641163144</v>
          </cell>
          <cell r="T29">
            <v>45.022776699943442</v>
          </cell>
        </row>
        <row r="30">
          <cell r="L30">
            <v>40483</v>
          </cell>
          <cell r="M30">
            <v>57.172499999999999</v>
          </cell>
          <cell r="N30">
            <v>54.45</v>
          </cell>
          <cell r="O30">
            <v>49.47</v>
          </cell>
          <cell r="P30">
            <v>46.795000000000002</v>
          </cell>
          <cell r="Q30">
            <v>46.53</v>
          </cell>
          <cell r="R30">
            <v>39.104999999999997</v>
          </cell>
          <cell r="S30">
            <v>50.777383167885873</v>
          </cell>
          <cell r="T30">
            <v>44.53085075227164</v>
          </cell>
        </row>
        <row r="31">
          <cell r="L31">
            <v>40513</v>
          </cell>
          <cell r="M31">
            <v>60.06</v>
          </cell>
          <cell r="N31">
            <v>57.2</v>
          </cell>
          <cell r="O31">
            <v>52.02</v>
          </cell>
          <cell r="P31">
            <v>49.182499999999997</v>
          </cell>
          <cell r="Q31">
            <v>48.41</v>
          </cell>
          <cell r="R31">
            <v>40.685000000000002</v>
          </cell>
          <cell r="S31">
            <v>54.629672045702833</v>
          </cell>
          <cell r="T31">
            <v>47.036986991393306</v>
          </cell>
        </row>
        <row r="32">
          <cell r="L32">
            <v>40544</v>
          </cell>
          <cell r="M32">
            <v>59.63</v>
          </cell>
          <cell r="N32">
            <v>61.075000000000003</v>
          </cell>
          <cell r="O32">
            <v>56.865000000000002</v>
          </cell>
          <cell r="P32">
            <v>51.2575</v>
          </cell>
          <cell r="Q32">
            <v>53.8</v>
          </cell>
          <cell r="R32">
            <v>44.774999999999999</v>
          </cell>
          <cell r="S32">
            <v>58.366288819241632</v>
          </cell>
          <cell r="T32">
            <v>48.192661115005038</v>
          </cell>
        </row>
        <row r="33">
          <cell r="L33">
            <v>40575</v>
          </cell>
          <cell r="M33">
            <v>56.234999999999999</v>
          </cell>
          <cell r="N33">
            <v>57.414999999999999</v>
          </cell>
          <cell r="O33">
            <v>55.5</v>
          </cell>
          <cell r="P33">
            <v>48.335000000000001</v>
          </cell>
          <cell r="Q33">
            <v>50.56</v>
          </cell>
          <cell r="R33">
            <v>42.412500000000001</v>
          </cell>
          <cell r="S33">
            <v>56.172285637104885</v>
          </cell>
          <cell r="T33">
            <v>46.767984438356194</v>
          </cell>
        </row>
        <row r="34">
          <cell r="L34">
            <v>40603</v>
          </cell>
          <cell r="M34">
            <v>51.384999999999998</v>
          </cell>
          <cell r="N34">
            <v>51.01</v>
          </cell>
          <cell r="O34">
            <v>54.134999999999998</v>
          </cell>
          <cell r="P34">
            <v>42.907499999999999</v>
          </cell>
          <cell r="Q34">
            <v>44.89</v>
          </cell>
          <cell r="R34">
            <v>41.0625</v>
          </cell>
          <cell r="S34">
            <v>51.173288391219245</v>
          </cell>
          <cell r="T34">
            <v>42.741718294624825</v>
          </cell>
        </row>
        <row r="35">
          <cell r="L35">
            <v>40634</v>
          </cell>
          <cell r="M35">
            <v>55.2575</v>
          </cell>
          <cell r="N35">
            <v>45.582500000000003</v>
          </cell>
          <cell r="O35">
            <v>54.54</v>
          </cell>
          <cell r="P35">
            <v>43.265000000000001</v>
          </cell>
          <cell r="Q35">
            <v>38.075000000000003</v>
          </cell>
          <cell r="R35">
            <v>36.99</v>
          </cell>
          <cell r="S35">
            <v>49.345279533068904</v>
          </cell>
          <cell r="T35">
            <v>39.634238220740457</v>
          </cell>
        </row>
        <row r="36">
          <cell r="L36">
            <v>40664</v>
          </cell>
          <cell r="M36">
            <v>49.202500000000001</v>
          </cell>
          <cell r="N36">
            <v>39.590000000000003</v>
          </cell>
          <cell r="O36">
            <v>54.06</v>
          </cell>
          <cell r="P36">
            <v>33.424999999999997</v>
          </cell>
          <cell r="Q36">
            <v>28.625</v>
          </cell>
          <cell r="R36">
            <v>33.89</v>
          </cell>
          <cell r="S36">
            <v>41.253057241292481</v>
          </cell>
          <cell r="T36">
            <v>31.359685046080131</v>
          </cell>
        </row>
        <row r="37">
          <cell r="L37">
            <v>40695</v>
          </cell>
          <cell r="M37">
            <v>47.04</v>
          </cell>
          <cell r="N37">
            <v>37.827500000000001</v>
          </cell>
          <cell r="O37">
            <v>57.9</v>
          </cell>
          <cell r="P37">
            <v>32.81</v>
          </cell>
          <cell r="Q37">
            <v>27.05</v>
          </cell>
          <cell r="R37">
            <v>36.369999999999997</v>
          </cell>
          <cell r="S37">
            <v>41.87186333168404</v>
          </cell>
          <cell r="T37">
            <v>29.398072845248336</v>
          </cell>
        </row>
        <row r="38">
          <cell r="L38">
            <v>40725</v>
          </cell>
          <cell r="M38">
            <v>65.209999999999994</v>
          </cell>
          <cell r="N38">
            <v>56.9</v>
          </cell>
          <cell r="O38">
            <v>74.78</v>
          </cell>
          <cell r="P38">
            <v>47.46</v>
          </cell>
          <cell r="Q38">
            <v>43.62</v>
          </cell>
          <cell r="R38">
            <v>42.47</v>
          </cell>
          <cell r="S38">
            <v>64.36471321093768</v>
          </cell>
          <cell r="T38">
            <v>44.404014619433212</v>
          </cell>
        </row>
        <row r="39">
          <cell r="L39">
            <v>40756</v>
          </cell>
          <cell r="M39">
            <v>74.03</v>
          </cell>
          <cell r="N39">
            <v>65.86</v>
          </cell>
          <cell r="O39">
            <v>74.150000000000006</v>
          </cell>
          <cell r="P39">
            <v>50.04</v>
          </cell>
          <cell r="Q39">
            <v>46.472499999999997</v>
          </cell>
          <cell r="R39">
            <v>45.59</v>
          </cell>
          <cell r="S39">
            <v>70.222077142936712</v>
          </cell>
          <cell r="T39">
            <v>47.200931257193517</v>
          </cell>
        </row>
        <row r="40">
          <cell r="L40">
            <v>40787</v>
          </cell>
          <cell r="M40">
            <v>71.510000000000005</v>
          </cell>
          <cell r="N40">
            <v>64.739999999999995</v>
          </cell>
          <cell r="O40">
            <v>64.069999999999993</v>
          </cell>
          <cell r="P40">
            <v>48.75</v>
          </cell>
          <cell r="Q40">
            <v>45.657499999999999</v>
          </cell>
          <cell r="R40">
            <v>41.69</v>
          </cell>
          <cell r="S40">
            <v>65.470395938957381</v>
          </cell>
          <cell r="T40">
            <v>44.721388148909021</v>
          </cell>
        </row>
        <row r="41">
          <cell r="L41">
            <v>40817</v>
          </cell>
          <cell r="M41">
            <v>63.267499999999998</v>
          </cell>
          <cell r="N41">
            <v>59.1</v>
          </cell>
          <cell r="O41">
            <v>57.26</v>
          </cell>
          <cell r="P41">
            <v>53.022500000000001</v>
          </cell>
          <cell r="Q41">
            <v>50.06</v>
          </cell>
          <cell r="R41">
            <v>42.71</v>
          </cell>
          <cell r="S41">
            <v>59.489117168511207</v>
          </cell>
          <cell r="T41">
            <v>47.195121981662268</v>
          </cell>
        </row>
        <row r="42">
          <cell r="L42">
            <v>40848</v>
          </cell>
          <cell r="M42">
            <v>64.422499999999999</v>
          </cell>
          <cell r="N42">
            <v>60.2</v>
          </cell>
          <cell r="O42">
            <v>55.22</v>
          </cell>
          <cell r="P42">
            <v>52.545000000000002</v>
          </cell>
          <cell r="Q42">
            <v>50.53</v>
          </cell>
          <cell r="R42">
            <v>43.104999999999997</v>
          </cell>
          <cell r="S42">
            <v>60.313882682424882</v>
          </cell>
          <cell r="T42">
            <v>48.960849609206868</v>
          </cell>
        </row>
        <row r="43">
          <cell r="L43">
            <v>40878</v>
          </cell>
          <cell r="M43">
            <v>67.31</v>
          </cell>
          <cell r="N43">
            <v>62.95</v>
          </cell>
          <cell r="O43">
            <v>57.77</v>
          </cell>
          <cell r="P43">
            <v>54.932499999999997</v>
          </cell>
          <cell r="Q43">
            <v>52.41</v>
          </cell>
          <cell r="R43">
            <v>44.685000000000002</v>
          </cell>
          <cell r="S43">
            <v>63.010795887789435</v>
          </cell>
          <cell r="T43">
            <v>50.062310054167824</v>
          </cell>
        </row>
        <row r="44">
          <cell r="L44">
            <v>40909</v>
          </cell>
          <cell r="M44">
            <v>61.38</v>
          </cell>
          <cell r="N44">
            <v>63.325000000000003</v>
          </cell>
          <cell r="O44">
            <v>59.365000000000002</v>
          </cell>
          <cell r="P44">
            <v>52.2575</v>
          </cell>
          <cell r="Q44">
            <v>55.05</v>
          </cell>
          <cell r="R44">
            <v>46.024999999999999</v>
          </cell>
          <cell r="S44">
            <v>61.090592627179078</v>
          </cell>
          <cell r="T44">
            <v>49.664520974764685</v>
          </cell>
        </row>
        <row r="45">
          <cell r="L45">
            <v>40940</v>
          </cell>
          <cell r="M45">
            <v>57.984999999999999</v>
          </cell>
          <cell r="N45">
            <v>59.664999999999999</v>
          </cell>
          <cell r="O45">
            <v>58</v>
          </cell>
          <cell r="P45">
            <v>49.335000000000001</v>
          </cell>
          <cell r="Q45">
            <v>51.81</v>
          </cell>
          <cell r="R45">
            <v>43.662500000000001</v>
          </cell>
          <cell r="S45">
            <v>58.721297139783992</v>
          </cell>
          <cell r="T45">
            <v>48.586903949141472</v>
          </cell>
        </row>
        <row r="46">
          <cell r="L46">
            <v>40969</v>
          </cell>
          <cell r="M46">
            <v>53.134999999999998</v>
          </cell>
          <cell r="N46">
            <v>53.26</v>
          </cell>
          <cell r="O46">
            <v>56.634999999999998</v>
          </cell>
          <cell r="P46">
            <v>43.907499999999999</v>
          </cell>
          <cell r="Q46">
            <v>46.14</v>
          </cell>
          <cell r="R46">
            <v>42.3125</v>
          </cell>
          <cell r="S46">
            <v>53.353043846123526</v>
          </cell>
          <cell r="T46">
            <v>43.943997967633734</v>
          </cell>
        </row>
        <row r="47">
          <cell r="L47">
            <v>41000</v>
          </cell>
          <cell r="M47">
            <v>57.0075</v>
          </cell>
          <cell r="N47">
            <v>47.832500000000003</v>
          </cell>
          <cell r="O47">
            <v>57.04</v>
          </cell>
          <cell r="P47">
            <v>44.265000000000001</v>
          </cell>
          <cell r="Q47">
            <v>39.325000000000003</v>
          </cell>
          <cell r="R47">
            <v>38.24</v>
          </cell>
          <cell r="S47">
            <v>57.022481774933432</v>
          </cell>
          <cell r="T47">
            <v>40.525832453392226</v>
          </cell>
        </row>
        <row r="48">
          <cell r="L48">
            <v>41030</v>
          </cell>
          <cell r="M48">
            <v>50.952500000000001</v>
          </cell>
          <cell r="N48">
            <v>41.84</v>
          </cell>
          <cell r="O48">
            <v>56.56</v>
          </cell>
          <cell r="P48">
            <v>34.424999999999997</v>
          </cell>
          <cell r="Q48">
            <v>29.875</v>
          </cell>
          <cell r="R48">
            <v>35.14</v>
          </cell>
          <cell r="S48">
            <v>52.410682294671432</v>
          </cell>
          <cell r="T48">
            <v>33.206299924856673</v>
          </cell>
        </row>
        <row r="49">
          <cell r="L49">
            <v>41061</v>
          </cell>
          <cell r="M49">
            <v>48.79</v>
          </cell>
          <cell r="N49">
            <v>40.077500000000001</v>
          </cell>
          <cell r="O49">
            <v>60.4</v>
          </cell>
          <cell r="P49">
            <v>33.81</v>
          </cell>
          <cell r="Q49">
            <v>28.3</v>
          </cell>
          <cell r="R49">
            <v>37.619999999999997</v>
          </cell>
          <cell r="S49">
            <v>54.773792734825136</v>
          </cell>
          <cell r="T49">
            <v>33.28387135077373</v>
          </cell>
        </row>
        <row r="50">
          <cell r="L50">
            <v>41091</v>
          </cell>
          <cell r="M50">
            <v>66.959999999999994</v>
          </cell>
          <cell r="N50">
            <v>59.15</v>
          </cell>
          <cell r="O50">
            <v>77.28</v>
          </cell>
          <cell r="P50">
            <v>48.46</v>
          </cell>
          <cell r="Q50">
            <v>44.87</v>
          </cell>
          <cell r="R50">
            <v>43.72</v>
          </cell>
          <cell r="S50">
            <v>69.306403153617197</v>
          </cell>
          <cell r="T50">
            <v>44.929700953918989</v>
          </cell>
        </row>
        <row r="51">
          <cell r="L51">
            <v>41122</v>
          </cell>
          <cell r="M51">
            <v>75.78</v>
          </cell>
          <cell r="N51">
            <v>68.11</v>
          </cell>
          <cell r="O51">
            <v>76.650000000000006</v>
          </cell>
          <cell r="P51">
            <v>51.04</v>
          </cell>
          <cell r="Q51">
            <v>47.722499999999997</v>
          </cell>
          <cell r="R51">
            <v>46.84</v>
          </cell>
          <cell r="S51">
            <v>73.491023043763576</v>
          </cell>
          <cell r="T51">
            <v>47.846587696951474</v>
          </cell>
        </row>
        <row r="52">
          <cell r="L52">
            <v>41153</v>
          </cell>
          <cell r="M52">
            <v>73.260000000000005</v>
          </cell>
          <cell r="N52">
            <v>66.989999999999995</v>
          </cell>
          <cell r="O52">
            <v>66.569999999999993</v>
          </cell>
          <cell r="P52">
            <v>49.75</v>
          </cell>
          <cell r="Q52">
            <v>46.907499999999999</v>
          </cell>
          <cell r="R52">
            <v>42.94</v>
          </cell>
          <cell r="S52">
            <v>68.416694136030884</v>
          </cell>
          <cell r="T52">
            <v>45.681396347479044</v>
          </cell>
        </row>
        <row r="53">
          <cell r="L53">
            <v>41183</v>
          </cell>
          <cell r="M53">
            <v>65.017499999999998</v>
          </cell>
          <cell r="N53">
            <v>61.35</v>
          </cell>
          <cell r="O53">
            <v>59.76</v>
          </cell>
          <cell r="P53">
            <v>54.022500000000001</v>
          </cell>
          <cell r="Q53">
            <v>51.31</v>
          </cell>
          <cell r="R53">
            <v>43.96</v>
          </cell>
          <cell r="S53">
            <v>61.810285262767252</v>
          </cell>
          <cell r="T53">
            <v>48.758723623645309</v>
          </cell>
        </row>
        <row r="54">
          <cell r="L54">
            <v>41214</v>
          </cell>
          <cell r="M54">
            <v>66.172499999999999</v>
          </cell>
          <cell r="N54">
            <v>62.45</v>
          </cell>
          <cell r="O54">
            <v>57.72</v>
          </cell>
          <cell r="P54">
            <v>53.545000000000002</v>
          </cell>
          <cell r="Q54">
            <v>51.78</v>
          </cell>
          <cell r="R54">
            <v>44.354999999999997</v>
          </cell>
          <cell r="S54">
            <v>62.682628742923107</v>
          </cell>
          <cell r="T54">
            <v>50.808677147038679</v>
          </cell>
        </row>
        <row r="55">
          <cell r="L55">
            <v>41244</v>
          </cell>
          <cell r="M55">
            <v>69.06</v>
          </cell>
          <cell r="N55">
            <v>65.2</v>
          </cell>
          <cell r="O55">
            <v>60.27</v>
          </cell>
          <cell r="P55">
            <v>55.932499999999997</v>
          </cell>
          <cell r="Q55">
            <v>53.66</v>
          </cell>
          <cell r="R55">
            <v>45.935000000000002</v>
          </cell>
          <cell r="S55">
            <v>65.538857473791623</v>
          </cell>
          <cell r="T55">
            <v>52.784514056214</v>
          </cell>
        </row>
        <row r="56">
          <cell r="L56">
            <v>41275</v>
          </cell>
          <cell r="M56">
            <v>61.88</v>
          </cell>
          <cell r="N56">
            <v>63.575000000000003</v>
          </cell>
          <cell r="O56">
            <v>60.615000000000002</v>
          </cell>
          <cell r="P56">
            <v>53.0075</v>
          </cell>
          <cell r="Q56">
            <v>55.05</v>
          </cell>
          <cell r="R56">
            <v>46.774999999999999</v>
          </cell>
          <cell r="S56">
            <v>62.829837771735917</v>
          </cell>
          <cell r="T56">
            <v>52.352847169163958</v>
          </cell>
        </row>
        <row r="57">
          <cell r="L57">
            <v>41306</v>
          </cell>
          <cell r="M57">
            <v>58.484999999999999</v>
          </cell>
          <cell r="N57">
            <v>59.914999999999999</v>
          </cell>
          <cell r="O57">
            <v>59.25</v>
          </cell>
          <cell r="P57">
            <v>50.085000000000001</v>
          </cell>
          <cell r="Q57">
            <v>51.81</v>
          </cell>
          <cell r="R57">
            <v>44.412500000000001</v>
          </cell>
          <cell r="S57">
            <v>59.561280245763996</v>
          </cell>
          <cell r="T57">
            <v>49.800512053159146</v>
          </cell>
        </row>
        <row r="58">
          <cell r="L58">
            <v>41334</v>
          </cell>
          <cell r="M58">
            <v>53.634999999999998</v>
          </cell>
          <cell r="N58">
            <v>53.51</v>
          </cell>
          <cell r="O58">
            <v>57.884999999999998</v>
          </cell>
          <cell r="P58">
            <v>44.657499999999999</v>
          </cell>
          <cell r="Q58">
            <v>46.14</v>
          </cell>
          <cell r="R58">
            <v>43.0625</v>
          </cell>
          <cell r="S58">
            <v>53.883344183706939</v>
          </cell>
          <cell r="T58">
            <v>44.835380410893094</v>
          </cell>
        </row>
        <row r="59">
          <cell r="L59">
            <v>41365</v>
          </cell>
          <cell r="M59">
            <v>57.5075</v>
          </cell>
          <cell r="N59">
            <v>48.082500000000003</v>
          </cell>
          <cell r="O59">
            <v>58.29</v>
          </cell>
          <cell r="P59">
            <v>45.015000000000001</v>
          </cell>
          <cell r="Q59">
            <v>39.325000000000003</v>
          </cell>
          <cell r="R59">
            <v>38.99</v>
          </cell>
          <cell r="S59">
            <v>57.893568091590865</v>
          </cell>
          <cell r="T59">
            <v>41.294063586557016</v>
          </cell>
        </row>
        <row r="60">
          <cell r="L60">
            <v>41395</v>
          </cell>
          <cell r="M60">
            <v>51.452500000000001</v>
          </cell>
          <cell r="N60">
            <v>42.09</v>
          </cell>
          <cell r="O60">
            <v>57.81</v>
          </cell>
          <cell r="P60">
            <v>35.174999999999997</v>
          </cell>
          <cell r="Q60">
            <v>29.875</v>
          </cell>
          <cell r="R60">
            <v>35.89</v>
          </cell>
          <cell r="S60">
            <v>54.225631346001649</v>
          </cell>
          <cell r="T60">
            <v>34.04704947274557</v>
          </cell>
        </row>
        <row r="61">
          <cell r="L61">
            <v>41426</v>
          </cell>
          <cell r="M61">
            <v>49.29</v>
          </cell>
          <cell r="N61">
            <v>40.327500000000001</v>
          </cell>
          <cell r="O61">
            <v>61.65</v>
          </cell>
          <cell r="P61">
            <v>34.56</v>
          </cell>
          <cell r="Q61">
            <v>28.3</v>
          </cell>
          <cell r="R61">
            <v>38.369999999999997</v>
          </cell>
          <cell r="S61">
            <v>54.830623914582119</v>
          </cell>
          <cell r="T61">
            <v>34.799722711560278</v>
          </cell>
        </row>
        <row r="62">
          <cell r="L62">
            <v>41456</v>
          </cell>
          <cell r="M62">
            <v>67.459999999999994</v>
          </cell>
          <cell r="N62">
            <v>59.4</v>
          </cell>
          <cell r="O62">
            <v>78.53</v>
          </cell>
          <cell r="P62">
            <v>49.21</v>
          </cell>
          <cell r="Q62">
            <v>44.87</v>
          </cell>
          <cell r="R62">
            <v>44.47</v>
          </cell>
          <cell r="S62">
            <v>71.245515723479144</v>
          </cell>
          <cell r="T62">
            <v>45.213183044559592</v>
          </cell>
        </row>
        <row r="63">
          <cell r="L63">
            <v>41487</v>
          </cell>
          <cell r="M63">
            <v>76.28</v>
          </cell>
          <cell r="N63">
            <v>68.36</v>
          </cell>
          <cell r="O63">
            <v>77.900000000000006</v>
          </cell>
          <cell r="P63">
            <v>51.79</v>
          </cell>
          <cell r="Q63">
            <v>47.722499999999997</v>
          </cell>
          <cell r="R63">
            <v>47.59</v>
          </cell>
          <cell r="S63">
            <v>75.480972427084822</v>
          </cell>
          <cell r="T63">
            <v>48.396966078605274</v>
          </cell>
        </row>
        <row r="64">
          <cell r="L64">
            <v>41518</v>
          </cell>
          <cell r="M64">
            <v>73.760000000000005</v>
          </cell>
          <cell r="N64">
            <v>67.239999999999995</v>
          </cell>
          <cell r="O64">
            <v>67.819999999999993</v>
          </cell>
          <cell r="P64">
            <v>50.5</v>
          </cell>
          <cell r="Q64">
            <v>46.907499999999999</v>
          </cell>
          <cell r="R64">
            <v>43.69</v>
          </cell>
          <cell r="S64">
            <v>69.500196077775342</v>
          </cell>
          <cell r="T64">
            <v>46.043912580720757</v>
          </cell>
        </row>
        <row r="65">
          <cell r="L65">
            <v>41548</v>
          </cell>
          <cell r="M65">
            <v>65.517499999999998</v>
          </cell>
          <cell r="N65">
            <v>61.6</v>
          </cell>
          <cell r="O65">
            <v>61.01</v>
          </cell>
          <cell r="P65">
            <v>54.772500000000001</v>
          </cell>
          <cell r="Q65">
            <v>51.31</v>
          </cell>
          <cell r="R65">
            <v>44.71</v>
          </cell>
          <cell r="S65">
            <v>63.128955560713436</v>
          </cell>
          <cell r="T65">
            <v>50.822208266850701</v>
          </cell>
        </row>
        <row r="66">
          <cell r="L66">
            <v>41579</v>
          </cell>
          <cell r="M66">
            <v>66.672499999999999</v>
          </cell>
          <cell r="N66">
            <v>62.7</v>
          </cell>
          <cell r="O66">
            <v>58.97</v>
          </cell>
          <cell r="P66">
            <v>54.295000000000002</v>
          </cell>
          <cell r="Q66">
            <v>51.78</v>
          </cell>
          <cell r="R66">
            <v>45.104999999999997</v>
          </cell>
          <cell r="S66">
            <v>65.542470703477562</v>
          </cell>
          <cell r="T66">
            <v>51.568034711301223</v>
          </cell>
        </row>
        <row r="67">
          <cell r="L67">
            <v>41609</v>
          </cell>
          <cell r="M67">
            <v>69.56</v>
          </cell>
          <cell r="N67">
            <v>65.45</v>
          </cell>
          <cell r="O67">
            <v>61.52</v>
          </cell>
          <cell r="P67">
            <v>56.682499999999997</v>
          </cell>
          <cell r="Q67">
            <v>53.66</v>
          </cell>
          <cell r="R67">
            <v>46.685000000000002</v>
          </cell>
          <cell r="S67">
            <v>68.371798609631853</v>
          </cell>
          <cell r="T67">
            <v>53.931769658245905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3" zoomScale="90" zoomScaleNormal="90" workbookViewId="0">
      <selection activeCell="K33" sqref="K33"/>
    </sheetView>
  </sheetViews>
  <sheetFormatPr defaultRowHeight="15" x14ac:dyDescent="0.25"/>
  <cols>
    <col min="1" max="1" width="51" style="4" customWidth="1"/>
    <col min="2" max="3" width="9.140625" style="4"/>
    <col min="4" max="4" width="9.5703125" style="4" bestFit="1" customWidth="1"/>
    <col min="5" max="5" width="17.140625" style="4" customWidth="1"/>
    <col min="6" max="6" width="17.85546875" style="4" bestFit="1" customWidth="1"/>
    <col min="7" max="7" width="11.140625" style="4" bestFit="1" customWidth="1"/>
    <col min="8" max="16384" width="9.140625" style="4"/>
  </cols>
  <sheetData>
    <row r="1" spans="1:9" x14ac:dyDescent="0.25">
      <c r="A1" s="28" t="s">
        <v>20</v>
      </c>
      <c r="B1" s="28"/>
      <c r="C1" s="28"/>
      <c r="D1" s="28"/>
      <c r="E1" s="28"/>
      <c r="F1" s="28"/>
    </row>
    <row r="2" spans="1:9" x14ac:dyDescent="0.25">
      <c r="A2" s="27" t="s">
        <v>28</v>
      </c>
    </row>
    <row r="3" spans="1:9" x14ac:dyDescent="0.25">
      <c r="A3" s="5" t="s">
        <v>0</v>
      </c>
      <c r="B3" s="5" t="s">
        <v>14</v>
      </c>
    </row>
    <row r="4" spans="1:9" x14ac:dyDescent="0.25">
      <c r="A4" s="4" t="s">
        <v>3</v>
      </c>
      <c r="B4" s="6">
        <v>16</v>
      </c>
    </row>
    <row r="5" spans="1:9" x14ac:dyDescent="0.25">
      <c r="A5" s="7" t="s">
        <v>1</v>
      </c>
      <c r="B5" s="8">
        <v>6</v>
      </c>
    </row>
    <row r="6" spans="1:9" x14ac:dyDescent="0.25">
      <c r="A6" s="4" t="s">
        <v>2</v>
      </c>
      <c r="B6" s="6">
        <f>B4*B5</f>
        <v>96</v>
      </c>
    </row>
    <row r="8" spans="1:9" x14ac:dyDescent="0.25">
      <c r="A8" s="4" t="s">
        <v>4</v>
      </c>
      <c r="B8" s="6">
        <v>8</v>
      </c>
    </row>
    <row r="9" spans="1:9" x14ac:dyDescent="0.25">
      <c r="A9" s="7" t="s">
        <v>5</v>
      </c>
      <c r="B9" s="8">
        <v>6</v>
      </c>
    </row>
    <row r="10" spans="1:9" x14ac:dyDescent="0.25">
      <c r="A10" s="4" t="s">
        <v>2</v>
      </c>
      <c r="B10" s="6">
        <f>B8*B9</f>
        <v>48</v>
      </c>
      <c r="I10" s="9"/>
    </row>
    <row r="11" spans="1:9" x14ac:dyDescent="0.25">
      <c r="A11" s="7" t="s">
        <v>6</v>
      </c>
      <c r="B11" s="8">
        <v>24</v>
      </c>
    </row>
    <row r="12" spans="1:9" x14ac:dyDescent="0.25">
      <c r="A12" s="4" t="s">
        <v>2</v>
      </c>
      <c r="B12" s="6">
        <f>B10+B11</f>
        <v>72</v>
      </c>
    </row>
    <row r="13" spans="1:9" x14ac:dyDescent="0.25">
      <c r="B13" s="6"/>
    </row>
    <row r="14" spans="1:9" x14ac:dyDescent="0.25">
      <c r="A14" s="4" t="s">
        <v>7</v>
      </c>
      <c r="B14" s="6">
        <f>B6+B12</f>
        <v>168</v>
      </c>
    </row>
    <row r="15" spans="1:9" x14ac:dyDescent="0.25">
      <c r="A15" s="4" t="s">
        <v>8</v>
      </c>
      <c r="B15" s="6">
        <v>168</v>
      </c>
    </row>
    <row r="16" spans="1:9" x14ac:dyDescent="0.25">
      <c r="B16" s="6"/>
    </row>
    <row r="17" spans="1:7" x14ac:dyDescent="0.25">
      <c r="A17" s="4" t="s">
        <v>21</v>
      </c>
      <c r="B17" s="6"/>
    </row>
    <row r="19" spans="1:7" x14ac:dyDescent="0.25">
      <c r="A19" s="10" t="s">
        <v>27</v>
      </c>
      <c r="B19" s="8" t="s">
        <v>11</v>
      </c>
      <c r="C19" s="8" t="s">
        <v>12</v>
      </c>
      <c r="D19" s="8" t="s">
        <v>13</v>
      </c>
      <c r="E19" s="8" t="s">
        <v>22</v>
      </c>
      <c r="F19" s="8" t="s">
        <v>17</v>
      </c>
      <c r="G19" s="11"/>
    </row>
    <row r="20" spans="1:7" x14ac:dyDescent="0.25">
      <c r="A20" s="4" t="s">
        <v>9</v>
      </c>
      <c r="B20" s="12">
        <f>B24</f>
        <v>0.5714285714285714</v>
      </c>
      <c r="C20" s="13">
        <v>1.8959999999999999</v>
      </c>
      <c r="D20" s="12">
        <f>B20*C20</f>
        <v>1.0834285714285714</v>
      </c>
      <c r="E20" s="6">
        <f>2/12</f>
        <v>0.16666666666666666</v>
      </c>
      <c r="F20" s="12">
        <f>D20*E20</f>
        <v>0.18057142857142855</v>
      </c>
    </row>
    <row r="21" spans="1:7" x14ac:dyDescent="0.25">
      <c r="A21" s="4" t="s">
        <v>10</v>
      </c>
      <c r="B21" s="12">
        <f>B25</f>
        <v>0.42857142857142855</v>
      </c>
      <c r="C21" s="13">
        <v>1.66</v>
      </c>
      <c r="D21" s="12">
        <f t="shared" ref="D21" si="0">B21*C21</f>
        <v>0.71142857142857141</v>
      </c>
      <c r="E21" s="6">
        <f>2/12</f>
        <v>0.16666666666666666</v>
      </c>
      <c r="F21" s="12">
        <f>D21*E21</f>
        <v>0.11857142857142856</v>
      </c>
    </row>
    <row r="23" spans="1:7" s="17" customFormat="1" x14ac:dyDescent="0.25">
      <c r="A23" s="14" t="s">
        <v>26</v>
      </c>
      <c r="B23" s="15" t="s">
        <v>11</v>
      </c>
      <c r="C23" s="16" t="s">
        <v>12</v>
      </c>
      <c r="D23" s="15" t="s">
        <v>13</v>
      </c>
      <c r="E23" s="15" t="s">
        <v>25</v>
      </c>
      <c r="F23" s="8" t="s">
        <v>17</v>
      </c>
    </row>
    <row r="24" spans="1:7" x14ac:dyDescent="0.25">
      <c r="A24" s="4" t="s">
        <v>9</v>
      </c>
      <c r="B24" s="12">
        <f>B6/B14</f>
        <v>0.5714285714285714</v>
      </c>
      <c r="C24" s="1">
        <v>4.6790000000000003</v>
      </c>
      <c r="D24" s="12">
        <f>B24*C24</f>
        <v>2.6737142857142859</v>
      </c>
      <c r="E24" s="6">
        <f>4/12</f>
        <v>0.33333333333333331</v>
      </c>
      <c r="F24" s="12">
        <f>D24*E24</f>
        <v>0.89123809523809527</v>
      </c>
      <c r="G24" s="11"/>
    </row>
    <row r="25" spans="1:7" x14ac:dyDescent="0.25">
      <c r="A25" s="4" t="s">
        <v>10</v>
      </c>
      <c r="B25" s="12">
        <f>B12/B14</f>
        <v>0.42857142857142855</v>
      </c>
      <c r="C25" s="1">
        <v>2.2610000000000001</v>
      </c>
      <c r="D25" s="12">
        <f t="shared" ref="D25" si="1">B25*C25</f>
        <v>0.96899999999999997</v>
      </c>
      <c r="E25" s="6">
        <f>4/12</f>
        <v>0.33333333333333331</v>
      </c>
      <c r="F25" s="12">
        <f>D25*E25</f>
        <v>0.32299999999999995</v>
      </c>
    </row>
    <row r="26" spans="1:7" x14ac:dyDescent="0.25">
      <c r="B26" s="12"/>
      <c r="C26" s="18"/>
      <c r="D26" s="12"/>
      <c r="E26" s="6"/>
      <c r="F26" s="12"/>
    </row>
    <row r="27" spans="1:7" x14ac:dyDescent="0.25">
      <c r="A27" s="10" t="s">
        <v>23</v>
      </c>
      <c r="B27" s="8" t="s">
        <v>11</v>
      </c>
      <c r="C27" s="19" t="s">
        <v>12</v>
      </c>
      <c r="D27" s="8" t="s">
        <v>13</v>
      </c>
      <c r="E27" s="8" t="s">
        <v>18</v>
      </c>
      <c r="F27" s="8" t="s">
        <v>17</v>
      </c>
      <c r="G27" s="11"/>
    </row>
    <row r="28" spans="1:7" x14ac:dyDescent="0.25">
      <c r="A28" s="4" t="s">
        <v>9</v>
      </c>
      <c r="B28" s="12">
        <f>B6/B14</f>
        <v>0.5714285714285714</v>
      </c>
      <c r="C28" s="13">
        <v>2.5779999999999998</v>
      </c>
      <c r="D28" s="12">
        <f>B28*C28</f>
        <v>1.4731428571428569</v>
      </c>
      <c r="E28" s="6">
        <f>3/12</f>
        <v>0.25</v>
      </c>
      <c r="F28" s="12">
        <f>D28*E28</f>
        <v>0.36828571428571422</v>
      </c>
    </row>
    <row r="29" spans="1:7" x14ac:dyDescent="0.25">
      <c r="A29" s="4" t="s">
        <v>10</v>
      </c>
      <c r="B29" s="12">
        <f>B12/B14</f>
        <v>0.42857142857142855</v>
      </c>
      <c r="C29" s="13">
        <v>2.4020000000000001</v>
      </c>
      <c r="D29" s="12">
        <f t="shared" ref="D29" si="2">B29*C29</f>
        <v>1.0294285714285714</v>
      </c>
      <c r="E29" s="6">
        <f>3/12</f>
        <v>0.25</v>
      </c>
      <c r="F29" s="12">
        <f>D29*E29</f>
        <v>0.25735714285714284</v>
      </c>
    </row>
    <row r="30" spans="1:7" x14ac:dyDescent="0.25">
      <c r="B30" s="12"/>
      <c r="C30" s="18"/>
      <c r="D30" s="12"/>
      <c r="E30" s="6"/>
      <c r="F30" s="12"/>
    </row>
    <row r="31" spans="1:7" x14ac:dyDescent="0.25">
      <c r="A31" s="20" t="s">
        <v>24</v>
      </c>
      <c r="B31" s="8" t="s">
        <v>11</v>
      </c>
      <c r="C31" s="19" t="s">
        <v>12</v>
      </c>
      <c r="D31" s="8" t="s">
        <v>13</v>
      </c>
      <c r="E31" s="8" t="s">
        <v>18</v>
      </c>
      <c r="F31" s="8" t="s">
        <v>17</v>
      </c>
      <c r="G31" s="11"/>
    </row>
    <row r="32" spans="1:7" x14ac:dyDescent="0.25">
      <c r="A32" s="4" t="s">
        <v>9</v>
      </c>
      <c r="B32" s="12">
        <v>0.56999999999999995</v>
      </c>
      <c r="C32" s="1">
        <v>1.92</v>
      </c>
      <c r="D32" s="12">
        <f>B32*C32</f>
        <v>1.0943999999999998</v>
      </c>
      <c r="E32" s="6">
        <v>0.25</v>
      </c>
      <c r="F32" s="12">
        <f>D32*E32</f>
        <v>0.27359999999999995</v>
      </c>
    </row>
    <row r="33" spans="1:8" x14ac:dyDescent="0.25">
      <c r="A33" s="4" t="s">
        <v>10</v>
      </c>
      <c r="B33" s="12">
        <v>0.43</v>
      </c>
      <c r="C33" s="1">
        <v>1.7150000000000001</v>
      </c>
      <c r="D33" s="12">
        <f t="shared" ref="D33" si="3">B33*C33</f>
        <v>0.73745000000000005</v>
      </c>
      <c r="E33" s="6">
        <v>0.25</v>
      </c>
      <c r="F33" s="12">
        <f>D33*E33</f>
        <v>0.18436250000000001</v>
      </c>
    </row>
    <row r="34" spans="1:8" x14ac:dyDescent="0.25">
      <c r="B34" s="12"/>
      <c r="C34" s="18"/>
      <c r="D34" s="12"/>
      <c r="E34" s="6"/>
      <c r="F34" s="12"/>
    </row>
    <row r="35" spans="1:8" x14ac:dyDescent="0.25">
      <c r="C35" s="21"/>
    </row>
    <row r="37" spans="1:8" ht="15.75" thickBot="1" x14ac:dyDescent="0.3">
      <c r="D37" s="22"/>
      <c r="E37" s="23" t="s">
        <v>16</v>
      </c>
      <c r="F37" s="2">
        <f>(F20+F21++F24+F25+F28+F29+F32+F33)*0.01</f>
        <v>2.5969863095238094E-2</v>
      </c>
      <c r="H37" s="24"/>
    </row>
    <row r="38" spans="1:8" ht="15.75" thickTop="1" x14ac:dyDescent="0.25"/>
    <row r="39" spans="1:8" ht="15.75" thickBot="1" x14ac:dyDescent="0.3">
      <c r="C39" s="22"/>
      <c r="D39" s="22"/>
      <c r="E39" s="23" t="s">
        <v>15</v>
      </c>
      <c r="F39" s="25">
        <f>F37*F41</f>
        <v>286237.26001926785</v>
      </c>
    </row>
    <row r="40" spans="1:8" ht="15.75" thickTop="1" x14ac:dyDescent="0.25"/>
    <row r="41" spans="1:8" ht="15.75" thickBot="1" x14ac:dyDescent="0.3">
      <c r="D41" s="22" t="s">
        <v>19</v>
      </c>
      <c r="E41" s="26">
        <v>31039</v>
      </c>
      <c r="F41" s="3">
        <v>11021901</v>
      </c>
    </row>
    <row r="42" spans="1:8" ht="15.75" thickTop="1" x14ac:dyDescent="0.25"/>
  </sheetData>
  <mergeCells count="1">
    <mergeCell ref="A1:F1"/>
  </mergeCells>
  <pageMargins left="0.7" right="0.7" top="0.75" bottom="0.75" header="0.3" footer="0.3"/>
  <pageSetup scale="79" orientation="portrait" horizontalDpi="300" verticalDpi="300" r:id="rId1"/>
  <headerFooter>
    <oddHeader>&amp;CAttachment B- 2020 Customer Generation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Avoided Cost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p13236</dc:creator>
  <cp:lastModifiedBy>Fred Nass</cp:lastModifiedBy>
  <cp:lastPrinted>2019-06-21T22:16:55Z</cp:lastPrinted>
  <dcterms:created xsi:type="dcterms:W3CDTF">2010-03-17T16:22:31Z</dcterms:created>
  <dcterms:modified xsi:type="dcterms:W3CDTF">2020-08-20T21:46:27Z</dcterms:modified>
</cp:coreProperties>
</file>