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4\"/>
    </mc:Choice>
  </mc:AlternateContent>
  <bookViews>
    <workbookView xWindow="0" yWindow="0" windowWidth="21570" windowHeight="10710"/>
  </bookViews>
  <sheets>
    <sheet name="Average kWh Price" sheetId="7" r:id="rId1"/>
    <sheet name="Emissions Calculation" sheetId="9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E5" i="9"/>
  <c r="F5" i="9"/>
  <c r="G5" i="9"/>
  <c r="H5" i="9"/>
  <c r="D4" i="9"/>
  <c r="E4" i="9"/>
  <c r="F4" i="9"/>
  <c r="G4" i="9"/>
  <c r="H4" i="9"/>
  <c r="F12" i="7"/>
  <c r="F10" i="7"/>
  <c r="F11" i="7"/>
  <c r="F7" i="7"/>
  <c r="F8" i="7"/>
</calcChain>
</file>

<file path=xl/sharedStrings.xml><?xml version="1.0" encoding="utf-8"?>
<sst xmlns="http://schemas.openxmlformats.org/spreadsheetml/2006/main" count="31" uniqueCount="29">
  <si>
    <t>RMP Customers</t>
  </si>
  <si>
    <t>Non RMP Customers</t>
  </si>
  <si>
    <t>On Peak</t>
  </si>
  <si>
    <t>Off Peak</t>
  </si>
  <si>
    <t># of users</t>
  </si>
  <si>
    <t>Price ($)/kWh</t>
  </si>
  <si>
    <t>Average kWh price</t>
  </si>
  <si>
    <t>Assumed ratio of 45% On Peak and 55% Off Peak</t>
  </si>
  <si>
    <t>% of Customers Use</t>
  </si>
  <si>
    <t>Estimated Average Collected price per kWh</t>
  </si>
  <si>
    <t>Collection ($) for 1 kWh for share of users</t>
  </si>
  <si>
    <t>Sum of collection based on percentage use divided by number of users</t>
  </si>
  <si>
    <t>Year</t>
  </si>
  <si>
    <t>Emission Reduction Calculations</t>
  </si>
  <si>
    <t>Additional EVs (#)</t>
  </si>
  <si>
    <t>CO2 Reduction Per Year (MT)</t>
  </si>
  <si>
    <t>MWh used by EVs</t>
  </si>
  <si>
    <t>CO2 System Emissions by EVs (MT)</t>
  </si>
  <si>
    <t>Net CO2 Reduction Per Year (MT)</t>
  </si>
  <si>
    <t>Net CO2 Reduction Per Year (lbs)</t>
  </si>
  <si>
    <t>Figure 8.41 – 2019 IRP Preferred Portfolio PacifiCorp CO2 Emissions Trajectory</t>
  </si>
  <si>
    <t>kwh per mile</t>
  </si>
  <si>
    <t>MT to lb conversion</t>
  </si>
  <si>
    <t>Annual CO2 (MT) per typical car*</t>
  </si>
  <si>
    <t>miles per year*</t>
  </si>
  <si>
    <t>**Caluclated from Table 8.41 see Exhibit RMP_(JAC-7) for explanation of the factor</t>
  </si>
  <si>
    <t>*EPA Estimate</t>
  </si>
  <si>
    <t>2026 Pac EF** (MWh/MT)</t>
  </si>
  <si>
    <t>2031 PacEF** (MWh/MT)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</si>
</sst>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9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9" xfId="0" applyFont="1" applyBorder="1"/>
    <xf numFmtId="0" fontId="2" fillId="0" borderId="4" xfId="0" applyFont="1" applyBorder="1"/>
    <xf numFmtId="0" fontId="2" fillId="0" borderId="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164" fontId="5" fillId="0" borderId="10" xfId="1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4" fontId="5" fillId="0" borderId="11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164" fontId="5" fillId="0" borderId="7" xfId="1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0" fillId="0" borderId="3" xfId="0" applyBorder="1"/>
    <xf numFmtId="0" fontId="6" fillId="0" borderId="4" xfId="0" applyFont="1" applyBorder="1" applyAlignment="1">
      <alignment horizontal="center" wrapText="1"/>
    </xf>
    <xf numFmtId="3" fontId="0" fillId="0" borderId="5" xfId="0" applyNumberFormat="1" applyBorder="1"/>
    <xf numFmtId="164" fontId="0" fillId="0" borderId="0" xfId="0" applyNumberFormat="1"/>
    <xf numFmtId="165" fontId="0" fillId="0" borderId="5" xfId="0" applyNumberFormat="1" applyBorder="1"/>
    <xf numFmtId="0" fontId="0" fillId="0" borderId="8" xfId="0" applyBorder="1"/>
    <xf numFmtId="0" fontId="6" fillId="0" borderId="0" xfId="0" applyFont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left" wrapText="1"/>
    </xf>
    <xf numFmtId="44" fontId="0" fillId="0" borderId="8" xfId="2" applyFont="1" applyBorder="1" applyAlignment="1">
      <alignment horizontal="center"/>
    </xf>
    <xf numFmtId="0" fontId="7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67789</xdr:colOff>
      <xdr:row>3</xdr:row>
      <xdr:rowOff>38100</xdr:rowOff>
    </xdr:from>
    <xdr:to>
      <xdr:col>15</xdr:col>
      <xdr:colOff>437396</xdr:colOff>
      <xdr:row>13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A9AFACB-0CA0-4DED-BA5F-117439D4C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0639" y="1371600"/>
          <a:ext cx="4884457" cy="2609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G15"/>
  <sheetViews>
    <sheetView tabSelected="1" workbookViewId="0">
      <selection activeCell="G14" sqref="G14"/>
    </sheetView>
  </sheetViews>
  <sheetFormatPr defaultRowHeight="15" x14ac:dyDescent="0.25"/>
  <cols>
    <col min="2" max="2" width="19.28515625" customWidth="1"/>
    <col min="4" max="4" width="10.42578125" customWidth="1"/>
    <col min="6" max="6" width="13.140625" customWidth="1"/>
  </cols>
  <sheetData>
    <row r="1" spans="2:7" ht="23.25" x14ac:dyDescent="0.35">
      <c r="B1" s="19" t="s">
        <v>9</v>
      </c>
    </row>
    <row r="3" spans="2:7" ht="15.75" thickBot="1" x14ac:dyDescent="0.3"/>
    <row r="4" spans="2:7" ht="60.75" thickBot="1" x14ac:dyDescent="0.3">
      <c r="B4" s="9"/>
      <c r="C4" s="10"/>
      <c r="D4" s="16" t="s">
        <v>8</v>
      </c>
      <c r="E4" s="11" t="s">
        <v>5</v>
      </c>
      <c r="F4" s="12" t="s">
        <v>10</v>
      </c>
    </row>
    <row r="5" spans="2:7" ht="15.75" thickTop="1" x14ac:dyDescent="0.25">
      <c r="B5" s="13" t="s">
        <v>4</v>
      </c>
      <c r="C5" s="6">
        <v>100</v>
      </c>
      <c r="D5" s="6"/>
      <c r="E5" s="17"/>
      <c r="F5" s="18"/>
    </row>
    <row r="6" spans="2:7" x14ac:dyDescent="0.25">
      <c r="B6" s="14" t="s">
        <v>0</v>
      </c>
      <c r="C6" s="3"/>
      <c r="D6" s="2">
        <v>0.9</v>
      </c>
      <c r="E6" s="3"/>
      <c r="F6" s="7"/>
    </row>
    <row r="7" spans="2:7" x14ac:dyDescent="0.25">
      <c r="B7" s="14"/>
      <c r="C7" s="3" t="s">
        <v>2</v>
      </c>
      <c r="D7" s="2">
        <v>0.41</v>
      </c>
      <c r="E7" s="8">
        <v>0.1</v>
      </c>
      <c r="F7" s="7">
        <f>$C$5*D7*E7</f>
        <v>4.1000000000000005</v>
      </c>
    </row>
    <row r="8" spans="2:7" x14ac:dyDescent="0.25">
      <c r="B8" s="14"/>
      <c r="C8" s="3" t="s">
        <v>3</v>
      </c>
      <c r="D8" s="2">
        <v>0.49</v>
      </c>
      <c r="E8" s="3">
        <v>0.15</v>
      </c>
      <c r="F8" s="7">
        <f>$C$5*D8*E8</f>
        <v>7.35</v>
      </c>
    </row>
    <row r="9" spans="2:7" x14ac:dyDescent="0.25">
      <c r="B9" s="14" t="s">
        <v>1</v>
      </c>
      <c r="C9" s="3"/>
      <c r="D9" s="2">
        <v>0.1</v>
      </c>
      <c r="E9" s="3"/>
      <c r="F9" s="7"/>
    </row>
    <row r="10" spans="2:7" x14ac:dyDescent="0.25">
      <c r="B10" s="14"/>
      <c r="C10" s="3" t="s">
        <v>2</v>
      </c>
      <c r="D10" s="2">
        <v>0.04</v>
      </c>
      <c r="E10" s="8">
        <v>0.4</v>
      </c>
      <c r="F10" s="7">
        <f>$C$5*D10*E10</f>
        <v>1.6</v>
      </c>
    </row>
    <row r="11" spans="2:7" x14ac:dyDescent="0.25">
      <c r="B11" s="14"/>
      <c r="C11" s="3" t="s">
        <v>3</v>
      </c>
      <c r="D11" s="2">
        <v>0.06</v>
      </c>
      <c r="E11" s="3">
        <v>0.35</v>
      </c>
      <c r="F11" s="7">
        <f>$C$5*D11*E11</f>
        <v>2.0999999999999996</v>
      </c>
    </row>
    <row r="12" spans="2:7" ht="15.75" thickBot="1" x14ac:dyDescent="0.3">
      <c r="B12" s="15" t="s">
        <v>6</v>
      </c>
      <c r="C12" s="5"/>
      <c r="D12" s="5"/>
      <c r="E12" s="5"/>
      <c r="F12" s="44">
        <f>SUM(F7:F11)/C5</f>
        <v>0.1515</v>
      </c>
      <c r="G12" t="s">
        <v>11</v>
      </c>
    </row>
    <row r="14" spans="2:7" x14ac:dyDescent="0.25">
      <c r="B14" t="s">
        <v>7</v>
      </c>
      <c r="D14" s="1"/>
    </row>
    <row r="15" spans="2:7" x14ac:dyDescent="0.25">
      <c r="D1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E25" sqref="E25"/>
    </sheetView>
  </sheetViews>
  <sheetFormatPr defaultRowHeight="15" x14ac:dyDescent="0.25"/>
  <cols>
    <col min="3" max="3" width="15.140625" customWidth="1"/>
    <col min="4" max="4" width="11.140625" customWidth="1"/>
    <col min="5" max="5" width="10.140625" customWidth="1"/>
    <col min="6" max="6" width="11.85546875" customWidth="1"/>
    <col min="7" max="7" width="11.28515625" customWidth="1"/>
    <col min="8" max="8" width="14.5703125" bestFit="1" customWidth="1"/>
    <col min="14" max="14" width="12.28515625" customWidth="1"/>
  </cols>
  <sheetData>
    <row r="2" spans="2:10" ht="19.5" thickBot="1" x14ac:dyDescent="0.35">
      <c r="C2" s="45" t="s">
        <v>13</v>
      </c>
    </row>
    <row r="3" spans="2:10" ht="79.5" thickBot="1" x14ac:dyDescent="0.3">
      <c r="B3" s="20" t="s">
        <v>12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2" t="s">
        <v>19</v>
      </c>
      <c r="J3" t="s">
        <v>20</v>
      </c>
    </row>
    <row r="4" spans="2:10" ht="16.5" thickTop="1" x14ac:dyDescent="0.25">
      <c r="B4" s="23">
        <v>2026</v>
      </c>
      <c r="C4" s="24">
        <v>31000</v>
      </c>
      <c r="D4" s="24">
        <f>C4*$D$7</f>
        <v>142600</v>
      </c>
      <c r="E4" s="25">
        <f>C4*$D$8*$D$9/1000</f>
        <v>106950</v>
      </c>
      <c r="F4" s="25">
        <f>E4*$D$10</f>
        <v>46095.45</v>
      </c>
      <c r="G4" s="26">
        <f>D4-F4</f>
        <v>96504.55</v>
      </c>
      <c r="H4" s="27">
        <f>G4*$D$12</f>
        <v>212755861.021</v>
      </c>
    </row>
    <row r="5" spans="2:10" ht="16.5" thickBot="1" x14ac:dyDescent="0.3">
      <c r="B5" s="28">
        <v>2031</v>
      </c>
      <c r="C5" s="29">
        <v>150000</v>
      </c>
      <c r="D5" s="30">
        <f>C5*$D$7</f>
        <v>690000</v>
      </c>
      <c r="E5" s="31">
        <f>C5*$D$8*$D$9/1000</f>
        <v>517500</v>
      </c>
      <c r="F5" s="31">
        <f>E5*$D$10</f>
        <v>223042.5</v>
      </c>
      <c r="G5" s="32">
        <f>D5-F5</f>
        <v>466957.5</v>
      </c>
      <c r="H5" s="33">
        <f>G5*$D$12</f>
        <v>1029463843.65</v>
      </c>
    </row>
    <row r="6" spans="2:10" ht="15.75" thickBot="1" x14ac:dyDescent="0.3"/>
    <row r="7" spans="2:10" ht="45" x14ac:dyDescent="0.25">
      <c r="C7" s="34" t="s">
        <v>23</v>
      </c>
      <c r="D7" s="35">
        <v>4.5999999999999996</v>
      </c>
    </row>
    <row r="8" spans="2:10" x14ac:dyDescent="0.25">
      <c r="C8" s="36" t="s">
        <v>21</v>
      </c>
      <c r="D8" s="4">
        <v>0.3</v>
      </c>
    </row>
    <row r="9" spans="2:10" x14ac:dyDescent="0.25">
      <c r="C9" s="36" t="s">
        <v>24</v>
      </c>
      <c r="D9" s="37">
        <v>11500</v>
      </c>
      <c r="G9" s="38"/>
    </row>
    <row r="10" spans="2:10" ht="30" x14ac:dyDescent="0.25">
      <c r="C10" s="36" t="s">
        <v>27</v>
      </c>
      <c r="D10" s="39">
        <v>0.43099999999999999</v>
      </c>
    </row>
    <row r="11" spans="2:10" ht="30" x14ac:dyDescent="0.25">
      <c r="C11" s="36" t="s">
        <v>28</v>
      </c>
      <c r="D11" s="39">
        <v>0.32600000000000001</v>
      </c>
    </row>
    <row r="12" spans="2:10" ht="30.75" thickBot="1" x14ac:dyDescent="0.3">
      <c r="C12" s="36" t="s">
        <v>22</v>
      </c>
      <c r="D12" s="40">
        <v>2204.62</v>
      </c>
    </row>
    <row r="13" spans="2:10" x14ac:dyDescent="0.25">
      <c r="C13" s="43" t="s">
        <v>26</v>
      </c>
      <c r="D13" s="42"/>
    </row>
    <row r="14" spans="2:10" x14ac:dyDescent="0.25">
      <c r="C14" s="41" t="s">
        <v>25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kWh Price</vt:lpstr>
      <vt:lpstr>Emissions Calculation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James</dc:creator>
  <cp:lastModifiedBy>Fred Nass</cp:lastModifiedBy>
  <dcterms:created xsi:type="dcterms:W3CDTF">2021-06-01T20:58:33Z</dcterms:created>
  <dcterms:modified xsi:type="dcterms:W3CDTF">2021-08-24T17:14:33Z</dcterms:modified>
</cp:coreProperties>
</file>