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52\"/>
    </mc:Choice>
  </mc:AlternateContent>
  <bookViews>
    <workbookView xWindow="0" yWindow="0" windowWidth="28800" windowHeight="11940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F13" i="2"/>
  <c r="E13" i="2"/>
  <c r="D13" i="2"/>
  <c r="D18" i="2"/>
  <c r="D19" i="2" s="1"/>
  <c r="D20" i="2" s="1"/>
  <c r="E9" i="2"/>
  <c r="F9" i="2" s="1"/>
  <c r="G9" i="2" s="1"/>
  <c r="E8" i="2"/>
  <c r="F8" i="2" s="1"/>
  <c r="E7" i="2"/>
  <c r="F7" i="2" s="1"/>
  <c r="G7" i="2" s="1"/>
  <c r="G14" i="2" l="1"/>
  <c r="E14" i="2"/>
  <c r="F14" i="2"/>
  <c r="E18" i="2"/>
  <c r="E19" i="2" s="1"/>
  <c r="F18" i="2"/>
  <c r="F19" i="2" s="1"/>
  <c r="G8" i="2"/>
  <c r="G18" i="2" s="1"/>
  <c r="G19" i="2" s="1"/>
  <c r="D14" i="2"/>
  <c r="F20" i="2" l="1"/>
  <c r="E20" i="2"/>
  <c r="G20" i="2"/>
</calcChain>
</file>

<file path=xl/sharedStrings.xml><?xml version="1.0" encoding="utf-8"?>
<sst xmlns="http://schemas.openxmlformats.org/spreadsheetml/2006/main" count="24" uniqueCount="20">
  <si>
    <t>-&gt;</t>
  </si>
  <si>
    <t>Points</t>
  </si>
  <si>
    <t>Scoring Case 1: PLEXOS Benefit Results Only</t>
  </si>
  <si>
    <t>Scoring Case 2: PLEXOS Benefit results adjusted for Capacity Contribution and Cost of Peaker</t>
  </si>
  <si>
    <r>
      <t xml:space="preserve">Nom. Levelized </t>
    </r>
    <r>
      <rPr>
        <b/>
        <sz val="11"/>
        <color theme="1"/>
        <rFont val="Calibri"/>
        <family val="2"/>
        <scheme val="minor"/>
      </rPr>
      <t>Cost</t>
    </r>
    <r>
      <rPr>
        <sz val="11"/>
        <color theme="1"/>
        <rFont val="Calibri"/>
        <family val="2"/>
        <scheme val="minor"/>
      </rPr>
      <t xml:space="preserve"> over Contract Life ($/kw-mon)</t>
    </r>
  </si>
  <si>
    <r>
      <t xml:space="preserve">Nom. Levelized </t>
    </r>
    <r>
      <rPr>
        <b/>
        <sz val="11"/>
        <color theme="1"/>
        <rFont val="Calibri"/>
        <family val="2"/>
        <scheme val="minor"/>
      </rPr>
      <t>Benefit</t>
    </r>
    <r>
      <rPr>
        <sz val="11"/>
        <color theme="1"/>
        <rFont val="Calibri"/>
        <family val="2"/>
        <scheme val="minor"/>
      </rPr>
      <t xml:space="preserve">  (from PLEXOS) over Contract Life ($/kw-mon)</t>
    </r>
  </si>
  <si>
    <r>
      <t xml:space="preserve">Nom. Levelized </t>
    </r>
    <r>
      <rPr>
        <b/>
        <sz val="11"/>
        <color theme="1"/>
        <rFont val="Calibri"/>
        <family val="2"/>
        <scheme val="minor"/>
      </rPr>
      <t>Net Benefit</t>
    </r>
    <r>
      <rPr>
        <sz val="11"/>
        <color theme="1"/>
        <rFont val="Calibri"/>
        <family val="2"/>
        <scheme val="minor"/>
      </rPr>
      <t xml:space="preserve">  (from PLEXOS) over Contract Life ($/kw-mon)</t>
    </r>
  </si>
  <si>
    <r>
      <t>Bid Score</t>
    </r>
    <r>
      <rPr>
        <vertAlign val="subscript"/>
        <sz val="11"/>
        <color theme="1"/>
        <rFont val="Calibri"/>
        <family val="2"/>
        <scheme val="minor"/>
      </rPr>
      <t>x</t>
    </r>
  </si>
  <si>
    <t>2020AS RFP Highest Cost Bid ($/kw-mon)</t>
  </si>
  <si>
    <t>Est. Cost of a Natural Gas Peaker ($/kw-mon)</t>
  </si>
  <si>
    <t>2020AS RFP Lowest Cost Bid ($/kw-mon)</t>
  </si>
  <si>
    <t>Example Bids</t>
  </si>
  <si>
    <t xml:space="preserve">Bid 1 </t>
  </si>
  <si>
    <t>Bid 2</t>
  </si>
  <si>
    <t>Bid 3</t>
  </si>
  <si>
    <t>Bid 4</t>
  </si>
  <si>
    <t>Calcuated Capacity Contribution from LCC Model</t>
  </si>
  <si>
    <t>Added Value for Deferred NG Peaker Based on Capacity Contribution</t>
  </si>
  <si>
    <t>PacifiCorp 2022AS RFP</t>
  </si>
  <si>
    <t>Appendix R-1 Bid Scoring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</si>
</sst>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6" fontId="0" fillId="0" borderId="0" xfId="0" applyNumberFormat="1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0" borderId="0" xfId="0" applyNumberFormat="1"/>
    <xf numFmtId="0" fontId="0" fillId="0" borderId="1" xfId="0" applyBorder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6" fontId="0" fillId="0" borderId="3" xfId="0" applyNumberFormat="1" applyFill="1" applyBorder="1"/>
    <xf numFmtId="6" fontId="0" fillId="0" borderId="4" xfId="0" applyNumberFormat="1" applyFill="1" applyBorder="1"/>
    <xf numFmtId="0" fontId="0" fillId="0" borderId="5" xfId="0" applyFill="1" applyBorder="1"/>
    <xf numFmtId="0" fontId="0" fillId="0" borderId="0" xfId="0" applyFill="1" applyBorder="1" applyAlignment="1">
      <alignment horizontal="right"/>
    </xf>
    <xf numFmtId="6" fontId="4" fillId="0" borderId="0" xfId="0" applyNumberFormat="1" applyFont="1" applyFill="1" applyBorder="1"/>
    <xf numFmtId="6" fontId="4" fillId="0" borderId="6" xfId="0" applyNumberFormat="1" applyFont="1" applyFill="1" applyBorder="1"/>
    <xf numFmtId="0" fontId="0" fillId="0" borderId="7" xfId="0" applyFill="1" applyBorder="1"/>
    <xf numFmtId="0" fontId="0" fillId="0" borderId="1" xfId="0" applyFill="1" applyBorder="1" applyAlignment="1">
      <alignment horizontal="right"/>
    </xf>
    <xf numFmtId="6" fontId="0" fillId="0" borderId="1" xfId="0" applyNumberFormat="1" applyFill="1" applyBorder="1"/>
    <xf numFmtId="6" fontId="0" fillId="0" borderId="8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1" fontId="2" fillId="0" borderId="10" xfId="1" applyNumberFormat="1" applyFont="1" applyFill="1" applyBorder="1"/>
    <xf numFmtId="1" fontId="2" fillId="0" borderId="11" xfId="1" applyNumberFormat="1" applyFont="1" applyFill="1" applyBorder="1"/>
    <xf numFmtId="0" fontId="0" fillId="0" borderId="0" xfId="0" applyFill="1" applyAlignment="1">
      <alignment horizontal="right"/>
    </xf>
    <xf numFmtId="6" fontId="0" fillId="0" borderId="0" xfId="0" applyNumberFormat="1" applyFill="1"/>
    <xf numFmtId="6" fontId="0" fillId="0" borderId="0" xfId="0" applyNumberFormat="1" applyFill="1" applyBorder="1"/>
    <xf numFmtId="6" fontId="0" fillId="0" borderId="6" xfId="0" applyNumberFormat="1" applyFill="1" applyBorder="1"/>
    <xf numFmtId="0" fontId="2" fillId="0" borderId="9" xfId="0" applyFont="1" applyFill="1" applyBorder="1"/>
    <xf numFmtId="0" fontId="2" fillId="0" borderId="10" xfId="0" applyFont="1" applyFill="1" applyBorder="1"/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165" fontId="0" fillId="0" borderId="0" xfId="0" applyNumberFormat="1" applyBorder="1"/>
    <xf numFmtId="165" fontId="0" fillId="0" borderId="6" xfId="0" applyNumberFormat="1" applyBorder="1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2" xfId="0" applyBorder="1"/>
    <xf numFmtId="9" fontId="0" fillId="0" borderId="3" xfId="0" applyNumberFormat="1" applyBorder="1"/>
    <xf numFmtId="9" fontId="0" fillId="0" borderId="4" xfId="0" applyNumberFormat="1" applyBorder="1"/>
    <xf numFmtId="0" fontId="0" fillId="0" borderId="0" xfId="0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/>
  </sheetViews>
  <sheetFormatPr defaultRowHeight="15" x14ac:dyDescent="0.25"/>
  <cols>
    <col min="2" max="2" width="9.28515625" bestFit="1" customWidth="1"/>
    <col min="3" max="3" width="49" customWidth="1"/>
    <col min="4" max="4" width="9.5703125" bestFit="1" customWidth="1"/>
  </cols>
  <sheetData>
    <row r="1" spans="1:16" ht="18.75" x14ac:dyDescent="0.3">
      <c r="A1" s="52" t="s">
        <v>19</v>
      </c>
    </row>
    <row r="2" spans="1:16" x14ac:dyDescent="0.25">
      <c r="A2" t="s">
        <v>18</v>
      </c>
    </row>
    <row r="3" spans="1:16" ht="15.75" thickBot="1" x14ac:dyDescent="0.3">
      <c r="A3" s="36" t="s">
        <v>11</v>
      </c>
      <c r="D3" s="51" t="s">
        <v>12</v>
      </c>
      <c r="E3" s="51" t="s">
        <v>13</v>
      </c>
      <c r="F3" s="51" t="s">
        <v>14</v>
      </c>
      <c r="G3" s="51" t="s">
        <v>15</v>
      </c>
    </row>
    <row r="4" spans="1:16" x14ac:dyDescent="0.25">
      <c r="A4" s="48"/>
      <c r="B4" s="37"/>
      <c r="C4" s="37" t="s">
        <v>16</v>
      </c>
      <c r="D4" s="49">
        <v>0.1</v>
      </c>
      <c r="E4" s="49">
        <v>0.1</v>
      </c>
      <c r="F4" s="49">
        <v>1</v>
      </c>
      <c r="G4" s="50">
        <v>1</v>
      </c>
    </row>
    <row r="5" spans="1:16" ht="15.75" thickBot="1" x14ac:dyDescent="0.3">
      <c r="A5" s="43"/>
      <c r="B5" s="5"/>
      <c r="C5" s="5"/>
      <c r="D5" s="5"/>
      <c r="E5" s="5"/>
      <c r="F5" s="5"/>
      <c r="G5" s="44"/>
    </row>
    <row r="6" spans="1:16" x14ac:dyDescent="0.25">
      <c r="A6" s="45" t="s">
        <v>1</v>
      </c>
      <c r="B6" s="37"/>
      <c r="C6" s="37"/>
      <c r="D6" s="37"/>
      <c r="E6" s="37"/>
      <c r="F6" s="37"/>
      <c r="G6" s="38"/>
    </row>
    <row r="7" spans="1:16" x14ac:dyDescent="0.25">
      <c r="A7" s="46">
        <v>0</v>
      </c>
      <c r="B7" s="7"/>
      <c r="C7" s="7" t="s">
        <v>8</v>
      </c>
      <c r="D7" s="39">
        <v>196</v>
      </c>
      <c r="E7" s="39">
        <f>D7</f>
        <v>196</v>
      </c>
      <c r="F7" s="39">
        <f t="shared" ref="F7:G8" si="0">E7</f>
        <v>196</v>
      </c>
      <c r="G7" s="40">
        <f t="shared" si="0"/>
        <v>196</v>
      </c>
      <c r="H7" s="6"/>
      <c r="I7" s="6"/>
    </row>
    <row r="8" spans="1:16" x14ac:dyDescent="0.25">
      <c r="A8" s="46"/>
      <c r="B8" s="41" t="s">
        <v>0</v>
      </c>
      <c r="C8" s="42" t="s">
        <v>9</v>
      </c>
      <c r="D8" s="39">
        <v>123</v>
      </c>
      <c r="E8" s="39">
        <f>D8</f>
        <v>123</v>
      </c>
      <c r="F8" s="39">
        <f t="shared" si="0"/>
        <v>123</v>
      </c>
      <c r="G8" s="40">
        <f t="shared" si="0"/>
        <v>123</v>
      </c>
      <c r="H8" s="6"/>
      <c r="I8" s="6"/>
    </row>
    <row r="9" spans="1:16" x14ac:dyDescent="0.25">
      <c r="A9" s="46">
        <v>75</v>
      </c>
      <c r="B9" s="7"/>
      <c r="C9" s="7" t="s">
        <v>10</v>
      </c>
      <c r="D9" s="39">
        <v>-93</v>
      </c>
      <c r="E9" s="39">
        <f>D9</f>
        <v>-93</v>
      </c>
      <c r="F9" s="39">
        <f t="shared" ref="F9:G9" si="1">E9</f>
        <v>-93</v>
      </c>
      <c r="G9" s="40">
        <f t="shared" si="1"/>
        <v>-93</v>
      </c>
      <c r="H9" s="6"/>
      <c r="I9" s="6"/>
    </row>
    <row r="10" spans="1:16" ht="15.75" thickBot="1" x14ac:dyDescent="0.3">
      <c r="A10" s="47"/>
      <c r="B10" s="5"/>
      <c r="C10" s="5"/>
      <c r="D10" s="5"/>
      <c r="E10" s="5"/>
      <c r="F10" s="5"/>
      <c r="G10" s="44"/>
      <c r="H10" s="6"/>
      <c r="I10" s="6"/>
      <c r="J10" s="6"/>
    </row>
    <row r="11" spans="1:16" x14ac:dyDescent="0.25">
      <c r="A11" s="10"/>
      <c r="B11" s="11"/>
      <c r="C11" s="12" t="s">
        <v>4</v>
      </c>
      <c r="D11" s="13">
        <v>80</v>
      </c>
      <c r="E11" s="13">
        <v>80</v>
      </c>
      <c r="F11" s="13">
        <v>130</v>
      </c>
      <c r="G11" s="14">
        <v>100</v>
      </c>
      <c r="H11" s="8"/>
      <c r="I11" s="8"/>
      <c r="J11" s="6" t="s">
        <v>2</v>
      </c>
    </row>
    <row r="12" spans="1:16" x14ac:dyDescent="0.25">
      <c r="A12" s="15"/>
      <c r="B12" s="8"/>
      <c r="C12" s="16" t="s">
        <v>5</v>
      </c>
      <c r="D12" s="17">
        <v>-70</v>
      </c>
      <c r="E12" s="17">
        <v>-90</v>
      </c>
      <c r="F12" s="17">
        <v>-160</v>
      </c>
      <c r="G12" s="18">
        <v>0</v>
      </c>
      <c r="H12" s="8"/>
      <c r="I12" s="8"/>
      <c r="J12" s="6"/>
    </row>
    <row r="13" spans="1:16" ht="15.75" thickBot="1" x14ac:dyDescent="0.3">
      <c r="A13" s="19"/>
      <c r="B13" s="9"/>
      <c r="C13" s="20" t="s">
        <v>6</v>
      </c>
      <c r="D13" s="21">
        <f>D11+D12</f>
        <v>10</v>
      </c>
      <c r="E13" s="21">
        <f t="shared" ref="E13:G13" si="2">E11+E12</f>
        <v>-10</v>
      </c>
      <c r="F13" s="21">
        <f t="shared" si="2"/>
        <v>-30</v>
      </c>
      <c r="G13" s="22">
        <f t="shared" si="2"/>
        <v>100</v>
      </c>
      <c r="H13" s="8"/>
      <c r="I13" s="8"/>
      <c r="J13" s="6"/>
      <c r="M13" s="1"/>
      <c r="N13" s="1"/>
      <c r="O13" s="1"/>
      <c r="P13" s="1"/>
    </row>
    <row r="14" spans="1:16" ht="18.75" thickBot="1" x14ac:dyDescent="0.4">
      <c r="A14" s="23"/>
      <c r="B14" s="24"/>
      <c r="C14" s="25" t="s">
        <v>7</v>
      </c>
      <c r="D14" s="26">
        <f>75*MAX(0,MIN(1,((D13-D$7)/(D$9-D$7))))</f>
        <v>48.269896193771622</v>
      </c>
      <c r="E14" s="26">
        <f t="shared" ref="E14:G14" si="3">75*MAX(0,MIN(1,((E13-E$7)/(E$9-E$7))))</f>
        <v>53.460207612456749</v>
      </c>
      <c r="F14" s="26">
        <f t="shared" si="3"/>
        <v>58.650519031141869</v>
      </c>
      <c r="G14" s="27">
        <f t="shared" si="3"/>
        <v>24.913494809688579</v>
      </c>
      <c r="H14" s="8"/>
      <c r="I14" s="8"/>
      <c r="J14" s="6"/>
      <c r="L14" s="1"/>
      <c r="M14" s="1"/>
      <c r="N14" s="1"/>
      <c r="O14" s="1"/>
      <c r="P14" s="1"/>
    </row>
    <row r="15" spans="1:16" ht="15.75" thickBot="1" x14ac:dyDescent="0.3">
      <c r="A15" s="6"/>
      <c r="B15" s="6"/>
      <c r="C15" s="28"/>
      <c r="D15" s="29"/>
      <c r="E15" s="29"/>
      <c r="F15" s="29"/>
      <c r="G15" s="29"/>
      <c r="H15" s="6"/>
      <c r="I15" s="6"/>
      <c r="J15" s="6"/>
      <c r="L15" s="1"/>
      <c r="M15" s="1"/>
      <c r="N15" s="1"/>
      <c r="O15" s="1"/>
      <c r="P15" s="1"/>
    </row>
    <row r="16" spans="1:16" x14ac:dyDescent="0.25">
      <c r="A16" s="10"/>
      <c r="B16" s="11"/>
      <c r="C16" s="12" t="s">
        <v>4</v>
      </c>
      <c r="D16" s="13">
        <v>80</v>
      </c>
      <c r="E16" s="13">
        <v>80</v>
      </c>
      <c r="F16" s="13">
        <v>80</v>
      </c>
      <c r="G16" s="14">
        <v>100</v>
      </c>
      <c r="H16" s="8"/>
      <c r="I16" s="8"/>
      <c r="J16" t="s">
        <v>3</v>
      </c>
    </row>
    <row r="17" spans="1:12" x14ac:dyDescent="0.25">
      <c r="A17" s="15"/>
      <c r="B17" s="8"/>
      <c r="C17" s="16" t="s">
        <v>5</v>
      </c>
      <c r="D17" s="30">
        <v>-70</v>
      </c>
      <c r="E17" s="30">
        <v>-90</v>
      </c>
      <c r="F17" s="30">
        <v>-160</v>
      </c>
      <c r="G17" s="31">
        <v>0</v>
      </c>
      <c r="H17" s="8"/>
      <c r="I17" s="8"/>
    </row>
    <row r="18" spans="1:12" x14ac:dyDescent="0.25">
      <c r="A18" s="15"/>
      <c r="B18" s="8"/>
      <c r="C18" s="16" t="s">
        <v>17</v>
      </c>
      <c r="D18" s="17">
        <f>-D8*D4</f>
        <v>-12.3</v>
      </c>
      <c r="E18" s="17">
        <f>-E8*E4</f>
        <v>-12.3</v>
      </c>
      <c r="F18" s="17">
        <f>-F8*F4</f>
        <v>-123</v>
      </c>
      <c r="G18" s="18">
        <f>-G8*G4</f>
        <v>-123</v>
      </c>
      <c r="H18" s="8"/>
      <c r="I18" s="8"/>
    </row>
    <row r="19" spans="1:12" ht="15.75" thickBot="1" x14ac:dyDescent="0.3">
      <c r="A19" s="19"/>
      <c r="B19" s="9"/>
      <c r="C19" s="20" t="s">
        <v>6</v>
      </c>
      <c r="D19" s="21">
        <f>SUM(D16:D18)</f>
        <v>-2.3000000000000007</v>
      </c>
      <c r="E19" s="21">
        <f>SUM(E16:E18)</f>
        <v>-22.3</v>
      </c>
      <c r="F19" s="21">
        <f>SUM(F16:F18)</f>
        <v>-203</v>
      </c>
      <c r="G19" s="22">
        <f>SUM(G16:G18)</f>
        <v>-23</v>
      </c>
      <c r="H19" s="8"/>
      <c r="I19" s="8"/>
    </row>
    <row r="20" spans="1:12" ht="18.75" thickBot="1" x14ac:dyDescent="0.4">
      <c r="A20" s="32"/>
      <c r="B20" s="33"/>
      <c r="C20" s="25" t="s">
        <v>7</v>
      </c>
      <c r="D20" s="34">
        <f>75*MAX(0,MIN(1,((D19-D$7)/(D$9-D$7))))</f>
        <v>51.46193771626298</v>
      </c>
      <c r="E20" s="34">
        <f>75*MAX(0,MIN(1,((E19-E$7)/(E$9-E$7))))</f>
        <v>56.6522491349481</v>
      </c>
      <c r="F20" s="34">
        <f>75*MAX(0,MIN(1,((F19-F$7)/(F$9-F$7))))</f>
        <v>75</v>
      </c>
      <c r="G20" s="35">
        <f>75*MAX(0,MIN(1,((G19-G$7)/(G$9-G$7))))</f>
        <v>56.83391003460207</v>
      </c>
      <c r="H20" s="8"/>
      <c r="I20" s="8"/>
      <c r="L20" s="1"/>
    </row>
    <row r="21" spans="1:12" x14ac:dyDescent="0.25">
      <c r="A21" s="8"/>
      <c r="B21" s="8"/>
      <c r="C21" s="16"/>
      <c r="D21" s="30"/>
      <c r="E21" s="30"/>
      <c r="F21" s="30"/>
      <c r="G21" s="30"/>
      <c r="H21" s="8"/>
      <c r="I21" s="8"/>
      <c r="L21" s="1"/>
    </row>
    <row r="22" spans="1:12" x14ac:dyDescent="0.25">
      <c r="C22" s="2"/>
      <c r="D22" s="1"/>
      <c r="E22" s="1"/>
      <c r="F22" s="1"/>
      <c r="G22" s="1"/>
      <c r="H22" s="6"/>
      <c r="I22" s="6"/>
      <c r="L22" s="1"/>
    </row>
    <row r="23" spans="1:12" x14ac:dyDescent="0.25">
      <c r="C23" s="2"/>
      <c r="D23" s="3"/>
      <c r="E23" s="3"/>
      <c r="F23" s="3"/>
      <c r="G23" s="3"/>
      <c r="L23" s="1"/>
    </row>
    <row r="24" spans="1:12" x14ac:dyDescent="0.25">
      <c r="C24" s="2"/>
      <c r="D24" s="1"/>
      <c r="E24" s="1"/>
      <c r="F24" s="1"/>
      <c r="G24" s="1"/>
      <c r="L24" s="1"/>
    </row>
    <row r="25" spans="1:12" x14ac:dyDescent="0.25">
      <c r="D25" s="4"/>
      <c r="E25" s="4"/>
      <c r="F25" s="4"/>
      <c r="G25" s="4"/>
      <c r="L25" s="1"/>
    </row>
    <row r="26" spans="1:12" x14ac:dyDescent="0.25">
      <c r="D26" s="4"/>
      <c r="E26" s="4"/>
      <c r="F26" s="4"/>
      <c r="G26" s="4"/>
      <c r="L26" s="1"/>
    </row>
    <row r="27" spans="1:12" x14ac:dyDescent="0.25">
      <c r="C27" s="2"/>
      <c r="D27" s="1"/>
      <c r="E27" s="1"/>
      <c r="F27" s="1"/>
      <c r="G27" s="1"/>
    </row>
    <row r="28" spans="1:12" x14ac:dyDescent="0.25">
      <c r="C28" s="2"/>
      <c r="D28" s="3"/>
      <c r="E28" s="3"/>
      <c r="F28" s="3"/>
      <c r="G2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MacNeil, Daniel (PacifiCorp)</dc:creator>
  <cp:lastModifiedBy>Fred Nass</cp:lastModifiedBy>
  <dcterms:created xsi:type="dcterms:W3CDTF">2022-03-28T23:47:37Z</dcterms:created>
  <dcterms:modified xsi:type="dcterms:W3CDTF">2022-04-04T13:56:06Z</dcterms:modified>
</cp:coreProperties>
</file>