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32\"/>
    </mc:Choice>
  </mc:AlternateContent>
  <xr:revisionPtr revIDLastSave="0" documentId="8_{12AFE731-3024-4E40-A14A-1F29C48537A9}" xr6:coauthVersionLast="47" xr6:coauthVersionMax="47" xr10:uidLastSave="{00000000-0000-0000-0000-000000000000}"/>
  <bookViews>
    <workbookView xWindow="900" yWindow="0" windowWidth="24600" windowHeight="15480" xr2:uid="{00000000-000D-0000-FFFF-FFFF00000000}"/>
  </bookViews>
  <sheets>
    <sheet name="Valuation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E25" i="5"/>
  <c r="E34" i="5" l="1"/>
  <c r="E33" i="5"/>
  <c r="E30" i="5"/>
  <c r="E29" i="5"/>
  <c r="E22" i="5"/>
  <c r="E21" i="5"/>
  <c r="B11" i="5"/>
  <c r="B13" i="5" s="1"/>
  <c r="B7" i="5"/>
  <c r="B15" i="5" l="1"/>
  <c r="B34" i="5" s="1"/>
  <c r="D34" i="5" s="1"/>
  <c r="F34" i="5" s="1"/>
  <c r="B21" i="5" l="1"/>
  <c r="D21" i="5" s="1"/>
  <c r="F21" i="5" s="1"/>
  <c r="B26" i="5"/>
  <c r="D26" i="5" s="1"/>
  <c r="F26" i="5" s="1"/>
  <c r="B30" i="5"/>
  <c r="D30" i="5" s="1"/>
  <c r="F30" i="5" s="1"/>
  <c r="B29" i="5"/>
  <c r="D29" i="5" s="1"/>
  <c r="F29" i="5" s="1"/>
  <c r="B25" i="5"/>
  <c r="D25" i="5" s="1"/>
  <c r="F25" i="5" s="1"/>
  <c r="B33" i="5"/>
  <c r="D33" i="5" s="1"/>
  <c r="F33" i="5" s="1"/>
  <c r="B22" i="5"/>
  <c r="D22" i="5" s="1"/>
  <c r="F22" i="5" s="1"/>
  <c r="F38" i="5" l="1"/>
  <c r="F42" i="5" s="1"/>
</calcChain>
</file>

<file path=xl/sharedStrings.xml><?xml version="1.0" encoding="utf-8"?>
<sst xmlns="http://schemas.openxmlformats.org/spreadsheetml/2006/main" count="50" uniqueCount="30">
  <si>
    <t xml:space="preserve">Valuation of Expired Credits from Schedule 135 </t>
  </si>
  <si>
    <t>Onpeak</t>
  </si>
  <si>
    <t>Hrs</t>
  </si>
  <si>
    <t>Hrs Per Day (6am to 10pm)</t>
  </si>
  <si>
    <t>Days Per Week</t>
  </si>
  <si>
    <t xml:space="preserve">  Total</t>
  </si>
  <si>
    <t>Offpeak (10pm to 6am)</t>
  </si>
  <si>
    <t>Days</t>
  </si>
  <si>
    <t>Sunday</t>
  </si>
  <si>
    <t>Total Hours</t>
  </si>
  <si>
    <t>Reconcile 7 * 24</t>
  </si>
  <si>
    <t>Uses volumetric winter and summer energy prices for on-peak and off-peak hours for non-levelized base load facilities</t>
  </si>
  <si>
    <t>Percent</t>
  </si>
  <si>
    <t>Sch. 37</t>
  </si>
  <si>
    <t>Calc</t>
  </si>
  <si>
    <t>Allocation (2 mo)</t>
  </si>
  <si>
    <t>cents per kWh</t>
  </si>
  <si>
    <t>Onpeak Rate</t>
  </si>
  <si>
    <t>Offpeak Rate</t>
  </si>
  <si>
    <t>Allocation (3 mo)</t>
  </si>
  <si>
    <t>Tariff</t>
  </si>
  <si>
    <t>Total Avoided Cost (per kWh)</t>
  </si>
  <si>
    <t># of Expired Credits (kWh)</t>
  </si>
  <si>
    <t>Value of Expired Credits in the Reporting Period (12 months)</t>
  </si>
  <si>
    <t>Allocation (4 mo)</t>
  </si>
  <si>
    <t>Reporting Period: April 1, 2022 through March 31, 2023</t>
  </si>
  <si>
    <t>2022 Winter (Apr, May) Advice No 21-035-T05</t>
  </si>
  <si>
    <t>2022 Summer (Jun, Jul, Aug, Sep) Advice No. 22-035-T06</t>
  </si>
  <si>
    <t>2022 Winter (Oct, Nov, Dec) Docket No. 22-035-T06</t>
  </si>
  <si>
    <t>2023 Winter (Jan, Feb, Mar) Docket No. 22-035-T06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</si>
</sst>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.00000000_);_(&quot;$&quot;* \(#,##0.000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1" xfId="0" applyBorder="1"/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165" fontId="0" fillId="4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0" xfId="0" applyNumberFormat="1"/>
    <xf numFmtId="15" fontId="0" fillId="0" borderId="0" xfId="0" applyNumberFormat="1"/>
    <xf numFmtId="4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2" applyNumberFormat="1" applyFont="1" applyFill="1" applyBorder="1"/>
    <xf numFmtId="166" fontId="0" fillId="0" borderId="2" xfId="1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right"/>
    </xf>
    <xf numFmtId="0" fontId="2" fillId="0" borderId="0" xfId="0" applyFont="1"/>
    <xf numFmtId="0" fontId="3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selection activeCell="H27" sqref="H27"/>
    </sheetView>
  </sheetViews>
  <sheetFormatPr defaultRowHeight="15" x14ac:dyDescent="0.25"/>
  <cols>
    <col min="1" max="1" width="60.42578125" customWidth="1"/>
    <col min="2" max="2" width="12.5703125" bestFit="1" customWidth="1"/>
    <col min="3" max="3" width="7" bestFit="1" customWidth="1"/>
    <col min="4" max="4" width="12" bestFit="1" customWidth="1"/>
    <col min="5" max="5" width="17.7109375" customWidth="1"/>
    <col min="6" max="6" width="19" customWidth="1"/>
    <col min="8" max="8" width="27.42578125" customWidth="1"/>
  </cols>
  <sheetData>
    <row r="1" spans="1:2" x14ac:dyDescent="0.25">
      <c r="A1" s="22" t="s">
        <v>0</v>
      </c>
    </row>
    <row r="2" spans="1:2" x14ac:dyDescent="0.25">
      <c r="A2" s="23" t="s">
        <v>25</v>
      </c>
    </row>
    <row r="4" spans="1:2" x14ac:dyDescent="0.25">
      <c r="A4" s="13" t="s">
        <v>1</v>
      </c>
      <c r="B4" s="13" t="s">
        <v>2</v>
      </c>
    </row>
    <row r="5" spans="1:2" x14ac:dyDescent="0.25">
      <c r="A5" t="s">
        <v>3</v>
      </c>
      <c r="B5">
        <v>16</v>
      </c>
    </row>
    <row r="6" spans="1:2" x14ac:dyDescent="0.25">
      <c r="A6" s="4" t="s">
        <v>4</v>
      </c>
      <c r="B6" s="4">
        <v>6</v>
      </c>
    </row>
    <row r="7" spans="1:2" x14ac:dyDescent="0.25">
      <c r="A7" t="s">
        <v>5</v>
      </c>
      <c r="B7">
        <f>B5*B6</f>
        <v>96</v>
      </c>
    </row>
    <row r="9" spans="1:2" x14ac:dyDescent="0.25">
      <c r="A9" t="s">
        <v>6</v>
      </c>
      <c r="B9">
        <v>8</v>
      </c>
    </row>
    <row r="10" spans="1:2" x14ac:dyDescent="0.25">
      <c r="A10" s="4" t="s">
        <v>7</v>
      </c>
      <c r="B10" s="4">
        <v>6</v>
      </c>
    </row>
    <row r="11" spans="1:2" x14ac:dyDescent="0.25">
      <c r="A11" t="s">
        <v>5</v>
      </c>
      <c r="B11">
        <f>B9*B10</f>
        <v>48</v>
      </c>
    </row>
    <row r="12" spans="1:2" x14ac:dyDescent="0.25">
      <c r="A12" s="4" t="s">
        <v>8</v>
      </c>
      <c r="B12" s="4">
        <v>24</v>
      </c>
    </row>
    <row r="13" spans="1:2" x14ac:dyDescent="0.25">
      <c r="A13" t="s">
        <v>5</v>
      </c>
      <c r="B13">
        <f>B11+B12</f>
        <v>72</v>
      </c>
    </row>
    <row r="15" spans="1:2" x14ac:dyDescent="0.25">
      <c r="A15" t="s">
        <v>9</v>
      </c>
      <c r="B15">
        <f>B7+B13</f>
        <v>168</v>
      </c>
    </row>
    <row r="16" spans="1:2" x14ac:dyDescent="0.25">
      <c r="A16" t="s">
        <v>10</v>
      </c>
      <c r="B16">
        <v>168</v>
      </c>
    </row>
    <row r="18" spans="1:11" x14ac:dyDescent="0.25">
      <c r="A18" t="s">
        <v>11</v>
      </c>
    </row>
    <row r="19" spans="1:11" x14ac:dyDescent="0.25">
      <c r="J19" s="15"/>
      <c r="K19" s="15"/>
    </row>
    <row r="20" spans="1:11" ht="16.5" customHeight="1" x14ac:dyDescent="0.25">
      <c r="A20" s="5" t="s">
        <v>26</v>
      </c>
      <c r="B20" s="1" t="s">
        <v>12</v>
      </c>
      <c r="C20" s="1" t="s">
        <v>13</v>
      </c>
      <c r="D20" s="1" t="s">
        <v>14</v>
      </c>
      <c r="E20" s="1" t="s">
        <v>15</v>
      </c>
      <c r="F20" s="1" t="s">
        <v>16</v>
      </c>
      <c r="I20" s="12"/>
      <c r="J20" s="15"/>
    </row>
    <row r="21" spans="1:11" x14ac:dyDescent="0.25">
      <c r="A21" t="s">
        <v>17</v>
      </c>
      <c r="B21" s="3">
        <f>B7/B15</f>
        <v>0.5714285714285714</v>
      </c>
      <c r="C21" s="8">
        <v>2.08</v>
      </c>
      <c r="D21">
        <f t="shared" ref="D21:D22" si="0">B21*C21</f>
        <v>1.1885714285714286</v>
      </c>
      <c r="E21" s="12">
        <f>2/12</f>
        <v>0.16666666666666666</v>
      </c>
      <c r="F21" s="10">
        <f t="shared" ref="F21:F22" si="1">D21*E21</f>
        <v>0.1980952380952381</v>
      </c>
    </row>
    <row r="22" spans="1:11" x14ac:dyDescent="0.25">
      <c r="A22" t="s">
        <v>18</v>
      </c>
      <c r="B22" s="3">
        <f>B13/B15</f>
        <v>0.42857142857142855</v>
      </c>
      <c r="C22" s="8">
        <v>1.8819999999999999</v>
      </c>
      <c r="D22">
        <f t="shared" si="0"/>
        <v>0.80657142857142849</v>
      </c>
      <c r="E22" s="12">
        <f>2/12</f>
        <v>0.16666666666666666</v>
      </c>
      <c r="F22" s="10">
        <f t="shared" si="1"/>
        <v>0.1344285714285714</v>
      </c>
    </row>
    <row r="23" spans="1:11" x14ac:dyDescent="0.25">
      <c r="B23" s="3"/>
      <c r="E23" s="12"/>
      <c r="F23" s="10"/>
    </row>
    <row r="24" spans="1:11" x14ac:dyDescent="0.25">
      <c r="A24" s="6" t="s">
        <v>27</v>
      </c>
      <c r="B24" s="1" t="s">
        <v>12</v>
      </c>
      <c r="C24" s="1" t="s">
        <v>13</v>
      </c>
      <c r="D24" s="1" t="s">
        <v>14</v>
      </c>
      <c r="E24" s="9" t="s">
        <v>24</v>
      </c>
      <c r="F24" s="11" t="s">
        <v>16</v>
      </c>
    </row>
    <row r="25" spans="1:11" x14ac:dyDescent="0.25">
      <c r="A25" t="s">
        <v>17</v>
      </c>
      <c r="B25" s="3">
        <f>B7/B15</f>
        <v>0.5714285714285714</v>
      </c>
      <c r="C25" s="7">
        <v>8.8520000000000003</v>
      </c>
      <c r="D25" s="14">
        <f t="shared" ref="D25:D26" si="2">B25*C25</f>
        <v>5.0582857142857138</v>
      </c>
      <c r="E25" s="12">
        <f>4/12</f>
        <v>0.33333333333333331</v>
      </c>
      <c r="F25" s="10">
        <f t="shared" ref="F25:F26" si="3">D25*E25</f>
        <v>1.6860952380952379</v>
      </c>
    </row>
    <row r="26" spans="1:11" x14ac:dyDescent="0.25">
      <c r="A26" t="s">
        <v>18</v>
      </c>
      <c r="B26" s="3">
        <f>B13/B15</f>
        <v>0.42857142857142855</v>
      </c>
      <c r="C26" s="7">
        <v>3.8519999999999999</v>
      </c>
      <c r="D26">
        <f t="shared" si="2"/>
        <v>1.6508571428571428</v>
      </c>
      <c r="E26" s="12">
        <f>4/12</f>
        <v>0.33333333333333331</v>
      </c>
      <c r="F26" s="10">
        <f t="shared" si="3"/>
        <v>0.55028571428571427</v>
      </c>
    </row>
    <row r="27" spans="1:11" x14ac:dyDescent="0.25">
      <c r="B27" s="3"/>
      <c r="E27" s="12"/>
      <c r="F27" s="10"/>
    </row>
    <row r="28" spans="1:11" x14ac:dyDescent="0.25">
      <c r="A28" s="5" t="s">
        <v>28</v>
      </c>
      <c r="B28" s="1" t="s">
        <v>12</v>
      </c>
      <c r="C28" s="1" t="s">
        <v>13</v>
      </c>
      <c r="D28" s="1" t="s">
        <v>14</v>
      </c>
      <c r="E28" s="1" t="s">
        <v>19</v>
      </c>
      <c r="F28" s="11" t="s">
        <v>16</v>
      </c>
    </row>
    <row r="29" spans="1:11" x14ac:dyDescent="0.25">
      <c r="A29" t="s">
        <v>17</v>
      </c>
      <c r="B29" s="3">
        <f>B7/B15</f>
        <v>0.5714285714285714</v>
      </c>
      <c r="C29" s="8">
        <v>3.008</v>
      </c>
      <c r="D29">
        <f t="shared" ref="D29:D30" si="4">B29*C29</f>
        <v>1.7188571428571429</v>
      </c>
      <c r="E29" s="12">
        <f>3/12</f>
        <v>0.25</v>
      </c>
      <c r="F29" s="10">
        <f t="shared" ref="F29:F30" si="5">D29*E29</f>
        <v>0.42971428571428572</v>
      </c>
      <c r="H29" s="2"/>
    </row>
    <row r="30" spans="1:11" x14ac:dyDescent="0.25">
      <c r="A30" t="s">
        <v>18</v>
      </c>
      <c r="B30" s="3">
        <f>B13/B15</f>
        <v>0.42857142857142855</v>
      </c>
      <c r="C30" s="8">
        <v>3.0449999999999999</v>
      </c>
      <c r="D30">
        <f t="shared" si="4"/>
        <v>1.3049999999999999</v>
      </c>
      <c r="E30" s="12">
        <f>3/12</f>
        <v>0.25</v>
      </c>
      <c r="F30" s="10">
        <f t="shared" si="5"/>
        <v>0.32624999999999998</v>
      </c>
    </row>
    <row r="31" spans="1:11" x14ac:dyDescent="0.25">
      <c r="B31" s="3"/>
      <c r="E31" s="12"/>
      <c r="F31" s="10"/>
    </row>
    <row r="32" spans="1:11" x14ac:dyDescent="0.25">
      <c r="A32" s="5" t="s">
        <v>29</v>
      </c>
      <c r="B32" s="1" t="s">
        <v>12</v>
      </c>
      <c r="C32" s="1" t="s">
        <v>20</v>
      </c>
      <c r="D32" s="1" t="s">
        <v>14</v>
      </c>
      <c r="E32" s="1" t="s">
        <v>19</v>
      </c>
      <c r="F32" s="11" t="s">
        <v>16</v>
      </c>
      <c r="H32" s="2"/>
    </row>
    <row r="33" spans="1:6" x14ac:dyDescent="0.25">
      <c r="A33" t="s">
        <v>17</v>
      </c>
      <c r="B33" s="3">
        <f>B7/B15</f>
        <v>0.5714285714285714</v>
      </c>
      <c r="C33" s="8">
        <v>2.8340000000000001</v>
      </c>
      <c r="D33">
        <f>B33*C33</f>
        <v>1.6194285714285714</v>
      </c>
      <c r="E33" s="12">
        <f>3/12</f>
        <v>0.25</v>
      </c>
      <c r="F33" s="10">
        <f>D33*E33</f>
        <v>0.40485714285714286</v>
      </c>
    </row>
    <row r="34" spans="1:6" x14ac:dyDescent="0.25">
      <c r="A34" t="s">
        <v>18</v>
      </c>
      <c r="B34" s="3">
        <f>B13/B15</f>
        <v>0.42857142857142855</v>
      </c>
      <c r="C34" s="8">
        <v>3.1360000000000001</v>
      </c>
      <c r="D34">
        <f>B34*C34</f>
        <v>1.3440000000000001</v>
      </c>
      <c r="E34" s="12">
        <f>3/12</f>
        <v>0.25</v>
      </c>
      <c r="F34" s="10">
        <f>D34*E34</f>
        <v>0.33600000000000002</v>
      </c>
    </row>
    <row r="38" spans="1:6" ht="15.75" thickBot="1" x14ac:dyDescent="0.3">
      <c r="D38" s="17"/>
      <c r="E38" s="18" t="s">
        <v>21</v>
      </c>
      <c r="F38" s="20">
        <f>(F21+F22+F29+F30+F33+F34+F25+F26)*0.01</f>
        <v>4.0657261904761904E-2</v>
      </c>
    </row>
    <row r="39" spans="1:6" ht="15.75" thickTop="1" x14ac:dyDescent="0.25"/>
    <row r="40" spans="1:6" ht="15.75" thickBot="1" x14ac:dyDescent="0.3">
      <c r="D40" s="18"/>
      <c r="E40" s="21" t="s">
        <v>22</v>
      </c>
      <c r="F40" s="19">
        <v>8917179</v>
      </c>
    </row>
    <row r="41" spans="1:6" ht="15.75" thickTop="1" x14ac:dyDescent="0.25"/>
    <row r="42" spans="1:6" ht="15.75" thickBot="1" x14ac:dyDescent="0.3">
      <c r="D42" s="17"/>
      <c r="E42" s="18" t="s">
        <v>23</v>
      </c>
      <c r="F42" s="16">
        <f>F38*F40</f>
        <v>362548.08205464284</v>
      </c>
    </row>
    <row r="43" spans="1:6" ht="15.75" thickTop="1" x14ac:dyDescent="0.25"/>
  </sheetData>
  <pageMargins left="0.7" right="0.7" top="0.75" bottom="0.75" header="0.3" footer="0.3"/>
  <pageSetup scale="57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16E70FB72F04F82C7328C6ABDC229" ma:contentTypeVersion="2" ma:contentTypeDescription="Create a new document." ma:contentTypeScope="" ma:versionID="66f60e566ae1a3a9e8bcce7456f53c29">
  <xsd:schema xmlns:xsd="http://www.w3.org/2001/XMLSchema" xmlns:xs="http://www.w3.org/2001/XMLSchema" xmlns:p="http://schemas.microsoft.com/office/2006/metadata/properties" xmlns:ns2="6b0b56f7-d7fc-403e-aa32-2c00ed20a952" targetNamespace="http://schemas.microsoft.com/office/2006/metadata/properties" ma:root="true" ma:fieldsID="95eaf77f38b206c0cf9a12d0f626a2ba" ns2:_="">
    <xsd:import namespace="6b0b56f7-d7fc-403e-aa32-2c00ed20a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b56f7-d7fc-403e-aa32-2c00ed20a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DDFED-38E6-4137-8F8B-62B4CD4EF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b56f7-d7fc-403e-aa32-2c00ed20a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64A9E4-223A-4290-B9B7-E5E4B67A78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1A5C19-449A-4671-8D76-6F0F9A9572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p13236</dc:creator>
  <cp:keywords/>
  <dc:description/>
  <cp:lastModifiedBy>Fred Nass</cp:lastModifiedBy>
  <cp:revision/>
  <dcterms:created xsi:type="dcterms:W3CDTF">2010-03-17T16:22:31Z</dcterms:created>
  <dcterms:modified xsi:type="dcterms:W3CDTF">2023-06-30T22:18:14Z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0x01010046D16E70FB72F04F82C7328C6ABDC229</vt:lpwstr>
  </property>
</Properties>
</file>