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41\"/>
    </mc:Choice>
  </mc:AlternateContent>
  <xr:revisionPtr revIDLastSave="0" documentId="8_{EB52337B-9BDE-4369-8D13-8FEF98572157}" xr6:coauthVersionLast="47" xr6:coauthVersionMax="47" xr10:uidLastSave="{00000000-0000-0000-0000-000000000000}"/>
  <bookViews>
    <workbookView xWindow="-105" yWindow="885" windowWidth="22065" windowHeight="19845" xr2:uid="{A44AF892-6F3E-4CE6-BDFB-F02E7F5AE905}"/>
  </bookViews>
  <sheets>
    <sheet name="Linked Calculations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  <c r="B4" i="1"/>
  <c r="N55" i="1"/>
  <c r="M52" i="1"/>
  <c r="M51" i="1"/>
  <c r="N51" i="1" s="1"/>
  <c r="M50" i="1"/>
  <c r="M37" i="1"/>
  <c r="N37" i="1" s="1"/>
  <c r="M36" i="1"/>
  <c r="N36" i="1" s="1"/>
  <c r="M35" i="1"/>
  <c r="M23" i="1"/>
  <c r="N23" i="1" s="1"/>
  <c r="M22" i="1"/>
  <c r="N22" i="1" s="1"/>
  <c r="M21" i="1"/>
  <c r="M9" i="1"/>
  <c r="N9" i="1" s="1"/>
  <c r="M8" i="1"/>
  <c r="N8" i="1" s="1"/>
  <c r="M7" i="1"/>
  <c r="M10" i="1" s="1"/>
  <c r="M53" i="1" l="1"/>
  <c r="N52" i="1"/>
  <c r="M24" i="1"/>
  <c r="M38" i="1"/>
  <c r="N7" i="1"/>
  <c r="N10" i="1" s="1"/>
  <c r="N21" i="1"/>
  <c r="N24" i="1" s="1"/>
  <c r="N35" i="1"/>
  <c r="N38" i="1" s="1"/>
  <c r="N50" i="1"/>
  <c r="N53" i="1" s="1"/>
</calcChain>
</file>

<file path=xl/sharedStrings.xml><?xml version="1.0" encoding="utf-8"?>
<sst xmlns="http://schemas.openxmlformats.org/spreadsheetml/2006/main" count="102" uniqueCount="44">
  <si>
    <t>CY</t>
  </si>
  <si>
    <t>Reporting Reference</t>
  </si>
  <si>
    <t>Carrying Charge (pretax WACC)</t>
  </si>
  <si>
    <t>GRC Docket</t>
  </si>
  <si>
    <t>13-035-184</t>
  </si>
  <si>
    <t>20-035-04</t>
  </si>
  <si>
    <t>24-035-04</t>
  </si>
  <si>
    <t>Note</t>
  </si>
  <si>
    <t>Effective April 25, 2025</t>
  </si>
  <si>
    <t>19-035-17, Second STEP Program Status Report, RMP Attachment 1 - 1.0 STEP Acctg Info CY 2018, Tab 1.1 'Assets &amp; Liabs', Cell F26</t>
  </si>
  <si>
    <t>19-035-17, Second STEP Program Status Report, RMP Attachment 1 - 1.0 STEP Acctg Info CY 2018, Tab 1.1 'Assets &amp; Liabs', Cell F5</t>
  </si>
  <si>
    <t>20-035-21, Third STEP Program Status Report, RMP Attachment 1 - 1.0 and 1.1 STEP Acctg Info CY 2019, Tab 1.1 'Assets &amp; Liabs', Cell F48</t>
  </si>
  <si>
    <t>21-035-29, 4th STEP Program Status Report, RMP Attachment 1 - Exhibits 1.0 and 1.1, Tab 1.1 'Assets &amp; Liabs', Cell F70</t>
  </si>
  <si>
    <t>22-035-13, 5th STEP Program Status Report, RMP Attachment 1 - Exhibits 1.0 and 1.1, Tab 1.1 'Assets &amp; Liabs', Cell F92</t>
  </si>
  <si>
    <t>23-035-31 Semi-Annual DSM Forecast Reports, RMP Exhibit A - Accounting Analysis (Excel), Tab 'Accounting Analysis' Cells B17 &amp; B25</t>
  </si>
  <si>
    <t>24-035-37 Semi-Annual DSM Forecast Reports, RMP Exhibit A - Accounting Analysis (Excel), Tab 'Accounting Analysis' Cells B17 &amp; B25</t>
  </si>
  <si>
    <t>25-035-41 Semi-Annual DSM Forecast Reports, RMP Exhibit A - Accounting Analysis (Excel), Tab 'Accounting Analysis' Cells B17 &amp; B25</t>
  </si>
  <si>
    <t xml:space="preserve">Table 1: History of Carrying Charge Used for DSM Regulatory Asset and Liability </t>
  </si>
  <si>
    <t>Federal tax rate decreased from 35% to 21% Dec 2017</t>
  </si>
  <si>
    <t>Cost of Capital</t>
  </si>
  <si>
    <t>(effective April 25, 2025)</t>
  </si>
  <si>
    <t>PreTax</t>
  </si>
  <si>
    <t>Capital</t>
  </si>
  <si>
    <t xml:space="preserve">Weighted </t>
  </si>
  <si>
    <t>Structure</t>
  </si>
  <si>
    <t>Cost</t>
  </si>
  <si>
    <t>Debt</t>
  </si>
  <si>
    <t>Preferred</t>
  </si>
  <si>
    <t>Common</t>
  </si>
  <si>
    <t xml:space="preserve"> = 4.164% / (1-24.587%)</t>
  </si>
  <si>
    <t>TOTAL</t>
  </si>
  <si>
    <t>Consolidated Tax Rate</t>
  </si>
  <si>
    <t>(effective January 1, 2021)</t>
  </si>
  <si>
    <t xml:space="preserve"> = 5.066% / (1-24.587%)</t>
  </si>
  <si>
    <t>(effective September 1, 2014)</t>
  </si>
  <si>
    <t xml:space="preserve"> = 5.04% / (1 - 37.951%)</t>
  </si>
  <si>
    <t>(Note: the federal tax rate was reduced from 35% to 21% in December 2017)</t>
  </si>
  <si>
    <t>(effective January 1, 2017)</t>
  </si>
  <si>
    <t xml:space="preserve"> = 5.04% / (1 - 24.587%)</t>
  </si>
  <si>
    <t>Consolidated Tax Rate (Federal Rate 21%)</t>
  </si>
  <si>
    <t>Figure 1 – Pretax WACC Calculation – 2024 GRC</t>
  </si>
  <si>
    <t>Figure 2 – Pretax WACC Calculation – 2020 GRC</t>
  </si>
  <si>
    <t>Figure 3 – Pretax WACC Calculation – 2014 GRC</t>
  </si>
  <si>
    <t>Figure 4 – Pretax WACC Calculation – 2014 GRC (with 21% Federal Tax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</si>
</sst>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5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10" fontId="0" fillId="0" borderId="0" xfId="1" applyNumberFormat="1" applyFont="1"/>
    <xf numFmtId="10" fontId="0" fillId="0" borderId="2" xfId="1" applyNumberFormat="1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wrapText="1"/>
    </xf>
    <xf numFmtId="10" fontId="0" fillId="0" borderId="3" xfId="1" applyNumberFormat="1" applyFont="1" applyBorder="1"/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0" fillId="2" borderId="0" xfId="0" applyFill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0" fillId="2" borderId="14" xfId="0" applyNumberFormat="1" applyFill="1" applyBorder="1"/>
    <xf numFmtId="164" fontId="0" fillId="2" borderId="1" xfId="1" applyNumberFormat="1" applyFont="1" applyFill="1" applyBorder="1"/>
    <xf numFmtId="164" fontId="2" fillId="2" borderId="15" xfId="1" applyNumberFormat="1" applyFont="1" applyFill="1" applyBorder="1"/>
    <xf numFmtId="164" fontId="3" fillId="2" borderId="14" xfId="0" applyNumberFormat="1" applyFont="1" applyFill="1" applyBorder="1"/>
    <xf numFmtId="0" fontId="0" fillId="2" borderId="14" xfId="0" applyFill="1" applyBorder="1"/>
    <xf numFmtId="164" fontId="0" fillId="2" borderId="16" xfId="1" applyNumberFormat="1" applyFont="1" applyFill="1" applyBorder="1"/>
    <xf numFmtId="10" fontId="0" fillId="2" borderId="14" xfId="0" applyNumberFormat="1" applyFill="1" applyBorder="1"/>
    <xf numFmtId="10" fontId="0" fillId="2" borderId="1" xfId="1" applyNumberFormat="1" applyFont="1" applyFill="1" applyBorder="1"/>
    <xf numFmtId="10" fontId="2" fillId="2" borderId="15" xfId="1" applyNumberFormat="1" applyFont="1" applyFill="1" applyBorder="1"/>
    <xf numFmtId="10" fontId="3" fillId="2" borderId="14" xfId="0" applyNumberFormat="1" applyFont="1" applyFill="1" applyBorder="1"/>
    <xf numFmtId="0" fontId="0" fillId="0" borderId="0" xfId="0" applyAlignment="1">
      <alignment horizontal="center"/>
    </xf>
    <xf numFmtId="0" fontId="3" fillId="2" borderId="20" xfId="0" applyFont="1" applyFill="1" applyBorder="1"/>
    <xf numFmtId="0" fontId="0" fillId="2" borderId="21" xfId="0" applyFill="1" applyBorder="1"/>
    <xf numFmtId="0" fontId="0" fillId="2" borderId="20" xfId="0" applyFill="1" applyBorder="1"/>
    <xf numFmtId="0" fontId="3" fillId="2" borderId="0" xfId="0" applyFont="1" applyFill="1" applyAlignment="1">
      <alignment horizontal="center"/>
    </xf>
    <xf numFmtId="164" fontId="0" fillId="2" borderId="0" xfId="1" applyNumberFormat="1" applyFont="1" applyFill="1" applyBorder="1"/>
    <xf numFmtId="0" fontId="2" fillId="2" borderId="0" xfId="0" quotePrefix="1" applyFont="1" applyFill="1"/>
    <xf numFmtId="0" fontId="2" fillId="2" borderId="21" xfId="0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10" fontId="0" fillId="2" borderId="0" xfId="1" applyNumberFormat="1" applyFont="1" applyFill="1" applyBorder="1"/>
    <xf numFmtId="10" fontId="0" fillId="2" borderId="0" xfId="0" applyNumberFormat="1" applyFill="1"/>
    <xf numFmtId="10" fontId="3" fillId="2" borderId="0" xfId="0" applyNumberFormat="1" applyFont="1" applyFill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wrapText="1"/>
    </xf>
    <xf numFmtId="0" fontId="0" fillId="0" borderId="25" xfId="0" applyBorder="1"/>
    <xf numFmtId="0" fontId="0" fillId="0" borderId="26" xfId="0" applyBorder="1"/>
    <xf numFmtId="10" fontId="0" fillId="0" borderId="27" xfId="1" applyNumberFormat="1" applyFont="1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28" xfId="0" applyBorder="1"/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E0CD-AA99-451A-B575-665EE93C8B2F}">
  <dimension ref="A1:P56"/>
  <sheetViews>
    <sheetView tabSelected="1" zoomScaleNormal="100" workbookViewId="0">
      <selection activeCell="E20" sqref="E20"/>
    </sheetView>
  </sheetViews>
  <sheetFormatPr defaultRowHeight="15" x14ac:dyDescent="0.25"/>
  <cols>
    <col min="2" max="2" width="15" bestFit="1" customWidth="1"/>
    <col min="3" max="3" width="65.42578125" customWidth="1"/>
    <col min="4" max="4" width="18.85546875" customWidth="1"/>
    <col min="5" max="5" width="25" customWidth="1"/>
    <col min="14" max="14" width="10.140625" bestFit="1" customWidth="1"/>
    <col min="16" max="16" width="12.85546875" customWidth="1"/>
  </cols>
  <sheetData>
    <row r="1" spans="1:16" ht="15.75" thickBot="1" x14ac:dyDescent="0.3">
      <c r="A1" s="56" t="s">
        <v>17</v>
      </c>
      <c r="B1" s="57"/>
      <c r="C1" s="57"/>
      <c r="D1" s="57"/>
      <c r="E1" s="58"/>
      <c r="H1" s="51" t="s">
        <v>40</v>
      </c>
      <c r="I1" s="52"/>
      <c r="J1" s="52"/>
      <c r="K1" s="52"/>
      <c r="L1" s="52"/>
      <c r="M1" s="52"/>
      <c r="N1" s="52"/>
      <c r="O1" s="52"/>
      <c r="P1" s="53"/>
    </row>
    <row r="2" spans="1:16" ht="15.75" thickBot="1" x14ac:dyDescent="0.3">
      <c r="A2" s="59"/>
      <c r="B2" s="60"/>
      <c r="C2" s="60"/>
      <c r="D2" s="60"/>
      <c r="E2" s="61"/>
      <c r="H2" s="27" t="s">
        <v>19</v>
      </c>
      <c r="I2" s="11"/>
      <c r="J2" s="11"/>
      <c r="K2" s="11"/>
      <c r="L2" s="11"/>
      <c r="M2" s="11"/>
      <c r="N2" s="11"/>
      <c r="O2" s="11"/>
      <c r="P2" s="28"/>
    </row>
    <row r="3" spans="1:16" ht="45.75" thickBot="1" x14ac:dyDescent="0.3">
      <c r="A3" s="8" t="s">
        <v>0</v>
      </c>
      <c r="B3" s="9" t="s">
        <v>2</v>
      </c>
      <c r="C3" s="9" t="s">
        <v>1</v>
      </c>
      <c r="D3" s="9" t="s">
        <v>3</v>
      </c>
      <c r="E3" s="10" t="s">
        <v>7</v>
      </c>
      <c r="F3" s="26"/>
      <c r="G3" s="26"/>
      <c r="H3" s="27" t="s">
        <v>6</v>
      </c>
      <c r="I3" s="11"/>
      <c r="J3" s="11"/>
      <c r="K3" s="11"/>
      <c r="L3" s="11"/>
      <c r="M3" s="11"/>
      <c r="N3" s="11"/>
      <c r="O3" s="11"/>
      <c r="P3" s="28"/>
    </row>
    <row r="4" spans="1:16" ht="30" x14ac:dyDescent="0.25">
      <c r="A4" s="42">
        <v>2017</v>
      </c>
      <c r="B4" s="5">
        <f>N38</f>
        <v>0.1064811370190817</v>
      </c>
      <c r="C4" s="6" t="s">
        <v>10</v>
      </c>
      <c r="D4" s="7" t="s">
        <v>4</v>
      </c>
      <c r="E4" s="43"/>
      <c r="H4" s="29" t="s">
        <v>20</v>
      </c>
      <c r="I4" s="11"/>
      <c r="J4" s="11"/>
      <c r="K4" s="11"/>
      <c r="L4" s="11"/>
      <c r="M4" s="11"/>
      <c r="N4" s="12" t="s">
        <v>21</v>
      </c>
      <c r="O4" s="11"/>
      <c r="P4" s="28"/>
    </row>
    <row r="5" spans="1:16" ht="30" x14ac:dyDescent="0.25">
      <c r="A5" s="44">
        <v>2018</v>
      </c>
      <c r="B5" s="2">
        <f>$N$53</f>
        <v>9.208658801518306E-2</v>
      </c>
      <c r="C5" s="4" t="s">
        <v>9</v>
      </c>
      <c r="D5" s="3" t="s">
        <v>4</v>
      </c>
      <c r="E5" s="45" t="s">
        <v>18</v>
      </c>
      <c r="H5" s="29"/>
      <c r="I5" s="11"/>
      <c r="J5" s="11"/>
      <c r="K5" s="30" t="s">
        <v>22</v>
      </c>
      <c r="L5" s="30" t="s">
        <v>22</v>
      </c>
      <c r="M5" s="30" t="s">
        <v>23</v>
      </c>
      <c r="N5" s="13" t="s">
        <v>23</v>
      </c>
      <c r="O5" s="11"/>
      <c r="P5" s="28"/>
    </row>
    <row r="6" spans="1:16" ht="34.5" customHeight="1" x14ac:dyDescent="0.25">
      <c r="A6" s="44">
        <v>2019</v>
      </c>
      <c r="B6" s="2">
        <f>$N$53</f>
        <v>9.208658801518306E-2</v>
      </c>
      <c r="C6" s="4" t="s">
        <v>11</v>
      </c>
      <c r="D6" s="3" t="s">
        <v>4</v>
      </c>
      <c r="E6" s="46"/>
      <c r="H6" s="29"/>
      <c r="I6" s="11"/>
      <c r="J6" s="11"/>
      <c r="K6" s="14" t="s">
        <v>24</v>
      </c>
      <c r="L6" s="14" t="s">
        <v>25</v>
      </c>
      <c r="M6" s="14" t="s">
        <v>25</v>
      </c>
      <c r="N6" s="15" t="s">
        <v>25</v>
      </c>
      <c r="O6" s="11"/>
      <c r="P6" s="28"/>
    </row>
    <row r="7" spans="1:16" ht="30" x14ac:dyDescent="0.25">
      <c r="A7" s="44">
        <v>2020</v>
      </c>
      <c r="B7" s="2">
        <f>$N$53</f>
        <v>9.208658801518306E-2</v>
      </c>
      <c r="C7" s="4" t="s">
        <v>12</v>
      </c>
      <c r="D7" s="3" t="s">
        <v>4</v>
      </c>
      <c r="E7" s="46"/>
      <c r="H7" s="29"/>
      <c r="I7" s="11" t="s">
        <v>26</v>
      </c>
      <c r="J7" s="11"/>
      <c r="K7" s="31">
        <v>0.55569999999999997</v>
      </c>
      <c r="L7" s="31">
        <v>5.21E-2</v>
      </c>
      <c r="M7" s="31">
        <f>L7*K7</f>
        <v>2.895197E-2</v>
      </c>
      <c r="N7" s="16">
        <f>M7</f>
        <v>2.895197E-2</v>
      </c>
      <c r="O7" s="11"/>
      <c r="P7" s="28"/>
    </row>
    <row r="8" spans="1:16" ht="30" x14ac:dyDescent="0.25">
      <c r="A8" s="44">
        <v>2021</v>
      </c>
      <c r="B8" s="2">
        <f>$N$24</f>
        <v>8.9934521793059552E-2</v>
      </c>
      <c r="C8" s="4" t="s">
        <v>13</v>
      </c>
      <c r="D8" s="3" t="s">
        <v>5</v>
      </c>
      <c r="E8" s="46"/>
      <c r="H8" s="29"/>
      <c r="I8" s="11" t="s">
        <v>27</v>
      </c>
      <c r="J8" s="11"/>
      <c r="K8" s="31">
        <v>1E-4</v>
      </c>
      <c r="L8" s="31">
        <v>6.7500000000000004E-2</v>
      </c>
      <c r="M8" s="31">
        <f>L8*K8</f>
        <v>6.7500000000000006E-6</v>
      </c>
      <c r="N8" s="16">
        <f>M8</f>
        <v>6.7500000000000006E-6</v>
      </c>
      <c r="O8" s="11"/>
      <c r="P8" s="28"/>
    </row>
    <row r="9" spans="1:16" ht="30" x14ac:dyDescent="0.25">
      <c r="A9" s="44">
        <v>2022</v>
      </c>
      <c r="B9" s="2">
        <f>$N$24</f>
        <v>8.9934521793059552E-2</v>
      </c>
      <c r="C9" s="4" t="s">
        <v>14</v>
      </c>
      <c r="D9" s="3" t="s">
        <v>5</v>
      </c>
      <c r="E9" s="46"/>
      <c r="H9" s="29"/>
      <c r="I9" s="11" t="s">
        <v>28</v>
      </c>
      <c r="J9" s="11"/>
      <c r="K9" s="17">
        <v>0.44419999999999998</v>
      </c>
      <c r="L9" s="17">
        <v>9.375E-2</v>
      </c>
      <c r="M9" s="17">
        <f>L9*K9</f>
        <v>4.164375E-2</v>
      </c>
      <c r="N9" s="18">
        <f>M9/(1-N12)</f>
        <v>5.5220916818055243E-2</v>
      </c>
      <c r="O9" s="32" t="s">
        <v>29</v>
      </c>
      <c r="P9" s="33"/>
    </row>
    <row r="10" spans="1:16" ht="30" x14ac:dyDescent="0.25">
      <c r="A10" s="44">
        <v>2023</v>
      </c>
      <c r="B10" s="2">
        <f>$N$24</f>
        <v>8.9934521793059552E-2</v>
      </c>
      <c r="C10" s="4" t="s">
        <v>15</v>
      </c>
      <c r="D10" s="3" t="s">
        <v>5</v>
      </c>
      <c r="E10" s="46"/>
      <c r="H10" s="29"/>
      <c r="I10" s="34" t="s">
        <v>30</v>
      </c>
      <c r="J10" s="11"/>
      <c r="K10" s="11"/>
      <c r="L10" s="11"/>
      <c r="M10" s="35">
        <f>SUM(M7:M9)</f>
        <v>7.0602470000000001E-2</v>
      </c>
      <c r="N10" s="19">
        <f>SUM(N7:N9)</f>
        <v>8.4179636818055237E-2</v>
      </c>
      <c r="O10" s="11"/>
      <c r="P10" s="28"/>
    </row>
    <row r="11" spans="1:16" x14ac:dyDescent="0.25">
      <c r="A11" s="44">
        <v>2024</v>
      </c>
      <c r="B11" s="2">
        <f>$N$24</f>
        <v>8.9934521793059552E-2</v>
      </c>
      <c r="C11" s="54" t="s">
        <v>16</v>
      </c>
      <c r="D11" s="3" t="s">
        <v>5</v>
      </c>
      <c r="E11" s="46"/>
      <c r="H11" s="29"/>
      <c r="I11" s="11"/>
      <c r="J11" s="11"/>
      <c r="K11" s="11"/>
      <c r="L11" s="11"/>
      <c r="M11" s="11"/>
      <c r="N11" s="20"/>
      <c r="O11" s="11"/>
      <c r="P11" s="28"/>
    </row>
    <row r="12" spans="1:16" ht="15.75" thickBot="1" x14ac:dyDescent="0.3">
      <c r="A12" s="47">
        <v>2025</v>
      </c>
      <c r="B12" s="48">
        <f>N10</f>
        <v>8.4179636818055237E-2</v>
      </c>
      <c r="C12" s="55"/>
      <c r="D12" s="49" t="s">
        <v>6</v>
      </c>
      <c r="E12" s="50" t="s">
        <v>8</v>
      </c>
      <c r="H12" s="29"/>
      <c r="I12" s="11" t="s">
        <v>31</v>
      </c>
      <c r="J12" s="11"/>
      <c r="K12" s="11"/>
      <c r="L12" s="11"/>
      <c r="M12" s="11"/>
      <c r="N12" s="21">
        <v>0.24587000000000001</v>
      </c>
      <c r="O12" s="11"/>
      <c r="P12" s="28"/>
    </row>
    <row r="13" spans="1:16" ht="15.75" thickBot="1" x14ac:dyDescent="0.3">
      <c r="B13" s="1"/>
      <c r="H13" s="36"/>
      <c r="I13" s="37"/>
      <c r="J13" s="37"/>
      <c r="K13" s="37"/>
      <c r="L13" s="37"/>
      <c r="M13" s="37"/>
      <c r="N13" s="37"/>
      <c r="O13" s="37"/>
      <c r="P13" s="38"/>
    </row>
    <row r="14" spans="1:16" ht="15.75" thickBot="1" x14ac:dyDescent="0.3">
      <c r="B14" s="1"/>
      <c r="H14" s="11"/>
      <c r="I14" s="11"/>
      <c r="J14" s="11"/>
      <c r="K14" s="11"/>
      <c r="L14" s="11"/>
      <c r="M14" s="11"/>
      <c r="N14" s="11"/>
      <c r="O14" s="11"/>
      <c r="P14" s="11"/>
    </row>
    <row r="15" spans="1:16" ht="15.75" thickBot="1" x14ac:dyDescent="0.3">
      <c r="H15" s="51" t="s">
        <v>41</v>
      </c>
      <c r="I15" s="52"/>
      <c r="J15" s="52"/>
      <c r="K15" s="52"/>
      <c r="L15" s="52"/>
      <c r="M15" s="52"/>
      <c r="N15" s="52"/>
      <c r="O15" s="52"/>
      <c r="P15" s="53"/>
    </row>
    <row r="16" spans="1:16" x14ac:dyDescent="0.25">
      <c r="H16" s="27" t="s">
        <v>19</v>
      </c>
      <c r="I16" s="11"/>
      <c r="J16" s="11"/>
      <c r="K16" s="11"/>
      <c r="L16" s="11"/>
      <c r="M16" s="11"/>
      <c r="N16" s="11"/>
      <c r="O16" s="11"/>
      <c r="P16" s="28"/>
    </row>
    <row r="17" spans="8:16" ht="15.75" thickBot="1" x14ac:dyDescent="0.3">
      <c r="H17" s="27" t="s">
        <v>5</v>
      </c>
      <c r="I17" s="11"/>
      <c r="J17" s="11"/>
      <c r="K17" s="11"/>
      <c r="L17" s="11"/>
      <c r="M17" s="11"/>
      <c r="N17" s="11"/>
      <c r="O17" s="11"/>
      <c r="P17" s="28"/>
    </row>
    <row r="18" spans="8:16" x14ac:dyDescent="0.25">
      <c r="H18" s="29" t="s">
        <v>32</v>
      </c>
      <c r="I18" s="11"/>
      <c r="J18" s="11"/>
      <c r="K18" s="11"/>
      <c r="L18" s="11"/>
      <c r="M18" s="11"/>
      <c r="N18" s="12" t="s">
        <v>21</v>
      </c>
      <c r="O18" s="11"/>
      <c r="P18" s="28"/>
    </row>
    <row r="19" spans="8:16" x14ac:dyDescent="0.25">
      <c r="H19" s="29"/>
      <c r="I19" s="11"/>
      <c r="J19" s="11"/>
      <c r="K19" s="30" t="s">
        <v>22</v>
      </c>
      <c r="L19" s="30" t="s">
        <v>22</v>
      </c>
      <c r="M19" s="30" t="s">
        <v>23</v>
      </c>
      <c r="N19" s="13" t="s">
        <v>23</v>
      </c>
      <c r="O19" s="11"/>
      <c r="P19" s="28"/>
    </row>
    <row r="20" spans="8:16" x14ac:dyDescent="0.25">
      <c r="H20" s="29"/>
      <c r="I20" s="11"/>
      <c r="J20" s="11"/>
      <c r="K20" s="14" t="s">
        <v>24</v>
      </c>
      <c r="L20" s="14" t="s">
        <v>25</v>
      </c>
      <c r="M20" s="14" t="s">
        <v>25</v>
      </c>
      <c r="N20" s="15" t="s">
        <v>25</v>
      </c>
      <c r="O20" s="11"/>
      <c r="P20" s="28"/>
    </row>
    <row r="21" spans="8:16" x14ac:dyDescent="0.25">
      <c r="H21" s="29"/>
      <c r="I21" s="11" t="s">
        <v>26</v>
      </c>
      <c r="J21" s="11"/>
      <c r="K21" s="31">
        <v>0.47489999999999999</v>
      </c>
      <c r="L21" s="31">
        <v>4.7899999999999998E-2</v>
      </c>
      <c r="M21" s="31">
        <f>L21*K21</f>
        <v>2.2747709999999997E-2</v>
      </c>
      <c r="N21" s="16">
        <f>M21</f>
        <v>2.2747709999999997E-2</v>
      </c>
      <c r="O21" s="11"/>
      <c r="P21" s="28"/>
    </row>
    <row r="22" spans="8:16" x14ac:dyDescent="0.25">
      <c r="H22" s="29"/>
      <c r="I22" s="11" t="s">
        <v>27</v>
      </c>
      <c r="J22" s="11"/>
      <c r="K22" s="31">
        <v>1E-4</v>
      </c>
      <c r="L22" s="31">
        <v>6.7500000000000004E-2</v>
      </c>
      <c r="M22" s="31">
        <f>L22*K22</f>
        <v>6.7500000000000006E-6</v>
      </c>
      <c r="N22" s="16">
        <f>M22</f>
        <v>6.7500000000000006E-6</v>
      </c>
      <c r="O22" s="11"/>
      <c r="P22" s="28"/>
    </row>
    <row r="23" spans="8:16" x14ac:dyDescent="0.25">
      <c r="H23" s="29"/>
      <c r="I23" s="11" t="s">
        <v>28</v>
      </c>
      <c r="J23" s="11"/>
      <c r="K23" s="17">
        <v>0.52500000000000002</v>
      </c>
      <c r="L23" s="17">
        <v>9.6500000000000002E-2</v>
      </c>
      <c r="M23" s="17">
        <f>L23*K23</f>
        <v>5.0662500000000006E-2</v>
      </c>
      <c r="N23" s="18">
        <f>M23/(1-N26)</f>
        <v>6.7180061793059562E-2</v>
      </c>
      <c r="O23" s="32" t="s">
        <v>33</v>
      </c>
      <c r="P23" s="33"/>
    </row>
    <row r="24" spans="8:16" x14ac:dyDescent="0.25">
      <c r="H24" s="29"/>
      <c r="I24" s="34" t="s">
        <v>30</v>
      </c>
      <c r="J24" s="11"/>
      <c r="K24" s="11"/>
      <c r="L24" s="11"/>
      <c r="M24" s="35">
        <f>SUM(M21:M23)</f>
        <v>7.3416960000000003E-2</v>
      </c>
      <c r="N24" s="19">
        <f>SUM(N21:N23)</f>
        <v>8.9934521793059552E-2</v>
      </c>
      <c r="O24" s="11"/>
      <c r="P24" s="28"/>
    </row>
    <row r="25" spans="8:16" x14ac:dyDescent="0.25">
      <c r="H25" s="29"/>
      <c r="I25" s="11"/>
      <c r="J25" s="11"/>
      <c r="K25" s="11"/>
      <c r="L25" s="11"/>
      <c r="M25" s="11"/>
      <c r="N25" s="20"/>
      <c r="O25" s="11"/>
      <c r="P25" s="28"/>
    </row>
    <row r="26" spans="8:16" ht="15.75" thickBot="1" x14ac:dyDescent="0.3">
      <c r="H26" s="29"/>
      <c r="I26" s="11" t="s">
        <v>31</v>
      </c>
      <c r="J26" s="11"/>
      <c r="K26" s="11"/>
      <c r="L26" s="11"/>
      <c r="M26" s="11"/>
      <c r="N26" s="21">
        <v>0.24587000000000001</v>
      </c>
      <c r="O26" s="11"/>
      <c r="P26" s="28"/>
    </row>
    <row r="27" spans="8:16" ht="15.75" thickBot="1" x14ac:dyDescent="0.3">
      <c r="H27" s="36"/>
      <c r="I27" s="37"/>
      <c r="J27" s="37"/>
      <c r="K27" s="37"/>
      <c r="L27" s="37"/>
      <c r="M27" s="37"/>
      <c r="N27" s="37"/>
      <c r="O27" s="37"/>
      <c r="P27" s="38"/>
    </row>
    <row r="28" spans="8:16" ht="15.75" thickBot="1" x14ac:dyDescent="0.3">
      <c r="H28" s="11"/>
      <c r="I28" s="11"/>
      <c r="J28" s="11"/>
      <c r="K28" s="11"/>
      <c r="L28" s="11"/>
      <c r="M28" s="11"/>
      <c r="N28" s="11"/>
      <c r="O28" s="11"/>
      <c r="P28" s="11"/>
    </row>
    <row r="29" spans="8:16" ht="15.75" thickBot="1" x14ac:dyDescent="0.3">
      <c r="H29" s="51" t="s">
        <v>42</v>
      </c>
      <c r="I29" s="52"/>
      <c r="J29" s="52"/>
      <c r="K29" s="52"/>
      <c r="L29" s="52"/>
      <c r="M29" s="52"/>
      <c r="N29" s="52"/>
      <c r="O29" s="52"/>
      <c r="P29" s="53"/>
    </row>
    <row r="30" spans="8:16" x14ac:dyDescent="0.25">
      <c r="H30" s="27" t="s">
        <v>19</v>
      </c>
      <c r="I30" s="11"/>
      <c r="J30" s="11"/>
      <c r="K30" s="11"/>
      <c r="L30" s="11"/>
      <c r="M30" s="11"/>
      <c r="N30" s="11"/>
      <c r="O30" s="11"/>
      <c r="P30" s="28"/>
    </row>
    <row r="31" spans="8:16" ht="15.75" thickBot="1" x14ac:dyDescent="0.3">
      <c r="H31" s="27" t="s">
        <v>4</v>
      </c>
      <c r="I31" s="11"/>
      <c r="J31" s="11"/>
      <c r="K31" s="11"/>
      <c r="L31" s="11"/>
      <c r="M31" s="11"/>
      <c r="N31" s="11"/>
      <c r="O31" s="11"/>
      <c r="P31" s="28"/>
    </row>
    <row r="32" spans="8:16" x14ac:dyDescent="0.25">
      <c r="H32" s="29" t="s">
        <v>34</v>
      </c>
      <c r="I32" s="11"/>
      <c r="J32" s="11"/>
      <c r="K32" s="11"/>
      <c r="L32" s="11"/>
      <c r="M32" s="11"/>
      <c r="N32" s="12" t="s">
        <v>21</v>
      </c>
      <c r="O32" s="11"/>
      <c r="P32" s="28"/>
    </row>
    <row r="33" spans="8:16" x14ac:dyDescent="0.25">
      <c r="H33" s="29"/>
      <c r="I33" s="11"/>
      <c r="J33" s="11"/>
      <c r="K33" s="30" t="s">
        <v>22</v>
      </c>
      <c r="L33" s="30" t="s">
        <v>22</v>
      </c>
      <c r="M33" s="30" t="s">
        <v>23</v>
      </c>
      <c r="N33" s="13" t="s">
        <v>23</v>
      </c>
      <c r="O33" s="11"/>
      <c r="P33" s="28"/>
    </row>
    <row r="34" spans="8:16" x14ac:dyDescent="0.25">
      <c r="H34" s="29"/>
      <c r="I34" s="11"/>
      <c r="J34" s="11"/>
      <c r="K34" s="14" t="s">
        <v>24</v>
      </c>
      <c r="L34" s="14" t="s">
        <v>25</v>
      </c>
      <c r="M34" s="14" t="s">
        <v>25</v>
      </c>
      <c r="N34" s="15" t="s">
        <v>25</v>
      </c>
      <c r="O34" s="11"/>
      <c r="P34" s="28"/>
    </row>
    <row r="35" spans="8:16" x14ac:dyDescent="0.25">
      <c r="H35" s="29"/>
      <c r="I35" s="11" t="s">
        <v>26</v>
      </c>
      <c r="J35" s="11"/>
      <c r="K35" s="39">
        <v>0.48549999999999999</v>
      </c>
      <c r="L35" s="39">
        <v>5.1999999999999998E-2</v>
      </c>
      <c r="M35" s="39">
        <f>L35*K35</f>
        <v>2.5245999999999998E-2</v>
      </c>
      <c r="N35" s="22">
        <f>M35</f>
        <v>2.5245999999999998E-2</v>
      </c>
      <c r="O35" s="11"/>
      <c r="P35" s="28"/>
    </row>
    <row r="36" spans="8:16" x14ac:dyDescent="0.25">
      <c r="H36" s="29"/>
      <c r="I36" s="11" t="s">
        <v>27</v>
      </c>
      <c r="J36" s="11"/>
      <c r="K36" s="39">
        <v>1E-4</v>
      </c>
      <c r="L36" s="39">
        <v>6.7530000000000007E-2</v>
      </c>
      <c r="M36" s="39">
        <f>L36*K36</f>
        <v>6.7530000000000012E-6</v>
      </c>
      <c r="N36" s="22">
        <f>M36</f>
        <v>6.7530000000000012E-6</v>
      </c>
      <c r="O36" s="11"/>
      <c r="P36" s="28"/>
    </row>
    <row r="37" spans="8:16" x14ac:dyDescent="0.25">
      <c r="H37" s="29"/>
      <c r="I37" s="11" t="s">
        <v>28</v>
      </c>
      <c r="J37" s="11"/>
      <c r="K37" s="23">
        <v>0.51429999999999998</v>
      </c>
      <c r="L37" s="23">
        <v>9.8000000000000004E-2</v>
      </c>
      <c r="M37" s="23">
        <f>L37*K37</f>
        <v>5.0401399999999999E-2</v>
      </c>
      <c r="N37" s="24">
        <f>M37/(1-N40)</f>
        <v>8.1228384019081695E-2</v>
      </c>
      <c r="O37" s="32" t="s">
        <v>35</v>
      </c>
      <c r="P37" s="33"/>
    </row>
    <row r="38" spans="8:16" x14ac:dyDescent="0.25">
      <c r="H38" s="29"/>
      <c r="I38" s="34" t="s">
        <v>30</v>
      </c>
      <c r="J38" s="11"/>
      <c r="K38" s="40"/>
      <c r="L38" s="40"/>
      <c r="M38" s="41">
        <f>SUM(M35:M37)</f>
        <v>7.5654153000000002E-2</v>
      </c>
      <c r="N38" s="25">
        <f>SUM(N35:N37)</f>
        <v>0.1064811370190817</v>
      </c>
      <c r="O38" s="11"/>
      <c r="P38" s="28"/>
    </row>
    <row r="39" spans="8:16" x14ac:dyDescent="0.25">
      <c r="H39" s="29"/>
      <c r="I39" s="11"/>
      <c r="J39" s="11"/>
      <c r="K39" s="11"/>
      <c r="L39" s="11"/>
      <c r="M39" s="11"/>
      <c r="N39" s="20"/>
      <c r="O39" s="11"/>
      <c r="P39" s="28"/>
    </row>
    <row r="40" spans="8:16" ht="15.75" thickBot="1" x14ac:dyDescent="0.3">
      <c r="H40" s="29"/>
      <c r="I40" s="11" t="s">
        <v>31</v>
      </c>
      <c r="J40" s="11"/>
      <c r="K40" s="11"/>
      <c r="L40" s="11"/>
      <c r="M40" s="11"/>
      <c r="N40" s="21">
        <v>0.37951000000000001</v>
      </c>
      <c r="O40" s="11"/>
      <c r="P40" s="28"/>
    </row>
    <row r="41" spans="8:16" x14ac:dyDescent="0.25">
      <c r="H41" s="29"/>
      <c r="I41" s="11" t="s">
        <v>36</v>
      </c>
      <c r="J41" s="11"/>
      <c r="K41" s="11"/>
      <c r="L41" s="11"/>
      <c r="M41" s="11"/>
      <c r="N41" s="11"/>
      <c r="O41" s="11"/>
      <c r="P41" s="28"/>
    </row>
    <row r="42" spans="8:16" ht="15.75" thickBot="1" x14ac:dyDescent="0.3">
      <c r="H42" s="36"/>
      <c r="I42" s="37"/>
      <c r="J42" s="37"/>
      <c r="K42" s="37"/>
      <c r="L42" s="37"/>
      <c r="M42" s="37"/>
      <c r="N42" s="37"/>
      <c r="O42" s="37"/>
      <c r="P42" s="38"/>
    </row>
    <row r="43" spans="8:16" ht="15.75" thickBot="1" x14ac:dyDescent="0.3">
      <c r="I43" s="11"/>
      <c r="J43" s="11"/>
      <c r="K43" s="11"/>
      <c r="L43" s="11"/>
      <c r="M43" s="11"/>
      <c r="N43" s="11"/>
      <c r="O43" s="11"/>
      <c r="P43" s="11"/>
    </row>
    <row r="44" spans="8:16" ht="15.75" thickBot="1" x14ac:dyDescent="0.3">
      <c r="H44" s="51" t="s">
        <v>43</v>
      </c>
      <c r="I44" s="52"/>
      <c r="J44" s="52"/>
      <c r="K44" s="52"/>
      <c r="L44" s="52"/>
      <c r="M44" s="52"/>
      <c r="N44" s="52"/>
      <c r="O44" s="52"/>
      <c r="P44" s="53"/>
    </row>
    <row r="45" spans="8:16" x14ac:dyDescent="0.25">
      <c r="H45" s="27" t="s">
        <v>19</v>
      </c>
      <c r="I45" s="11"/>
      <c r="J45" s="11"/>
      <c r="K45" s="11"/>
      <c r="L45" s="11"/>
      <c r="M45" s="11"/>
      <c r="N45" s="11"/>
      <c r="O45" s="11"/>
      <c r="P45" s="28"/>
    </row>
    <row r="46" spans="8:16" ht="15.75" thickBot="1" x14ac:dyDescent="0.3">
      <c r="H46" s="27" t="s">
        <v>4</v>
      </c>
      <c r="I46" s="11"/>
      <c r="J46" s="11"/>
      <c r="K46" s="11"/>
      <c r="L46" s="11"/>
      <c r="M46" s="11"/>
      <c r="N46" s="11"/>
      <c r="O46" s="11"/>
      <c r="P46" s="28"/>
    </row>
    <row r="47" spans="8:16" x14ac:dyDescent="0.25">
      <c r="H47" s="29" t="s">
        <v>37</v>
      </c>
      <c r="I47" s="11"/>
      <c r="J47" s="11"/>
      <c r="K47" s="11"/>
      <c r="L47" s="11"/>
      <c r="M47" s="11"/>
      <c r="N47" s="12" t="s">
        <v>21</v>
      </c>
      <c r="O47" s="11"/>
      <c r="P47" s="28"/>
    </row>
    <row r="48" spans="8:16" x14ac:dyDescent="0.25">
      <c r="H48" s="29"/>
      <c r="I48" s="11"/>
      <c r="J48" s="11"/>
      <c r="K48" s="30" t="s">
        <v>22</v>
      </c>
      <c r="L48" s="30" t="s">
        <v>22</v>
      </c>
      <c r="M48" s="30" t="s">
        <v>23</v>
      </c>
      <c r="N48" s="13" t="s">
        <v>23</v>
      </c>
      <c r="O48" s="11"/>
      <c r="P48" s="28"/>
    </row>
    <row r="49" spans="8:16" x14ac:dyDescent="0.25">
      <c r="H49" s="29"/>
      <c r="I49" s="11"/>
      <c r="J49" s="11"/>
      <c r="K49" s="14" t="s">
        <v>24</v>
      </c>
      <c r="L49" s="14" t="s">
        <v>25</v>
      </c>
      <c r="M49" s="14" t="s">
        <v>25</v>
      </c>
      <c r="N49" s="15" t="s">
        <v>25</v>
      </c>
      <c r="O49" s="11"/>
      <c r="P49" s="28"/>
    </row>
    <row r="50" spans="8:16" x14ac:dyDescent="0.25">
      <c r="H50" s="29"/>
      <c r="I50" s="11" t="s">
        <v>26</v>
      </c>
      <c r="J50" s="11"/>
      <c r="K50" s="39">
        <v>0.48549999999999999</v>
      </c>
      <c r="L50" s="39">
        <v>5.1999999999999998E-2</v>
      </c>
      <c r="M50" s="39">
        <f>L50*K50</f>
        <v>2.5245999999999998E-2</v>
      </c>
      <c r="N50" s="22">
        <f>M50</f>
        <v>2.5245999999999998E-2</v>
      </c>
      <c r="O50" s="11"/>
      <c r="P50" s="28"/>
    </row>
    <row r="51" spans="8:16" x14ac:dyDescent="0.25">
      <c r="H51" s="29"/>
      <c r="I51" s="11" t="s">
        <v>27</v>
      </c>
      <c r="J51" s="11"/>
      <c r="K51" s="39">
        <v>1E-4</v>
      </c>
      <c r="L51" s="39">
        <v>6.7530000000000007E-2</v>
      </c>
      <c r="M51" s="39">
        <f>L51*K51</f>
        <v>6.7530000000000012E-6</v>
      </c>
      <c r="N51" s="22">
        <f>M51</f>
        <v>6.7530000000000012E-6</v>
      </c>
      <c r="O51" s="11"/>
      <c r="P51" s="28"/>
    </row>
    <row r="52" spans="8:16" x14ac:dyDescent="0.25">
      <c r="H52" s="29"/>
      <c r="I52" s="11" t="s">
        <v>28</v>
      </c>
      <c r="J52" s="11"/>
      <c r="K52" s="23">
        <v>0.51429999999999998</v>
      </c>
      <c r="L52" s="23">
        <v>9.8000000000000004E-2</v>
      </c>
      <c r="M52" s="23">
        <f>L52*K52</f>
        <v>5.0401399999999999E-2</v>
      </c>
      <c r="N52" s="24">
        <f>M52/(1-N55)</f>
        <v>6.6833835015183057E-2</v>
      </c>
      <c r="O52" s="32" t="s">
        <v>38</v>
      </c>
      <c r="P52" s="33"/>
    </row>
    <row r="53" spans="8:16" x14ac:dyDescent="0.25">
      <c r="H53" s="29"/>
      <c r="I53" s="34" t="s">
        <v>30</v>
      </c>
      <c r="J53" s="11"/>
      <c r="K53" s="40"/>
      <c r="L53" s="40"/>
      <c r="M53" s="41">
        <f>SUM(M50:M52)</f>
        <v>7.5654153000000002E-2</v>
      </c>
      <c r="N53" s="25">
        <f>SUM(N50:N52)</f>
        <v>9.208658801518306E-2</v>
      </c>
      <c r="O53" s="11"/>
      <c r="P53" s="28"/>
    </row>
    <row r="54" spans="8:16" x14ac:dyDescent="0.25">
      <c r="H54" s="29"/>
      <c r="I54" s="11"/>
      <c r="J54" s="11"/>
      <c r="K54" s="11"/>
      <c r="L54" s="11"/>
      <c r="M54" s="11"/>
      <c r="N54" s="20"/>
      <c r="O54" s="11"/>
      <c r="P54" s="28"/>
    </row>
    <row r="55" spans="8:16" ht="15.75" thickBot="1" x14ac:dyDescent="0.3">
      <c r="H55" s="29"/>
      <c r="I55" s="11" t="s">
        <v>39</v>
      </c>
      <c r="J55" s="11"/>
      <c r="K55" s="11"/>
      <c r="L55" s="11"/>
      <c r="M55" s="11"/>
      <c r="N55" s="21">
        <f>N26</f>
        <v>0.24587000000000001</v>
      </c>
      <c r="O55" s="11"/>
      <c r="P55" s="28"/>
    </row>
    <row r="56" spans="8:16" ht="15.75" thickBot="1" x14ac:dyDescent="0.3">
      <c r="H56" s="36"/>
      <c r="I56" s="37"/>
      <c r="J56" s="37"/>
      <c r="K56" s="37"/>
      <c r="L56" s="37"/>
      <c r="M56" s="37"/>
      <c r="N56" s="37"/>
      <c r="O56" s="37"/>
      <c r="P56" s="38"/>
    </row>
  </sheetData>
  <mergeCells count="6">
    <mergeCell ref="H44:P44"/>
    <mergeCell ref="C11:C12"/>
    <mergeCell ref="A1:E2"/>
    <mergeCell ref="H1:P1"/>
    <mergeCell ref="H15:P15"/>
    <mergeCell ref="H29:P29"/>
  </mergeCells>
  <phoneticPr fontId="4" type="noConversion"/>
  <pageMargins left="0.7" right="0.7" top="0.75" bottom="0.75" header="0.3" footer="0.3"/>
  <pageSetup scale="67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09C7CB39A274E98DA4FA7D2D05804" ma:contentTypeVersion="21" ma:contentTypeDescription="Create a new document." ma:contentTypeScope="" ma:versionID="6a156b031760dd9512517fea3fa96809">
  <xsd:schema xmlns:xsd="http://www.w3.org/2001/XMLSchema" xmlns:xs="http://www.w3.org/2001/XMLSchema" xmlns:p="http://schemas.microsoft.com/office/2006/metadata/properties" xmlns:ns1="http://schemas.microsoft.com/sharepoint/v3" xmlns:ns2="215f7ff5-c50d-4ad2-8a28-8be49b36b77c" xmlns:ns3="bae499ce-ad6a-4d28-8576-ba1b141d0181" targetNamespace="http://schemas.microsoft.com/office/2006/metadata/properties" ma:root="true" ma:fieldsID="8ee46fbbe9d78218f79184d885b42d95" ns1:_="" ns2:_="" ns3:_="">
    <xsd:import namespace="http://schemas.microsoft.com/sharepoint/v3"/>
    <xsd:import namespace="215f7ff5-c50d-4ad2-8a28-8be49b36b77c"/>
    <xsd:import namespace="bae499ce-ad6a-4d28-8576-ba1b141d01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5f7ff5-c50d-4ad2-8a28-8be49b36b7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8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499ce-ad6a-4d28-8576-ba1b141d01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0fe19c2-dafe-415c-b266-ebb00d23a412}" ma:internalName="TaxCatchAll" ma:showField="CatchAllData" ma:web="bae499ce-ad6a-4d28-8576-ba1b141d0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15f7ff5-c50d-4ad2-8a28-8be49b36b77c">
      <Terms xmlns="http://schemas.microsoft.com/office/infopath/2007/PartnerControls"/>
    </lcf76f155ced4ddcb4097134ff3c332f>
    <_ip_UnifiedCompliancePolicyProperties xmlns="http://schemas.microsoft.com/sharepoint/v3" xsi:nil="true"/>
    <TaxCatchAll xmlns="bae499ce-ad6a-4d28-8576-ba1b141d0181" xsi:nil="true"/>
    <_Flow_SignoffStatus xmlns="215f7ff5-c50d-4ad2-8a28-8be49b36b77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226CF5-7B2C-45DC-954E-1EF58AB3E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5f7ff5-c50d-4ad2-8a28-8be49b36b77c"/>
    <ds:schemaRef ds:uri="bae499ce-ad6a-4d28-8576-ba1b141d01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95E48A-8674-4D1C-A567-8D36DE96DF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15f7ff5-c50d-4ad2-8a28-8be49b36b77c"/>
    <ds:schemaRef ds:uri="bae499ce-ad6a-4d28-8576-ba1b141d0181"/>
  </ds:schemaRefs>
</ds:datastoreItem>
</file>

<file path=customXml/itemProps3.xml><?xml version="1.0" encoding="utf-8"?>
<ds:datastoreItem xmlns:ds="http://schemas.openxmlformats.org/officeDocument/2006/customXml" ds:itemID="{62C3FA48-9A32-4245-A76E-161A622A62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Linked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Saba</dc:creator>
  <cp:lastModifiedBy>Fred Nass</cp:lastModifiedBy>
  <cp:lastPrinted>2025-12-19T18:18:17Z</cp:lastPrinted>
  <dcterms:created xsi:type="dcterms:W3CDTF">2025-12-18T20:24:57Z</dcterms:created>
  <dcterms:modified xsi:type="dcterms:W3CDTF">2025-12-22T19:25:00Z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0x01010030009C7CB39A274E98DA4FA7D2D05804</vt:lpwstr>
  </property>
  <property fmtid="{D5CDD505-2E9C-101B-9397-08002B2CF9AE}" pid="3" name="MediaServiceImageTags">
    <vt:lpwstr/>
  </property>
</Properties>
</file>