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ites\Pscweb\utilities\electric\26docs\26035T05\"/>
    </mc:Choice>
  </mc:AlternateContent>
  <xr:revisionPtr revIDLastSave="0" documentId="8_{67FEE749-C75C-41AD-A631-1107283E5238}" xr6:coauthVersionLast="47" xr6:coauthVersionMax="47" xr10:uidLastSave="{00000000-0000-0000-0000-000000000000}"/>
  <bookViews>
    <workbookView xWindow="0" yWindow="150" windowWidth="25020" windowHeight="20370" xr2:uid="{1D35CCF9-D22D-45D2-8CC6-8367E054EBF1}"/>
  </bookViews>
  <sheets>
    <sheet name="Corrected Compliance - EBA Base" sheetId="1" r:id="rId1"/>
  </sheets>
  <definedNames>
    <definedName name="\0">#REF!</definedName>
    <definedName name="\M">#REF!</definedName>
    <definedName name="_________Top1">#REF!</definedName>
    <definedName name="________TOP1">#REF!</definedName>
    <definedName name="_______MEN3">#REF!</definedName>
    <definedName name="______MEN2">#REF!</definedName>
    <definedName name="______MEN3">#REF!</definedName>
    <definedName name="______TOP1">#REF!</definedName>
    <definedName name="_____MEN2">#REF!</definedName>
    <definedName name="_____MEN3">#REF!</definedName>
    <definedName name="_____TOP1">#REF!</definedName>
    <definedName name="____MEN2">#REF!</definedName>
    <definedName name="____MEN3">#REF!</definedName>
    <definedName name="___MEN2">#REF!</definedName>
    <definedName name="___MEN3">#REF!</definedName>
    <definedName name="___TOP1">#REF!</definedName>
    <definedName name="__123Graph_A" hidden="1">#REF!</definedName>
    <definedName name="__123Graph_B" hidden="1">#REF!</definedName>
    <definedName name="__123Graph_D" hidden="1">#REF!</definedName>
    <definedName name="__123Graph_E" hidden="1">#REF!</definedName>
    <definedName name="__123Graph_F" hidden="1">#REF!</definedName>
    <definedName name="__MEN2">#REF!</definedName>
    <definedName name="__MEN3">#REF!</definedName>
    <definedName name="__TOP1">#REF!</definedName>
    <definedName name="_alt1">#REF!</definedName>
    <definedName name="_Fill" hidden="1">#REF!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hidden="1">#REF!</definedName>
    <definedName name="_Key2" hidden="1">#REF!</definedName>
    <definedName name="_MEN2">#REF!</definedName>
    <definedName name="_MEN3">#REF!</definedName>
    <definedName name="_Order1" hidden="1">255</definedName>
    <definedName name="_Order2" hidden="1">0</definedName>
    <definedName name="_Sort" hidden="1">#REF!</definedName>
    <definedName name="_TOP1">#REF!</definedName>
    <definedName name="Access_Button1" hidden="1">"Headcount_Workbook_Schedules_List"</definedName>
    <definedName name="AccessDatabase" hidden="1">"P:\HR\SharonPlummer\Headcount Workbook.mdb"</definedName>
    <definedName name="AcctTable">#REF!</definedName>
    <definedName name="Additions_by_Function_Project_State_Month">#REF!</definedName>
    <definedName name="Adjs2avg">#REF!:#REF!</definedName>
    <definedName name="AdjustInput">#REF!</definedName>
    <definedName name="AdjustSwitch">#REF!</definedName>
    <definedName name="alt">#REF!</definedName>
    <definedName name="APR">#REF!</definedName>
    <definedName name="AUG">#REF!</definedName>
    <definedName name="AverageFactors">#REF!</definedName>
    <definedName name="AverageInput">#REF!</definedName>
    <definedName name="AvgFactors">#REF!</definedName>
    <definedName name="B_1">#REF!</definedName>
    <definedName name="B_2">#REF!</definedName>
    <definedName name="B1_Print">#REF!</definedName>
    <definedName name="B2_Print">#REF!</definedName>
    <definedName name="B3_Print">#REF!</definedName>
    <definedName name="Bottom">#REF!</definedName>
    <definedName name="C_">#REF!</definedName>
    <definedName name="CARBON_LONG">#REF!</definedName>
    <definedName name="Checksumavg">#REF!</definedName>
    <definedName name="Checksumend">#REF!</definedName>
    <definedName name="COAL_RECEIVED">#REF!</definedName>
    <definedName name="COAL_SALES">#REF!</definedName>
    <definedName name="combined1" hidden="1">{"YTD-Total",#N/A,TRUE,"Provision";"YTD-Utility",#N/A,TRUE,"Prov Utility";"YTD-NonUtility",#N/A,TRUE,"Prov NonUtility"}</definedName>
    <definedName name="Common">#REF!</definedName>
    <definedName name="CustNames">#REF!</definedName>
    <definedName name="DATA18">#REF!</definedName>
    <definedName name="DATE">#REF!</definedName>
    <definedName name="Debt">#REF!</definedName>
    <definedName name="DebtCost">#REF!</definedName>
    <definedName name="DEC">#REF!</definedName>
    <definedName name="DUDE" hidden="1">#REF!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_xlnm.Extract">#REF!</definedName>
    <definedName name="Extract_MI">#REF!</definedName>
    <definedName name="FactorMethod">#REF!</definedName>
    <definedName name="FactorType">#REF!</definedName>
    <definedName name="FEB">#REF!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anchiseTax">#REF!</definedName>
    <definedName name="FUEL_CONS_P2">#REF!</definedName>
    <definedName name="FUEL_CONSUMED">#REF!</definedName>
    <definedName name="Func_Ftrs">#REF!</definedName>
    <definedName name="GADSBY_GAS">#REF!</definedName>
    <definedName name="GrossReceipts">#REF!</definedName>
    <definedName name="HALE_COAL">#REF!</definedName>
    <definedName name="HALE_GAS">#REF!</definedName>
    <definedName name="High_Plan">#REF!</definedName>
    <definedName name="HUNTER_COAL">#REF!</definedName>
    <definedName name="HUNTINGTON_COAL">#REF!</definedName>
    <definedName name="INVENTORY">#REF!</definedName>
    <definedName name="JAN">#REF!</definedName>
    <definedName name="JETSET">#REF!</definedName>
    <definedName name="JUL">#REF!</definedName>
    <definedName name="JUN">#REF!</definedName>
    <definedName name="Jurisdiction">#REF!</definedName>
    <definedName name="JurisNumber">#REF!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astCell">#REF!</definedName>
    <definedName name="LeadLag">#REF!</definedName>
    <definedName name="limcount" hidden="1">1</definedName>
    <definedName name="ListOffset" hidden="1">1</definedName>
    <definedName name="LITTLE_MTN_COMB">#REF!</definedName>
    <definedName name="LITTLE_MTN_GAS">#REF!</definedName>
    <definedName name="LOAD">#REF!</definedName>
    <definedName name="Local_Bookout">#REF!</definedName>
    <definedName name="Low_Plan">#REF!</definedName>
    <definedName name="MAR">#REF!</definedName>
    <definedName name="Master" hidden="1">{#N/A,#N/A,FALSE,"Actual";#N/A,#N/A,FALSE,"Normalized";#N/A,#N/A,FALSE,"Electric Actual";#N/A,#N/A,FALSE,"Electric Normalized"}</definedName>
    <definedName name="MAY">#REF!</definedName>
    <definedName name="MD_High1">#REF!</definedName>
    <definedName name="MD_Low1">#REF!</definedName>
    <definedName name="MEN">#REF!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monthlist">#REF!</definedName>
    <definedName name="monthtotals">#REF!</definedName>
    <definedName name="MSPAverageInput">#REF!</definedName>
    <definedName name="MSPYearEndInput">#REF!</definedName>
    <definedName name="NAUGHTON_COAL">#REF!</definedName>
    <definedName name="NAUGHTON_OIL">#REF!</definedName>
    <definedName name="NetToGross">#REF!</definedName>
    <definedName name="NEWMO1">#REF!</definedName>
    <definedName name="NEWMO2">#REF!</definedName>
    <definedName name="NEWMONTH">#REF!</definedName>
    <definedName name="NOV">#REF!</definedName>
    <definedName name="OCT">#REF!</definedName>
    <definedName name="OIL_RECEIVED">#REF!</definedName>
    <definedName name="OMEX_High1">#REF!</definedName>
    <definedName name="OMEX_Low1">#REF!</definedName>
    <definedName name="OMEX_Low2">#REF!</definedName>
    <definedName name="ONE">#REF!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ostDE">#REF!</definedName>
    <definedName name="PostDG">#REF!</definedName>
    <definedName name="PreDG">#REF!</definedName>
    <definedName name="Pref">#REF!</definedName>
    <definedName name="PrefCost">#REF!</definedName>
    <definedName name="ProRate1">#REF!</definedName>
    <definedName name="PUCFees">#REF!</definedName>
    <definedName name="RANGE_NAMES">#REF!</definedName>
    <definedName name="ResourceSupplier">#REF!</definedName>
    <definedName name="retail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evenueTax">#REF!</definedName>
    <definedName name="REVN_High1">#REF!</definedName>
    <definedName name="REVN_Low1">#REF!</definedName>
    <definedName name="REVN_Low2">#REF!</definedName>
    <definedName name="RFMData">#REF!</definedName>
    <definedName name="S_TEMPLE_GAS">#REF!</definedName>
    <definedName name="S_TEMPLE_OIL">#REF!</definedName>
    <definedName name="SAPBEXrevision" hidden="1">1</definedName>
    <definedName name="SAPBEXsysID" hidden="1">"BWP"</definedName>
    <definedName name="SAPBEXwbID" hidden="1">"45EQYCS5Y3VSUQVBAPXGNCAH7"</definedName>
    <definedName name="SAPCrosstab2">#REF!</definedName>
    <definedName name="SECOND">#REF!</definedName>
    <definedName name="SEP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IT">#REF!</definedName>
    <definedName name="spippw" hidden="1">{#N/A,#N/A,FALSE,"Actual";#N/A,#N/A,FALSE,"Normalized";#N/A,#N/A,FALSE,"Electric Actual";#N/A,#N/A,FALSE,"Electric Normalized"}</definedName>
    <definedName name="ST_Bottom1">#REF!</definedName>
    <definedName name="ST_Top1">#REF!</definedName>
    <definedName name="ST_Top2">#REF!</definedName>
    <definedName name="ST_Top3">#REF!</definedName>
    <definedName name="standard1" hidden="1">{"YTD-Total",#N/A,FALSE,"Provision"}</definedName>
    <definedName name="START">#REF!</definedName>
    <definedName name="T">#REF!</definedName>
    <definedName name="T_1">#REF!</definedName>
    <definedName name="T_2">#REF!</definedName>
    <definedName name="T1_Print">#REF!</definedName>
    <definedName name="T2_Print">#REF!</definedName>
    <definedName name="T3_Print">#REF!</definedName>
    <definedName name="table1">#REF!</definedName>
    <definedName name="table2">#REF!</definedName>
    <definedName name="table3">#REF!</definedName>
    <definedName name="table4">#REF!</definedName>
    <definedName name="tableb">#REF!</definedName>
    <definedName name="tablec">#REF!</definedName>
    <definedName name="tablex">#REF!</definedName>
    <definedName name="tabley">#REF!</definedName>
    <definedName name="Top">#REF!</definedName>
    <definedName name="UncollectibleAccounts">#REF!</definedName>
    <definedName name="ValidAccount">#REF!</definedName>
    <definedName name="wrn.Adj._.Back_Up." hidden="1">{"Page 3.4.1",#N/A,FALSE,"Totals";"Page 3.4.2",#N/A,FALSE,"Totals"}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hidden="1">{#N/A,#N/A,FALSE,"Cover";#N/A,#N/A,FALSE,"Lead Sheet";#N/A,#N/A,FALSE,"T-Accounts";#N/A,#N/A,FALSE,"Ins &amp; Prem ActualEstimates"}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hidden="1">{"YTD-Total",#N/A,TRUE,"Provision";"YTD-Utility",#N/A,TRUE,"Prov Utility";"YTD-NonUtility",#N/A,TRUE,"Prov NonUtility"}</definedName>
    <definedName name="wrn.ConsolGrossGrp." hidden="1">{"Conol gross povision grouped",#N/A,FALSE,"Consol Gross";"Consol Gross Grouped",#N/A,FALSE,"Consol Gross"}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View." hidden="1">{"FullView",#N/A,FALSE,"Consltd-For contngcy"}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HI._.all._.other._.months." hidden="1">{#N/A,#N/A,FALSE,"PHI MTD";#N/A,#N/A,FALSE,"PHI YTD"}</definedName>
    <definedName name="wrn.PHI._.only." hidden="1">{#N/A,#N/A,FALSE,"PHI"}</definedName>
    <definedName name="wrn.PHI._.Sept._.Dec._.March." hidden="1">{#N/A,#N/A,FALSE,"PHI MTD";#N/A,#N/A,FALSE,"PHI QTD";#N/A,#N/A,FALSE,"PHI YTD"}</definedName>
    <definedName name="wrn.PPMCoCodeView." hidden="1">{"PPM Co Code View",#N/A,FALSE,"Comp Codes"}</definedName>
    <definedName name="wrn.PPMreconview." hidden="1">{"PPM Recon View",#N/A,FALSE,"Hyperion Proof"}</definedName>
    <definedName name="wrn.ProofElectricOnly." hidden="1">{"Electric Only",#N/A,FALSE,"Hyperion Proof"}</definedName>
    <definedName name="wrn.ProofTotal." hidden="1">{"Proof Total",#N/A,FALSE,"Hyperion Proof"}</definedName>
    <definedName name="wrn.Reformat._.only." hidden="1">{#N/A,#N/A,FALSE,"Dec 1999 mapping"}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mary._.View." hidden="1">{#N/A,#N/A,FALSE,"Consltd-For contngcy"}</definedName>
    <definedName name="wrn.UK._.Conversion._.Only." hidden="1">{#N/A,#N/A,FALSE,"Dec 1999 UK Continuing Ops"}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WYO_IND_GAS">#REF!</definedName>
    <definedName name="y" hidden="1">#REF!</definedName>
    <definedName name="YearEndFactors">#REF!</definedName>
    <definedName name="YearEndInput">#REF!</definedName>
    <definedName name="YEFactors">#REF!</definedName>
    <definedName name="z" hidden="1">#REF!</definedName>
    <definedName name="Z_01844156_6462_4A28_9785_1A86F4D0C834_.wvu.PrintTitles" hidden="1">#REF!</definedName>
    <definedName name="ZA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K34" i="1"/>
  <c r="K33" i="1" s="1"/>
  <c r="M33" i="1" s="1"/>
  <c r="I34" i="1"/>
  <c r="M28" i="1"/>
  <c r="M27" i="1"/>
  <c r="M29" i="1" s="1"/>
  <c r="K29" i="1"/>
  <c r="I29" i="1"/>
  <c r="K21" i="1"/>
  <c r="K24" i="1" s="1"/>
  <c r="I21" i="1"/>
  <c r="I24" i="1" s="1"/>
  <c r="I36" i="1" s="1"/>
  <c r="A13" i="1"/>
  <c r="A12" i="1"/>
  <c r="K36" i="1" l="1"/>
  <c r="M24" i="1"/>
  <c r="M32" i="1"/>
  <c r="M34" i="1" s="1"/>
  <c r="M36" i="1" s="1"/>
  <c r="A14" i="1"/>
  <c r="A15" i="1" l="1"/>
  <c r="A16" i="1" l="1"/>
  <c r="A17" i="1" l="1"/>
  <c r="A18" i="1" l="1"/>
  <c r="A19" i="1" l="1"/>
  <c r="A20" i="1" l="1"/>
  <c r="A21" i="1" s="1"/>
  <c r="A23" i="1" s="1"/>
  <c r="A27" i="1" s="1"/>
  <c r="A28" i="1" s="1"/>
  <c r="A29" i="1" s="1"/>
  <c r="A32" i="1" s="1"/>
  <c r="A33" i="1" s="1"/>
  <c r="A34" i="1" s="1"/>
  <c r="A36" i="1" s="1"/>
  <c r="A38" i="1" s="1"/>
  <c r="A39" i="1" s="1"/>
</calcChain>
</file>

<file path=xl/sharedStrings.xml><?xml version="1.0" encoding="utf-8"?>
<sst xmlns="http://schemas.openxmlformats.org/spreadsheetml/2006/main" count="60" uniqueCount="38">
  <si>
    <t>Rocky Mountain Power</t>
  </si>
  <si>
    <t>Utah General Rate Case</t>
  </si>
  <si>
    <t>EBA Base Detail - Corrected</t>
  </si>
  <si>
    <t>Twelve Months Ending December 2025</t>
  </si>
  <si>
    <t>Compliance</t>
  </si>
  <si>
    <t>Corrected</t>
  </si>
  <si>
    <t>FERC</t>
  </si>
  <si>
    <t>Allocation</t>
  </si>
  <si>
    <t>Utah</t>
  </si>
  <si>
    <t>Rate</t>
  </si>
  <si>
    <t>EBA Base After</t>
  </si>
  <si>
    <t>Line</t>
  </si>
  <si>
    <t>Category</t>
  </si>
  <si>
    <t>Cost Item</t>
  </si>
  <si>
    <t>Account</t>
  </si>
  <si>
    <t>Factor</t>
  </si>
  <si>
    <t>Allocated</t>
  </si>
  <si>
    <t>Mitigation</t>
  </si>
  <si>
    <t>Rate Mitigation</t>
  </si>
  <si>
    <t>Net Power Cost</t>
  </si>
  <si>
    <t>Sales for Resale</t>
  </si>
  <si>
    <t>SG</t>
  </si>
  <si>
    <t>SE</t>
  </si>
  <si>
    <t>Fuel Expense</t>
  </si>
  <si>
    <t>S</t>
  </si>
  <si>
    <t>Purchased Power</t>
  </si>
  <si>
    <t>Wheeling Expense</t>
  </si>
  <si>
    <t>Total Net Power Costs:</t>
  </si>
  <si>
    <t>Utah Situs Purchased Power Adjustments</t>
  </si>
  <si>
    <t>Revenues from Transmission of Electricity by Others</t>
  </si>
  <si>
    <t>Other Electric Revenue</t>
  </si>
  <si>
    <t>Total Revenues from Transmission of Electricity by Others:</t>
  </si>
  <si>
    <t>Production Tax Credits</t>
  </si>
  <si>
    <t>Net to Gross Tax Bump Up</t>
  </si>
  <si>
    <t>Total Production Tax Credits:</t>
  </si>
  <si>
    <t>Federal/State Combined Tax Rate</t>
  </si>
  <si>
    <t>Net to Gross Bump up factor = (1/(1-tax rate))</t>
  </si>
  <si>
    <t>Total EBA Base: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</si>
</sst>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#,##0.0000_);\(#,##0.000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2" applyFont="1" applyBorder="1" applyAlignment="1">
      <alignment horizontal="centerContinuous"/>
    </xf>
    <xf numFmtId="0" fontId="2" fillId="0" borderId="2" xfId="2" applyFont="1" applyBorder="1" applyAlignment="1">
      <alignment horizontal="centerContinuous"/>
    </xf>
    <xf numFmtId="0" fontId="2" fillId="0" borderId="3" xfId="2" applyFont="1" applyBorder="1" applyAlignment="1">
      <alignment horizontal="centerContinuous"/>
    </xf>
    <xf numFmtId="0" fontId="1" fillId="0" borderId="0" xfId="2"/>
    <xf numFmtId="0" fontId="2" fillId="0" borderId="4" xfId="2" applyFont="1" applyBorder="1" applyAlignment="1">
      <alignment horizontal="centerContinuous"/>
    </xf>
    <xf numFmtId="0" fontId="2" fillId="0" borderId="0" xfId="2" applyFont="1" applyAlignment="1">
      <alignment horizontal="centerContinuous"/>
    </xf>
    <xf numFmtId="0" fontId="2" fillId="0" borderId="5" xfId="2" applyFont="1" applyBorder="1" applyAlignment="1">
      <alignment horizontal="centerContinuous"/>
    </xf>
    <xf numFmtId="0" fontId="1" fillId="0" borderId="4" xfId="2" applyBorder="1" applyAlignment="1">
      <alignment horizontal="center"/>
    </xf>
    <xf numFmtId="0" fontId="1" fillId="0" borderId="0" xfId="2" applyAlignment="1">
      <alignment horizontal="center"/>
    </xf>
    <xf numFmtId="0" fontId="1" fillId="0" borderId="5" xfId="2" applyBorder="1" applyAlignment="1">
      <alignment horizontal="center"/>
    </xf>
    <xf numFmtId="0" fontId="3" fillId="0" borderId="0" xfId="2" applyFont="1" applyAlignment="1">
      <alignment horizontal="center"/>
    </xf>
    <xf numFmtId="0" fontId="1" fillId="0" borderId="4" xfId="2" applyBorder="1" applyAlignment="1">
      <alignment horizontal="left"/>
    </xf>
    <xf numFmtId="0" fontId="1" fillId="0" borderId="0" xfId="2" applyAlignment="1">
      <alignment horizontal="left"/>
    </xf>
    <xf numFmtId="0" fontId="1" fillId="0" borderId="0" xfId="2" quotePrefix="1" applyAlignment="1">
      <alignment horizontal="center"/>
    </xf>
    <xf numFmtId="0" fontId="1" fillId="0" borderId="5" xfId="2" quotePrefix="1" applyBorder="1" applyAlignment="1">
      <alignment horizontal="center"/>
    </xf>
    <xf numFmtId="0" fontId="1" fillId="0" borderId="0" xfId="2" applyProtection="1">
      <protection locked="0"/>
    </xf>
    <xf numFmtId="0" fontId="1" fillId="0" borderId="6" xfId="2" applyBorder="1" applyAlignment="1">
      <alignment horizontal="left"/>
    </xf>
    <xf numFmtId="0" fontId="1" fillId="0" borderId="7" xfId="2" applyBorder="1" applyAlignment="1">
      <alignment horizontal="left"/>
    </xf>
    <xf numFmtId="0" fontId="1" fillId="0" borderId="7" xfId="2" quotePrefix="1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7" xfId="2" applyBorder="1"/>
    <xf numFmtId="0" fontId="1" fillId="0" borderId="8" xfId="2" quotePrefix="1" applyBorder="1" applyAlignment="1">
      <alignment horizontal="center"/>
    </xf>
    <xf numFmtId="0" fontId="1" fillId="0" borderId="4" xfId="2" applyBorder="1"/>
    <xf numFmtId="164" fontId="1" fillId="0" borderId="0" xfId="1" quotePrefix="1" applyNumberFormat="1" applyFont="1" applyFill="1" applyBorder="1" applyAlignment="1" applyProtection="1">
      <alignment horizontal="center"/>
    </xf>
    <xf numFmtId="164" fontId="1" fillId="0" borderId="5" xfId="1" quotePrefix="1" applyNumberFormat="1" applyFont="1" applyFill="1" applyBorder="1" applyAlignment="1" applyProtection="1">
      <alignment horizontal="center"/>
    </xf>
    <xf numFmtId="165" fontId="1" fillId="0" borderId="0" xfId="3" quotePrefix="1" applyNumberFormat="1" applyFont="1" applyFill="1" applyBorder="1" applyAlignment="1" applyProtection="1">
      <alignment horizontal="center"/>
    </xf>
    <xf numFmtId="165" fontId="1" fillId="0" borderId="5" xfId="3" quotePrefix="1" applyNumberFormat="1" applyFont="1" applyFill="1" applyBorder="1" applyAlignment="1" applyProtection="1">
      <alignment horizontal="center"/>
    </xf>
    <xf numFmtId="0" fontId="1" fillId="0" borderId="0" xfId="2" applyAlignment="1" applyProtection="1">
      <alignment horizontal="center"/>
      <protection locked="0"/>
    </xf>
    <xf numFmtId="0" fontId="2" fillId="0" borderId="0" xfId="2" applyFont="1" applyAlignment="1">
      <alignment horizontal="left" indent="2"/>
    </xf>
    <xf numFmtId="0" fontId="2" fillId="0" borderId="0" xfId="2" quotePrefix="1" applyFont="1" applyAlignment="1">
      <alignment horizontal="center"/>
    </xf>
    <xf numFmtId="165" fontId="2" fillId="0" borderId="9" xfId="3" quotePrefix="1" applyNumberFormat="1" applyFont="1" applyFill="1" applyBorder="1" applyAlignment="1" applyProtection="1">
      <alignment horizontal="center"/>
    </xf>
    <xf numFmtId="165" fontId="2" fillId="0" borderId="10" xfId="3" quotePrefix="1" applyNumberFormat="1" applyFont="1" applyFill="1" applyBorder="1" applyAlignment="1" applyProtection="1">
      <alignment horizontal="center"/>
    </xf>
    <xf numFmtId="165" fontId="0" fillId="0" borderId="0" xfId="0" applyNumberFormat="1"/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5" xfId="1" quotePrefix="1" applyNumberFormat="1" applyFont="1" applyFill="1" applyBorder="1" applyAlignment="1" applyProtection="1">
      <alignment horizontal="center"/>
    </xf>
    <xf numFmtId="164" fontId="2" fillId="0" borderId="10" xfId="1" quotePrefix="1" applyNumberFormat="1" applyFont="1" applyFill="1" applyBorder="1" applyAlignment="1" applyProtection="1">
      <alignment horizontal="center"/>
    </xf>
    <xf numFmtId="165" fontId="5" fillId="0" borderId="0" xfId="3" quotePrefix="1" applyNumberFormat="1" applyFont="1" applyFill="1" applyBorder="1" applyAlignment="1" applyProtection="1">
      <alignment horizontal="center"/>
    </xf>
    <xf numFmtId="165" fontId="6" fillId="0" borderId="9" xfId="3" quotePrefix="1" applyNumberFormat="1" applyFont="1" applyFill="1" applyBorder="1" applyAlignment="1" applyProtection="1">
      <alignment horizontal="center"/>
    </xf>
    <xf numFmtId="164" fontId="1" fillId="0" borderId="0" xfId="1" applyNumberFormat="1" applyFont="1" applyFill="1" applyBorder="1" applyProtection="1"/>
    <xf numFmtId="0" fontId="2" fillId="0" borderId="0" xfId="2" applyFont="1" applyAlignment="1">
      <alignment horizontal="center"/>
    </xf>
    <xf numFmtId="165" fontId="2" fillId="0" borderId="0" xfId="3" quotePrefix="1" applyNumberFormat="1" applyFont="1" applyFill="1" applyBorder="1" applyAlignment="1" applyProtection="1">
      <alignment horizontal="center"/>
    </xf>
    <xf numFmtId="165" fontId="2" fillId="0" borderId="5" xfId="3" quotePrefix="1" applyNumberFormat="1" applyFont="1" applyFill="1" applyBorder="1" applyAlignment="1" applyProtection="1">
      <alignment horizontal="center"/>
    </xf>
    <xf numFmtId="165" fontId="2" fillId="0" borderId="11" xfId="2" quotePrefix="1" applyNumberFormat="1" applyFont="1" applyBorder="1" applyAlignment="1">
      <alignment horizontal="center"/>
    </xf>
    <xf numFmtId="165" fontId="2" fillId="0" borderId="12" xfId="2" quotePrefix="1" applyNumberFormat="1" applyFont="1" applyBorder="1" applyAlignment="1">
      <alignment horizontal="center"/>
    </xf>
    <xf numFmtId="164" fontId="1" fillId="0" borderId="0" xfId="2" applyNumberFormat="1"/>
    <xf numFmtId="0" fontId="1" fillId="0" borderId="0" xfId="2" applyAlignment="1">
      <alignment horizontal="left" indent="3"/>
    </xf>
    <xf numFmtId="166" fontId="1" fillId="0" borderId="0" xfId="2" quotePrefix="1" applyNumberFormat="1" applyAlignment="1">
      <alignment horizontal="center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left" indent="3"/>
    </xf>
    <xf numFmtId="0" fontId="1" fillId="0" borderId="14" xfId="2" quotePrefix="1" applyBorder="1" applyAlignment="1">
      <alignment horizontal="center"/>
    </xf>
    <xf numFmtId="167" fontId="1" fillId="0" borderId="14" xfId="1" quotePrefix="1" applyNumberFormat="1" applyFont="1" applyFill="1" applyBorder="1" applyAlignment="1" applyProtection="1">
      <alignment horizontal="center"/>
    </xf>
    <xf numFmtId="0" fontId="1" fillId="0" borderId="15" xfId="2" quotePrefix="1" applyBorder="1" applyAlignment="1">
      <alignment horizontal="center"/>
    </xf>
    <xf numFmtId="165" fontId="1" fillId="0" borderId="0" xfId="2" quotePrefix="1" applyNumberFormat="1" applyAlignment="1">
      <alignment horizontal="center"/>
    </xf>
    <xf numFmtId="0" fontId="1" fillId="0" borderId="0" xfId="2" applyAlignment="1">
      <alignment vertical="center"/>
    </xf>
    <xf numFmtId="164" fontId="1" fillId="0" borderId="0" xfId="1" applyNumberFormat="1" applyFont="1" applyFill="1" applyBorder="1" applyAlignment="1" applyProtection="1">
      <alignment vertical="center"/>
    </xf>
    <xf numFmtId="0" fontId="1" fillId="0" borderId="0" xfId="2" quotePrefix="1" applyAlignment="1">
      <alignment horizontal="left" vertical="center"/>
    </xf>
    <xf numFmtId="0" fontId="3" fillId="0" borderId="5" xfId="2" applyFont="1" applyBorder="1" applyAlignment="1">
      <alignment horizontal="center"/>
    </xf>
  </cellXfs>
  <cellStyles count="4">
    <cellStyle name="Comma" xfId="1" builtinId="3"/>
    <cellStyle name="Currency 4 2" xfId="3" xr:uid="{A8ECB993-E026-4698-AFAC-46BD4D740D5E}"/>
    <cellStyle name="Normal" xfId="0" builtinId="0"/>
    <cellStyle name="Normal 2" xfId="2" xr:uid="{4E1B082E-37F3-42C6-8049-7B53CC5AC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BADF-01B3-4B6B-A0F4-6F216C2F058C}">
  <dimension ref="A1:O90"/>
  <sheetViews>
    <sheetView tabSelected="1" view="pageLayout" topLeftCell="A10" zoomScaleNormal="100" zoomScaleSheetLayoutView="100" workbookViewId="0">
      <selection activeCell="M6" sqref="M6"/>
    </sheetView>
  </sheetViews>
  <sheetFormatPr defaultRowHeight="12.75" x14ac:dyDescent="0.2"/>
  <cols>
    <col min="1" max="1" width="4.5703125" style="4" customWidth="1"/>
    <col min="2" max="2" width="17.42578125" style="4" customWidth="1"/>
    <col min="3" max="3" width="31.7109375" style="4" customWidth="1"/>
    <col min="4" max="4" width="3.7109375" style="4" customWidth="1"/>
    <col min="5" max="5" width="7.7109375" style="4" bestFit="1" customWidth="1"/>
    <col min="6" max="6" width="3.7109375" style="4" customWidth="1"/>
    <col min="7" max="7" width="8.85546875" style="4" bestFit="1" customWidth="1"/>
    <col min="8" max="8" width="3.7109375" style="4" customWidth="1"/>
    <col min="9" max="9" width="19.140625" style="4" bestFit="1" customWidth="1"/>
    <col min="10" max="10" width="3.7109375" style="4" customWidth="1"/>
    <col min="11" max="11" width="19.140625" style="4" bestFit="1" customWidth="1"/>
    <col min="12" max="12" width="15.42578125" style="4" customWidth="1"/>
    <col min="13" max="13" width="19.140625" style="4" bestFit="1" customWidth="1"/>
    <col min="14" max="14" width="10.7109375" style="4" bestFit="1" customWidth="1"/>
    <col min="15" max="255" width="9.140625" style="4"/>
    <col min="256" max="256" width="3.42578125" style="4" customWidth="1"/>
    <col min="257" max="257" width="23.42578125" style="4" customWidth="1"/>
    <col min="258" max="258" width="14.5703125" style="4" customWidth="1"/>
    <col min="259" max="259" width="15.140625" style="4" customWidth="1"/>
    <col min="260" max="260" width="14.85546875" style="4" customWidth="1"/>
    <col min="261" max="261" width="2.140625" style="4" customWidth="1"/>
    <col min="262" max="262" width="15.140625" style="4" customWidth="1"/>
    <col min="263" max="263" width="14.28515625" style="4" customWidth="1"/>
    <col min="264" max="264" width="15.42578125" style="4" customWidth="1"/>
    <col min="265" max="265" width="1.85546875" style="4" customWidth="1"/>
    <col min="266" max="266" width="15.28515625" style="4" bestFit="1" customWidth="1"/>
    <col min="267" max="267" width="16.42578125" style="4" customWidth="1"/>
    <col min="268" max="268" width="14.28515625" style="4" bestFit="1" customWidth="1"/>
    <col min="269" max="269" width="10.5703125" style="4" bestFit="1" customWidth="1"/>
    <col min="270" max="511" width="9.140625" style="4"/>
    <col min="512" max="512" width="3.42578125" style="4" customWidth="1"/>
    <col min="513" max="513" width="23.42578125" style="4" customWidth="1"/>
    <col min="514" max="514" width="14.5703125" style="4" customWidth="1"/>
    <col min="515" max="515" width="15.140625" style="4" customWidth="1"/>
    <col min="516" max="516" width="14.85546875" style="4" customWidth="1"/>
    <col min="517" max="517" width="2.140625" style="4" customWidth="1"/>
    <col min="518" max="518" width="15.140625" style="4" customWidth="1"/>
    <col min="519" max="519" width="14.28515625" style="4" customWidth="1"/>
    <col min="520" max="520" width="15.42578125" style="4" customWidth="1"/>
    <col min="521" max="521" width="1.85546875" style="4" customWidth="1"/>
    <col min="522" max="522" width="15.28515625" style="4" bestFit="1" customWidth="1"/>
    <col min="523" max="523" width="16.42578125" style="4" customWidth="1"/>
    <col min="524" max="524" width="14.28515625" style="4" bestFit="1" customWidth="1"/>
    <col min="525" max="525" width="10.5703125" style="4" bestFit="1" customWidth="1"/>
    <col min="526" max="767" width="9.140625" style="4"/>
    <col min="768" max="768" width="3.42578125" style="4" customWidth="1"/>
    <col min="769" max="769" width="23.42578125" style="4" customWidth="1"/>
    <col min="770" max="770" width="14.5703125" style="4" customWidth="1"/>
    <col min="771" max="771" width="15.140625" style="4" customWidth="1"/>
    <col min="772" max="772" width="14.85546875" style="4" customWidth="1"/>
    <col min="773" max="773" width="2.140625" style="4" customWidth="1"/>
    <col min="774" max="774" width="15.140625" style="4" customWidth="1"/>
    <col min="775" max="775" width="14.28515625" style="4" customWidth="1"/>
    <col min="776" max="776" width="15.42578125" style="4" customWidth="1"/>
    <col min="777" max="777" width="1.85546875" style="4" customWidth="1"/>
    <col min="778" max="778" width="15.28515625" style="4" bestFit="1" customWidth="1"/>
    <col min="779" max="779" width="16.42578125" style="4" customWidth="1"/>
    <col min="780" max="780" width="14.28515625" style="4" bestFit="1" customWidth="1"/>
    <col min="781" max="781" width="10.5703125" style="4" bestFit="1" customWidth="1"/>
    <col min="782" max="1023" width="9.140625" style="4"/>
    <col min="1024" max="1024" width="3.42578125" style="4" customWidth="1"/>
    <col min="1025" max="1025" width="23.42578125" style="4" customWidth="1"/>
    <col min="1026" max="1026" width="14.5703125" style="4" customWidth="1"/>
    <col min="1027" max="1027" width="15.140625" style="4" customWidth="1"/>
    <col min="1028" max="1028" width="14.85546875" style="4" customWidth="1"/>
    <col min="1029" max="1029" width="2.140625" style="4" customWidth="1"/>
    <col min="1030" max="1030" width="15.140625" style="4" customWidth="1"/>
    <col min="1031" max="1031" width="14.28515625" style="4" customWidth="1"/>
    <col min="1032" max="1032" width="15.42578125" style="4" customWidth="1"/>
    <col min="1033" max="1033" width="1.85546875" style="4" customWidth="1"/>
    <col min="1034" max="1034" width="15.28515625" style="4" bestFit="1" customWidth="1"/>
    <col min="1035" max="1035" width="16.42578125" style="4" customWidth="1"/>
    <col min="1036" max="1036" width="14.28515625" style="4" bestFit="1" customWidth="1"/>
    <col min="1037" max="1037" width="10.5703125" style="4" bestFit="1" customWidth="1"/>
    <col min="1038" max="1279" width="9.140625" style="4"/>
    <col min="1280" max="1280" width="3.42578125" style="4" customWidth="1"/>
    <col min="1281" max="1281" width="23.42578125" style="4" customWidth="1"/>
    <col min="1282" max="1282" width="14.5703125" style="4" customWidth="1"/>
    <col min="1283" max="1283" width="15.140625" style="4" customWidth="1"/>
    <col min="1284" max="1284" width="14.85546875" style="4" customWidth="1"/>
    <col min="1285" max="1285" width="2.140625" style="4" customWidth="1"/>
    <col min="1286" max="1286" width="15.140625" style="4" customWidth="1"/>
    <col min="1287" max="1287" width="14.28515625" style="4" customWidth="1"/>
    <col min="1288" max="1288" width="15.42578125" style="4" customWidth="1"/>
    <col min="1289" max="1289" width="1.85546875" style="4" customWidth="1"/>
    <col min="1290" max="1290" width="15.28515625" style="4" bestFit="1" customWidth="1"/>
    <col min="1291" max="1291" width="16.42578125" style="4" customWidth="1"/>
    <col min="1292" max="1292" width="14.28515625" style="4" bestFit="1" customWidth="1"/>
    <col min="1293" max="1293" width="10.5703125" style="4" bestFit="1" customWidth="1"/>
    <col min="1294" max="1535" width="9.140625" style="4"/>
    <col min="1536" max="1536" width="3.42578125" style="4" customWidth="1"/>
    <col min="1537" max="1537" width="23.42578125" style="4" customWidth="1"/>
    <col min="1538" max="1538" width="14.5703125" style="4" customWidth="1"/>
    <col min="1539" max="1539" width="15.140625" style="4" customWidth="1"/>
    <col min="1540" max="1540" width="14.85546875" style="4" customWidth="1"/>
    <col min="1541" max="1541" width="2.140625" style="4" customWidth="1"/>
    <col min="1542" max="1542" width="15.140625" style="4" customWidth="1"/>
    <col min="1543" max="1543" width="14.28515625" style="4" customWidth="1"/>
    <col min="1544" max="1544" width="15.42578125" style="4" customWidth="1"/>
    <col min="1545" max="1545" width="1.85546875" style="4" customWidth="1"/>
    <col min="1546" max="1546" width="15.28515625" style="4" bestFit="1" customWidth="1"/>
    <col min="1547" max="1547" width="16.42578125" style="4" customWidth="1"/>
    <col min="1548" max="1548" width="14.28515625" style="4" bestFit="1" customWidth="1"/>
    <col min="1549" max="1549" width="10.5703125" style="4" bestFit="1" customWidth="1"/>
    <col min="1550" max="1791" width="9.140625" style="4"/>
    <col min="1792" max="1792" width="3.42578125" style="4" customWidth="1"/>
    <col min="1793" max="1793" width="23.42578125" style="4" customWidth="1"/>
    <col min="1794" max="1794" width="14.5703125" style="4" customWidth="1"/>
    <col min="1795" max="1795" width="15.140625" style="4" customWidth="1"/>
    <col min="1796" max="1796" width="14.85546875" style="4" customWidth="1"/>
    <col min="1797" max="1797" width="2.140625" style="4" customWidth="1"/>
    <col min="1798" max="1798" width="15.140625" style="4" customWidth="1"/>
    <col min="1799" max="1799" width="14.28515625" style="4" customWidth="1"/>
    <col min="1800" max="1800" width="15.42578125" style="4" customWidth="1"/>
    <col min="1801" max="1801" width="1.85546875" style="4" customWidth="1"/>
    <col min="1802" max="1802" width="15.28515625" style="4" bestFit="1" customWidth="1"/>
    <col min="1803" max="1803" width="16.42578125" style="4" customWidth="1"/>
    <col min="1804" max="1804" width="14.28515625" style="4" bestFit="1" customWidth="1"/>
    <col min="1805" max="1805" width="10.5703125" style="4" bestFit="1" customWidth="1"/>
    <col min="1806" max="2047" width="9.140625" style="4"/>
    <col min="2048" max="2048" width="3.42578125" style="4" customWidth="1"/>
    <col min="2049" max="2049" width="23.42578125" style="4" customWidth="1"/>
    <col min="2050" max="2050" width="14.5703125" style="4" customWidth="1"/>
    <col min="2051" max="2051" width="15.140625" style="4" customWidth="1"/>
    <col min="2052" max="2052" width="14.85546875" style="4" customWidth="1"/>
    <col min="2053" max="2053" width="2.140625" style="4" customWidth="1"/>
    <col min="2054" max="2054" width="15.140625" style="4" customWidth="1"/>
    <col min="2055" max="2055" width="14.28515625" style="4" customWidth="1"/>
    <col min="2056" max="2056" width="15.42578125" style="4" customWidth="1"/>
    <col min="2057" max="2057" width="1.85546875" style="4" customWidth="1"/>
    <col min="2058" max="2058" width="15.28515625" style="4" bestFit="1" customWidth="1"/>
    <col min="2059" max="2059" width="16.42578125" style="4" customWidth="1"/>
    <col min="2060" max="2060" width="14.28515625" style="4" bestFit="1" customWidth="1"/>
    <col min="2061" max="2061" width="10.5703125" style="4" bestFit="1" customWidth="1"/>
    <col min="2062" max="2303" width="9.140625" style="4"/>
    <col min="2304" max="2304" width="3.42578125" style="4" customWidth="1"/>
    <col min="2305" max="2305" width="23.42578125" style="4" customWidth="1"/>
    <col min="2306" max="2306" width="14.5703125" style="4" customWidth="1"/>
    <col min="2307" max="2307" width="15.140625" style="4" customWidth="1"/>
    <col min="2308" max="2308" width="14.85546875" style="4" customWidth="1"/>
    <col min="2309" max="2309" width="2.140625" style="4" customWidth="1"/>
    <col min="2310" max="2310" width="15.140625" style="4" customWidth="1"/>
    <col min="2311" max="2311" width="14.28515625" style="4" customWidth="1"/>
    <col min="2312" max="2312" width="15.42578125" style="4" customWidth="1"/>
    <col min="2313" max="2313" width="1.85546875" style="4" customWidth="1"/>
    <col min="2314" max="2314" width="15.28515625" style="4" bestFit="1" customWidth="1"/>
    <col min="2315" max="2315" width="16.42578125" style="4" customWidth="1"/>
    <col min="2316" max="2316" width="14.28515625" style="4" bestFit="1" customWidth="1"/>
    <col min="2317" max="2317" width="10.5703125" style="4" bestFit="1" customWidth="1"/>
    <col min="2318" max="2559" width="9.140625" style="4"/>
    <col min="2560" max="2560" width="3.42578125" style="4" customWidth="1"/>
    <col min="2561" max="2561" width="23.42578125" style="4" customWidth="1"/>
    <col min="2562" max="2562" width="14.5703125" style="4" customWidth="1"/>
    <col min="2563" max="2563" width="15.140625" style="4" customWidth="1"/>
    <col min="2564" max="2564" width="14.85546875" style="4" customWidth="1"/>
    <col min="2565" max="2565" width="2.140625" style="4" customWidth="1"/>
    <col min="2566" max="2566" width="15.140625" style="4" customWidth="1"/>
    <col min="2567" max="2567" width="14.28515625" style="4" customWidth="1"/>
    <col min="2568" max="2568" width="15.42578125" style="4" customWidth="1"/>
    <col min="2569" max="2569" width="1.85546875" style="4" customWidth="1"/>
    <col min="2570" max="2570" width="15.28515625" style="4" bestFit="1" customWidth="1"/>
    <col min="2571" max="2571" width="16.42578125" style="4" customWidth="1"/>
    <col min="2572" max="2572" width="14.28515625" style="4" bestFit="1" customWidth="1"/>
    <col min="2573" max="2573" width="10.5703125" style="4" bestFit="1" customWidth="1"/>
    <col min="2574" max="2815" width="9.140625" style="4"/>
    <col min="2816" max="2816" width="3.42578125" style="4" customWidth="1"/>
    <col min="2817" max="2817" width="23.42578125" style="4" customWidth="1"/>
    <col min="2818" max="2818" width="14.5703125" style="4" customWidth="1"/>
    <col min="2819" max="2819" width="15.140625" style="4" customWidth="1"/>
    <col min="2820" max="2820" width="14.85546875" style="4" customWidth="1"/>
    <col min="2821" max="2821" width="2.140625" style="4" customWidth="1"/>
    <col min="2822" max="2822" width="15.140625" style="4" customWidth="1"/>
    <col min="2823" max="2823" width="14.28515625" style="4" customWidth="1"/>
    <col min="2824" max="2824" width="15.42578125" style="4" customWidth="1"/>
    <col min="2825" max="2825" width="1.85546875" style="4" customWidth="1"/>
    <col min="2826" max="2826" width="15.28515625" style="4" bestFit="1" customWidth="1"/>
    <col min="2827" max="2827" width="16.42578125" style="4" customWidth="1"/>
    <col min="2828" max="2828" width="14.28515625" style="4" bestFit="1" customWidth="1"/>
    <col min="2829" max="2829" width="10.5703125" style="4" bestFit="1" customWidth="1"/>
    <col min="2830" max="3071" width="9.140625" style="4"/>
    <col min="3072" max="3072" width="3.42578125" style="4" customWidth="1"/>
    <col min="3073" max="3073" width="23.42578125" style="4" customWidth="1"/>
    <col min="3074" max="3074" width="14.5703125" style="4" customWidth="1"/>
    <col min="3075" max="3075" width="15.140625" style="4" customWidth="1"/>
    <col min="3076" max="3076" width="14.85546875" style="4" customWidth="1"/>
    <col min="3077" max="3077" width="2.140625" style="4" customWidth="1"/>
    <col min="3078" max="3078" width="15.140625" style="4" customWidth="1"/>
    <col min="3079" max="3079" width="14.28515625" style="4" customWidth="1"/>
    <col min="3080" max="3080" width="15.42578125" style="4" customWidth="1"/>
    <col min="3081" max="3081" width="1.85546875" style="4" customWidth="1"/>
    <col min="3082" max="3082" width="15.28515625" style="4" bestFit="1" customWidth="1"/>
    <col min="3083" max="3083" width="16.42578125" style="4" customWidth="1"/>
    <col min="3084" max="3084" width="14.28515625" style="4" bestFit="1" customWidth="1"/>
    <col min="3085" max="3085" width="10.5703125" style="4" bestFit="1" customWidth="1"/>
    <col min="3086" max="3327" width="9.140625" style="4"/>
    <col min="3328" max="3328" width="3.42578125" style="4" customWidth="1"/>
    <col min="3329" max="3329" width="23.42578125" style="4" customWidth="1"/>
    <col min="3330" max="3330" width="14.5703125" style="4" customWidth="1"/>
    <col min="3331" max="3331" width="15.140625" style="4" customWidth="1"/>
    <col min="3332" max="3332" width="14.85546875" style="4" customWidth="1"/>
    <col min="3333" max="3333" width="2.140625" style="4" customWidth="1"/>
    <col min="3334" max="3334" width="15.140625" style="4" customWidth="1"/>
    <col min="3335" max="3335" width="14.28515625" style="4" customWidth="1"/>
    <col min="3336" max="3336" width="15.42578125" style="4" customWidth="1"/>
    <col min="3337" max="3337" width="1.85546875" style="4" customWidth="1"/>
    <col min="3338" max="3338" width="15.28515625" style="4" bestFit="1" customWidth="1"/>
    <col min="3339" max="3339" width="16.42578125" style="4" customWidth="1"/>
    <col min="3340" max="3340" width="14.28515625" style="4" bestFit="1" customWidth="1"/>
    <col min="3341" max="3341" width="10.5703125" style="4" bestFit="1" customWidth="1"/>
    <col min="3342" max="3583" width="9.140625" style="4"/>
    <col min="3584" max="3584" width="3.42578125" style="4" customWidth="1"/>
    <col min="3585" max="3585" width="23.42578125" style="4" customWidth="1"/>
    <col min="3586" max="3586" width="14.5703125" style="4" customWidth="1"/>
    <col min="3587" max="3587" width="15.140625" style="4" customWidth="1"/>
    <col min="3588" max="3588" width="14.85546875" style="4" customWidth="1"/>
    <col min="3589" max="3589" width="2.140625" style="4" customWidth="1"/>
    <col min="3590" max="3590" width="15.140625" style="4" customWidth="1"/>
    <col min="3591" max="3591" width="14.28515625" style="4" customWidth="1"/>
    <col min="3592" max="3592" width="15.42578125" style="4" customWidth="1"/>
    <col min="3593" max="3593" width="1.85546875" style="4" customWidth="1"/>
    <col min="3594" max="3594" width="15.28515625" style="4" bestFit="1" customWidth="1"/>
    <col min="3595" max="3595" width="16.42578125" style="4" customWidth="1"/>
    <col min="3596" max="3596" width="14.28515625" style="4" bestFit="1" customWidth="1"/>
    <col min="3597" max="3597" width="10.5703125" style="4" bestFit="1" customWidth="1"/>
    <col min="3598" max="3839" width="9.140625" style="4"/>
    <col min="3840" max="3840" width="3.42578125" style="4" customWidth="1"/>
    <col min="3841" max="3841" width="23.42578125" style="4" customWidth="1"/>
    <col min="3842" max="3842" width="14.5703125" style="4" customWidth="1"/>
    <col min="3843" max="3843" width="15.140625" style="4" customWidth="1"/>
    <col min="3844" max="3844" width="14.85546875" style="4" customWidth="1"/>
    <col min="3845" max="3845" width="2.140625" style="4" customWidth="1"/>
    <col min="3846" max="3846" width="15.140625" style="4" customWidth="1"/>
    <col min="3847" max="3847" width="14.28515625" style="4" customWidth="1"/>
    <col min="3848" max="3848" width="15.42578125" style="4" customWidth="1"/>
    <col min="3849" max="3849" width="1.85546875" style="4" customWidth="1"/>
    <col min="3850" max="3850" width="15.28515625" style="4" bestFit="1" customWidth="1"/>
    <col min="3851" max="3851" width="16.42578125" style="4" customWidth="1"/>
    <col min="3852" max="3852" width="14.28515625" style="4" bestFit="1" customWidth="1"/>
    <col min="3853" max="3853" width="10.5703125" style="4" bestFit="1" customWidth="1"/>
    <col min="3854" max="4095" width="9.140625" style="4"/>
    <col min="4096" max="4096" width="3.42578125" style="4" customWidth="1"/>
    <col min="4097" max="4097" width="23.42578125" style="4" customWidth="1"/>
    <col min="4098" max="4098" width="14.5703125" style="4" customWidth="1"/>
    <col min="4099" max="4099" width="15.140625" style="4" customWidth="1"/>
    <col min="4100" max="4100" width="14.85546875" style="4" customWidth="1"/>
    <col min="4101" max="4101" width="2.140625" style="4" customWidth="1"/>
    <col min="4102" max="4102" width="15.140625" style="4" customWidth="1"/>
    <col min="4103" max="4103" width="14.28515625" style="4" customWidth="1"/>
    <col min="4104" max="4104" width="15.42578125" style="4" customWidth="1"/>
    <col min="4105" max="4105" width="1.85546875" style="4" customWidth="1"/>
    <col min="4106" max="4106" width="15.28515625" style="4" bestFit="1" customWidth="1"/>
    <col min="4107" max="4107" width="16.42578125" style="4" customWidth="1"/>
    <col min="4108" max="4108" width="14.28515625" style="4" bestFit="1" customWidth="1"/>
    <col min="4109" max="4109" width="10.5703125" style="4" bestFit="1" customWidth="1"/>
    <col min="4110" max="4351" width="9.140625" style="4"/>
    <col min="4352" max="4352" width="3.42578125" style="4" customWidth="1"/>
    <col min="4353" max="4353" width="23.42578125" style="4" customWidth="1"/>
    <col min="4354" max="4354" width="14.5703125" style="4" customWidth="1"/>
    <col min="4355" max="4355" width="15.140625" style="4" customWidth="1"/>
    <col min="4356" max="4356" width="14.85546875" style="4" customWidth="1"/>
    <col min="4357" max="4357" width="2.140625" style="4" customWidth="1"/>
    <col min="4358" max="4358" width="15.140625" style="4" customWidth="1"/>
    <col min="4359" max="4359" width="14.28515625" style="4" customWidth="1"/>
    <col min="4360" max="4360" width="15.42578125" style="4" customWidth="1"/>
    <col min="4361" max="4361" width="1.85546875" style="4" customWidth="1"/>
    <col min="4362" max="4362" width="15.28515625" style="4" bestFit="1" customWidth="1"/>
    <col min="4363" max="4363" width="16.42578125" style="4" customWidth="1"/>
    <col min="4364" max="4364" width="14.28515625" style="4" bestFit="1" customWidth="1"/>
    <col min="4365" max="4365" width="10.5703125" style="4" bestFit="1" customWidth="1"/>
    <col min="4366" max="4607" width="9.140625" style="4"/>
    <col min="4608" max="4608" width="3.42578125" style="4" customWidth="1"/>
    <col min="4609" max="4609" width="23.42578125" style="4" customWidth="1"/>
    <col min="4610" max="4610" width="14.5703125" style="4" customWidth="1"/>
    <col min="4611" max="4611" width="15.140625" style="4" customWidth="1"/>
    <col min="4612" max="4612" width="14.85546875" style="4" customWidth="1"/>
    <col min="4613" max="4613" width="2.140625" style="4" customWidth="1"/>
    <col min="4614" max="4614" width="15.140625" style="4" customWidth="1"/>
    <col min="4615" max="4615" width="14.28515625" style="4" customWidth="1"/>
    <col min="4616" max="4616" width="15.42578125" style="4" customWidth="1"/>
    <col min="4617" max="4617" width="1.85546875" style="4" customWidth="1"/>
    <col min="4618" max="4618" width="15.28515625" style="4" bestFit="1" customWidth="1"/>
    <col min="4619" max="4619" width="16.42578125" style="4" customWidth="1"/>
    <col min="4620" max="4620" width="14.28515625" style="4" bestFit="1" customWidth="1"/>
    <col min="4621" max="4621" width="10.5703125" style="4" bestFit="1" customWidth="1"/>
    <col min="4622" max="4863" width="9.140625" style="4"/>
    <col min="4864" max="4864" width="3.42578125" style="4" customWidth="1"/>
    <col min="4865" max="4865" width="23.42578125" style="4" customWidth="1"/>
    <col min="4866" max="4866" width="14.5703125" style="4" customWidth="1"/>
    <col min="4867" max="4867" width="15.140625" style="4" customWidth="1"/>
    <col min="4868" max="4868" width="14.85546875" style="4" customWidth="1"/>
    <col min="4869" max="4869" width="2.140625" style="4" customWidth="1"/>
    <col min="4870" max="4870" width="15.140625" style="4" customWidth="1"/>
    <col min="4871" max="4871" width="14.28515625" style="4" customWidth="1"/>
    <col min="4872" max="4872" width="15.42578125" style="4" customWidth="1"/>
    <col min="4873" max="4873" width="1.85546875" style="4" customWidth="1"/>
    <col min="4874" max="4874" width="15.28515625" style="4" bestFit="1" customWidth="1"/>
    <col min="4875" max="4875" width="16.42578125" style="4" customWidth="1"/>
    <col min="4876" max="4876" width="14.28515625" style="4" bestFit="1" customWidth="1"/>
    <col min="4877" max="4877" width="10.5703125" style="4" bestFit="1" customWidth="1"/>
    <col min="4878" max="5119" width="9.140625" style="4"/>
    <col min="5120" max="5120" width="3.42578125" style="4" customWidth="1"/>
    <col min="5121" max="5121" width="23.42578125" style="4" customWidth="1"/>
    <col min="5122" max="5122" width="14.5703125" style="4" customWidth="1"/>
    <col min="5123" max="5123" width="15.140625" style="4" customWidth="1"/>
    <col min="5124" max="5124" width="14.85546875" style="4" customWidth="1"/>
    <col min="5125" max="5125" width="2.140625" style="4" customWidth="1"/>
    <col min="5126" max="5126" width="15.140625" style="4" customWidth="1"/>
    <col min="5127" max="5127" width="14.28515625" style="4" customWidth="1"/>
    <col min="5128" max="5128" width="15.42578125" style="4" customWidth="1"/>
    <col min="5129" max="5129" width="1.85546875" style="4" customWidth="1"/>
    <col min="5130" max="5130" width="15.28515625" style="4" bestFit="1" customWidth="1"/>
    <col min="5131" max="5131" width="16.42578125" style="4" customWidth="1"/>
    <col min="5132" max="5132" width="14.28515625" style="4" bestFit="1" customWidth="1"/>
    <col min="5133" max="5133" width="10.5703125" style="4" bestFit="1" customWidth="1"/>
    <col min="5134" max="5375" width="9.140625" style="4"/>
    <col min="5376" max="5376" width="3.42578125" style="4" customWidth="1"/>
    <col min="5377" max="5377" width="23.42578125" style="4" customWidth="1"/>
    <col min="5378" max="5378" width="14.5703125" style="4" customWidth="1"/>
    <col min="5379" max="5379" width="15.140625" style="4" customWidth="1"/>
    <col min="5380" max="5380" width="14.85546875" style="4" customWidth="1"/>
    <col min="5381" max="5381" width="2.140625" style="4" customWidth="1"/>
    <col min="5382" max="5382" width="15.140625" style="4" customWidth="1"/>
    <col min="5383" max="5383" width="14.28515625" style="4" customWidth="1"/>
    <col min="5384" max="5384" width="15.42578125" style="4" customWidth="1"/>
    <col min="5385" max="5385" width="1.85546875" style="4" customWidth="1"/>
    <col min="5386" max="5386" width="15.28515625" style="4" bestFit="1" customWidth="1"/>
    <col min="5387" max="5387" width="16.42578125" style="4" customWidth="1"/>
    <col min="5388" max="5388" width="14.28515625" style="4" bestFit="1" customWidth="1"/>
    <col min="5389" max="5389" width="10.5703125" style="4" bestFit="1" customWidth="1"/>
    <col min="5390" max="5631" width="9.140625" style="4"/>
    <col min="5632" max="5632" width="3.42578125" style="4" customWidth="1"/>
    <col min="5633" max="5633" width="23.42578125" style="4" customWidth="1"/>
    <col min="5634" max="5634" width="14.5703125" style="4" customWidth="1"/>
    <col min="5635" max="5635" width="15.140625" style="4" customWidth="1"/>
    <col min="5636" max="5636" width="14.85546875" style="4" customWidth="1"/>
    <col min="5637" max="5637" width="2.140625" style="4" customWidth="1"/>
    <col min="5638" max="5638" width="15.140625" style="4" customWidth="1"/>
    <col min="5639" max="5639" width="14.28515625" style="4" customWidth="1"/>
    <col min="5640" max="5640" width="15.42578125" style="4" customWidth="1"/>
    <col min="5641" max="5641" width="1.85546875" style="4" customWidth="1"/>
    <col min="5642" max="5642" width="15.28515625" style="4" bestFit="1" customWidth="1"/>
    <col min="5643" max="5643" width="16.42578125" style="4" customWidth="1"/>
    <col min="5644" max="5644" width="14.28515625" style="4" bestFit="1" customWidth="1"/>
    <col min="5645" max="5645" width="10.5703125" style="4" bestFit="1" customWidth="1"/>
    <col min="5646" max="5887" width="9.140625" style="4"/>
    <col min="5888" max="5888" width="3.42578125" style="4" customWidth="1"/>
    <col min="5889" max="5889" width="23.42578125" style="4" customWidth="1"/>
    <col min="5890" max="5890" width="14.5703125" style="4" customWidth="1"/>
    <col min="5891" max="5891" width="15.140625" style="4" customWidth="1"/>
    <col min="5892" max="5892" width="14.85546875" style="4" customWidth="1"/>
    <col min="5893" max="5893" width="2.140625" style="4" customWidth="1"/>
    <col min="5894" max="5894" width="15.140625" style="4" customWidth="1"/>
    <col min="5895" max="5895" width="14.28515625" style="4" customWidth="1"/>
    <col min="5896" max="5896" width="15.42578125" style="4" customWidth="1"/>
    <col min="5897" max="5897" width="1.85546875" style="4" customWidth="1"/>
    <col min="5898" max="5898" width="15.28515625" style="4" bestFit="1" customWidth="1"/>
    <col min="5899" max="5899" width="16.42578125" style="4" customWidth="1"/>
    <col min="5900" max="5900" width="14.28515625" style="4" bestFit="1" customWidth="1"/>
    <col min="5901" max="5901" width="10.5703125" style="4" bestFit="1" customWidth="1"/>
    <col min="5902" max="6143" width="9.140625" style="4"/>
    <col min="6144" max="6144" width="3.42578125" style="4" customWidth="1"/>
    <col min="6145" max="6145" width="23.42578125" style="4" customWidth="1"/>
    <col min="6146" max="6146" width="14.5703125" style="4" customWidth="1"/>
    <col min="6147" max="6147" width="15.140625" style="4" customWidth="1"/>
    <col min="6148" max="6148" width="14.85546875" style="4" customWidth="1"/>
    <col min="6149" max="6149" width="2.140625" style="4" customWidth="1"/>
    <col min="6150" max="6150" width="15.140625" style="4" customWidth="1"/>
    <col min="6151" max="6151" width="14.28515625" style="4" customWidth="1"/>
    <col min="6152" max="6152" width="15.42578125" style="4" customWidth="1"/>
    <col min="6153" max="6153" width="1.85546875" style="4" customWidth="1"/>
    <col min="6154" max="6154" width="15.28515625" style="4" bestFit="1" customWidth="1"/>
    <col min="6155" max="6155" width="16.42578125" style="4" customWidth="1"/>
    <col min="6156" max="6156" width="14.28515625" style="4" bestFit="1" customWidth="1"/>
    <col min="6157" max="6157" width="10.5703125" style="4" bestFit="1" customWidth="1"/>
    <col min="6158" max="6399" width="9.140625" style="4"/>
    <col min="6400" max="6400" width="3.42578125" style="4" customWidth="1"/>
    <col min="6401" max="6401" width="23.42578125" style="4" customWidth="1"/>
    <col min="6402" max="6402" width="14.5703125" style="4" customWidth="1"/>
    <col min="6403" max="6403" width="15.140625" style="4" customWidth="1"/>
    <col min="6404" max="6404" width="14.85546875" style="4" customWidth="1"/>
    <col min="6405" max="6405" width="2.140625" style="4" customWidth="1"/>
    <col min="6406" max="6406" width="15.140625" style="4" customWidth="1"/>
    <col min="6407" max="6407" width="14.28515625" style="4" customWidth="1"/>
    <col min="6408" max="6408" width="15.42578125" style="4" customWidth="1"/>
    <col min="6409" max="6409" width="1.85546875" style="4" customWidth="1"/>
    <col min="6410" max="6410" width="15.28515625" style="4" bestFit="1" customWidth="1"/>
    <col min="6411" max="6411" width="16.42578125" style="4" customWidth="1"/>
    <col min="6412" max="6412" width="14.28515625" style="4" bestFit="1" customWidth="1"/>
    <col min="6413" max="6413" width="10.5703125" style="4" bestFit="1" customWidth="1"/>
    <col min="6414" max="6655" width="9.140625" style="4"/>
    <col min="6656" max="6656" width="3.42578125" style="4" customWidth="1"/>
    <col min="6657" max="6657" width="23.42578125" style="4" customWidth="1"/>
    <col min="6658" max="6658" width="14.5703125" style="4" customWidth="1"/>
    <col min="6659" max="6659" width="15.140625" style="4" customWidth="1"/>
    <col min="6660" max="6660" width="14.85546875" style="4" customWidth="1"/>
    <col min="6661" max="6661" width="2.140625" style="4" customWidth="1"/>
    <col min="6662" max="6662" width="15.140625" style="4" customWidth="1"/>
    <col min="6663" max="6663" width="14.28515625" style="4" customWidth="1"/>
    <col min="6664" max="6664" width="15.42578125" style="4" customWidth="1"/>
    <col min="6665" max="6665" width="1.85546875" style="4" customWidth="1"/>
    <col min="6666" max="6666" width="15.28515625" style="4" bestFit="1" customWidth="1"/>
    <col min="6667" max="6667" width="16.42578125" style="4" customWidth="1"/>
    <col min="6668" max="6668" width="14.28515625" style="4" bestFit="1" customWidth="1"/>
    <col min="6669" max="6669" width="10.5703125" style="4" bestFit="1" customWidth="1"/>
    <col min="6670" max="6911" width="9.140625" style="4"/>
    <col min="6912" max="6912" width="3.42578125" style="4" customWidth="1"/>
    <col min="6913" max="6913" width="23.42578125" style="4" customWidth="1"/>
    <col min="6914" max="6914" width="14.5703125" style="4" customWidth="1"/>
    <col min="6915" max="6915" width="15.140625" style="4" customWidth="1"/>
    <col min="6916" max="6916" width="14.85546875" style="4" customWidth="1"/>
    <col min="6917" max="6917" width="2.140625" style="4" customWidth="1"/>
    <col min="6918" max="6918" width="15.140625" style="4" customWidth="1"/>
    <col min="6919" max="6919" width="14.28515625" style="4" customWidth="1"/>
    <col min="6920" max="6920" width="15.42578125" style="4" customWidth="1"/>
    <col min="6921" max="6921" width="1.85546875" style="4" customWidth="1"/>
    <col min="6922" max="6922" width="15.28515625" style="4" bestFit="1" customWidth="1"/>
    <col min="6923" max="6923" width="16.42578125" style="4" customWidth="1"/>
    <col min="6924" max="6924" width="14.28515625" style="4" bestFit="1" customWidth="1"/>
    <col min="6925" max="6925" width="10.5703125" style="4" bestFit="1" customWidth="1"/>
    <col min="6926" max="7167" width="9.140625" style="4"/>
    <col min="7168" max="7168" width="3.42578125" style="4" customWidth="1"/>
    <col min="7169" max="7169" width="23.42578125" style="4" customWidth="1"/>
    <col min="7170" max="7170" width="14.5703125" style="4" customWidth="1"/>
    <col min="7171" max="7171" width="15.140625" style="4" customWidth="1"/>
    <col min="7172" max="7172" width="14.85546875" style="4" customWidth="1"/>
    <col min="7173" max="7173" width="2.140625" style="4" customWidth="1"/>
    <col min="7174" max="7174" width="15.140625" style="4" customWidth="1"/>
    <col min="7175" max="7175" width="14.28515625" style="4" customWidth="1"/>
    <col min="7176" max="7176" width="15.42578125" style="4" customWidth="1"/>
    <col min="7177" max="7177" width="1.85546875" style="4" customWidth="1"/>
    <col min="7178" max="7178" width="15.28515625" style="4" bestFit="1" customWidth="1"/>
    <col min="7179" max="7179" width="16.42578125" style="4" customWidth="1"/>
    <col min="7180" max="7180" width="14.28515625" style="4" bestFit="1" customWidth="1"/>
    <col min="7181" max="7181" width="10.5703125" style="4" bestFit="1" customWidth="1"/>
    <col min="7182" max="7423" width="9.140625" style="4"/>
    <col min="7424" max="7424" width="3.42578125" style="4" customWidth="1"/>
    <col min="7425" max="7425" width="23.42578125" style="4" customWidth="1"/>
    <col min="7426" max="7426" width="14.5703125" style="4" customWidth="1"/>
    <col min="7427" max="7427" width="15.140625" style="4" customWidth="1"/>
    <col min="7428" max="7428" width="14.85546875" style="4" customWidth="1"/>
    <col min="7429" max="7429" width="2.140625" style="4" customWidth="1"/>
    <col min="7430" max="7430" width="15.140625" style="4" customWidth="1"/>
    <col min="7431" max="7431" width="14.28515625" style="4" customWidth="1"/>
    <col min="7432" max="7432" width="15.42578125" style="4" customWidth="1"/>
    <col min="7433" max="7433" width="1.85546875" style="4" customWidth="1"/>
    <col min="7434" max="7434" width="15.28515625" style="4" bestFit="1" customWidth="1"/>
    <col min="7435" max="7435" width="16.42578125" style="4" customWidth="1"/>
    <col min="7436" max="7436" width="14.28515625" style="4" bestFit="1" customWidth="1"/>
    <col min="7437" max="7437" width="10.5703125" style="4" bestFit="1" customWidth="1"/>
    <col min="7438" max="7679" width="9.140625" style="4"/>
    <col min="7680" max="7680" width="3.42578125" style="4" customWidth="1"/>
    <col min="7681" max="7681" width="23.42578125" style="4" customWidth="1"/>
    <col min="7682" max="7682" width="14.5703125" style="4" customWidth="1"/>
    <col min="7683" max="7683" width="15.140625" style="4" customWidth="1"/>
    <col min="7684" max="7684" width="14.85546875" style="4" customWidth="1"/>
    <col min="7685" max="7685" width="2.140625" style="4" customWidth="1"/>
    <col min="7686" max="7686" width="15.140625" style="4" customWidth="1"/>
    <col min="7687" max="7687" width="14.28515625" style="4" customWidth="1"/>
    <col min="7688" max="7688" width="15.42578125" style="4" customWidth="1"/>
    <col min="7689" max="7689" width="1.85546875" style="4" customWidth="1"/>
    <col min="7690" max="7690" width="15.28515625" style="4" bestFit="1" customWidth="1"/>
    <col min="7691" max="7691" width="16.42578125" style="4" customWidth="1"/>
    <col min="7692" max="7692" width="14.28515625" style="4" bestFit="1" customWidth="1"/>
    <col min="7693" max="7693" width="10.5703125" style="4" bestFit="1" customWidth="1"/>
    <col min="7694" max="7935" width="9.140625" style="4"/>
    <col min="7936" max="7936" width="3.42578125" style="4" customWidth="1"/>
    <col min="7937" max="7937" width="23.42578125" style="4" customWidth="1"/>
    <col min="7938" max="7938" width="14.5703125" style="4" customWidth="1"/>
    <col min="7939" max="7939" width="15.140625" style="4" customWidth="1"/>
    <col min="7940" max="7940" width="14.85546875" style="4" customWidth="1"/>
    <col min="7941" max="7941" width="2.140625" style="4" customWidth="1"/>
    <col min="7942" max="7942" width="15.140625" style="4" customWidth="1"/>
    <col min="7943" max="7943" width="14.28515625" style="4" customWidth="1"/>
    <col min="7944" max="7944" width="15.42578125" style="4" customWidth="1"/>
    <col min="7945" max="7945" width="1.85546875" style="4" customWidth="1"/>
    <col min="7946" max="7946" width="15.28515625" style="4" bestFit="1" customWidth="1"/>
    <col min="7947" max="7947" width="16.42578125" style="4" customWidth="1"/>
    <col min="7948" max="7948" width="14.28515625" style="4" bestFit="1" customWidth="1"/>
    <col min="7949" max="7949" width="10.5703125" style="4" bestFit="1" customWidth="1"/>
    <col min="7950" max="8191" width="9.140625" style="4"/>
    <col min="8192" max="8192" width="3.42578125" style="4" customWidth="1"/>
    <col min="8193" max="8193" width="23.42578125" style="4" customWidth="1"/>
    <col min="8194" max="8194" width="14.5703125" style="4" customWidth="1"/>
    <col min="8195" max="8195" width="15.140625" style="4" customWidth="1"/>
    <col min="8196" max="8196" width="14.85546875" style="4" customWidth="1"/>
    <col min="8197" max="8197" width="2.140625" style="4" customWidth="1"/>
    <col min="8198" max="8198" width="15.140625" style="4" customWidth="1"/>
    <col min="8199" max="8199" width="14.28515625" style="4" customWidth="1"/>
    <col min="8200" max="8200" width="15.42578125" style="4" customWidth="1"/>
    <col min="8201" max="8201" width="1.85546875" style="4" customWidth="1"/>
    <col min="8202" max="8202" width="15.28515625" style="4" bestFit="1" customWidth="1"/>
    <col min="8203" max="8203" width="16.42578125" style="4" customWidth="1"/>
    <col min="8204" max="8204" width="14.28515625" style="4" bestFit="1" customWidth="1"/>
    <col min="8205" max="8205" width="10.5703125" style="4" bestFit="1" customWidth="1"/>
    <col min="8206" max="8447" width="9.140625" style="4"/>
    <col min="8448" max="8448" width="3.42578125" style="4" customWidth="1"/>
    <col min="8449" max="8449" width="23.42578125" style="4" customWidth="1"/>
    <col min="8450" max="8450" width="14.5703125" style="4" customWidth="1"/>
    <col min="8451" max="8451" width="15.140625" style="4" customWidth="1"/>
    <col min="8452" max="8452" width="14.85546875" style="4" customWidth="1"/>
    <col min="8453" max="8453" width="2.140625" style="4" customWidth="1"/>
    <col min="8454" max="8454" width="15.140625" style="4" customWidth="1"/>
    <col min="8455" max="8455" width="14.28515625" style="4" customWidth="1"/>
    <col min="8456" max="8456" width="15.42578125" style="4" customWidth="1"/>
    <col min="8457" max="8457" width="1.85546875" style="4" customWidth="1"/>
    <col min="8458" max="8458" width="15.28515625" style="4" bestFit="1" customWidth="1"/>
    <col min="8459" max="8459" width="16.42578125" style="4" customWidth="1"/>
    <col min="8460" max="8460" width="14.28515625" style="4" bestFit="1" customWidth="1"/>
    <col min="8461" max="8461" width="10.5703125" style="4" bestFit="1" customWidth="1"/>
    <col min="8462" max="8703" width="9.140625" style="4"/>
    <col min="8704" max="8704" width="3.42578125" style="4" customWidth="1"/>
    <col min="8705" max="8705" width="23.42578125" style="4" customWidth="1"/>
    <col min="8706" max="8706" width="14.5703125" style="4" customWidth="1"/>
    <col min="8707" max="8707" width="15.140625" style="4" customWidth="1"/>
    <col min="8708" max="8708" width="14.85546875" style="4" customWidth="1"/>
    <col min="8709" max="8709" width="2.140625" style="4" customWidth="1"/>
    <col min="8710" max="8710" width="15.140625" style="4" customWidth="1"/>
    <col min="8711" max="8711" width="14.28515625" style="4" customWidth="1"/>
    <col min="8712" max="8712" width="15.42578125" style="4" customWidth="1"/>
    <col min="8713" max="8713" width="1.85546875" style="4" customWidth="1"/>
    <col min="8714" max="8714" width="15.28515625" style="4" bestFit="1" customWidth="1"/>
    <col min="8715" max="8715" width="16.42578125" style="4" customWidth="1"/>
    <col min="8716" max="8716" width="14.28515625" style="4" bestFit="1" customWidth="1"/>
    <col min="8717" max="8717" width="10.5703125" style="4" bestFit="1" customWidth="1"/>
    <col min="8718" max="8959" width="9.140625" style="4"/>
    <col min="8960" max="8960" width="3.42578125" style="4" customWidth="1"/>
    <col min="8961" max="8961" width="23.42578125" style="4" customWidth="1"/>
    <col min="8962" max="8962" width="14.5703125" style="4" customWidth="1"/>
    <col min="8963" max="8963" width="15.140625" style="4" customWidth="1"/>
    <col min="8964" max="8964" width="14.85546875" style="4" customWidth="1"/>
    <col min="8965" max="8965" width="2.140625" style="4" customWidth="1"/>
    <col min="8966" max="8966" width="15.140625" style="4" customWidth="1"/>
    <col min="8967" max="8967" width="14.28515625" style="4" customWidth="1"/>
    <col min="8968" max="8968" width="15.42578125" style="4" customWidth="1"/>
    <col min="8969" max="8969" width="1.85546875" style="4" customWidth="1"/>
    <col min="8970" max="8970" width="15.28515625" style="4" bestFit="1" customWidth="1"/>
    <col min="8971" max="8971" width="16.42578125" style="4" customWidth="1"/>
    <col min="8972" max="8972" width="14.28515625" style="4" bestFit="1" customWidth="1"/>
    <col min="8973" max="8973" width="10.5703125" style="4" bestFit="1" customWidth="1"/>
    <col min="8974" max="9215" width="9.140625" style="4"/>
    <col min="9216" max="9216" width="3.42578125" style="4" customWidth="1"/>
    <col min="9217" max="9217" width="23.42578125" style="4" customWidth="1"/>
    <col min="9218" max="9218" width="14.5703125" style="4" customWidth="1"/>
    <col min="9219" max="9219" width="15.140625" style="4" customWidth="1"/>
    <col min="9220" max="9220" width="14.85546875" style="4" customWidth="1"/>
    <col min="9221" max="9221" width="2.140625" style="4" customWidth="1"/>
    <col min="9222" max="9222" width="15.140625" style="4" customWidth="1"/>
    <col min="9223" max="9223" width="14.28515625" style="4" customWidth="1"/>
    <col min="9224" max="9224" width="15.42578125" style="4" customWidth="1"/>
    <col min="9225" max="9225" width="1.85546875" style="4" customWidth="1"/>
    <col min="9226" max="9226" width="15.28515625" style="4" bestFit="1" customWidth="1"/>
    <col min="9227" max="9227" width="16.42578125" style="4" customWidth="1"/>
    <col min="9228" max="9228" width="14.28515625" style="4" bestFit="1" customWidth="1"/>
    <col min="9229" max="9229" width="10.5703125" style="4" bestFit="1" customWidth="1"/>
    <col min="9230" max="9471" width="9.140625" style="4"/>
    <col min="9472" max="9472" width="3.42578125" style="4" customWidth="1"/>
    <col min="9473" max="9473" width="23.42578125" style="4" customWidth="1"/>
    <col min="9474" max="9474" width="14.5703125" style="4" customWidth="1"/>
    <col min="9475" max="9475" width="15.140625" style="4" customWidth="1"/>
    <col min="9476" max="9476" width="14.85546875" style="4" customWidth="1"/>
    <col min="9477" max="9477" width="2.140625" style="4" customWidth="1"/>
    <col min="9478" max="9478" width="15.140625" style="4" customWidth="1"/>
    <col min="9479" max="9479" width="14.28515625" style="4" customWidth="1"/>
    <col min="9480" max="9480" width="15.42578125" style="4" customWidth="1"/>
    <col min="9481" max="9481" width="1.85546875" style="4" customWidth="1"/>
    <col min="9482" max="9482" width="15.28515625" style="4" bestFit="1" customWidth="1"/>
    <col min="9483" max="9483" width="16.42578125" style="4" customWidth="1"/>
    <col min="9484" max="9484" width="14.28515625" style="4" bestFit="1" customWidth="1"/>
    <col min="9485" max="9485" width="10.5703125" style="4" bestFit="1" customWidth="1"/>
    <col min="9486" max="9727" width="9.140625" style="4"/>
    <col min="9728" max="9728" width="3.42578125" style="4" customWidth="1"/>
    <col min="9729" max="9729" width="23.42578125" style="4" customWidth="1"/>
    <col min="9730" max="9730" width="14.5703125" style="4" customWidth="1"/>
    <col min="9731" max="9731" width="15.140625" style="4" customWidth="1"/>
    <col min="9732" max="9732" width="14.85546875" style="4" customWidth="1"/>
    <col min="9733" max="9733" width="2.140625" style="4" customWidth="1"/>
    <col min="9734" max="9734" width="15.140625" style="4" customWidth="1"/>
    <col min="9735" max="9735" width="14.28515625" style="4" customWidth="1"/>
    <col min="9736" max="9736" width="15.42578125" style="4" customWidth="1"/>
    <col min="9737" max="9737" width="1.85546875" style="4" customWidth="1"/>
    <col min="9738" max="9738" width="15.28515625" style="4" bestFit="1" customWidth="1"/>
    <col min="9739" max="9739" width="16.42578125" style="4" customWidth="1"/>
    <col min="9740" max="9740" width="14.28515625" style="4" bestFit="1" customWidth="1"/>
    <col min="9741" max="9741" width="10.5703125" style="4" bestFit="1" customWidth="1"/>
    <col min="9742" max="9983" width="9.140625" style="4"/>
    <col min="9984" max="9984" width="3.42578125" style="4" customWidth="1"/>
    <col min="9985" max="9985" width="23.42578125" style="4" customWidth="1"/>
    <col min="9986" max="9986" width="14.5703125" style="4" customWidth="1"/>
    <col min="9987" max="9987" width="15.140625" style="4" customWidth="1"/>
    <col min="9988" max="9988" width="14.85546875" style="4" customWidth="1"/>
    <col min="9989" max="9989" width="2.140625" style="4" customWidth="1"/>
    <col min="9990" max="9990" width="15.140625" style="4" customWidth="1"/>
    <col min="9991" max="9991" width="14.28515625" style="4" customWidth="1"/>
    <col min="9992" max="9992" width="15.42578125" style="4" customWidth="1"/>
    <col min="9993" max="9993" width="1.85546875" style="4" customWidth="1"/>
    <col min="9994" max="9994" width="15.28515625" style="4" bestFit="1" customWidth="1"/>
    <col min="9995" max="9995" width="16.42578125" style="4" customWidth="1"/>
    <col min="9996" max="9996" width="14.28515625" style="4" bestFit="1" customWidth="1"/>
    <col min="9997" max="9997" width="10.5703125" style="4" bestFit="1" customWidth="1"/>
    <col min="9998" max="10239" width="9.140625" style="4"/>
    <col min="10240" max="10240" width="3.42578125" style="4" customWidth="1"/>
    <col min="10241" max="10241" width="23.42578125" style="4" customWidth="1"/>
    <col min="10242" max="10242" width="14.5703125" style="4" customWidth="1"/>
    <col min="10243" max="10243" width="15.140625" style="4" customWidth="1"/>
    <col min="10244" max="10244" width="14.85546875" style="4" customWidth="1"/>
    <col min="10245" max="10245" width="2.140625" style="4" customWidth="1"/>
    <col min="10246" max="10246" width="15.140625" style="4" customWidth="1"/>
    <col min="10247" max="10247" width="14.28515625" style="4" customWidth="1"/>
    <col min="10248" max="10248" width="15.42578125" style="4" customWidth="1"/>
    <col min="10249" max="10249" width="1.85546875" style="4" customWidth="1"/>
    <col min="10250" max="10250" width="15.28515625" style="4" bestFit="1" customWidth="1"/>
    <col min="10251" max="10251" width="16.42578125" style="4" customWidth="1"/>
    <col min="10252" max="10252" width="14.28515625" style="4" bestFit="1" customWidth="1"/>
    <col min="10253" max="10253" width="10.5703125" style="4" bestFit="1" customWidth="1"/>
    <col min="10254" max="10495" width="9.140625" style="4"/>
    <col min="10496" max="10496" width="3.42578125" style="4" customWidth="1"/>
    <col min="10497" max="10497" width="23.42578125" style="4" customWidth="1"/>
    <col min="10498" max="10498" width="14.5703125" style="4" customWidth="1"/>
    <col min="10499" max="10499" width="15.140625" style="4" customWidth="1"/>
    <col min="10500" max="10500" width="14.85546875" style="4" customWidth="1"/>
    <col min="10501" max="10501" width="2.140625" style="4" customWidth="1"/>
    <col min="10502" max="10502" width="15.140625" style="4" customWidth="1"/>
    <col min="10503" max="10503" width="14.28515625" style="4" customWidth="1"/>
    <col min="10504" max="10504" width="15.42578125" style="4" customWidth="1"/>
    <col min="10505" max="10505" width="1.85546875" style="4" customWidth="1"/>
    <col min="10506" max="10506" width="15.28515625" style="4" bestFit="1" customWidth="1"/>
    <col min="10507" max="10507" width="16.42578125" style="4" customWidth="1"/>
    <col min="10508" max="10508" width="14.28515625" style="4" bestFit="1" customWidth="1"/>
    <col min="10509" max="10509" width="10.5703125" style="4" bestFit="1" customWidth="1"/>
    <col min="10510" max="10751" width="9.140625" style="4"/>
    <col min="10752" max="10752" width="3.42578125" style="4" customWidth="1"/>
    <col min="10753" max="10753" width="23.42578125" style="4" customWidth="1"/>
    <col min="10754" max="10754" width="14.5703125" style="4" customWidth="1"/>
    <col min="10755" max="10755" width="15.140625" style="4" customWidth="1"/>
    <col min="10756" max="10756" width="14.85546875" style="4" customWidth="1"/>
    <col min="10757" max="10757" width="2.140625" style="4" customWidth="1"/>
    <col min="10758" max="10758" width="15.140625" style="4" customWidth="1"/>
    <col min="10759" max="10759" width="14.28515625" style="4" customWidth="1"/>
    <col min="10760" max="10760" width="15.42578125" style="4" customWidth="1"/>
    <col min="10761" max="10761" width="1.85546875" style="4" customWidth="1"/>
    <col min="10762" max="10762" width="15.28515625" style="4" bestFit="1" customWidth="1"/>
    <col min="10763" max="10763" width="16.42578125" style="4" customWidth="1"/>
    <col min="10764" max="10764" width="14.28515625" style="4" bestFit="1" customWidth="1"/>
    <col min="10765" max="10765" width="10.5703125" style="4" bestFit="1" customWidth="1"/>
    <col min="10766" max="11007" width="9.140625" style="4"/>
    <col min="11008" max="11008" width="3.42578125" style="4" customWidth="1"/>
    <col min="11009" max="11009" width="23.42578125" style="4" customWidth="1"/>
    <col min="11010" max="11010" width="14.5703125" style="4" customWidth="1"/>
    <col min="11011" max="11011" width="15.140625" style="4" customWidth="1"/>
    <col min="11012" max="11012" width="14.85546875" style="4" customWidth="1"/>
    <col min="11013" max="11013" width="2.140625" style="4" customWidth="1"/>
    <col min="11014" max="11014" width="15.140625" style="4" customWidth="1"/>
    <col min="11015" max="11015" width="14.28515625" style="4" customWidth="1"/>
    <col min="11016" max="11016" width="15.42578125" style="4" customWidth="1"/>
    <col min="11017" max="11017" width="1.85546875" style="4" customWidth="1"/>
    <col min="11018" max="11018" width="15.28515625" style="4" bestFit="1" customWidth="1"/>
    <col min="11019" max="11019" width="16.42578125" style="4" customWidth="1"/>
    <col min="11020" max="11020" width="14.28515625" style="4" bestFit="1" customWidth="1"/>
    <col min="11021" max="11021" width="10.5703125" style="4" bestFit="1" customWidth="1"/>
    <col min="11022" max="11263" width="9.140625" style="4"/>
    <col min="11264" max="11264" width="3.42578125" style="4" customWidth="1"/>
    <col min="11265" max="11265" width="23.42578125" style="4" customWidth="1"/>
    <col min="11266" max="11266" width="14.5703125" style="4" customWidth="1"/>
    <col min="11267" max="11267" width="15.140625" style="4" customWidth="1"/>
    <col min="11268" max="11268" width="14.85546875" style="4" customWidth="1"/>
    <col min="11269" max="11269" width="2.140625" style="4" customWidth="1"/>
    <col min="11270" max="11270" width="15.140625" style="4" customWidth="1"/>
    <col min="11271" max="11271" width="14.28515625" style="4" customWidth="1"/>
    <col min="11272" max="11272" width="15.42578125" style="4" customWidth="1"/>
    <col min="11273" max="11273" width="1.85546875" style="4" customWidth="1"/>
    <col min="11274" max="11274" width="15.28515625" style="4" bestFit="1" customWidth="1"/>
    <col min="11275" max="11275" width="16.42578125" style="4" customWidth="1"/>
    <col min="11276" max="11276" width="14.28515625" style="4" bestFit="1" customWidth="1"/>
    <col min="11277" max="11277" width="10.5703125" style="4" bestFit="1" customWidth="1"/>
    <col min="11278" max="11519" width="9.140625" style="4"/>
    <col min="11520" max="11520" width="3.42578125" style="4" customWidth="1"/>
    <col min="11521" max="11521" width="23.42578125" style="4" customWidth="1"/>
    <col min="11522" max="11522" width="14.5703125" style="4" customWidth="1"/>
    <col min="11523" max="11523" width="15.140625" style="4" customWidth="1"/>
    <col min="11524" max="11524" width="14.85546875" style="4" customWidth="1"/>
    <col min="11525" max="11525" width="2.140625" style="4" customWidth="1"/>
    <col min="11526" max="11526" width="15.140625" style="4" customWidth="1"/>
    <col min="11527" max="11527" width="14.28515625" style="4" customWidth="1"/>
    <col min="11528" max="11528" width="15.42578125" style="4" customWidth="1"/>
    <col min="11529" max="11529" width="1.85546875" style="4" customWidth="1"/>
    <col min="11530" max="11530" width="15.28515625" style="4" bestFit="1" customWidth="1"/>
    <col min="11531" max="11531" width="16.42578125" style="4" customWidth="1"/>
    <col min="11532" max="11532" width="14.28515625" style="4" bestFit="1" customWidth="1"/>
    <col min="11533" max="11533" width="10.5703125" style="4" bestFit="1" customWidth="1"/>
    <col min="11534" max="11775" width="9.140625" style="4"/>
    <col min="11776" max="11776" width="3.42578125" style="4" customWidth="1"/>
    <col min="11777" max="11777" width="23.42578125" style="4" customWidth="1"/>
    <col min="11778" max="11778" width="14.5703125" style="4" customWidth="1"/>
    <col min="11779" max="11779" width="15.140625" style="4" customWidth="1"/>
    <col min="11780" max="11780" width="14.85546875" style="4" customWidth="1"/>
    <col min="11781" max="11781" width="2.140625" style="4" customWidth="1"/>
    <col min="11782" max="11782" width="15.140625" style="4" customWidth="1"/>
    <col min="11783" max="11783" width="14.28515625" style="4" customWidth="1"/>
    <col min="11784" max="11784" width="15.42578125" style="4" customWidth="1"/>
    <col min="11785" max="11785" width="1.85546875" style="4" customWidth="1"/>
    <col min="11786" max="11786" width="15.28515625" style="4" bestFit="1" customWidth="1"/>
    <col min="11787" max="11787" width="16.42578125" style="4" customWidth="1"/>
    <col min="11788" max="11788" width="14.28515625" style="4" bestFit="1" customWidth="1"/>
    <col min="11789" max="11789" width="10.5703125" style="4" bestFit="1" customWidth="1"/>
    <col min="11790" max="12031" width="9.140625" style="4"/>
    <col min="12032" max="12032" width="3.42578125" style="4" customWidth="1"/>
    <col min="12033" max="12033" width="23.42578125" style="4" customWidth="1"/>
    <col min="12034" max="12034" width="14.5703125" style="4" customWidth="1"/>
    <col min="12035" max="12035" width="15.140625" style="4" customWidth="1"/>
    <col min="12036" max="12036" width="14.85546875" style="4" customWidth="1"/>
    <col min="12037" max="12037" width="2.140625" style="4" customWidth="1"/>
    <col min="12038" max="12038" width="15.140625" style="4" customWidth="1"/>
    <col min="12039" max="12039" width="14.28515625" style="4" customWidth="1"/>
    <col min="12040" max="12040" width="15.42578125" style="4" customWidth="1"/>
    <col min="12041" max="12041" width="1.85546875" style="4" customWidth="1"/>
    <col min="12042" max="12042" width="15.28515625" style="4" bestFit="1" customWidth="1"/>
    <col min="12043" max="12043" width="16.42578125" style="4" customWidth="1"/>
    <col min="12044" max="12044" width="14.28515625" style="4" bestFit="1" customWidth="1"/>
    <col min="12045" max="12045" width="10.5703125" style="4" bestFit="1" customWidth="1"/>
    <col min="12046" max="12287" width="9.140625" style="4"/>
    <col min="12288" max="12288" width="3.42578125" style="4" customWidth="1"/>
    <col min="12289" max="12289" width="23.42578125" style="4" customWidth="1"/>
    <col min="12290" max="12290" width="14.5703125" style="4" customWidth="1"/>
    <col min="12291" max="12291" width="15.140625" style="4" customWidth="1"/>
    <col min="12292" max="12292" width="14.85546875" style="4" customWidth="1"/>
    <col min="12293" max="12293" width="2.140625" style="4" customWidth="1"/>
    <col min="12294" max="12294" width="15.140625" style="4" customWidth="1"/>
    <col min="12295" max="12295" width="14.28515625" style="4" customWidth="1"/>
    <col min="12296" max="12296" width="15.42578125" style="4" customWidth="1"/>
    <col min="12297" max="12297" width="1.85546875" style="4" customWidth="1"/>
    <col min="12298" max="12298" width="15.28515625" style="4" bestFit="1" customWidth="1"/>
    <col min="12299" max="12299" width="16.42578125" style="4" customWidth="1"/>
    <col min="12300" max="12300" width="14.28515625" style="4" bestFit="1" customWidth="1"/>
    <col min="12301" max="12301" width="10.5703125" style="4" bestFit="1" customWidth="1"/>
    <col min="12302" max="12543" width="9.140625" style="4"/>
    <col min="12544" max="12544" width="3.42578125" style="4" customWidth="1"/>
    <col min="12545" max="12545" width="23.42578125" style="4" customWidth="1"/>
    <col min="12546" max="12546" width="14.5703125" style="4" customWidth="1"/>
    <col min="12547" max="12547" width="15.140625" style="4" customWidth="1"/>
    <col min="12548" max="12548" width="14.85546875" style="4" customWidth="1"/>
    <col min="12549" max="12549" width="2.140625" style="4" customWidth="1"/>
    <col min="12550" max="12550" width="15.140625" style="4" customWidth="1"/>
    <col min="12551" max="12551" width="14.28515625" style="4" customWidth="1"/>
    <col min="12552" max="12552" width="15.42578125" style="4" customWidth="1"/>
    <col min="12553" max="12553" width="1.85546875" style="4" customWidth="1"/>
    <col min="12554" max="12554" width="15.28515625" style="4" bestFit="1" customWidth="1"/>
    <col min="12555" max="12555" width="16.42578125" style="4" customWidth="1"/>
    <col min="12556" max="12556" width="14.28515625" style="4" bestFit="1" customWidth="1"/>
    <col min="12557" max="12557" width="10.5703125" style="4" bestFit="1" customWidth="1"/>
    <col min="12558" max="12799" width="9.140625" style="4"/>
    <col min="12800" max="12800" width="3.42578125" style="4" customWidth="1"/>
    <col min="12801" max="12801" width="23.42578125" style="4" customWidth="1"/>
    <col min="12802" max="12802" width="14.5703125" style="4" customWidth="1"/>
    <col min="12803" max="12803" width="15.140625" style="4" customWidth="1"/>
    <col min="12804" max="12804" width="14.85546875" style="4" customWidth="1"/>
    <col min="12805" max="12805" width="2.140625" style="4" customWidth="1"/>
    <col min="12806" max="12806" width="15.140625" style="4" customWidth="1"/>
    <col min="12807" max="12807" width="14.28515625" style="4" customWidth="1"/>
    <col min="12808" max="12808" width="15.42578125" style="4" customWidth="1"/>
    <col min="12809" max="12809" width="1.85546875" style="4" customWidth="1"/>
    <col min="12810" max="12810" width="15.28515625" style="4" bestFit="1" customWidth="1"/>
    <col min="12811" max="12811" width="16.42578125" style="4" customWidth="1"/>
    <col min="12812" max="12812" width="14.28515625" style="4" bestFit="1" customWidth="1"/>
    <col min="12813" max="12813" width="10.5703125" style="4" bestFit="1" customWidth="1"/>
    <col min="12814" max="13055" width="9.140625" style="4"/>
    <col min="13056" max="13056" width="3.42578125" style="4" customWidth="1"/>
    <col min="13057" max="13057" width="23.42578125" style="4" customWidth="1"/>
    <col min="13058" max="13058" width="14.5703125" style="4" customWidth="1"/>
    <col min="13059" max="13059" width="15.140625" style="4" customWidth="1"/>
    <col min="13060" max="13060" width="14.85546875" style="4" customWidth="1"/>
    <col min="13061" max="13061" width="2.140625" style="4" customWidth="1"/>
    <col min="13062" max="13062" width="15.140625" style="4" customWidth="1"/>
    <col min="13063" max="13063" width="14.28515625" style="4" customWidth="1"/>
    <col min="13064" max="13064" width="15.42578125" style="4" customWidth="1"/>
    <col min="13065" max="13065" width="1.85546875" style="4" customWidth="1"/>
    <col min="13066" max="13066" width="15.28515625" style="4" bestFit="1" customWidth="1"/>
    <col min="13067" max="13067" width="16.42578125" style="4" customWidth="1"/>
    <col min="13068" max="13068" width="14.28515625" style="4" bestFit="1" customWidth="1"/>
    <col min="13069" max="13069" width="10.5703125" style="4" bestFit="1" customWidth="1"/>
    <col min="13070" max="13311" width="9.140625" style="4"/>
    <col min="13312" max="13312" width="3.42578125" style="4" customWidth="1"/>
    <col min="13313" max="13313" width="23.42578125" style="4" customWidth="1"/>
    <col min="13314" max="13314" width="14.5703125" style="4" customWidth="1"/>
    <col min="13315" max="13315" width="15.140625" style="4" customWidth="1"/>
    <col min="13316" max="13316" width="14.85546875" style="4" customWidth="1"/>
    <col min="13317" max="13317" width="2.140625" style="4" customWidth="1"/>
    <col min="13318" max="13318" width="15.140625" style="4" customWidth="1"/>
    <col min="13319" max="13319" width="14.28515625" style="4" customWidth="1"/>
    <col min="13320" max="13320" width="15.42578125" style="4" customWidth="1"/>
    <col min="13321" max="13321" width="1.85546875" style="4" customWidth="1"/>
    <col min="13322" max="13322" width="15.28515625" style="4" bestFit="1" customWidth="1"/>
    <col min="13323" max="13323" width="16.42578125" style="4" customWidth="1"/>
    <col min="13324" max="13324" width="14.28515625" style="4" bestFit="1" customWidth="1"/>
    <col min="13325" max="13325" width="10.5703125" style="4" bestFit="1" customWidth="1"/>
    <col min="13326" max="13567" width="9.140625" style="4"/>
    <col min="13568" max="13568" width="3.42578125" style="4" customWidth="1"/>
    <col min="13569" max="13569" width="23.42578125" style="4" customWidth="1"/>
    <col min="13570" max="13570" width="14.5703125" style="4" customWidth="1"/>
    <col min="13571" max="13571" width="15.140625" style="4" customWidth="1"/>
    <col min="13572" max="13572" width="14.85546875" style="4" customWidth="1"/>
    <col min="13573" max="13573" width="2.140625" style="4" customWidth="1"/>
    <col min="13574" max="13574" width="15.140625" style="4" customWidth="1"/>
    <col min="13575" max="13575" width="14.28515625" style="4" customWidth="1"/>
    <col min="13576" max="13576" width="15.42578125" style="4" customWidth="1"/>
    <col min="13577" max="13577" width="1.85546875" style="4" customWidth="1"/>
    <col min="13578" max="13578" width="15.28515625" style="4" bestFit="1" customWidth="1"/>
    <col min="13579" max="13579" width="16.42578125" style="4" customWidth="1"/>
    <col min="13580" max="13580" width="14.28515625" style="4" bestFit="1" customWidth="1"/>
    <col min="13581" max="13581" width="10.5703125" style="4" bestFit="1" customWidth="1"/>
    <col min="13582" max="13823" width="9.140625" style="4"/>
    <col min="13824" max="13824" width="3.42578125" style="4" customWidth="1"/>
    <col min="13825" max="13825" width="23.42578125" style="4" customWidth="1"/>
    <col min="13826" max="13826" width="14.5703125" style="4" customWidth="1"/>
    <col min="13827" max="13827" width="15.140625" style="4" customWidth="1"/>
    <col min="13828" max="13828" width="14.85546875" style="4" customWidth="1"/>
    <col min="13829" max="13829" width="2.140625" style="4" customWidth="1"/>
    <col min="13830" max="13830" width="15.140625" style="4" customWidth="1"/>
    <col min="13831" max="13831" width="14.28515625" style="4" customWidth="1"/>
    <col min="13832" max="13832" width="15.42578125" style="4" customWidth="1"/>
    <col min="13833" max="13833" width="1.85546875" style="4" customWidth="1"/>
    <col min="13834" max="13834" width="15.28515625" style="4" bestFit="1" customWidth="1"/>
    <col min="13835" max="13835" width="16.42578125" style="4" customWidth="1"/>
    <col min="13836" max="13836" width="14.28515625" style="4" bestFit="1" customWidth="1"/>
    <col min="13837" max="13837" width="10.5703125" style="4" bestFit="1" customWidth="1"/>
    <col min="13838" max="14079" width="9.140625" style="4"/>
    <col min="14080" max="14080" width="3.42578125" style="4" customWidth="1"/>
    <col min="14081" max="14081" width="23.42578125" style="4" customWidth="1"/>
    <col min="14082" max="14082" width="14.5703125" style="4" customWidth="1"/>
    <col min="14083" max="14083" width="15.140625" style="4" customWidth="1"/>
    <col min="14084" max="14084" width="14.85546875" style="4" customWidth="1"/>
    <col min="14085" max="14085" width="2.140625" style="4" customWidth="1"/>
    <col min="14086" max="14086" width="15.140625" style="4" customWidth="1"/>
    <col min="14087" max="14087" width="14.28515625" style="4" customWidth="1"/>
    <col min="14088" max="14088" width="15.42578125" style="4" customWidth="1"/>
    <col min="14089" max="14089" width="1.85546875" style="4" customWidth="1"/>
    <col min="14090" max="14090" width="15.28515625" style="4" bestFit="1" customWidth="1"/>
    <col min="14091" max="14091" width="16.42578125" style="4" customWidth="1"/>
    <col min="14092" max="14092" width="14.28515625" style="4" bestFit="1" customWidth="1"/>
    <col min="14093" max="14093" width="10.5703125" style="4" bestFit="1" customWidth="1"/>
    <col min="14094" max="14335" width="9.140625" style="4"/>
    <col min="14336" max="14336" width="3.42578125" style="4" customWidth="1"/>
    <col min="14337" max="14337" width="23.42578125" style="4" customWidth="1"/>
    <col min="14338" max="14338" width="14.5703125" style="4" customWidth="1"/>
    <col min="14339" max="14339" width="15.140625" style="4" customWidth="1"/>
    <col min="14340" max="14340" width="14.85546875" style="4" customWidth="1"/>
    <col min="14341" max="14341" width="2.140625" style="4" customWidth="1"/>
    <col min="14342" max="14342" width="15.140625" style="4" customWidth="1"/>
    <col min="14343" max="14343" width="14.28515625" style="4" customWidth="1"/>
    <col min="14344" max="14344" width="15.42578125" style="4" customWidth="1"/>
    <col min="14345" max="14345" width="1.85546875" style="4" customWidth="1"/>
    <col min="14346" max="14346" width="15.28515625" style="4" bestFit="1" customWidth="1"/>
    <col min="14347" max="14347" width="16.42578125" style="4" customWidth="1"/>
    <col min="14348" max="14348" width="14.28515625" style="4" bestFit="1" customWidth="1"/>
    <col min="14349" max="14349" width="10.5703125" style="4" bestFit="1" customWidth="1"/>
    <col min="14350" max="14591" width="9.140625" style="4"/>
    <col min="14592" max="14592" width="3.42578125" style="4" customWidth="1"/>
    <col min="14593" max="14593" width="23.42578125" style="4" customWidth="1"/>
    <col min="14594" max="14594" width="14.5703125" style="4" customWidth="1"/>
    <col min="14595" max="14595" width="15.140625" style="4" customWidth="1"/>
    <col min="14596" max="14596" width="14.85546875" style="4" customWidth="1"/>
    <col min="14597" max="14597" width="2.140625" style="4" customWidth="1"/>
    <col min="14598" max="14598" width="15.140625" style="4" customWidth="1"/>
    <col min="14599" max="14599" width="14.28515625" style="4" customWidth="1"/>
    <col min="14600" max="14600" width="15.42578125" style="4" customWidth="1"/>
    <col min="14601" max="14601" width="1.85546875" style="4" customWidth="1"/>
    <col min="14602" max="14602" width="15.28515625" style="4" bestFit="1" customWidth="1"/>
    <col min="14603" max="14603" width="16.42578125" style="4" customWidth="1"/>
    <col min="14604" max="14604" width="14.28515625" style="4" bestFit="1" customWidth="1"/>
    <col min="14605" max="14605" width="10.5703125" style="4" bestFit="1" customWidth="1"/>
    <col min="14606" max="14847" width="9.140625" style="4"/>
    <col min="14848" max="14848" width="3.42578125" style="4" customWidth="1"/>
    <col min="14849" max="14849" width="23.42578125" style="4" customWidth="1"/>
    <col min="14850" max="14850" width="14.5703125" style="4" customWidth="1"/>
    <col min="14851" max="14851" width="15.140625" style="4" customWidth="1"/>
    <col min="14852" max="14852" width="14.85546875" style="4" customWidth="1"/>
    <col min="14853" max="14853" width="2.140625" style="4" customWidth="1"/>
    <col min="14854" max="14854" width="15.140625" style="4" customWidth="1"/>
    <col min="14855" max="14855" width="14.28515625" style="4" customWidth="1"/>
    <col min="14856" max="14856" width="15.42578125" style="4" customWidth="1"/>
    <col min="14857" max="14857" width="1.85546875" style="4" customWidth="1"/>
    <col min="14858" max="14858" width="15.28515625" style="4" bestFit="1" customWidth="1"/>
    <col min="14859" max="14859" width="16.42578125" style="4" customWidth="1"/>
    <col min="14860" max="14860" width="14.28515625" style="4" bestFit="1" customWidth="1"/>
    <col min="14861" max="14861" width="10.5703125" style="4" bestFit="1" customWidth="1"/>
    <col min="14862" max="15103" width="9.140625" style="4"/>
    <col min="15104" max="15104" width="3.42578125" style="4" customWidth="1"/>
    <col min="15105" max="15105" width="23.42578125" style="4" customWidth="1"/>
    <col min="15106" max="15106" width="14.5703125" style="4" customWidth="1"/>
    <col min="15107" max="15107" width="15.140625" style="4" customWidth="1"/>
    <col min="15108" max="15108" width="14.85546875" style="4" customWidth="1"/>
    <col min="15109" max="15109" width="2.140625" style="4" customWidth="1"/>
    <col min="15110" max="15110" width="15.140625" style="4" customWidth="1"/>
    <col min="15111" max="15111" width="14.28515625" style="4" customWidth="1"/>
    <col min="15112" max="15112" width="15.42578125" style="4" customWidth="1"/>
    <col min="15113" max="15113" width="1.85546875" style="4" customWidth="1"/>
    <col min="15114" max="15114" width="15.28515625" style="4" bestFit="1" customWidth="1"/>
    <col min="15115" max="15115" width="16.42578125" style="4" customWidth="1"/>
    <col min="15116" max="15116" width="14.28515625" style="4" bestFit="1" customWidth="1"/>
    <col min="15117" max="15117" width="10.5703125" style="4" bestFit="1" customWidth="1"/>
    <col min="15118" max="15359" width="9.140625" style="4"/>
    <col min="15360" max="15360" width="3.42578125" style="4" customWidth="1"/>
    <col min="15361" max="15361" width="23.42578125" style="4" customWidth="1"/>
    <col min="15362" max="15362" width="14.5703125" style="4" customWidth="1"/>
    <col min="15363" max="15363" width="15.140625" style="4" customWidth="1"/>
    <col min="15364" max="15364" width="14.85546875" style="4" customWidth="1"/>
    <col min="15365" max="15365" width="2.140625" style="4" customWidth="1"/>
    <col min="15366" max="15366" width="15.140625" style="4" customWidth="1"/>
    <col min="15367" max="15367" width="14.28515625" style="4" customWidth="1"/>
    <col min="15368" max="15368" width="15.42578125" style="4" customWidth="1"/>
    <col min="15369" max="15369" width="1.85546875" style="4" customWidth="1"/>
    <col min="15370" max="15370" width="15.28515625" style="4" bestFit="1" customWidth="1"/>
    <col min="15371" max="15371" width="16.42578125" style="4" customWidth="1"/>
    <col min="15372" max="15372" width="14.28515625" style="4" bestFit="1" customWidth="1"/>
    <col min="15373" max="15373" width="10.5703125" style="4" bestFit="1" customWidth="1"/>
    <col min="15374" max="15615" width="9.140625" style="4"/>
    <col min="15616" max="15616" width="3.42578125" style="4" customWidth="1"/>
    <col min="15617" max="15617" width="23.42578125" style="4" customWidth="1"/>
    <col min="15618" max="15618" width="14.5703125" style="4" customWidth="1"/>
    <col min="15619" max="15619" width="15.140625" style="4" customWidth="1"/>
    <col min="15620" max="15620" width="14.85546875" style="4" customWidth="1"/>
    <col min="15621" max="15621" width="2.140625" style="4" customWidth="1"/>
    <col min="15622" max="15622" width="15.140625" style="4" customWidth="1"/>
    <col min="15623" max="15623" width="14.28515625" style="4" customWidth="1"/>
    <col min="15624" max="15624" width="15.42578125" style="4" customWidth="1"/>
    <col min="15625" max="15625" width="1.85546875" style="4" customWidth="1"/>
    <col min="15626" max="15626" width="15.28515625" style="4" bestFit="1" customWidth="1"/>
    <col min="15627" max="15627" width="16.42578125" style="4" customWidth="1"/>
    <col min="15628" max="15628" width="14.28515625" style="4" bestFit="1" customWidth="1"/>
    <col min="15629" max="15629" width="10.5703125" style="4" bestFit="1" customWidth="1"/>
    <col min="15630" max="15871" width="9.140625" style="4"/>
    <col min="15872" max="15872" width="3.42578125" style="4" customWidth="1"/>
    <col min="15873" max="15873" width="23.42578125" style="4" customWidth="1"/>
    <col min="15874" max="15874" width="14.5703125" style="4" customWidth="1"/>
    <col min="15875" max="15875" width="15.140625" style="4" customWidth="1"/>
    <col min="15876" max="15876" width="14.85546875" style="4" customWidth="1"/>
    <col min="15877" max="15877" width="2.140625" style="4" customWidth="1"/>
    <col min="15878" max="15878" width="15.140625" style="4" customWidth="1"/>
    <col min="15879" max="15879" width="14.28515625" style="4" customWidth="1"/>
    <col min="15880" max="15880" width="15.42578125" style="4" customWidth="1"/>
    <col min="15881" max="15881" width="1.85546875" style="4" customWidth="1"/>
    <col min="15882" max="15882" width="15.28515625" style="4" bestFit="1" customWidth="1"/>
    <col min="15883" max="15883" width="16.42578125" style="4" customWidth="1"/>
    <col min="15884" max="15884" width="14.28515625" style="4" bestFit="1" customWidth="1"/>
    <col min="15885" max="15885" width="10.5703125" style="4" bestFit="1" customWidth="1"/>
    <col min="15886" max="16127" width="9.140625" style="4"/>
    <col min="16128" max="16128" width="3.42578125" style="4" customWidth="1"/>
    <col min="16129" max="16129" width="23.42578125" style="4" customWidth="1"/>
    <col min="16130" max="16130" width="14.5703125" style="4" customWidth="1"/>
    <col min="16131" max="16131" width="15.140625" style="4" customWidth="1"/>
    <col min="16132" max="16132" width="14.85546875" style="4" customWidth="1"/>
    <col min="16133" max="16133" width="2.140625" style="4" customWidth="1"/>
    <col min="16134" max="16134" width="15.140625" style="4" customWidth="1"/>
    <col min="16135" max="16135" width="14.28515625" style="4" customWidth="1"/>
    <col min="16136" max="16136" width="15.42578125" style="4" customWidth="1"/>
    <col min="16137" max="16137" width="1.85546875" style="4" customWidth="1"/>
    <col min="16138" max="16138" width="15.28515625" style="4" bestFit="1" customWidth="1"/>
    <col min="16139" max="16139" width="16.42578125" style="4" customWidth="1"/>
    <col min="16140" max="16140" width="14.28515625" style="4" bestFit="1" customWidth="1"/>
    <col min="16141" max="16141" width="10.5703125" style="4" bestFit="1" customWidth="1"/>
    <col min="16142" max="16384" width="9.140625" style="4"/>
  </cols>
  <sheetData>
    <row r="1" spans="1:15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5" x14ac:dyDescent="0.2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5" x14ac:dyDescent="0.2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5" x14ac:dyDescent="0.2">
      <c r="A4" s="5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5" x14ac:dyDescent="0.2">
      <c r="A6" s="8"/>
      <c r="B6" s="9"/>
      <c r="C6" s="9"/>
      <c r="D6" s="9"/>
      <c r="E6" s="9"/>
      <c r="F6" s="9"/>
      <c r="G6" s="9"/>
      <c r="H6" s="9"/>
      <c r="I6" s="9" t="s">
        <v>4</v>
      </c>
      <c r="J6" s="9"/>
      <c r="K6" s="11" t="s">
        <v>5</v>
      </c>
      <c r="L6" s="9"/>
      <c r="M6" s="57" t="s">
        <v>5</v>
      </c>
    </row>
    <row r="7" spans="1:15" x14ac:dyDescent="0.2">
      <c r="A7" s="12"/>
      <c r="B7" s="13"/>
      <c r="C7" s="13"/>
      <c r="D7" s="14"/>
      <c r="E7" s="14" t="s">
        <v>6</v>
      </c>
      <c r="F7" s="14"/>
      <c r="G7" s="14" t="s">
        <v>7</v>
      </c>
      <c r="H7" s="14"/>
      <c r="I7" s="14" t="s">
        <v>8</v>
      </c>
      <c r="J7" s="14"/>
      <c r="K7" s="14" t="s">
        <v>8</v>
      </c>
      <c r="L7" s="14" t="s">
        <v>9</v>
      </c>
      <c r="M7" s="15" t="s">
        <v>10</v>
      </c>
      <c r="N7" s="16"/>
    </row>
    <row r="8" spans="1:15" x14ac:dyDescent="0.2">
      <c r="A8" s="17" t="s">
        <v>11</v>
      </c>
      <c r="B8" s="18" t="s">
        <v>12</v>
      </c>
      <c r="C8" s="18" t="s">
        <v>13</v>
      </c>
      <c r="D8" s="19"/>
      <c r="E8" s="20" t="s">
        <v>14</v>
      </c>
      <c r="F8" s="21"/>
      <c r="G8" s="20" t="s">
        <v>15</v>
      </c>
      <c r="H8" s="21"/>
      <c r="I8" s="19" t="s">
        <v>16</v>
      </c>
      <c r="J8" s="21"/>
      <c r="K8" s="19" t="s">
        <v>16</v>
      </c>
      <c r="L8" s="19" t="s">
        <v>17</v>
      </c>
      <c r="M8" s="22" t="s">
        <v>18</v>
      </c>
      <c r="N8" s="16"/>
    </row>
    <row r="9" spans="1:15" x14ac:dyDescent="0.2">
      <c r="A9" s="12"/>
      <c r="B9" s="13"/>
      <c r="C9" s="13"/>
      <c r="D9" s="14"/>
      <c r="E9" s="14"/>
      <c r="F9" s="14"/>
      <c r="G9" s="14"/>
      <c r="H9" s="14"/>
      <c r="I9" s="14"/>
      <c r="J9" s="14"/>
      <c r="K9" s="14"/>
      <c r="L9" s="14"/>
      <c r="M9" s="15"/>
      <c r="N9" s="16"/>
    </row>
    <row r="10" spans="1:15" x14ac:dyDescent="0.2">
      <c r="A10" s="23"/>
      <c r="B10" s="4" t="s">
        <v>19</v>
      </c>
      <c r="D10" s="14"/>
      <c r="E10" s="14"/>
      <c r="F10" s="14"/>
      <c r="G10" s="14"/>
      <c r="H10" s="14"/>
      <c r="I10" s="24"/>
      <c r="J10" s="14"/>
      <c r="K10" s="24"/>
      <c r="L10" s="14"/>
      <c r="M10" s="25"/>
      <c r="N10" s="16"/>
    </row>
    <row r="11" spans="1:15" x14ac:dyDescent="0.2">
      <c r="A11" s="8">
        <v>1</v>
      </c>
      <c r="B11" s="13"/>
      <c r="C11" s="13" t="s">
        <v>20</v>
      </c>
      <c r="D11" s="14"/>
      <c r="E11" s="14">
        <v>447</v>
      </c>
      <c r="F11" s="14"/>
      <c r="G11" s="14" t="s">
        <v>21</v>
      </c>
      <c r="H11" s="14"/>
      <c r="I11" s="26">
        <v>129333568.69738361</v>
      </c>
      <c r="J11" s="14"/>
      <c r="K11" s="26">
        <v>129333568.69738361</v>
      </c>
      <c r="L11" s="26"/>
      <c r="M11" s="27"/>
      <c r="N11" s="28"/>
    </row>
    <row r="12" spans="1:15" x14ac:dyDescent="0.2">
      <c r="A12" s="8">
        <f>MAX($A$9:A11)+1</f>
        <v>2</v>
      </c>
      <c r="B12" s="13"/>
      <c r="C12" s="13" t="s">
        <v>20</v>
      </c>
      <c r="D12" s="14"/>
      <c r="E12" s="14">
        <v>447</v>
      </c>
      <c r="F12" s="14"/>
      <c r="G12" s="14" t="s">
        <v>22</v>
      </c>
      <c r="H12" s="14"/>
      <c r="I12" s="26">
        <v>0</v>
      </c>
      <c r="J12" s="14"/>
      <c r="K12" s="26">
        <v>0</v>
      </c>
      <c r="L12" s="26"/>
      <c r="M12" s="27"/>
      <c r="N12" s="28"/>
    </row>
    <row r="13" spans="1:15" x14ac:dyDescent="0.2">
      <c r="A13" s="8">
        <f>MAX($A$9:A12)+1</f>
        <v>3</v>
      </c>
      <c r="B13" s="13"/>
      <c r="C13" s="13" t="s">
        <v>23</v>
      </c>
      <c r="D13" s="14"/>
      <c r="E13" s="14">
        <v>501</v>
      </c>
      <c r="F13" s="14"/>
      <c r="G13" s="14" t="s">
        <v>24</v>
      </c>
      <c r="H13" s="14"/>
      <c r="I13" s="26">
        <v>0</v>
      </c>
      <c r="J13" s="14"/>
      <c r="K13" s="26">
        <v>0</v>
      </c>
      <c r="L13" s="24"/>
      <c r="M13" s="27"/>
      <c r="N13" s="28"/>
    </row>
    <row r="14" spans="1:15" x14ac:dyDescent="0.2">
      <c r="A14" s="8">
        <f>MAX($A$9:A13)+1</f>
        <v>4</v>
      </c>
      <c r="B14" s="13"/>
      <c r="C14" s="13" t="s">
        <v>23</v>
      </c>
      <c r="D14" s="14"/>
      <c r="E14" s="14">
        <v>501</v>
      </c>
      <c r="F14" s="14"/>
      <c r="G14" s="14" t="s">
        <v>22</v>
      </c>
      <c r="H14" s="14"/>
      <c r="I14" s="26">
        <v>317899656.45675743</v>
      </c>
      <c r="J14" s="14"/>
      <c r="K14" s="26">
        <v>317899656.45675743</v>
      </c>
      <c r="L14" s="26"/>
      <c r="M14" s="27"/>
      <c r="N14" s="28"/>
    </row>
    <row r="15" spans="1:15" x14ac:dyDescent="0.2">
      <c r="A15" s="8">
        <f>MAX($A$9:A14)+1</f>
        <v>5</v>
      </c>
      <c r="B15" s="13"/>
      <c r="C15" s="13" t="s">
        <v>23</v>
      </c>
      <c r="D15" s="14"/>
      <c r="E15" s="14">
        <v>503</v>
      </c>
      <c r="F15" s="14"/>
      <c r="G15" s="14" t="s">
        <v>22</v>
      </c>
      <c r="H15" s="14"/>
      <c r="I15" s="26">
        <v>2479810.647553497</v>
      </c>
      <c r="J15" s="14"/>
      <c r="K15" s="26">
        <v>2479810.647553497</v>
      </c>
      <c r="L15" s="26"/>
      <c r="M15" s="27"/>
      <c r="N15" s="28"/>
    </row>
    <row r="16" spans="1:15" ht="15" x14ac:dyDescent="0.25">
      <c r="A16" s="8">
        <f>MAX($A$9:A15)+1</f>
        <v>6</v>
      </c>
      <c r="B16" s="13"/>
      <c r="C16" s="13" t="s">
        <v>23</v>
      </c>
      <c r="D16" s="14"/>
      <c r="E16" s="14">
        <v>547</v>
      </c>
      <c r="F16" s="14"/>
      <c r="G16" s="14" t="s">
        <v>22</v>
      </c>
      <c r="H16" s="14"/>
      <c r="I16" s="26">
        <v>265642389.56306455</v>
      </c>
      <c r="J16" s="14"/>
      <c r="K16" s="26">
        <v>265642389.56306455</v>
      </c>
      <c r="L16" s="26"/>
      <c r="M16" s="27"/>
      <c r="N16"/>
      <c r="O16"/>
    </row>
    <row r="17" spans="1:15" ht="15" x14ac:dyDescent="0.25">
      <c r="A17" s="8">
        <f>MAX($A$9:A16)+1</f>
        <v>7</v>
      </c>
      <c r="B17" s="13"/>
      <c r="C17" s="13" t="s">
        <v>25</v>
      </c>
      <c r="D17" s="14"/>
      <c r="E17" s="14">
        <v>555</v>
      </c>
      <c r="F17" s="14"/>
      <c r="G17" s="14" t="s">
        <v>22</v>
      </c>
      <c r="H17" s="14"/>
      <c r="I17" s="26">
        <v>30401681.742630232</v>
      </c>
      <c r="J17" s="14"/>
      <c r="K17" s="26">
        <v>30401681.742630232</v>
      </c>
      <c r="L17" s="26"/>
      <c r="M17" s="27"/>
      <c r="N17"/>
      <c r="O17"/>
    </row>
    <row r="18" spans="1:15" ht="15" x14ac:dyDescent="0.25">
      <c r="A18" s="8">
        <f>MAX($A$9:A17)+1</f>
        <v>8</v>
      </c>
      <c r="B18" s="13"/>
      <c r="C18" s="13" t="s">
        <v>25</v>
      </c>
      <c r="D18" s="14"/>
      <c r="E18" s="14">
        <v>555</v>
      </c>
      <c r="F18" s="14"/>
      <c r="G18" s="14" t="s">
        <v>21</v>
      </c>
      <c r="H18" s="14"/>
      <c r="I18" s="26">
        <v>531277219.34066439</v>
      </c>
      <c r="J18" s="14"/>
      <c r="K18" s="26">
        <v>531277219.34066439</v>
      </c>
      <c r="L18" s="26"/>
      <c r="M18" s="27"/>
      <c r="N18"/>
      <c r="O18"/>
    </row>
    <row r="19" spans="1:15" ht="15" x14ac:dyDescent="0.25">
      <c r="A19" s="8">
        <f>MAX($A$9:A18)+1</f>
        <v>9</v>
      </c>
      <c r="B19" s="13"/>
      <c r="C19" s="13" t="s">
        <v>26</v>
      </c>
      <c r="D19" s="14"/>
      <c r="E19" s="14">
        <v>565</v>
      </c>
      <c r="F19" s="14"/>
      <c r="G19" s="14" t="s">
        <v>21</v>
      </c>
      <c r="H19" s="14"/>
      <c r="I19" s="26">
        <v>80537101.025018647</v>
      </c>
      <c r="J19" s="14"/>
      <c r="K19" s="26">
        <v>80537101.025018647</v>
      </c>
      <c r="L19" s="26"/>
      <c r="M19" s="27"/>
      <c r="N19"/>
      <c r="O19"/>
    </row>
    <row r="20" spans="1:15" ht="15" x14ac:dyDescent="0.25">
      <c r="A20" s="8">
        <f>MAX($A$9:A19)+1</f>
        <v>10</v>
      </c>
      <c r="B20" s="13"/>
      <c r="C20" s="13" t="s">
        <v>26</v>
      </c>
      <c r="D20" s="14"/>
      <c r="E20" s="14">
        <v>565</v>
      </c>
      <c r="F20" s="14"/>
      <c r="G20" s="14" t="s">
        <v>22</v>
      </c>
      <c r="H20" s="14"/>
      <c r="I20" s="26">
        <v>6380109.3838493815</v>
      </c>
      <c r="J20" s="14"/>
      <c r="K20" s="26">
        <v>6380109.3838493815</v>
      </c>
      <c r="L20" s="26"/>
      <c r="M20" s="27"/>
      <c r="N20"/>
      <c r="O20"/>
    </row>
    <row r="21" spans="1:15" ht="15" x14ac:dyDescent="0.25">
      <c r="A21" s="8">
        <f>MAX($A$9:A20)+1</f>
        <v>11</v>
      </c>
      <c r="B21" s="29"/>
      <c r="C21" s="29" t="s">
        <v>27</v>
      </c>
      <c r="D21" s="30"/>
      <c r="E21" s="30"/>
      <c r="F21" s="30"/>
      <c r="G21" s="30"/>
      <c r="H21" s="30"/>
      <c r="I21" s="31">
        <f>SUM(I13:I20)-SUM(I11:I12)</f>
        <v>1105284399.4621544</v>
      </c>
      <c r="J21" s="30"/>
      <c r="K21" s="31">
        <f>SUM(K13:K20)-SUM(K11:K12)</f>
        <v>1105284399.4621544</v>
      </c>
      <c r="L21" s="31"/>
      <c r="M21" s="32"/>
      <c r="N21" s="33"/>
      <c r="O21"/>
    </row>
    <row r="22" spans="1:15" ht="15" x14ac:dyDescent="0.25">
      <c r="A22" s="8"/>
      <c r="B22" s="13"/>
      <c r="C22" s="13"/>
      <c r="D22" s="14"/>
      <c r="E22" s="14"/>
      <c r="F22" s="14"/>
      <c r="G22" s="14"/>
      <c r="H22" s="14"/>
      <c r="I22" s="24"/>
      <c r="J22" s="14"/>
      <c r="K22" s="24"/>
      <c r="L22" s="14"/>
      <c r="M22" s="25"/>
      <c r="N22"/>
      <c r="O22"/>
    </row>
    <row r="23" spans="1:15" ht="15" x14ac:dyDescent="0.25">
      <c r="A23" s="8">
        <f>MAX($A$9:A22)+1</f>
        <v>12</v>
      </c>
      <c r="B23" s="4" t="s">
        <v>28</v>
      </c>
      <c r="D23" s="14"/>
      <c r="E23" s="14">
        <v>555</v>
      </c>
      <c r="F23" s="14"/>
      <c r="G23" s="14" t="s">
        <v>24</v>
      </c>
      <c r="H23" s="14"/>
      <c r="I23" s="34">
        <v>-1034637.4621544214</v>
      </c>
      <c r="J23" s="14"/>
      <c r="K23" s="34">
        <v>-1034637.4621544214</v>
      </c>
      <c r="L23" s="34"/>
      <c r="M23" s="35"/>
      <c r="N23"/>
      <c r="O23"/>
    </row>
    <row r="24" spans="1:15" ht="15" x14ac:dyDescent="0.25">
      <c r="A24" s="8"/>
      <c r="D24" s="14"/>
      <c r="E24" s="14"/>
      <c r="F24" s="14"/>
      <c r="G24" s="14"/>
      <c r="H24" s="14"/>
      <c r="I24" s="31">
        <f>SUM(I21:I23)</f>
        <v>1104249762</v>
      </c>
      <c r="J24" s="14"/>
      <c r="K24" s="31">
        <f>SUM(K21:K23)</f>
        <v>1104249762</v>
      </c>
      <c r="L24" s="31">
        <v>-240051781.38941503</v>
      </c>
      <c r="M24" s="36">
        <f>K24+L24</f>
        <v>864197980.61058497</v>
      </c>
      <c r="N24"/>
      <c r="O24"/>
    </row>
    <row r="25" spans="1:15" ht="15" x14ac:dyDescent="0.25">
      <c r="A25" s="8"/>
      <c r="D25" s="14"/>
      <c r="E25" s="14"/>
      <c r="F25" s="14"/>
      <c r="G25" s="14"/>
      <c r="H25" s="14"/>
      <c r="I25" s="34"/>
      <c r="J25" s="14"/>
      <c r="K25" s="34"/>
      <c r="L25" s="14"/>
      <c r="M25" s="35"/>
      <c r="N25"/>
      <c r="O25"/>
    </row>
    <row r="26" spans="1:15" ht="15" x14ac:dyDescent="0.25">
      <c r="A26" s="8"/>
      <c r="B26" s="13" t="s">
        <v>29</v>
      </c>
      <c r="C26" s="13"/>
      <c r="D26" s="14"/>
      <c r="E26" s="14"/>
      <c r="F26" s="14"/>
      <c r="G26" s="14"/>
      <c r="H26" s="14"/>
      <c r="I26" s="24"/>
      <c r="J26" s="14"/>
      <c r="K26" s="24"/>
      <c r="L26" s="14"/>
      <c r="M26" s="25"/>
      <c r="N26"/>
      <c r="O26"/>
    </row>
    <row r="27" spans="1:15" ht="15" x14ac:dyDescent="0.25">
      <c r="A27" s="8">
        <f>MAX($A$9:A26)+1</f>
        <v>13</v>
      </c>
      <c r="B27" s="13"/>
      <c r="C27" s="13" t="s">
        <v>30</v>
      </c>
      <c r="D27" s="14"/>
      <c r="E27" s="14">
        <v>456.1</v>
      </c>
      <c r="F27" s="14"/>
      <c r="G27" s="14" t="s">
        <v>21</v>
      </c>
      <c r="H27" s="14"/>
      <c r="I27" s="37">
        <v>81268474.47420758</v>
      </c>
      <c r="J27" s="14"/>
      <c r="K27" s="26">
        <v>99084424.835602179</v>
      </c>
      <c r="L27" s="14"/>
      <c r="M27" s="27">
        <f>K27</f>
        <v>99084424.835602179</v>
      </c>
      <c r="N27"/>
      <c r="O27"/>
    </row>
    <row r="28" spans="1:15" ht="15" x14ac:dyDescent="0.25">
      <c r="A28" s="8">
        <f>MAX($A$9:A27)+1</f>
        <v>14</v>
      </c>
      <c r="B28" s="13"/>
      <c r="C28" s="13" t="s">
        <v>30</v>
      </c>
      <c r="D28" s="14"/>
      <c r="E28" s="14">
        <v>456.1</v>
      </c>
      <c r="F28" s="14"/>
      <c r="G28" s="14" t="s">
        <v>22</v>
      </c>
      <c r="H28" s="14"/>
      <c r="I28" s="37">
        <v>12854937.664171599</v>
      </c>
      <c r="J28" s="14"/>
      <c r="K28" s="26">
        <v>12854940.578404717</v>
      </c>
      <c r="L28" s="14"/>
      <c r="M28" s="27">
        <f>K28</f>
        <v>12854940.578404717</v>
      </c>
      <c r="N28"/>
      <c r="O28"/>
    </row>
    <row r="29" spans="1:15" ht="15" x14ac:dyDescent="0.25">
      <c r="A29" s="8">
        <f>MAX($A$9:A28)+1</f>
        <v>15</v>
      </c>
      <c r="B29" s="29"/>
      <c r="C29" s="29" t="s">
        <v>31</v>
      </c>
      <c r="D29" s="30"/>
      <c r="E29" s="30"/>
      <c r="F29" s="30"/>
      <c r="G29" s="30"/>
      <c r="H29" s="30"/>
      <c r="I29" s="38">
        <f>SUM(I27:I28)</f>
        <v>94123412.138379186</v>
      </c>
      <c r="J29" s="30"/>
      <c r="K29" s="31">
        <f>SUM(K27:K28)</f>
        <v>111939365.41400689</v>
      </c>
      <c r="L29" s="14"/>
      <c r="M29" s="32">
        <f>SUM(M27:M28)</f>
        <v>111939365.41400689</v>
      </c>
      <c r="N29"/>
      <c r="O29"/>
    </row>
    <row r="30" spans="1:15" ht="15" x14ac:dyDescent="0.25">
      <c r="A30" s="8"/>
      <c r="B30" s="13"/>
      <c r="C30" s="13"/>
      <c r="D30" s="14"/>
      <c r="E30" s="14"/>
      <c r="F30" s="14"/>
      <c r="G30" s="14"/>
      <c r="H30" s="14"/>
      <c r="I30" s="24"/>
      <c r="J30" s="14"/>
      <c r="K30" s="24"/>
      <c r="L30" s="14"/>
      <c r="M30" s="25"/>
      <c r="N30"/>
      <c r="O30"/>
    </row>
    <row r="31" spans="1:15" x14ac:dyDescent="0.2">
      <c r="A31" s="8"/>
      <c r="B31" s="4" t="s">
        <v>32</v>
      </c>
      <c r="D31" s="14"/>
      <c r="E31" s="14"/>
      <c r="F31" s="14"/>
      <c r="G31" s="14"/>
      <c r="H31" s="14"/>
      <c r="I31" s="24"/>
      <c r="J31" s="14"/>
      <c r="K31" s="24"/>
      <c r="L31" s="14"/>
      <c r="M31" s="25"/>
      <c r="N31" s="39"/>
    </row>
    <row r="32" spans="1:15" x14ac:dyDescent="0.2">
      <c r="A32" s="8">
        <f>MAX($A$9:A31)+1</f>
        <v>16</v>
      </c>
      <c r="C32" s="4" t="s">
        <v>32</v>
      </c>
      <c r="D32" s="14"/>
      <c r="E32" s="14">
        <v>40910</v>
      </c>
      <c r="F32" s="14"/>
      <c r="G32" s="14" t="s">
        <v>21</v>
      </c>
      <c r="H32" s="14"/>
      <c r="I32" s="26">
        <v>-103449670.56459728</v>
      </c>
      <c r="J32" s="14"/>
      <c r="K32" s="26">
        <v>-103449670.56459728</v>
      </c>
      <c r="L32" s="14"/>
      <c r="M32" s="27">
        <f>K32</f>
        <v>-103449670.56459728</v>
      </c>
      <c r="N32" s="39"/>
    </row>
    <row r="33" spans="1:14" x14ac:dyDescent="0.2">
      <c r="A33" s="8">
        <f>MAX($A$9:A32)+1</f>
        <v>17</v>
      </c>
      <c r="C33" s="4" t="s">
        <v>33</v>
      </c>
      <c r="D33" s="14"/>
      <c r="E33" s="14"/>
      <c r="F33" s="14"/>
      <c r="G33" s="14"/>
      <c r="H33" s="14"/>
      <c r="I33" s="24">
        <v>-33727105.133882403</v>
      </c>
      <c r="J33" s="14"/>
      <c r="K33" s="24">
        <f>K34-K32</f>
        <v>-33727105.133882403</v>
      </c>
      <c r="L33" s="14"/>
      <c r="M33" s="27">
        <f>K33</f>
        <v>-33727105.133882403</v>
      </c>
      <c r="N33" s="39"/>
    </row>
    <row r="34" spans="1:14" x14ac:dyDescent="0.2">
      <c r="A34" s="8">
        <f>MAX($A$9:A33)+1</f>
        <v>18</v>
      </c>
      <c r="B34" s="29"/>
      <c r="C34" s="29" t="s">
        <v>34</v>
      </c>
      <c r="D34" s="30"/>
      <c r="E34" s="30"/>
      <c r="F34" s="30"/>
      <c r="G34" s="30"/>
      <c r="H34" s="30"/>
      <c r="I34" s="31">
        <f>I32*$K$39</f>
        <v>-137176775.69847968</v>
      </c>
      <c r="J34" s="30"/>
      <c r="K34" s="31">
        <f>K32*$K$39</f>
        <v>-137176775.69847968</v>
      </c>
      <c r="L34" s="14"/>
      <c r="M34" s="32">
        <f>SUM(M32:M33)</f>
        <v>-137176775.69847968</v>
      </c>
      <c r="N34" s="39"/>
    </row>
    <row r="35" spans="1:14" x14ac:dyDescent="0.2">
      <c r="A35" s="8"/>
      <c r="B35" s="40"/>
      <c r="C35" s="40"/>
      <c r="D35" s="30"/>
      <c r="E35" s="30"/>
      <c r="F35" s="30"/>
      <c r="G35" s="30"/>
      <c r="H35" s="30"/>
      <c r="I35" s="41"/>
      <c r="J35" s="30"/>
      <c r="K35" s="41"/>
      <c r="L35" s="14"/>
      <c r="M35" s="42"/>
      <c r="N35" s="39"/>
    </row>
    <row r="36" spans="1:14" ht="13.5" thickBot="1" x14ac:dyDescent="0.25">
      <c r="A36" s="8">
        <f>MAX($A$9:A35)+1</f>
        <v>19</v>
      </c>
      <c r="B36" s="29"/>
      <c r="C36" s="29" t="s">
        <v>37</v>
      </c>
      <c r="D36" s="14"/>
      <c r="E36" s="14"/>
      <c r="F36" s="14"/>
      <c r="G36" s="14"/>
      <c r="H36" s="14"/>
      <c r="I36" s="38">
        <f>I24-I29+I34</f>
        <v>872949574.16314113</v>
      </c>
      <c r="J36" s="14"/>
      <c r="K36" s="43">
        <f>K24-K29+K34</f>
        <v>855133620.8875134</v>
      </c>
      <c r="L36" s="14"/>
      <c r="M36" s="44">
        <f>M21-M29+M24+M34</f>
        <v>615081839.49809837</v>
      </c>
    </row>
    <row r="37" spans="1:14" x14ac:dyDescent="0.2">
      <c r="A37" s="8"/>
      <c r="B37" s="9"/>
      <c r="C37" s="9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45"/>
    </row>
    <row r="38" spans="1:14" x14ac:dyDescent="0.2">
      <c r="A38" s="8">
        <f>MAX($A$9:A37)+1</f>
        <v>20</v>
      </c>
      <c r="B38" s="46"/>
      <c r="C38" s="46" t="s">
        <v>35</v>
      </c>
      <c r="D38" s="14"/>
      <c r="F38" s="14"/>
      <c r="G38" s="14"/>
      <c r="H38" s="14"/>
      <c r="I38" s="47"/>
      <c r="J38" s="14"/>
      <c r="K38" s="47">
        <v>0.245866</v>
      </c>
      <c r="L38" s="14"/>
      <c r="M38" s="15"/>
      <c r="N38" s="45"/>
    </row>
    <row r="39" spans="1:14" ht="13.5" thickBot="1" x14ac:dyDescent="0.25">
      <c r="A39" s="48">
        <f>MAX($A$9:A38)+1</f>
        <v>21</v>
      </c>
      <c r="B39" s="49"/>
      <c r="C39" s="49" t="s">
        <v>36</v>
      </c>
      <c r="D39" s="50"/>
      <c r="E39" s="50"/>
      <c r="F39" s="50"/>
      <c r="G39" s="50"/>
      <c r="H39" s="50"/>
      <c r="I39" s="51"/>
      <c r="J39" s="50"/>
      <c r="K39" s="51">
        <f>1/(1-K38)</f>
        <v>1.3260242874608492</v>
      </c>
      <c r="L39" s="50"/>
      <c r="M39" s="52"/>
      <c r="N39" s="45"/>
    </row>
    <row r="40" spans="1:14" x14ac:dyDescent="0.2">
      <c r="A40" s="9"/>
      <c r="B40" s="9"/>
      <c r="C40" s="9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45"/>
    </row>
    <row r="41" spans="1:14" x14ac:dyDescent="0.2">
      <c r="A41" s="9"/>
      <c r="B41" s="9"/>
      <c r="C41" s="9"/>
      <c r="D41" s="14"/>
      <c r="E41" s="14"/>
      <c r="F41" s="14"/>
      <c r="G41" s="14"/>
      <c r="H41" s="14"/>
      <c r="I41" s="53"/>
      <c r="J41" s="14"/>
      <c r="K41" s="53"/>
      <c r="L41" s="14"/>
      <c r="M41" s="53"/>
    </row>
    <row r="42" spans="1:14" x14ac:dyDescent="0.2">
      <c r="A42" s="9"/>
      <c r="B42" s="9"/>
      <c r="C42" s="9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4" x14ac:dyDescent="0.2">
      <c r="A43" s="9"/>
      <c r="B43" s="9"/>
      <c r="C43" s="9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4" x14ac:dyDescent="0.2">
      <c r="A44" s="9"/>
      <c r="B44" s="9"/>
      <c r="C44" s="9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39"/>
    </row>
    <row r="45" spans="1:14" x14ac:dyDescent="0.2">
      <c r="A45" s="9"/>
      <c r="B45" s="9"/>
      <c r="C45" s="9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45"/>
    </row>
    <row r="46" spans="1:14" x14ac:dyDescent="0.2">
      <c r="A46" s="9"/>
      <c r="B46" s="9"/>
      <c r="C46" s="9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4" x14ac:dyDescent="0.2">
      <c r="A47" s="9"/>
      <c r="B47" s="9"/>
      <c r="C47" s="9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4" x14ac:dyDescent="0.2">
      <c r="A48" s="9"/>
      <c r="B48" s="9"/>
      <c r="C48" s="9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">
      <c r="A49" s="9"/>
      <c r="B49" s="9"/>
      <c r="C49" s="9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2">
      <c r="A50" s="9"/>
      <c r="B50" s="9"/>
      <c r="C50" s="9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2">
      <c r="A51" s="9"/>
      <c r="B51" s="9"/>
      <c r="C51" s="9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2">
      <c r="A52" s="9"/>
      <c r="B52" s="9"/>
      <c r="C52" s="9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x14ac:dyDescent="0.2">
      <c r="A53" s="9"/>
      <c r="B53" s="9"/>
      <c r="C53" s="9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2">
      <c r="A54" s="9"/>
      <c r="B54" s="9"/>
      <c r="C54" s="9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x14ac:dyDescent="0.2">
      <c r="A55" s="9"/>
      <c r="B55" s="9"/>
      <c r="C55" s="9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2">
      <c r="A56" s="9"/>
      <c r="B56" s="9"/>
      <c r="C56" s="9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">
      <c r="A57" s="9"/>
      <c r="B57" s="9"/>
      <c r="C57" s="9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2">
      <c r="A58" s="9"/>
      <c r="B58" s="9"/>
      <c r="C58" s="9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2">
      <c r="A59" s="9"/>
      <c r="B59" s="9"/>
      <c r="C59" s="9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">
      <c r="A60" s="9"/>
      <c r="B60" s="9"/>
      <c r="C60" s="9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">
      <c r="A61" s="9"/>
      <c r="B61" s="9"/>
      <c r="C61" s="9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">
      <c r="A62" s="9"/>
      <c r="B62" s="9"/>
      <c r="C62" s="9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">
      <c r="A63" s="9"/>
      <c r="B63" s="9"/>
      <c r="C63" s="9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">
      <c r="A64" s="9"/>
      <c r="B64" s="9"/>
      <c r="C64" s="9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">
      <c r="A65" s="9"/>
      <c r="B65" s="9"/>
      <c r="C65" s="9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">
      <c r="A66" s="9"/>
      <c r="B66" s="9"/>
      <c r="C66" s="9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">
      <c r="A67" s="9"/>
      <c r="B67" s="9"/>
      <c r="C67" s="9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">
      <c r="A68" s="9"/>
      <c r="B68" s="9"/>
      <c r="C68" s="9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">
      <c r="A69" s="9"/>
      <c r="B69" s="9"/>
      <c r="C69" s="9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">
      <c r="A70" s="9"/>
      <c r="B70" s="9"/>
      <c r="C70" s="9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">
      <c r="A71" s="9"/>
      <c r="B71" s="9"/>
      <c r="C71" s="9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">
      <c r="A72" s="9"/>
      <c r="B72" s="9"/>
      <c r="C72" s="9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">
      <c r="A73" s="9"/>
      <c r="B73" s="9"/>
      <c r="C73" s="9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">
      <c r="A74" s="9"/>
      <c r="B74" s="9"/>
      <c r="C74" s="9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">
      <c r="A75" s="9"/>
      <c r="B75" s="9"/>
      <c r="C75" s="9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2">
      <c r="A76" s="9"/>
      <c r="B76" s="9"/>
      <c r="C76" s="9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">
      <c r="A77" s="9"/>
      <c r="B77" s="9"/>
      <c r="C77" s="9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">
      <c r="A78" s="9"/>
      <c r="B78" s="9"/>
      <c r="C78" s="9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2">
      <c r="A79" s="9"/>
      <c r="B79" s="9"/>
      <c r="C79" s="9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2">
      <c r="A80" s="9"/>
      <c r="B80" s="9"/>
      <c r="C80" s="9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">
      <c r="A81" s="9"/>
      <c r="B81" s="9"/>
      <c r="C81" s="9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">
      <c r="A82" s="9"/>
      <c r="B82" s="9"/>
      <c r="C82" s="9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">
      <c r="A83" s="9"/>
      <c r="B83" s="9"/>
      <c r="C83" s="9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">
      <c r="A84" s="9"/>
      <c r="B84" s="9"/>
      <c r="C84" s="9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">
      <c r="A85" s="9"/>
      <c r="B85" s="9"/>
      <c r="C85" s="9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">
      <c r="A86" s="9"/>
      <c r="B86" s="9"/>
      <c r="C86" s="9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">
      <c r="A87" s="54"/>
      <c r="B87" s="54"/>
      <c r="C87" s="54"/>
      <c r="D87" s="55"/>
      <c r="E87" s="55"/>
      <c r="F87" s="55"/>
      <c r="G87" s="55"/>
      <c r="H87" s="55"/>
      <c r="I87" s="55"/>
      <c r="J87" s="55"/>
      <c r="K87" s="55"/>
      <c r="L87" s="55"/>
      <c r="M87" s="55"/>
    </row>
    <row r="88" spans="1:13" x14ac:dyDescent="0.2">
      <c r="A88" s="56"/>
      <c r="B88" s="56"/>
      <c r="C88" s="56"/>
      <c r="D88" s="55"/>
      <c r="E88" s="55"/>
      <c r="F88" s="55"/>
      <c r="G88" s="55"/>
      <c r="H88" s="55"/>
      <c r="I88" s="55"/>
      <c r="J88" s="55"/>
      <c r="K88" s="55"/>
      <c r="L88" s="55"/>
      <c r="M88" s="55"/>
    </row>
    <row r="90" spans="1:13" x14ac:dyDescent="0.2">
      <c r="E90" s="9"/>
      <c r="F90" s="9"/>
      <c r="G90" s="9"/>
      <c r="H90" s="9"/>
      <c r="I90" s="9"/>
      <c r="J90" s="9"/>
      <c r="K90" s="9"/>
      <c r="L90" s="9"/>
      <c r="M90" s="9"/>
    </row>
  </sheetData>
  <pageMargins left="0.7" right="0.7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Corrected Compliance - EBA Base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Highsmith, Nicholas (PacifiCorp)</dc:creator>
  <cp:lastModifiedBy>Fred Nass</cp:lastModifiedBy>
  <cp:lastPrinted>2026-04-15T18:52:45Z</cp:lastPrinted>
  <dcterms:created xsi:type="dcterms:W3CDTF">2026-04-15T14:51:49Z</dcterms:created>
  <dcterms:modified xsi:type="dcterms:W3CDTF">2026-04-16T13:17:55Z</dcterms:modified>
</cp:coreProperties>
</file>