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7docs\1705726\"/>
    </mc:Choice>
  </mc:AlternateContent>
  <bookViews>
    <workbookView xWindow="0" yWindow="0" windowWidth="21570" windowHeight="9495"/>
  </bookViews>
  <sheets>
    <sheet name="Sheet1" sheetId="1" r:id="rId1"/>
  </sheets>
  <definedNames>
    <definedName name="_xlnm.Print_Area" localSheetId="0">Sheet1!$A$1:$I$39</definedName>
  </definedNames>
  <calcPr calcId="152511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9" i="1"/>
  <c r="D9" i="1"/>
  <c r="D12" i="1" s="1"/>
  <c r="F12" i="1"/>
  <c r="F16" i="1" s="1"/>
  <c r="D14" i="1" l="1"/>
  <c r="D16" i="1"/>
  <c r="F17" i="1"/>
  <c r="F20" i="1" s="1"/>
  <c r="H7" i="1"/>
  <c r="H8" i="1"/>
  <c r="H9" i="1"/>
  <c r="H10" i="1"/>
  <c r="H11" i="1"/>
  <c r="H12" i="1"/>
  <c r="H13" i="1"/>
  <c r="H14" i="1"/>
  <c r="H15" i="1"/>
  <c r="H16" i="1"/>
  <c r="H18" i="1"/>
  <c r="H19" i="1"/>
  <c r="D1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D20" i="1" l="1"/>
  <c r="H20" i="1" s="1"/>
  <c r="H17" i="1"/>
</calcChain>
</file>

<file path=xl/sharedStrings.xml><?xml version="1.0" encoding="utf-8"?>
<sst xmlns="http://schemas.openxmlformats.org/spreadsheetml/2006/main" count="26" uniqueCount="24">
  <si>
    <t>A</t>
  </si>
  <si>
    <t>B</t>
  </si>
  <si>
    <t>C</t>
  </si>
  <si>
    <t>D</t>
  </si>
  <si>
    <t xml:space="preserve">Tax Update </t>
  </si>
  <si>
    <t>Original Calculated</t>
  </si>
  <si>
    <t>Revenue</t>
  </si>
  <si>
    <t>Requirement</t>
  </si>
  <si>
    <t>Difference</t>
  </si>
  <si>
    <t>Total Net Investment</t>
  </si>
  <si>
    <t>Less: Amount currently in rates</t>
  </si>
  <si>
    <t xml:space="preserve">     Replacement Infrastructure in Tracker</t>
  </si>
  <si>
    <t xml:space="preserve">              Less:  Accumulated Depreciation</t>
  </si>
  <si>
    <t xml:space="preserve">                        Accumulated Deferred Income Tax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</si>
  <si>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</si>
  <si>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</si>
  <si>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</si>
  <si>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</si>
  <si>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</si>
  <si>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Total Revenue Requirement</t>
  </si>
  <si>
    <t>Reduction for Interruptible Penalty</t>
  </si>
  <si>
    <t>Corrections to Rate Base Items in Docket No. 17-057-18</t>
  </si>
  <si>
    <t>Remaining Revenue Requirement</t>
  </si>
  <si>
    <t>Calculation of Revenue Requirement in Infrastructure Replacement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</si>
</sst>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[$-409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6" fontId="4" fillId="0" borderId="0" xfId="0" applyNumberFormat="1" applyFont="1"/>
    <xf numFmtId="0" fontId="4" fillId="0" borderId="0" xfId="0" applyFont="1"/>
    <xf numFmtId="164" fontId="4" fillId="0" borderId="0" xfId="1" applyNumberFormat="1" applyFont="1"/>
    <xf numFmtId="5" fontId="4" fillId="0" borderId="0" xfId="0" applyNumberFormat="1" applyFont="1"/>
    <xf numFmtId="6" fontId="4" fillId="0" borderId="2" xfId="0" applyNumberFormat="1" applyFont="1" applyBorder="1"/>
    <xf numFmtId="164" fontId="4" fillId="0" borderId="2" xfId="1" applyNumberFormat="1" applyFont="1" applyBorder="1"/>
    <xf numFmtId="5" fontId="4" fillId="0" borderId="0" xfId="0" applyNumberFormat="1" applyFont="1" applyFill="1" applyBorder="1"/>
    <xf numFmtId="164" fontId="4" fillId="0" borderId="0" xfId="1" applyNumberFormat="1" applyFont="1" applyFill="1" applyBorder="1"/>
    <xf numFmtId="164" fontId="4" fillId="0" borderId="1" xfId="0" applyNumberFormat="1" applyFont="1" applyFill="1" applyBorder="1"/>
    <xf numFmtId="164" fontId="4" fillId="0" borderId="1" xfId="1" applyNumberFormat="1" applyFont="1" applyFill="1" applyBorder="1"/>
    <xf numFmtId="6" fontId="4" fillId="0" borderId="1" xfId="0" applyNumberFormat="1" applyFont="1" applyBorder="1"/>
    <xf numFmtId="164" fontId="4" fillId="0" borderId="1" xfId="1" applyNumberFormat="1" applyFont="1" applyBorder="1"/>
    <xf numFmtId="10" fontId="4" fillId="0" borderId="0" xfId="2" applyNumberFormat="1" applyFont="1"/>
    <xf numFmtId="0" fontId="4" fillId="0" borderId="0" xfId="0" applyFont="1" applyFill="1" applyBorder="1" applyAlignment="1">
      <alignment horizontal="left" vertical="top"/>
    </xf>
    <xf numFmtId="6" fontId="4" fillId="0" borderId="3" xfId="0" applyNumberFormat="1" applyFont="1" applyBorder="1"/>
    <xf numFmtId="164" fontId="4" fillId="0" borderId="3" xfId="1" applyNumberFormat="1" applyFont="1" applyBorder="1"/>
    <xf numFmtId="5" fontId="6" fillId="0" borderId="0" xfId="0" applyNumberFormat="1" applyFont="1" applyBorder="1"/>
    <xf numFmtId="164" fontId="6" fillId="0" borderId="0" xfId="1" applyNumberFormat="1" applyFont="1" applyBorder="1"/>
    <xf numFmtId="5" fontId="6" fillId="0" borderId="1" xfId="0" applyNumberFormat="1" applyFont="1" applyBorder="1"/>
    <xf numFmtId="164" fontId="6" fillId="0" borderId="1" xfId="1" applyNumberFormat="1" applyFont="1" applyBorder="1"/>
    <xf numFmtId="164" fontId="0" fillId="0" borderId="0" xfId="0" applyNumberFormat="1"/>
    <xf numFmtId="0" fontId="0" fillId="0" borderId="0" xfId="0" applyNumberFormat="1"/>
    <xf numFmtId="43" fontId="0" fillId="0" borderId="0" xfId="1" applyNumberFormat="1" applyFont="1"/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0" fontId="4" fillId="0" borderId="0" xfId="0" applyFont="1" applyBorder="1" applyAlignment="1"/>
    <xf numFmtId="6" fontId="0" fillId="0" borderId="0" xfId="0" applyNumberFormat="1" applyFill="1" applyBorder="1"/>
    <xf numFmtId="0" fontId="0" fillId="0" borderId="0" xfId="0" applyBorder="1"/>
    <xf numFmtId="6" fontId="0" fillId="0" borderId="0" xfId="0" applyNumberFormat="1" applyBorder="1"/>
    <xf numFmtId="5" fontId="0" fillId="0" borderId="0" xfId="0" applyNumberFormat="1" applyBorder="1"/>
    <xf numFmtId="166" fontId="4" fillId="0" borderId="0" xfId="0" applyNumberFormat="1" applyFont="1" applyAlignment="1"/>
    <xf numFmtId="0" fontId="0" fillId="0" borderId="0" xfId="0" applyNumberFormat="1" applyAlignment="1">
      <alignment horizontal="right"/>
    </xf>
    <xf numFmtId="0" fontId="0" fillId="0" borderId="0" xfId="0" applyFill="1"/>
    <xf numFmtId="0" fontId="5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zoomScaleNormal="100" workbookViewId="0">
      <selection activeCell="B42" sqref="B42"/>
    </sheetView>
  </sheetViews>
  <sheetFormatPr defaultRowHeight="15" x14ac:dyDescent="0.25"/>
  <cols>
    <col min="1" max="1" width="9.85546875" style="31" customWidth="1"/>
    <col min="2" max="2" width="51.28515625" customWidth="1"/>
    <col min="3" max="3" width="2" customWidth="1"/>
    <col min="4" max="4" width="14.140625" customWidth="1"/>
    <col min="5" max="5" width="2.42578125" customWidth="1"/>
    <col min="6" max="6" width="12.7109375" bestFit="1" customWidth="1"/>
    <col min="7" max="7" width="3.5703125" customWidth="1"/>
    <col min="8" max="8" width="14" customWidth="1"/>
    <col min="9" max="9" width="2.42578125" customWidth="1"/>
  </cols>
  <sheetData>
    <row r="1" spans="1:9" x14ac:dyDescent="0.25">
      <c r="A1" s="45" t="s">
        <v>23</v>
      </c>
      <c r="B1" s="45"/>
      <c r="C1" s="45"/>
      <c r="D1" s="45"/>
      <c r="E1" s="45"/>
      <c r="F1" s="1"/>
    </row>
    <row r="2" spans="1:9" x14ac:dyDescent="0.25">
      <c r="A2" s="45"/>
      <c r="B2" s="45"/>
      <c r="C2" s="45"/>
      <c r="D2" s="45"/>
      <c r="E2" s="45"/>
      <c r="F2" s="1"/>
    </row>
    <row r="3" spans="1:9" x14ac:dyDescent="0.25">
      <c r="A3" s="2"/>
      <c r="B3" s="3" t="s">
        <v>0</v>
      </c>
      <c r="C3" s="3"/>
      <c r="D3" s="4" t="s">
        <v>1</v>
      </c>
      <c r="F3" s="3" t="s">
        <v>2</v>
      </c>
      <c r="G3" s="3"/>
      <c r="H3" s="4" t="s">
        <v>3</v>
      </c>
    </row>
    <row r="4" spans="1:9" x14ac:dyDescent="0.25">
      <c r="A4" s="2"/>
      <c r="B4" s="3"/>
      <c r="C4" s="3"/>
      <c r="D4" s="5" t="s">
        <v>5</v>
      </c>
      <c r="F4" s="5" t="s">
        <v>4</v>
      </c>
      <c r="G4" s="3"/>
    </row>
    <row r="5" spans="1:9" x14ac:dyDescent="0.25">
      <c r="A5" s="6"/>
      <c r="B5" s="5"/>
      <c r="C5" s="5"/>
      <c r="D5" s="5" t="s">
        <v>6</v>
      </c>
      <c r="F5" s="5" t="s">
        <v>6</v>
      </c>
    </row>
    <row r="6" spans="1:9" x14ac:dyDescent="0.25">
      <c r="A6" s="6"/>
      <c r="B6" s="7"/>
      <c r="C6" s="7"/>
      <c r="D6" s="8" t="s">
        <v>7</v>
      </c>
      <c r="F6" s="8" t="s">
        <v>7</v>
      </c>
      <c r="H6" s="8" t="s">
        <v>8</v>
      </c>
    </row>
    <row r="7" spans="1:9" x14ac:dyDescent="0.25">
      <c r="A7" s="6">
        <v>1</v>
      </c>
      <c r="B7" s="9" t="s">
        <v>9</v>
      </c>
      <c r="C7" s="9"/>
      <c r="D7" s="10">
        <v>303423326.84525394</v>
      </c>
      <c r="F7" s="10">
        <v>303423326.84525394</v>
      </c>
      <c r="G7" s="11"/>
      <c r="H7" s="12">
        <f t="shared" ref="H7:H20" si="0">F7-D7</f>
        <v>0</v>
      </c>
    </row>
    <row r="8" spans="1:9" x14ac:dyDescent="0.25">
      <c r="A8" s="6">
        <f t="shared" ref="A8:A20" si="1">A7+1</f>
        <v>2</v>
      </c>
      <c r="B8" s="9" t="s">
        <v>10</v>
      </c>
      <c r="C8" s="9"/>
      <c r="D8" s="13">
        <v>-84000000</v>
      </c>
      <c r="F8" s="13">
        <v>-84000000</v>
      </c>
      <c r="G8" s="11"/>
      <c r="H8" s="12">
        <f t="shared" si="0"/>
        <v>0</v>
      </c>
    </row>
    <row r="9" spans="1:9" x14ac:dyDescent="0.25">
      <c r="A9" s="6">
        <f t="shared" si="1"/>
        <v>3</v>
      </c>
      <c r="B9" s="9" t="s">
        <v>11</v>
      </c>
      <c r="C9" s="9"/>
      <c r="D9" s="14">
        <f>SUM(D7:D8)</f>
        <v>219423326.84525394</v>
      </c>
      <c r="F9" s="14">
        <f>SUM(F7:F8)</f>
        <v>219423326.84525394</v>
      </c>
      <c r="G9" s="11"/>
      <c r="H9" s="15">
        <f t="shared" si="0"/>
        <v>0</v>
      </c>
    </row>
    <row r="10" spans="1:9" x14ac:dyDescent="0.25">
      <c r="A10" s="6">
        <f t="shared" si="1"/>
        <v>4</v>
      </c>
      <c r="B10" s="9" t="s">
        <v>12</v>
      </c>
      <c r="C10" s="9"/>
      <c r="D10" s="16">
        <v>-6669014.0767999515</v>
      </c>
      <c r="F10" s="16">
        <v>-6669014.0767999515</v>
      </c>
      <c r="G10" s="11"/>
      <c r="H10" s="17">
        <f t="shared" si="0"/>
        <v>0</v>
      </c>
    </row>
    <row r="11" spans="1:9" x14ac:dyDescent="0.25">
      <c r="A11" s="6">
        <f t="shared" si="1"/>
        <v>5</v>
      </c>
      <c r="B11" s="9" t="s">
        <v>13</v>
      </c>
      <c r="C11" s="9"/>
      <c r="D11" s="18">
        <v>-40598735.365394451</v>
      </c>
      <c r="F11" s="18">
        <v>-40598735.365394451</v>
      </c>
      <c r="G11" s="11"/>
      <c r="H11" s="19">
        <f t="shared" si="0"/>
        <v>0</v>
      </c>
      <c r="I11" s="11"/>
    </row>
    <row r="12" spans="1:9" x14ac:dyDescent="0.25">
      <c r="A12" s="6">
        <f t="shared" si="1"/>
        <v>6</v>
      </c>
      <c r="B12" s="9" t="s">
        <v>14</v>
      </c>
      <c r="C12" s="9"/>
      <c r="D12" s="20">
        <f>SUM(D9:D11)</f>
        <v>172155577.40305954</v>
      </c>
      <c r="F12" s="20">
        <f>SUM(F9:F11)</f>
        <v>172155577.40305954</v>
      </c>
      <c r="G12" s="11"/>
      <c r="H12" s="21">
        <f t="shared" si="0"/>
        <v>0</v>
      </c>
    </row>
    <row r="13" spans="1:9" x14ac:dyDescent="0.25">
      <c r="A13" s="6">
        <f t="shared" si="1"/>
        <v>7</v>
      </c>
      <c r="B13" s="9" t="s">
        <v>15</v>
      </c>
      <c r="C13" s="9"/>
      <c r="D13" s="22">
        <v>0.1079</v>
      </c>
      <c r="F13" s="22">
        <v>9.3270046916846178E-2</v>
      </c>
      <c r="G13" s="11"/>
      <c r="H13" s="22">
        <f t="shared" si="0"/>
        <v>-1.4629953083153818E-2</v>
      </c>
    </row>
    <row r="14" spans="1:9" x14ac:dyDescent="0.25">
      <c r="A14" s="6">
        <f t="shared" si="1"/>
        <v>8</v>
      </c>
      <c r="B14" s="9" t="s">
        <v>16</v>
      </c>
      <c r="C14" s="9"/>
      <c r="D14" s="10">
        <f>D12*D13</f>
        <v>18575586.801790126</v>
      </c>
      <c r="F14" s="10">
        <f>F12*F13</f>
        <v>16056958.781380108</v>
      </c>
      <c r="G14" s="11"/>
      <c r="H14" s="12">
        <f t="shared" si="0"/>
        <v>-2518628.020410018</v>
      </c>
    </row>
    <row r="15" spans="1:9" x14ac:dyDescent="0.25">
      <c r="A15" s="6">
        <f t="shared" si="1"/>
        <v>9</v>
      </c>
      <c r="B15" s="9" t="s">
        <v>17</v>
      </c>
      <c r="C15" s="9"/>
      <c r="D15" s="10">
        <v>4695659.1944884341</v>
      </c>
      <c r="F15" s="10">
        <v>4695659.1944884341</v>
      </c>
      <c r="G15" s="11"/>
      <c r="H15" s="12">
        <f t="shared" si="0"/>
        <v>0</v>
      </c>
    </row>
    <row r="16" spans="1:9" x14ac:dyDescent="0.25">
      <c r="A16" s="6">
        <f t="shared" si="1"/>
        <v>10</v>
      </c>
      <c r="B16" s="9" t="s">
        <v>18</v>
      </c>
      <c r="C16" s="9"/>
      <c r="D16" s="20">
        <f>D12*0.012</f>
        <v>2065866.9288367145</v>
      </c>
      <c r="F16" s="20">
        <f>F12*0.012</f>
        <v>2065866.9288367145</v>
      </c>
      <c r="G16" s="11"/>
      <c r="H16" s="21">
        <f t="shared" si="0"/>
        <v>0</v>
      </c>
    </row>
    <row r="17" spans="1:8" x14ac:dyDescent="0.25">
      <c r="A17" s="6">
        <f t="shared" si="1"/>
        <v>11</v>
      </c>
      <c r="B17" s="23" t="s">
        <v>19</v>
      </c>
      <c r="C17" s="23"/>
      <c r="D17" s="24">
        <f>SUM(D14:D16)</f>
        <v>25337112.925115276</v>
      </c>
      <c r="F17" s="24">
        <f>SUM(F14:F16)</f>
        <v>22818484.904705256</v>
      </c>
      <c r="G17" s="11"/>
      <c r="H17" s="25">
        <f t="shared" si="0"/>
        <v>-2518628.0204100199</v>
      </c>
    </row>
    <row r="18" spans="1:8" x14ac:dyDescent="0.25">
      <c r="A18" s="6">
        <f t="shared" si="1"/>
        <v>12</v>
      </c>
      <c r="B18" s="23" t="s">
        <v>20</v>
      </c>
      <c r="C18" s="23"/>
      <c r="D18" s="26">
        <v>-655756</v>
      </c>
      <c r="F18" s="26">
        <v>-655756</v>
      </c>
      <c r="G18" s="11"/>
      <c r="H18" s="27">
        <f t="shared" si="0"/>
        <v>0</v>
      </c>
    </row>
    <row r="19" spans="1:8" x14ac:dyDescent="0.25">
      <c r="A19" s="6">
        <f t="shared" si="1"/>
        <v>13</v>
      </c>
      <c r="B19" s="23" t="s">
        <v>21</v>
      </c>
      <c r="C19" s="23"/>
      <c r="D19" s="28">
        <v>-57574.213813293034</v>
      </c>
      <c r="F19" s="28">
        <v>-57574.213813293034</v>
      </c>
      <c r="G19" s="11"/>
      <c r="H19" s="29">
        <f t="shared" si="0"/>
        <v>0</v>
      </c>
    </row>
    <row r="20" spans="1:8" x14ac:dyDescent="0.25">
      <c r="A20" s="6">
        <f t="shared" si="1"/>
        <v>14</v>
      </c>
      <c r="B20" s="23" t="s">
        <v>22</v>
      </c>
      <c r="C20" s="23"/>
      <c r="D20" s="26">
        <f>SUM(D17:D19)</f>
        <v>24623782.711301982</v>
      </c>
      <c r="F20" s="26">
        <f>SUM(F17:F19)</f>
        <v>22105154.690891962</v>
      </c>
      <c r="G20" s="11"/>
      <c r="H20" s="25">
        <f t="shared" si="0"/>
        <v>-2518628.0204100199</v>
      </c>
    </row>
    <row r="21" spans="1:8" x14ac:dyDescent="0.25">
      <c r="A21"/>
      <c r="H21" s="30"/>
    </row>
    <row r="22" spans="1:8" x14ac:dyDescent="0.25">
      <c r="A22"/>
      <c r="H22" s="30"/>
    </row>
    <row r="23" spans="1:8" x14ac:dyDescent="0.25">
      <c r="E23" s="11"/>
      <c r="H23" s="30"/>
    </row>
    <row r="24" spans="1:8" x14ac:dyDescent="0.25">
      <c r="D24" s="32"/>
    </row>
    <row r="25" spans="1:8" x14ac:dyDescent="0.25">
      <c r="B25" s="33"/>
      <c r="D25" s="33"/>
      <c r="H25" s="33"/>
    </row>
    <row r="26" spans="1:8" x14ac:dyDescent="0.25">
      <c r="D26" s="34"/>
    </row>
    <row r="27" spans="1:8" x14ac:dyDescent="0.25">
      <c r="D27" s="33"/>
    </row>
    <row r="28" spans="1:8" x14ac:dyDescent="0.25">
      <c r="A28" s="42"/>
      <c r="B28" s="34"/>
      <c r="D28" s="35"/>
    </row>
    <row r="29" spans="1:8" x14ac:dyDescent="0.25">
      <c r="D29" s="34"/>
    </row>
    <row r="30" spans="1:8" x14ac:dyDescent="0.25">
      <c r="A30" s="36"/>
    </row>
    <row r="31" spans="1:8" x14ac:dyDescent="0.25">
      <c r="A31" s="36"/>
    </row>
    <row r="32" spans="1:8" x14ac:dyDescent="0.25">
      <c r="A32" s="7"/>
      <c r="D32" s="37"/>
      <c r="E32" s="38"/>
      <c r="F32" s="38"/>
    </row>
    <row r="33" spans="1:8" x14ac:dyDescent="0.25">
      <c r="A33" s="7"/>
      <c r="D33" s="37"/>
      <c r="E33" s="38"/>
      <c r="F33" s="38"/>
    </row>
    <row r="34" spans="1:8" x14ac:dyDescent="0.25">
      <c r="A34" s="46"/>
      <c r="B34" s="46"/>
      <c r="C34" s="46"/>
      <c r="D34" s="46"/>
      <c r="E34" s="46"/>
      <c r="F34" s="46"/>
      <c r="G34" s="46"/>
      <c r="H34" s="46"/>
    </row>
    <row r="35" spans="1:8" x14ac:dyDescent="0.25">
      <c r="A35" s="46"/>
      <c r="B35" s="46"/>
      <c r="C35" s="46"/>
      <c r="D35" s="46"/>
      <c r="E35" s="46"/>
      <c r="F35" s="46"/>
      <c r="G35" s="46"/>
      <c r="H35" s="46"/>
    </row>
    <row r="36" spans="1:8" x14ac:dyDescent="0.25">
      <c r="A36" s="7"/>
      <c r="D36" s="39"/>
      <c r="E36" s="38"/>
      <c r="F36" s="38"/>
    </row>
    <row r="37" spans="1:8" x14ac:dyDescent="0.25">
      <c r="A37" s="7"/>
      <c r="E37" s="37"/>
      <c r="F37" s="38"/>
      <c r="G37" s="40"/>
    </row>
    <row r="38" spans="1:8" x14ac:dyDescent="0.25">
      <c r="A38" s="47"/>
      <c r="B38" s="47"/>
      <c r="C38" s="47"/>
      <c r="D38" s="47"/>
      <c r="E38" s="47"/>
      <c r="F38" s="47"/>
      <c r="G38" s="47"/>
    </row>
    <row r="39" spans="1:8" x14ac:dyDescent="0.25">
      <c r="A39" s="47"/>
      <c r="B39" s="47"/>
      <c r="C39" s="47"/>
      <c r="D39" s="47"/>
      <c r="E39" s="47"/>
      <c r="F39" s="47"/>
      <c r="G39" s="47"/>
    </row>
    <row r="40" spans="1:8" x14ac:dyDescent="0.25">
      <c r="A40" s="41"/>
    </row>
    <row r="41" spans="1:8" x14ac:dyDescent="0.25">
      <c r="A41" s="41"/>
    </row>
    <row r="42" spans="1:8" x14ac:dyDescent="0.25">
      <c r="B42" s="43"/>
      <c r="C42" s="43"/>
      <c r="D42" s="43"/>
    </row>
    <row r="43" spans="1:8" x14ac:dyDescent="0.25">
      <c r="B43" s="44"/>
      <c r="C43" s="44"/>
      <c r="D43" s="44"/>
    </row>
  </sheetData>
  <mergeCells count="4">
    <mergeCell ref="A1:E1"/>
    <mergeCell ref="A2:E2"/>
    <mergeCell ref="A34:H35"/>
    <mergeCell ref="A38:G39"/>
  </mergeCells>
  <pageMargins left="0.7" right="0.7" top="0.75" bottom="0.75" header="0.3" footer="0.3"/>
  <pageSetup scale="80" orientation="portrait" r:id="rId1"/>
  <headerFooter>
    <oddHeader xml:space="preserve">&amp;RDominion Energy Utah
Docket No. 17-057-26
DEU Exhibit 1.4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Fred Nass</cp:lastModifiedBy>
  <cp:lastPrinted>2018-01-26T23:36:59Z</cp:lastPrinted>
  <dcterms:created xsi:type="dcterms:W3CDTF">2018-01-22T21:01:54Z</dcterms:created>
  <dcterms:modified xsi:type="dcterms:W3CDTF">2018-01-31T20:34:08Z</dcterms:modified>
</cp:coreProperties>
</file>