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Exhibit 1.5 Typical Bill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#REF!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0">'Exhibit 1.5 Typical Bill'!$A$1:$J$26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10" i="2" l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4" i="2" s="1"/>
  <c r="E11" i="2"/>
  <c r="E12" i="2"/>
  <c r="E13" i="2"/>
  <c r="E14" i="2"/>
  <c r="E15" i="2"/>
  <c r="E16" i="2"/>
  <c r="E17" i="2"/>
  <c r="E18" i="2"/>
  <c r="E19" i="2"/>
  <c r="E20" i="2"/>
  <c r="E21" i="2"/>
  <c r="D24" i="2"/>
  <c r="G13" i="2"/>
  <c r="I13" i="2" s="1"/>
  <c r="G10" i="2"/>
  <c r="E24" i="2" l="1"/>
  <c r="I10" i="2"/>
  <c r="G21" i="2"/>
  <c r="I21" i="2" s="1"/>
  <c r="G19" i="2"/>
  <c r="I19" i="2" s="1"/>
  <c r="G17" i="2"/>
  <c r="I17" i="2" s="1"/>
  <c r="G15" i="2"/>
  <c r="I15" i="2" s="1"/>
  <c r="G11" i="2"/>
  <c r="I11" i="2" s="1"/>
  <c r="G20" i="2"/>
  <c r="I20" i="2" s="1"/>
  <c r="G18" i="2"/>
  <c r="I18" i="2" s="1"/>
  <c r="G16" i="2"/>
  <c r="I16" i="2" s="1"/>
  <c r="G14" i="2"/>
  <c r="I14" i="2" s="1"/>
  <c r="G12" i="2"/>
  <c r="I12" i="2" s="1"/>
  <c r="G24" i="2" l="1"/>
  <c r="I24" i="2"/>
  <c r="I26" i="2" s="1"/>
</calcChain>
</file>

<file path=xl/sharedStrings.xml><?xml version="1.0" encoding="utf-8"?>
<sst xmlns="http://schemas.openxmlformats.org/spreadsheetml/2006/main" count="42" uniqueCount="40">
  <si>
    <t>Current</t>
  </si>
  <si>
    <t>Proposed</t>
  </si>
  <si>
    <t>1st Block</t>
  </si>
  <si>
    <t>BSF</t>
  </si>
  <si>
    <t>Winter</t>
  </si>
  <si>
    <t>Summer</t>
  </si>
  <si>
    <t>%</t>
  </si>
  <si>
    <t>Percent Change:</t>
  </si>
  <si>
    <t xml:space="preserve"> 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</si>
  <si>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</si>
  <si>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</si>
  <si>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</si>
  <si>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</si>
  <si>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</si>
  <si>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</si>
  <si>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</si>
  <si>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</si>
  <si>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</si>
  <si>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</si>
  <si>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</si>
  <si>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</si>
  <si>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</si>
  <si>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GS</t>
  </si>
  <si>
    <t>Change</t>
  </si>
  <si>
    <t>In Dth</t>
  </si>
  <si>
    <t>Month</t>
  </si>
  <si>
    <t>Schedule</t>
  </si>
  <si>
    <t xml:space="preserve">   Rate Effective</t>
  </si>
  <si>
    <t>Usage</t>
  </si>
  <si>
    <t>Rate</t>
  </si>
  <si>
    <t xml:space="preserve">   Billed at Current</t>
  </si>
  <si>
    <t xml:space="preserve">    (F)</t>
  </si>
  <si>
    <t xml:space="preserve">   (E)</t>
  </si>
  <si>
    <t xml:space="preserve">    (D)</t>
  </si>
  <si>
    <t xml:space="preserve">(C)   </t>
  </si>
  <si>
    <t>(B)</t>
  </si>
  <si>
    <t>(A)</t>
  </si>
  <si>
    <t>80 DTHS -  ANNUAL CONSUMPTION</t>
  </si>
  <si>
    <t>EFFECT ON TYPICAL GS CUSTOMER</t>
  </si>
  <si>
    <t>Billed at Current Rate with Tax Reform Rate Surcredit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</si>
</sst>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0.00000"/>
    <numFmt numFmtId="166" formatCode="[$-409]d\-mmm\-yy;@"/>
    <numFmt numFmtId="167" formatCode="0.00_);\(0.00\)"/>
    <numFmt numFmtId="168" formatCode="#,##0.0_);\(#,##0.0\)"/>
    <numFmt numFmtId="169" formatCode="#,##0.0"/>
    <numFmt numFmtId="170" formatCode="_(* #,##0.00000_);_(* \(#,##0.00000\);_(* &quot;-&quot;??_);_(@_)"/>
  </numFmts>
  <fonts count="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2">
    <xf numFmtId="0" fontId="0" fillId="0" borderId="0" xfId="0"/>
    <xf numFmtId="164" fontId="1" fillId="0" borderId="0" xfId="1"/>
    <xf numFmtId="165" fontId="2" fillId="0" borderId="0" xfId="2" applyNumberFormat="1" applyFont="1" applyBorder="1"/>
    <xf numFmtId="2" fontId="2" fillId="0" borderId="0" xfId="2" applyNumberFormat="1" applyBorder="1"/>
    <xf numFmtId="14" fontId="4" fillId="0" borderId="0" xfId="3" quotePrefix="1" applyNumberFormat="1" applyFont="1" applyFill="1" applyBorder="1" applyAlignment="1" applyProtection="1">
      <alignment horizontal="center" vertical="top"/>
    </xf>
    <xf numFmtId="0" fontId="2" fillId="0" borderId="0" xfId="2" quotePrefix="1" applyFont="1" applyBorder="1" applyAlignment="1">
      <alignment horizontal="center"/>
    </xf>
    <xf numFmtId="0" fontId="2" fillId="0" borderId="0" xfId="2" applyBorder="1"/>
    <xf numFmtId="165" fontId="2" fillId="0" borderId="0" xfId="2" applyNumberFormat="1" applyBorder="1"/>
    <xf numFmtId="0" fontId="2" fillId="0" borderId="0" xfId="2" applyFont="1" applyBorder="1"/>
    <xf numFmtId="0" fontId="2" fillId="0" borderId="1" xfId="2" quotePrefix="1" applyFont="1" applyBorder="1" applyAlignment="1">
      <alignment horizontal="center"/>
    </xf>
    <xf numFmtId="0" fontId="2" fillId="0" borderId="1" xfId="2" applyFont="1" applyBorder="1"/>
    <xf numFmtId="0" fontId="2" fillId="0" borderId="0" xfId="2" applyFont="1" applyAlignment="1">
      <alignment horizontal="center"/>
    </xf>
    <xf numFmtId="166" fontId="2" fillId="0" borderId="0" xfId="2" applyNumberFormat="1" applyBorder="1"/>
    <xf numFmtId="43" fontId="0" fillId="0" borderId="0" xfId="4" applyFont="1"/>
    <xf numFmtId="0" fontId="2" fillId="0" borderId="0" xfId="3" quotePrefix="1" applyFont="1" applyFill="1" applyAlignment="1" applyProtection="1">
      <alignment horizontal="left"/>
    </xf>
    <xf numFmtId="167" fontId="2" fillId="0" borderId="0" xfId="5" applyNumberFormat="1" applyFont="1" applyFill="1" applyAlignment="1" applyProtection="1">
      <alignment horizontal="right"/>
    </xf>
    <xf numFmtId="0" fontId="2" fillId="0" borderId="0" xfId="3" applyFont="1" applyFill="1" applyAlignment="1" applyProtection="1">
      <alignment horizontal="right"/>
    </xf>
    <xf numFmtId="0" fontId="2" fillId="0" borderId="0" xfId="3" applyFont="1" applyFill="1" applyProtection="1"/>
    <xf numFmtId="0" fontId="2" fillId="0" borderId="0" xfId="3" applyFont="1" applyFill="1" applyAlignment="1" applyProtection="1">
      <alignment horizontal="center"/>
    </xf>
    <xf numFmtId="7" fontId="2" fillId="0" borderId="0" xfId="3" applyNumberFormat="1" applyFont="1" applyFill="1" applyProtection="1"/>
    <xf numFmtId="7" fontId="2" fillId="0" borderId="0" xfId="3" applyNumberFormat="1" applyFont="1" applyFill="1" applyAlignment="1" applyProtection="1">
      <alignment horizontal="right"/>
    </xf>
    <xf numFmtId="168" fontId="2" fillId="0" borderId="0" xfId="3" applyNumberFormat="1" applyFont="1" applyFill="1" applyAlignment="1" applyProtection="1">
      <alignment horizontal="right"/>
    </xf>
    <xf numFmtId="168" fontId="2" fillId="0" borderId="0" xfId="3" applyNumberFormat="1" applyFont="1" applyFill="1" applyAlignment="1">
      <alignment horizontal="center"/>
    </xf>
    <xf numFmtId="7" fontId="2" fillId="0" borderId="0" xfId="3" applyNumberFormat="1" applyFont="1" applyFill="1" applyAlignment="1" applyProtection="1">
      <alignment horizontal="center"/>
    </xf>
    <xf numFmtId="168" fontId="2" fillId="0" borderId="0" xfId="3" applyNumberFormat="1" applyFont="1" applyFill="1" applyAlignment="1" applyProtection="1">
      <alignment horizontal="center"/>
    </xf>
    <xf numFmtId="39" fontId="2" fillId="0" borderId="0" xfId="3" applyNumberFormat="1" applyFont="1" applyFill="1" applyBorder="1" applyAlignment="1" applyProtection="1">
      <alignment horizontal="center"/>
    </xf>
    <xf numFmtId="39" fontId="2" fillId="0" borderId="2" xfId="3" applyNumberFormat="1" applyFont="1" applyFill="1" applyBorder="1" applyAlignment="1" applyProtection="1">
      <alignment horizontal="center"/>
    </xf>
    <xf numFmtId="7" fontId="2" fillId="0" borderId="2" xfId="3" applyNumberFormat="1" applyFont="1" applyFill="1" applyBorder="1" applyAlignment="1" applyProtection="1">
      <alignment horizontal="center"/>
    </xf>
    <xf numFmtId="168" fontId="2" fillId="0" borderId="2" xfId="3" applyNumberFormat="1" applyFont="1" applyFill="1" applyBorder="1" applyAlignment="1" applyProtection="1">
      <alignment horizontal="center"/>
    </xf>
    <xf numFmtId="39" fontId="2" fillId="0" borderId="0" xfId="3" applyNumberFormat="1" applyFont="1" applyFill="1" applyAlignment="1" applyProtection="1">
      <alignment horizontal="right"/>
    </xf>
    <xf numFmtId="169" fontId="6" fillId="0" borderId="0" xfId="2" applyNumberFormat="1" applyFont="1" applyAlignment="1" applyProtection="1">
      <alignment horizontal="right"/>
    </xf>
    <xf numFmtId="0" fontId="7" fillId="0" borderId="1" xfId="3" applyFont="1" applyFill="1" applyBorder="1" applyAlignment="1" applyProtection="1">
      <alignment horizontal="center" vertical="top"/>
    </xf>
    <xf numFmtId="0" fontId="7" fillId="0" borderId="1" xfId="3" applyFont="1" applyFill="1" applyBorder="1" applyAlignment="1" applyProtection="1">
      <alignment horizontal="right" vertical="top"/>
    </xf>
    <xf numFmtId="0" fontId="7" fillId="0" borderId="1" xfId="3" quotePrefix="1" applyFont="1" applyFill="1" applyBorder="1" applyAlignment="1" applyProtection="1">
      <alignment horizontal="right" vertical="top"/>
    </xf>
    <xf numFmtId="0" fontId="2" fillId="0" borderId="0" xfId="3" applyFont="1" applyFill="1" applyAlignment="1" applyProtection="1">
      <alignment vertical="top"/>
    </xf>
    <xf numFmtId="0" fontId="7" fillId="0" borderId="0" xfId="3" applyFont="1" applyFill="1" applyAlignment="1" applyProtection="1">
      <alignment vertical="center"/>
    </xf>
    <xf numFmtId="0" fontId="7" fillId="0" borderId="0" xfId="3" quotePrefix="1" applyFont="1" applyFill="1" applyAlignment="1" applyProtection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0" fontId="2" fillId="0" borderId="0" xfId="3" applyFont="1" applyFill="1" applyAlignment="1" applyProtection="1">
      <alignment vertical="center"/>
    </xf>
    <xf numFmtId="0" fontId="7" fillId="0" borderId="0" xfId="3" applyFont="1" applyFill="1" applyProtection="1"/>
    <xf numFmtId="0" fontId="7" fillId="0" borderId="0" xfId="3" applyFont="1" applyFill="1" applyAlignment="1" applyProtection="1">
      <alignment horizontal="center"/>
    </xf>
    <xf numFmtId="0" fontId="2" fillId="0" borderId="0" xfId="3" quotePrefix="1" applyFont="1" applyFill="1" applyAlignment="1" applyProtection="1">
      <alignment horizontal="right"/>
    </xf>
    <xf numFmtId="0" fontId="2" fillId="0" borderId="0" xfId="3" quotePrefix="1" applyFont="1" applyFill="1" applyAlignment="1" applyProtection="1">
      <alignment horizontal="center"/>
    </xf>
    <xf numFmtId="170" fontId="1" fillId="0" borderId="0" xfId="6" applyNumberFormat="1" applyFont="1"/>
    <xf numFmtId="0" fontId="7" fillId="0" borderId="0" xfId="3" quotePrefix="1" applyFont="1" applyFill="1" applyAlignment="1" applyProtection="1">
      <alignment horizontal="center" vertical="center"/>
    </xf>
    <xf numFmtId="0" fontId="7" fillId="0" borderId="0" xfId="3" applyFont="1" applyFill="1" applyAlignment="1" applyProtection="1">
      <alignment horizontal="center" vertical="center"/>
    </xf>
    <xf numFmtId="14" fontId="7" fillId="0" borderId="1" xfId="3" quotePrefix="1" applyNumberFormat="1" applyFont="1" applyFill="1" applyBorder="1" applyAlignment="1" applyProtection="1">
      <alignment horizontal="left" vertical="top" indent="4"/>
    </xf>
    <xf numFmtId="0" fontId="7" fillId="0" borderId="0" xfId="3" quotePrefix="1" applyFont="1" applyFill="1" applyAlignment="1" applyProtection="1">
      <alignment horizontal="center"/>
    </xf>
    <xf numFmtId="0" fontId="7" fillId="0" borderId="0" xfId="3" applyFont="1" applyFill="1" applyAlignment="1" applyProtection="1">
      <alignment horizontal="center"/>
    </xf>
    <xf numFmtId="0" fontId="7" fillId="0" borderId="0" xfId="3" quotePrefix="1" applyFont="1" applyFill="1" applyAlignment="1" applyProtection="1">
      <alignment horizontal="center" wrapText="1"/>
    </xf>
    <xf numFmtId="0" fontId="7" fillId="0" borderId="1" xfId="3" quotePrefix="1" applyFont="1" applyFill="1" applyBorder="1" applyAlignment="1" applyProtection="1">
      <alignment horizontal="center" wrapText="1"/>
    </xf>
    <xf numFmtId="0" fontId="2" fillId="0" borderId="0" xfId="3" quotePrefix="1" applyFont="1" applyFill="1" applyAlignment="1" applyProtection="1">
      <alignment horizontal="center"/>
    </xf>
  </cellXfs>
  <cellStyles count="7">
    <cellStyle name="Comma" xfId="6" builtinId="3"/>
    <cellStyle name="Comma 2" xfId="4"/>
    <cellStyle name="Normal" xfId="0" builtinId="0"/>
    <cellStyle name="Normal 2" xfId="1"/>
    <cellStyle name="Normal 3" xfId="2"/>
    <cellStyle name="Normal_Pass-Through Model 11_2007 - 10_2008" xfId="3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Layout" zoomScaleNormal="100" workbookViewId="0">
      <selection activeCell="C30" sqref="C30"/>
    </sheetView>
  </sheetViews>
  <sheetFormatPr defaultRowHeight="12.75"/>
  <cols>
    <col min="1" max="1" width="10.140625" style="1" bestFit="1" customWidth="1"/>
    <col min="2" max="2" width="8.7109375" style="1" bestFit="1" customWidth="1"/>
    <col min="3" max="3" width="9" style="1" customWidth="1"/>
    <col min="4" max="4" width="10.42578125" style="1" customWidth="1"/>
    <col min="5" max="5" width="14.140625" style="1" customWidth="1"/>
    <col min="6" max="6" width="3.5703125" style="1" customWidth="1"/>
    <col min="7" max="7" width="12.7109375" style="1" customWidth="1"/>
    <col min="8" max="8" width="2.85546875" style="1" customWidth="1"/>
    <col min="9" max="9" width="12.7109375" style="1" customWidth="1"/>
    <col min="10" max="10" width="2.85546875" style="1" customWidth="1"/>
    <col min="11" max="16384" width="9.140625" style="1"/>
  </cols>
  <sheetData>
    <row r="1" spans="1:10">
      <c r="A1" s="17"/>
      <c r="B1" s="47" t="s">
        <v>38</v>
      </c>
      <c r="C1" s="48"/>
      <c r="D1" s="48"/>
      <c r="E1" s="48"/>
      <c r="F1" s="48"/>
      <c r="G1" s="48"/>
      <c r="H1" s="48"/>
      <c r="I1" s="48"/>
      <c r="J1" s="40"/>
    </row>
    <row r="2" spans="1:10">
      <c r="A2" s="17"/>
      <c r="B2" s="47" t="s">
        <v>37</v>
      </c>
      <c r="C2" s="48"/>
      <c r="D2" s="48"/>
      <c r="E2" s="48"/>
      <c r="F2" s="48"/>
      <c r="G2" s="48"/>
      <c r="H2" s="48"/>
      <c r="I2" s="48"/>
      <c r="J2" s="40"/>
    </row>
    <row r="3" spans="1:10">
      <c r="A3" s="17"/>
      <c r="B3" s="17"/>
      <c r="C3" s="18"/>
      <c r="D3" s="17"/>
      <c r="E3" s="17"/>
      <c r="F3" s="17"/>
      <c r="G3" s="17"/>
      <c r="H3" s="17"/>
      <c r="I3" s="17"/>
      <c r="J3" s="17"/>
    </row>
    <row r="4" spans="1:10">
      <c r="A4" s="17"/>
      <c r="B4" s="17"/>
      <c r="C4" s="18"/>
      <c r="D4" s="17"/>
      <c r="E4" s="17"/>
      <c r="F4" s="17"/>
      <c r="G4" s="17"/>
      <c r="H4" s="17"/>
      <c r="I4" s="17"/>
      <c r="J4" s="17"/>
    </row>
    <row r="5" spans="1:10">
      <c r="A5" s="17"/>
      <c r="B5" s="42" t="s">
        <v>36</v>
      </c>
      <c r="C5" s="42" t="s">
        <v>35</v>
      </c>
      <c r="D5" s="41" t="s">
        <v>34</v>
      </c>
      <c r="E5" s="51" t="s">
        <v>33</v>
      </c>
      <c r="F5" s="51"/>
      <c r="G5" s="51" t="s">
        <v>32</v>
      </c>
      <c r="H5" s="51"/>
      <c r="I5" s="51" t="s">
        <v>31</v>
      </c>
      <c r="J5" s="51"/>
    </row>
    <row r="6" spans="1:10" ht="12.75" customHeight="1">
      <c r="A6" s="17"/>
      <c r="B6" s="39"/>
      <c r="C6" s="40"/>
      <c r="D6" s="39"/>
      <c r="E6" s="47" t="s">
        <v>30</v>
      </c>
      <c r="F6" s="48"/>
      <c r="G6" s="49" t="s">
        <v>39</v>
      </c>
      <c r="H6" s="49"/>
      <c r="I6" s="39"/>
      <c r="J6" s="39"/>
    </row>
    <row r="7" spans="1:10" ht="12.75" customHeight="1">
      <c r="A7" s="38"/>
      <c r="B7" s="37" t="s">
        <v>29</v>
      </c>
      <c r="C7" s="37"/>
      <c r="D7" s="36" t="s">
        <v>28</v>
      </c>
      <c r="E7" s="44" t="s">
        <v>27</v>
      </c>
      <c r="F7" s="45"/>
      <c r="G7" s="49"/>
      <c r="H7" s="49"/>
      <c r="I7" s="35"/>
      <c r="J7" s="35"/>
    </row>
    <row r="8" spans="1:10" ht="42.75" customHeight="1" thickBot="1">
      <c r="A8" s="34"/>
      <c r="B8" s="31" t="s">
        <v>26</v>
      </c>
      <c r="C8" s="31" t="s">
        <v>25</v>
      </c>
      <c r="D8" s="33" t="s">
        <v>24</v>
      </c>
      <c r="E8" s="46">
        <f>A39</f>
        <v>43160</v>
      </c>
      <c r="F8" s="46"/>
      <c r="G8" s="50"/>
      <c r="H8" s="50"/>
      <c r="I8" s="32" t="s">
        <v>23</v>
      </c>
      <c r="J8" s="31"/>
    </row>
    <row r="9" spans="1:10">
      <c r="A9" s="17"/>
      <c r="B9" s="17"/>
      <c r="C9" s="18"/>
      <c r="D9" s="17"/>
      <c r="E9" s="17"/>
      <c r="F9" s="17"/>
      <c r="G9" s="17"/>
      <c r="H9" s="17"/>
      <c r="I9" s="17"/>
      <c r="J9" s="17"/>
    </row>
    <row r="10" spans="1:10">
      <c r="A10" s="18">
        <v>1</v>
      </c>
      <c r="B10" s="18" t="s">
        <v>22</v>
      </c>
      <c r="C10" s="18" t="s">
        <v>21</v>
      </c>
      <c r="D10" s="30">
        <v>14.9</v>
      </c>
      <c r="E10" s="20">
        <f>ROUND((D10*$D$39)+$B$39,2)</f>
        <v>130.41</v>
      </c>
      <c r="F10" s="20"/>
      <c r="G10" s="20">
        <f>ROUND((D10*$D$36)+$B$36,2)</f>
        <v>128.22999999999999</v>
      </c>
      <c r="H10" s="20"/>
      <c r="I10" s="20">
        <f t="shared" ref="I10:I21" si="0">G10-E10</f>
        <v>-2.1800000000000068</v>
      </c>
      <c r="J10" s="20"/>
    </row>
    <row r="11" spans="1:10">
      <c r="A11" s="18">
        <f t="shared" ref="A11:A21" si="1">A10+1</f>
        <v>2</v>
      </c>
      <c r="B11" s="17"/>
      <c r="C11" s="18" t="s">
        <v>20</v>
      </c>
      <c r="D11" s="30">
        <v>12.5</v>
      </c>
      <c r="E11" s="29">
        <f>ROUND((D11*$D$39)+$B$39,2)</f>
        <v>110.49</v>
      </c>
      <c r="F11" s="29"/>
      <c r="G11" s="29">
        <f>ROUND((D11*$D$36)+$B$36,2)</f>
        <v>108.66</v>
      </c>
      <c r="H11" s="29"/>
      <c r="I11" s="29">
        <f t="shared" si="0"/>
        <v>-1.8299999999999983</v>
      </c>
      <c r="J11" s="29"/>
    </row>
    <row r="12" spans="1:10">
      <c r="A12" s="18">
        <f t="shared" si="1"/>
        <v>3</v>
      </c>
      <c r="B12" s="17"/>
      <c r="C12" s="18" t="s">
        <v>19</v>
      </c>
      <c r="D12" s="30">
        <v>10.1</v>
      </c>
      <c r="E12" s="29">
        <f>ROUND((D12*$D$39)+$B$39,2)</f>
        <v>90.57</v>
      </c>
      <c r="F12" s="29"/>
      <c r="G12" s="29">
        <f>ROUND((D12*$D$36)+$B$36,2)</f>
        <v>89.09</v>
      </c>
      <c r="H12" s="29"/>
      <c r="I12" s="29">
        <f t="shared" si="0"/>
        <v>-1.4799999999999898</v>
      </c>
      <c r="J12" s="29"/>
    </row>
    <row r="13" spans="1:10">
      <c r="A13" s="18">
        <f t="shared" si="1"/>
        <v>4</v>
      </c>
      <c r="B13" s="17"/>
      <c r="C13" s="18" t="s">
        <v>18</v>
      </c>
      <c r="D13" s="30">
        <v>8.3000000000000007</v>
      </c>
      <c r="E13" s="29">
        <f t="shared" ref="E13:E19" si="2">ROUND((D13*$C$39)+$B$39,2)</f>
        <v>64.31</v>
      </c>
      <c r="F13" s="29"/>
      <c r="G13" s="29">
        <f t="shared" ref="G13:G19" si="3">ROUND((D13*$C$36)+$B$36,2)</f>
        <v>63.37</v>
      </c>
      <c r="H13" s="29"/>
      <c r="I13" s="29">
        <f t="shared" si="0"/>
        <v>-0.94000000000000483</v>
      </c>
      <c r="J13" s="29"/>
    </row>
    <row r="14" spans="1:10">
      <c r="A14" s="18">
        <f t="shared" si="1"/>
        <v>5</v>
      </c>
      <c r="B14" s="17"/>
      <c r="C14" s="18" t="s">
        <v>17</v>
      </c>
      <c r="D14" s="30">
        <v>4.4000000000000004</v>
      </c>
      <c r="E14" s="29">
        <f t="shared" si="2"/>
        <v>37.270000000000003</v>
      </c>
      <c r="F14" s="29"/>
      <c r="G14" s="29">
        <f t="shared" si="3"/>
        <v>36.76</v>
      </c>
      <c r="H14" s="29"/>
      <c r="I14" s="29">
        <f t="shared" si="0"/>
        <v>-0.51000000000000512</v>
      </c>
      <c r="J14" s="29"/>
    </row>
    <row r="15" spans="1:10">
      <c r="A15" s="18">
        <f t="shared" si="1"/>
        <v>6</v>
      </c>
      <c r="B15" s="17"/>
      <c r="C15" s="18" t="s">
        <v>16</v>
      </c>
      <c r="D15" s="30">
        <v>3.1</v>
      </c>
      <c r="E15" s="29">
        <f t="shared" si="2"/>
        <v>28.25</v>
      </c>
      <c r="F15" s="29"/>
      <c r="G15" s="29">
        <f t="shared" si="3"/>
        <v>27.9</v>
      </c>
      <c r="H15" s="29"/>
      <c r="I15" s="29">
        <f t="shared" si="0"/>
        <v>-0.35000000000000142</v>
      </c>
      <c r="J15" s="29"/>
    </row>
    <row r="16" spans="1:10">
      <c r="A16" s="18">
        <f t="shared" si="1"/>
        <v>7</v>
      </c>
      <c r="B16" s="17"/>
      <c r="C16" s="18" t="s">
        <v>15</v>
      </c>
      <c r="D16" s="30">
        <v>2</v>
      </c>
      <c r="E16" s="29">
        <f t="shared" si="2"/>
        <v>20.62</v>
      </c>
      <c r="F16" s="29"/>
      <c r="G16" s="29">
        <f t="shared" si="3"/>
        <v>20.39</v>
      </c>
      <c r="H16" s="29"/>
      <c r="I16" s="29">
        <f t="shared" si="0"/>
        <v>-0.23000000000000043</v>
      </c>
      <c r="J16" s="29"/>
    </row>
    <row r="17" spans="1:10">
      <c r="A17" s="18">
        <f t="shared" si="1"/>
        <v>8</v>
      </c>
      <c r="B17" s="17"/>
      <c r="C17" s="18" t="s">
        <v>14</v>
      </c>
      <c r="D17" s="30">
        <v>1.8</v>
      </c>
      <c r="E17" s="29">
        <f t="shared" si="2"/>
        <v>19.23</v>
      </c>
      <c r="F17" s="29"/>
      <c r="G17" s="29">
        <f t="shared" si="3"/>
        <v>19.03</v>
      </c>
      <c r="H17" s="29"/>
      <c r="I17" s="29">
        <f t="shared" si="0"/>
        <v>-0.19999999999999929</v>
      </c>
      <c r="J17" s="29"/>
    </row>
    <row r="18" spans="1:10">
      <c r="A18" s="18">
        <f t="shared" si="1"/>
        <v>9</v>
      </c>
      <c r="B18" s="17"/>
      <c r="C18" s="18" t="s">
        <v>13</v>
      </c>
      <c r="D18" s="30">
        <v>2</v>
      </c>
      <c r="E18" s="29">
        <f t="shared" si="2"/>
        <v>20.62</v>
      </c>
      <c r="F18" s="29"/>
      <c r="G18" s="29">
        <f t="shared" si="3"/>
        <v>20.39</v>
      </c>
      <c r="H18" s="29"/>
      <c r="I18" s="29">
        <f t="shared" si="0"/>
        <v>-0.23000000000000043</v>
      </c>
      <c r="J18" s="29"/>
    </row>
    <row r="19" spans="1:10">
      <c r="A19" s="18">
        <f t="shared" si="1"/>
        <v>10</v>
      </c>
      <c r="B19" s="17"/>
      <c r="C19" s="18" t="s">
        <v>12</v>
      </c>
      <c r="D19" s="30">
        <v>3.1</v>
      </c>
      <c r="E19" s="29">
        <f t="shared" si="2"/>
        <v>28.25</v>
      </c>
      <c r="F19" s="29"/>
      <c r="G19" s="29">
        <f t="shared" si="3"/>
        <v>27.9</v>
      </c>
      <c r="H19" s="29"/>
      <c r="I19" s="29">
        <f t="shared" si="0"/>
        <v>-0.35000000000000142</v>
      </c>
      <c r="J19" s="29"/>
    </row>
    <row r="20" spans="1:10">
      <c r="A20" s="18">
        <f t="shared" si="1"/>
        <v>11</v>
      </c>
      <c r="B20" s="17"/>
      <c r="C20" s="18" t="s">
        <v>11</v>
      </c>
      <c r="D20" s="30">
        <v>6.3</v>
      </c>
      <c r="E20" s="29">
        <f>ROUND((D20*$D$39)+$B$39,2)</f>
        <v>59.04</v>
      </c>
      <c r="F20" s="29"/>
      <c r="G20" s="29">
        <f>ROUND((D20*$D$36)+$B$36,2)</f>
        <v>58.11</v>
      </c>
      <c r="H20" s="29"/>
      <c r="I20" s="29">
        <f t="shared" si="0"/>
        <v>-0.92999999999999972</v>
      </c>
      <c r="J20" s="29"/>
    </row>
    <row r="21" spans="1:10">
      <c r="A21" s="18">
        <f t="shared" si="1"/>
        <v>12</v>
      </c>
      <c r="B21" s="17"/>
      <c r="C21" s="18" t="s">
        <v>10</v>
      </c>
      <c r="D21" s="30">
        <v>11.5</v>
      </c>
      <c r="E21" s="29">
        <f>ROUND((D21*$D$39)+$B$39,2)</f>
        <v>102.19</v>
      </c>
      <c r="F21" s="29"/>
      <c r="G21" s="29">
        <f>ROUND((D21*$D$36)+$B$36,2)</f>
        <v>100.51</v>
      </c>
      <c r="H21" s="29"/>
      <c r="I21" s="29">
        <f t="shared" si="0"/>
        <v>-1.6799999999999926</v>
      </c>
      <c r="J21" s="29"/>
    </row>
    <row r="22" spans="1:10" ht="13.5" thickBot="1">
      <c r="A22" s="18"/>
      <c r="B22" s="17"/>
      <c r="C22" s="18"/>
      <c r="D22" s="28"/>
      <c r="E22" s="27"/>
      <c r="F22" s="27"/>
      <c r="G22" s="27"/>
      <c r="H22" s="27"/>
      <c r="I22" s="26"/>
      <c r="J22" s="25"/>
    </row>
    <row r="23" spans="1:10" ht="13.5" thickTop="1">
      <c r="A23" s="18"/>
      <c r="B23" s="17"/>
      <c r="C23" s="18"/>
      <c r="D23" s="24"/>
      <c r="E23" s="23"/>
      <c r="F23" s="23"/>
      <c r="G23" s="18"/>
      <c r="H23" s="18"/>
      <c r="I23" s="23" t="s">
        <v>8</v>
      </c>
      <c r="J23" s="23"/>
    </row>
    <row r="24" spans="1:10">
      <c r="A24" s="18">
        <f>A21+1</f>
        <v>13</v>
      </c>
      <c r="B24" s="17"/>
      <c r="C24" s="22" t="s">
        <v>9</v>
      </c>
      <c r="D24" s="21">
        <f>SUM(D10:D23)</f>
        <v>80</v>
      </c>
      <c r="E24" s="20">
        <f>SUM(E10:E21)</f>
        <v>711.25</v>
      </c>
      <c r="F24" s="20"/>
      <c r="G24" s="20">
        <f>SUM(G10:G21)</f>
        <v>700.33999999999992</v>
      </c>
      <c r="H24" s="20"/>
      <c r="I24" s="20">
        <f>SUM(I10:I21)</f>
        <v>-10.91</v>
      </c>
      <c r="J24" s="20"/>
    </row>
    <row r="25" spans="1:10">
      <c r="A25" s="17"/>
      <c r="B25" s="17"/>
      <c r="C25" s="18"/>
      <c r="D25" s="17"/>
      <c r="E25" s="19"/>
      <c r="F25" s="19"/>
      <c r="G25" s="17"/>
      <c r="H25" s="17"/>
      <c r="I25" s="17"/>
      <c r="J25" s="17"/>
    </row>
    <row r="26" spans="1:10">
      <c r="A26" s="17"/>
      <c r="B26" s="17" t="s">
        <v>8</v>
      </c>
      <c r="C26" s="18"/>
      <c r="D26" s="17"/>
      <c r="E26" s="17"/>
      <c r="F26" s="17"/>
      <c r="G26" s="16" t="s">
        <v>7</v>
      </c>
      <c r="H26" s="16"/>
      <c r="I26" s="15">
        <f>ROUND(I24/E24,4)*100</f>
        <v>-1.53</v>
      </c>
      <c r="J26" s="14" t="s">
        <v>6</v>
      </c>
    </row>
    <row r="29" spans="1:10" ht="15">
      <c r="I29" s="13"/>
    </row>
    <row r="34" spans="1:4">
      <c r="A34" s="12"/>
      <c r="B34" s="6"/>
      <c r="C34" s="11" t="s">
        <v>5</v>
      </c>
      <c r="D34" s="11" t="s">
        <v>4</v>
      </c>
    </row>
    <row r="35" spans="1:4" ht="13.5" thickBot="1">
      <c r="A35" s="6"/>
      <c r="B35" s="10" t="s">
        <v>3</v>
      </c>
      <c r="C35" s="9" t="s">
        <v>2</v>
      </c>
      <c r="D35" s="9" t="s">
        <v>2</v>
      </c>
    </row>
    <row r="36" spans="1:4">
      <c r="A36" s="8" t="s">
        <v>1</v>
      </c>
      <c r="B36" s="3">
        <v>6.75</v>
      </c>
      <c r="C36" s="7">
        <v>6.8212299999999999</v>
      </c>
      <c r="D36" s="7">
        <v>8.1529000000000007</v>
      </c>
    </row>
    <row r="37" spans="1:4">
      <c r="A37" s="8"/>
      <c r="B37" s="3"/>
      <c r="C37" s="7"/>
      <c r="D37" s="7"/>
    </row>
    <row r="38" spans="1:4">
      <c r="A38" s="6" t="s">
        <v>0</v>
      </c>
      <c r="B38" s="3"/>
      <c r="C38" s="5"/>
      <c r="D38" s="5"/>
    </row>
    <row r="39" spans="1:4">
      <c r="A39" s="4">
        <v>43160</v>
      </c>
      <c r="B39" s="3">
        <v>6.75</v>
      </c>
      <c r="C39" s="2">
        <v>6.9353300000000004</v>
      </c>
      <c r="D39" s="2">
        <v>8.2994599999999998</v>
      </c>
    </row>
    <row r="41" spans="1:4">
      <c r="C41" s="43"/>
      <c r="D41" s="43"/>
    </row>
  </sheetData>
  <mergeCells count="9">
    <mergeCell ref="E7:F7"/>
    <mergeCell ref="E8:F8"/>
    <mergeCell ref="E6:F6"/>
    <mergeCell ref="G6:H8"/>
    <mergeCell ref="B1:I1"/>
    <mergeCell ref="B2:I2"/>
    <mergeCell ref="E5:F5"/>
    <mergeCell ref="G5:H5"/>
    <mergeCell ref="I5:J5"/>
  </mergeCells>
  <pageMargins left="0.7" right="0.7" top="0.84375" bottom="0.75" header="0.3" footer="0.3"/>
  <pageSetup orientation="portrait" r:id="rId1"/>
  <headerFooter scaleWithDoc="0">
    <oddHeader>&amp;RDominion Energy Utah
Docket 17-057-26
DEU Exhibit 1.5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1.5 Typical Bill</vt:lpstr>
      <vt:lpstr>'Exhibit 1.5 Typical Bill'!Print_Area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1970-01-01T06:00:00Z</cp:lastPrinted>
  <dcterms:created xsi:type="dcterms:W3CDTF">2018-03-09T23:06:05Z</dcterms:created>
  <dcterms:modified xsi:type="dcterms:W3CDTF">2018-04-02T22:36:45Z</dcterms:modified>
  <cp:category> </cp:category>
</cp:coreProperties>
</file>