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0docs\2005711\"/>
    </mc:Choice>
  </mc:AlternateContent>
  <bookViews>
    <workbookView xWindow="0" yWindow="0" windowWidth="19125" windowHeight="128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1" l="1"/>
  <c r="L63" i="1"/>
  <c r="L62" i="1"/>
  <c r="L61" i="1"/>
  <c r="L60" i="1"/>
  <c r="K58" i="1"/>
  <c r="K57" i="1"/>
  <c r="K56" i="1"/>
  <c r="J54" i="1"/>
  <c r="J53" i="1"/>
  <c r="J52" i="1"/>
  <c r="J51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8" i="1"/>
  <c r="K8" i="1"/>
  <c r="L8" i="1"/>
  <c r="J9" i="1"/>
  <c r="K9" i="1"/>
  <c r="L9" i="1"/>
  <c r="J10" i="1"/>
  <c r="K10" i="1"/>
  <c r="L10" i="1"/>
  <c r="J35" i="1"/>
  <c r="J34" i="1"/>
  <c r="J33" i="1"/>
  <c r="K39" i="1"/>
  <c r="K40" i="1"/>
  <c r="K38" i="1"/>
  <c r="L43" i="1"/>
  <c r="L44" i="1"/>
  <c r="L45" i="1"/>
  <c r="L46" i="1"/>
  <c r="L42" i="1"/>
  <c r="J36" i="1"/>
  <c r="L27" i="1"/>
  <c r="L24" i="1"/>
  <c r="L23" i="1"/>
  <c r="K25" i="1"/>
  <c r="K24" i="1"/>
  <c r="K23" i="1"/>
  <c r="K26" i="1"/>
  <c r="L26" i="1"/>
  <c r="K27" i="1"/>
  <c r="D28" i="1"/>
  <c r="C28" i="1"/>
  <c r="B28" i="1"/>
  <c r="J27" i="1"/>
  <c r="J26" i="1"/>
  <c r="J25" i="1"/>
  <c r="J24" i="1"/>
  <c r="J23" i="1"/>
  <c r="L22" i="1"/>
  <c r="L25" i="1"/>
  <c r="L5" i="1"/>
  <c r="K5" i="1"/>
  <c r="J5" i="1"/>
  <c r="K4" i="1"/>
  <c r="L4" i="1"/>
  <c r="J4" i="1"/>
  <c r="F28" i="1" l="1"/>
  <c r="J22" i="1"/>
  <c r="H28" i="1"/>
  <c r="L28" i="1" s="1"/>
  <c r="G28" i="1"/>
  <c r="K28" i="1" s="1"/>
  <c r="J28" i="1"/>
  <c r="K22" i="1"/>
</calcChain>
</file>

<file path=xl/sharedStrings.xml><?xml version="1.0" encoding="utf-8"?>
<sst xmlns="http://schemas.openxmlformats.org/spreadsheetml/2006/main" count="67" uniqueCount="46">
  <si>
    <t>Dths</t>
  </si>
  <si>
    <t>Admin Fee</t>
  </si>
  <si>
    <t>BSF</t>
  </si>
  <si>
    <t>Contract Firm</t>
  </si>
  <si>
    <t>Revenue Collection</t>
  </si>
  <si>
    <t>TSS</t>
  </si>
  <si>
    <t>TSM</t>
  </si>
  <si>
    <t>TSL</t>
  </si>
  <si>
    <t>Difference</t>
  </si>
  <si>
    <t>under 25K</t>
  </si>
  <si>
    <t>25K-250K</t>
  </si>
  <si>
    <t>over 250K</t>
  </si>
  <si>
    <t>25K-325K</t>
  </si>
  <si>
    <t>over 325K</t>
  </si>
  <si>
    <t>MT</t>
  </si>
  <si>
    <t>Lakeside</t>
  </si>
  <si>
    <t>First 200</t>
  </si>
  <si>
    <t>Next 1800</t>
  </si>
  <si>
    <t>Over 2000</t>
  </si>
  <si>
    <t>RATES</t>
  </si>
  <si>
    <t>First 2000</t>
  </si>
  <si>
    <t>First 10000</t>
  </si>
  <si>
    <t>Next 112500</t>
  </si>
  <si>
    <t>Next 477500</t>
  </si>
  <si>
    <t>Over 600000</t>
  </si>
  <si>
    <t>Rate Design Collection</t>
  </si>
  <si>
    <t>Volumetric</t>
  </si>
  <si>
    <t>Throughput</t>
  </si>
  <si>
    <t>Allocation Factors</t>
  </si>
  <si>
    <t>Customers</t>
  </si>
  <si>
    <t>Design Day</t>
  </si>
  <si>
    <t>Distribution Throughput</t>
  </si>
  <si>
    <t>Customer Assistance</t>
  </si>
  <si>
    <t>DNG Revenue</t>
  </si>
  <si>
    <t>Gross Plant</t>
  </si>
  <si>
    <t>Distribution Gross Plant</t>
  </si>
  <si>
    <t>SD Mains</t>
  </si>
  <si>
    <t>Service Lines</t>
  </si>
  <si>
    <t>Meters &amp; Regulators</t>
  </si>
  <si>
    <t>Mains</t>
  </si>
  <si>
    <t>DIVISION</t>
  </si>
  <si>
    <t>60% Design Day 40% Throughput</t>
  </si>
  <si>
    <t>Annual Demand Level</t>
  </si>
  <si>
    <t>Monthly Demand Charge</t>
  </si>
  <si>
    <t>DTHS</t>
  </si>
  <si>
    <t>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</si>
</sst>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44" fontId="0" fillId="0" borderId="0" xfId="2" applyFont="1"/>
    <xf numFmtId="165" fontId="0" fillId="0" borderId="0" xfId="2" applyNumberFormat="1" applyFont="1"/>
    <xf numFmtId="165" fontId="0" fillId="0" borderId="0" xfId="2" applyNumberFormat="1" applyFont="1" applyFill="1"/>
    <xf numFmtId="44" fontId="0" fillId="0" borderId="0" xfId="2" applyNumberFormat="1" applyFont="1"/>
    <xf numFmtId="164" fontId="0" fillId="0" borderId="0" xfId="1" applyNumberFormat="1" applyFont="1" applyBorder="1"/>
    <xf numFmtId="166" fontId="0" fillId="0" borderId="0" xfId="2" applyNumberFormat="1" applyFont="1"/>
    <xf numFmtId="166" fontId="0" fillId="0" borderId="1" xfId="2" applyNumberFormat="1" applyFont="1" applyBorder="1"/>
    <xf numFmtId="10" fontId="0" fillId="0" borderId="0" xfId="3" applyNumberFormat="1" applyFont="1"/>
    <xf numFmtId="164" fontId="0" fillId="0" borderId="0" xfId="1" applyNumberFormat="1" applyFont="1" applyFill="1"/>
    <xf numFmtId="164" fontId="0" fillId="2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0" fillId="0" borderId="0" xfId="0" applyFont="1" applyBorder="1"/>
    <xf numFmtId="37" fontId="2" fillId="0" borderId="0" xfId="3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3" fontId="2" fillId="0" borderId="0" xfId="0" applyNumberFormat="1" applyFont="1" applyFill="1"/>
    <xf numFmtId="164" fontId="2" fillId="0" borderId="0" xfId="1" quotePrefix="1" applyNumberFormat="1" applyFont="1" applyAlignment="1">
      <alignment horizontal="center"/>
    </xf>
    <xf numFmtId="164" fontId="2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ySplit="3" topLeftCell="A4" activePane="bottomLeft" state="frozen"/>
      <selection pane="bottomLeft" activeCell="F2" sqref="F2"/>
    </sheetView>
  </sheetViews>
  <sheetFormatPr defaultRowHeight="15" x14ac:dyDescent="0.25"/>
  <cols>
    <col min="1" max="1" width="29.42578125" style="16" customWidth="1"/>
    <col min="2" max="2" width="11.5703125" style="1" bestFit="1" customWidth="1"/>
    <col min="3" max="4" width="12.5703125" style="1" bestFit="1" customWidth="1"/>
    <col min="5" max="5" width="9.140625" style="1"/>
    <col min="6" max="6" width="11.5703125" style="1" bestFit="1" customWidth="1"/>
    <col min="7" max="8" width="12.5703125" style="1" bestFit="1" customWidth="1"/>
    <col min="9" max="9" width="9.140625" style="1"/>
    <col min="10" max="11" width="11.85546875" style="1" bestFit="1" customWidth="1"/>
    <col min="12" max="12" width="12.28515625" style="1" bestFit="1" customWidth="1"/>
    <col min="13" max="16384" width="9.140625" style="16"/>
  </cols>
  <sheetData>
    <row r="1" spans="1:12" x14ac:dyDescent="0.25">
      <c r="B1" s="12" t="s">
        <v>40</v>
      </c>
      <c r="C1" s="12"/>
      <c r="D1" s="12"/>
      <c r="F1" s="12" t="s">
        <v>45</v>
      </c>
      <c r="G1" s="12"/>
      <c r="H1" s="12"/>
      <c r="J1" s="1" t="s">
        <v>8</v>
      </c>
    </row>
    <row r="2" spans="1:12" x14ac:dyDescent="0.25">
      <c r="B2" s="13" t="s">
        <v>9</v>
      </c>
      <c r="C2" s="13" t="s">
        <v>10</v>
      </c>
      <c r="D2" s="13" t="s">
        <v>11</v>
      </c>
      <c r="E2" s="13"/>
      <c r="F2" s="14" t="s">
        <v>9</v>
      </c>
      <c r="G2" s="14" t="s">
        <v>12</v>
      </c>
      <c r="H2" s="14" t="s">
        <v>13</v>
      </c>
      <c r="I2" s="13"/>
      <c r="J2" s="13"/>
      <c r="K2" s="13"/>
      <c r="L2" s="13"/>
    </row>
    <row r="3" spans="1:12" x14ac:dyDescent="0.25">
      <c r="B3" s="15" t="s">
        <v>5</v>
      </c>
      <c r="C3" s="15" t="s">
        <v>6</v>
      </c>
      <c r="D3" s="15" t="s">
        <v>7</v>
      </c>
      <c r="E3" s="13"/>
      <c r="F3" s="15" t="s">
        <v>5</v>
      </c>
      <c r="G3" s="15" t="s">
        <v>6</v>
      </c>
      <c r="H3" s="15" t="s">
        <v>7</v>
      </c>
      <c r="I3" s="13"/>
      <c r="J3" s="15" t="s">
        <v>5</v>
      </c>
      <c r="K3" s="15" t="s">
        <v>6</v>
      </c>
      <c r="L3" s="15" t="s">
        <v>7</v>
      </c>
    </row>
    <row r="4" spans="1:12" x14ac:dyDescent="0.25">
      <c r="A4" s="16" t="s">
        <v>29</v>
      </c>
      <c r="B4" s="19">
        <v>848</v>
      </c>
      <c r="C4" s="19">
        <v>276</v>
      </c>
      <c r="D4" s="19">
        <v>40</v>
      </c>
      <c r="F4" s="1">
        <v>848</v>
      </c>
      <c r="G4" s="1">
        <v>284</v>
      </c>
      <c r="H4" s="1">
        <v>32</v>
      </c>
      <c r="J4" s="1">
        <f>+F4-B4</f>
        <v>0</v>
      </c>
      <c r="K4" s="1">
        <f t="shared" ref="K4:L4" si="0">+G4-C4</f>
        <v>8</v>
      </c>
      <c r="L4" s="1">
        <f t="shared" si="0"/>
        <v>-8</v>
      </c>
    </row>
    <row r="5" spans="1:12" x14ac:dyDescent="0.25">
      <c r="A5" s="16" t="s">
        <v>0</v>
      </c>
      <c r="B5" s="1">
        <v>6144286</v>
      </c>
      <c r="C5" s="1">
        <v>14957526</v>
      </c>
      <c r="D5" s="1">
        <v>26703383</v>
      </c>
      <c r="F5" s="1">
        <v>6144286</v>
      </c>
      <c r="G5" s="1">
        <v>17166176</v>
      </c>
      <c r="H5" s="1">
        <v>24494733</v>
      </c>
      <c r="J5" s="1">
        <f>+F5-B5</f>
        <v>0</v>
      </c>
      <c r="K5" s="1">
        <f t="shared" ref="K5" si="1">+G5-C5</f>
        <v>2208650</v>
      </c>
      <c r="L5" s="1">
        <f t="shared" ref="L5" si="2">+H5-D5</f>
        <v>-2208650</v>
      </c>
    </row>
    <row r="7" spans="1:12" x14ac:dyDescent="0.25">
      <c r="A7" s="17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6" t="s">
        <v>27</v>
      </c>
      <c r="B8" s="10">
        <v>3.6435901818577081E-2</v>
      </c>
      <c r="C8" s="10">
        <v>8.869882501967094E-2</v>
      </c>
      <c r="D8" s="10">
        <v>0.15835230345915868</v>
      </c>
      <c r="F8" s="10">
        <v>3.6435901818577081E-2</v>
      </c>
      <c r="G8" s="10">
        <v>0.10179622226836677</v>
      </c>
      <c r="H8" s="10">
        <v>0.14525490621046286</v>
      </c>
      <c r="J8" s="10">
        <f>+F8-B8</f>
        <v>0</v>
      </c>
      <c r="K8" s="10">
        <f t="shared" ref="K8" si="3">+G8-C8</f>
        <v>1.3097397248695825E-2</v>
      </c>
      <c r="L8" s="10">
        <f t="shared" ref="L8" si="4">+H8-D8</f>
        <v>-1.3097397248695825E-2</v>
      </c>
    </row>
    <row r="9" spans="1:12" x14ac:dyDescent="0.25">
      <c r="A9" s="16" t="s">
        <v>31</v>
      </c>
      <c r="B9" s="10">
        <v>4.3397391122917545E-2</v>
      </c>
      <c r="C9" s="10">
        <v>7.9847289786563067E-2</v>
      </c>
      <c r="D9" s="10">
        <v>5.1563557289332096E-2</v>
      </c>
      <c r="F9" s="10">
        <v>4.3397391122917545E-2</v>
      </c>
      <c r="G9" s="10">
        <v>8.3449313159530067E-2</v>
      </c>
      <c r="H9" s="10">
        <v>4.7961533916365089E-2</v>
      </c>
      <c r="J9" s="10">
        <f>+F9-B9</f>
        <v>0</v>
      </c>
      <c r="K9" s="10">
        <f t="shared" ref="K9" si="5">+G9-C9</f>
        <v>3.6020233729670004E-3</v>
      </c>
      <c r="L9" s="10">
        <f t="shared" ref="L9" si="6">+H9-D9</f>
        <v>-3.6020233729670073E-3</v>
      </c>
    </row>
    <row r="10" spans="1:12" x14ac:dyDescent="0.25">
      <c r="A10" s="16" t="s">
        <v>30</v>
      </c>
      <c r="B10" s="10">
        <v>3.6375874959792727E-2</v>
      </c>
      <c r="C10" s="10">
        <v>5.1045210478547133E-2</v>
      </c>
      <c r="D10" s="10">
        <v>5.1334353648868583E-2</v>
      </c>
      <c r="F10" s="10">
        <v>3.6375874959792727E-2</v>
      </c>
      <c r="G10" s="10">
        <v>5.5512715146127711E-2</v>
      </c>
      <c r="H10" s="10">
        <v>4.6866848981288012E-2</v>
      </c>
      <c r="J10" s="10">
        <f>+F10-B10</f>
        <v>0</v>
      </c>
      <c r="K10" s="10">
        <f t="shared" ref="K10:K12" si="7">+G10-C10</f>
        <v>4.4675046675805782E-3</v>
      </c>
      <c r="L10" s="10">
        <f t="shared" ref="L10:L12" si="8">+H10-D10</f>
        <v>-4.4675046675805713E-3</v>
      </c>
    </row>
    <row r="11" spans="1:12" x14ac:dyDescent="0.25">
      <c r="A11" s="16" t="s">
        <v>33</v>
      </c>
      <c r="B11" s="10">
        <v>2.1635240456962319E-2</v>
      </c>
      <c r="C11" s="10">
        <v>2.4408460134715235E-2</v>
      </c>
      <c r="D11" s="10">
        <v>2.1431642053005188E-2</v>
      </c>
      <c r="F11" s="10">
        <v>2.1635240951049284E-2</v>
      </c>
      <c r="G11" s="10">
        <v>2.6709620617267907E-2</v>
      </c>
      <c r="H11" s="10">
        <v>1.9132066637024662E-2</v>
      </c>
      <c r="J11" s="10">
        <f t="shared" ref="J11:J19" si="9">+F11-B11</f>
        <v>4.940869657854563E-10</v>
      </c>
      <c r="K11" s="10">
        <f t="shared" si="7"/>
        <v>2.3011604825526714E-3</v>
      </c>
      <c r="L11" s="10">
        <f t="shared" si="8"/>
        <v>-2.2995754159805259E-3</v>
      </c>
    </row>
    <row r="12" spans="1:12" x14ac:dyDescent="0.25">
      <c r="A12" s="16" t="s">
        <v>32</v>
      </c>
      <c r="B12" s="10">
        <v>8.1563044156423611E-2</v>
      </c>
      <c r="C12" s="10">
        <v>0.18592469923500049</v>
      </c>
      <c r="D12" s="10">
        <v>5.1470411410381549E-2</v>
      </c>
      <c r="F12" s="10">
        <v>8.1657460237831034E-2</v>
      </c>
      <c r="G12" s="10">
        <v>0.19453551069415806</v>
      </c>
      <c r="H12" s="10">
        <v>4.2895006225507265E-2</v>
      </c>
      <c r="J12" s="10">
        <f t="shared" si="9"/>
        <v>9.4416081407422414E-5</v>
      </c>
      <c r="K12" s="10">
        <f t="shared" si="7"/>
        <v>8.6108114591575691E-3</v>
      </c>
      <c r="L12" s="10">
        <f t="shared" si="8"/>
        <v>-8.5754051848742838E-3</v>
      </c>
    </row>
    <row r="13" spans="1:12" x14ac:dyDescent="0.25">
      <c r="A13" s="16" t="s">
        <v>34</v>
      </c>
      <c r="B13" s="10">
        <v>1.8826348560160622E-2</v>
      </c>
      <c r="C13" s="10">
        <v>3.1505327786338681E-2</v>
      </c>
      <c r="D13" s="10">
        <v>4.0407486662395395E-2</v>
      </c>
      <c r="E13" s="20"/>
      <c r="F13" s="10">
        <v>1.8826348560160622E-2</v>
      </c>
      <c r="G13" s="10">
        <v>3.5040336211581487E-2</v>
      </c>
      <c r="H13" s="10">
        <v>3.6872478237152603E-2</v>
      </c>
      <c r="J13" s="10">
        <f t="shared" si="9"/>
        <v>0</v>
      </c>
      <c r="K13" s="10">
        <f t="shared" ref="K13:K19" si="10">+G13-C13</f>
        <v>3.5350084252428055E-3</v>
      </c>
      <c r="L13" s="10">
        <f t="shared" ref="L13:L19" si="11">+H13-D13</f>
        <v>-3.5350084252427916E-3</v>
      </c>
    </row>
    <row r="14" spans="1:12" x14ac:dyDescent="0.25">
      <c r="A14" s="20" t="s">
        <v>41</v>
      </c>
      <c r="B14" s="10">
        <v>3.6399885703306468E-2</v>
      </c>
      <c r="C14" s="10">
        <v>6.6106656294996652E-2</v>
      </c>
      <c r="D14" s="10">
        <v>9.4141533572984618E-2</v>
      </c>
      <c r="F14" s="10">
        <v>3.6399885703306468E-2</v>
      </c>
      <c r="G14" s="10">
        <v>7.4026117995023344E-2</v>
      </c>
      <c r="H14" s="10">
        <v>8.6222071872957953E-2</v>
      </c>
      <c r="J14" s="10">
        <f t="shared" si="9"/>
        <v>0</v>
      </c>
      <c r="K14" s="10">
        <f t="shared" si="10"/>
        <v>7.919461700026692E-3</v>
      </c>
      <c r="L14" s="10">
        <f t="shared" si="11"/>
        <v>-7.9194617000266643E-3</v>
      </c>
    </row>
    <row r="15" spans="1:12" x14ac:dyDescent="0.25">
      <c r="A15" s="20" t="s">
        <v>35</v>
      </c>
      <c r="B15" s="10">
        <v>1.9295144038592438E-2</v>
      </c>
      <c r="C15" s="10">
        <v>3.228984291233622E-2</v>
      </c>
      <c r="D15" s="10">
        <v>4.1413674717481704E-2</v>
      </c>
      <c r="F15" s="10">
        <v>1.9295144038592438E-2</v>
      </c>
      <c r="G15" s="10">
        <v>3.5912876689955582E-2</v>
      </c>
      <c r="H15" s="10">
        <v>3.7790640939862341E-2</v>
      </c>
      <c r="J15" s="10">
        <f t="shared" si="9"/>
        <v>0</v>
      </c>
      <c r="K15" s="10">
        <f t="shared" si="10"/>
        <v>3.6230337776193625E-3</v>
      </c>
      <c r="L15" s="10">
        <f t="shared" si="11"/>
        <v>-3.6230337776193625E-3</v>
      </c>
    </row>
    <row r="16" spans="1:12" x14ac:dyDescent="0.25">
      <c r="A16" s="20" t="s">
        <v>36</v>
      </c>
      <c r="B16" s="10">
        <v>1.9908313500355971E-3</v>
      </c>
      <c r="C16" s="10">
        <v>7.9588287205765041E-4</v>
      </c>
      <c r="D16" s="10">
        <v>8.328767321420467E-5</v>
      </c>
      <c r="F16" s="10">
        <v>1.9908313500355975E-3</v>
      </c>
      <c r="G16" s="10">
        <v>8.04974101310473E-4</v>
      </c>
      <c r="H16" s="10">
        <v>7.419644396138265E-5</v>
      </c>
      <c r="J16" s="10">
        <f t="shared" si="9"/>
        <v>0</v>
      </c>
      <c r="K16" s="10">
        <f t="shared" si="10"/>
        <v>9.0912292528225885E-6</v>
      </c>
      <c r="L16" s="10">
        <f t="shared" si="11"/>
        <v>-9.0912292528220193E-6</v>
      </c>
    </row>
    <row r="17" spans="1:12" x14ac:dyDescent="0.25">
      <c r="A17" s="20" t="s">
        <v>39</v>
      </c>
      <c r="B17" s="10">
        <v>2.1850534151390783E-2</v>
      </c>
      <c r="C17" s="10">
        <v>3.8504652174490943E-2</v>
      </c>
      <c r="D17" s="10">
        <v>5.2531546769866065E-2</v>
      </c>
      <c r="F17" s="10">
        <v>2.185053415139078E-2</v>
      </c>
      <c r="G17" s="10">
        <v>4.2902731091591373E-2</v>
      </c>
      <c r="H17" s="10">
        <v>4.8133467852765628E-2</v>
      </c>
      <c r="J17" s="10">
        <f t="shared" si="9"/>
        <v>0</v>
      </c>
      <c r="K17" s="10">
        <f t="shared" si="10"/>
        <v>4.39807891710043E-3</v>
      </c>
      <c r="L17" s="10">
        <f t="shared" si="11"/>
        <v>-4.398078917100437E-3</v>
      </c>
    </row>
    <row r="18" spans="1:12" x14ac:dyDescent="0.25">
      <c r="A18" s="20" t="s">
        <v>37</v>
      </c>
      <c r="B18" s="10">
        <v>3.7914484569260198E-3</v>
      </c>
      <c r="C18" s="10">
        <v>2.9169006232457593E-3</v>
      </c>
      <c r="D18" s="10">
        <v>2.1005380925362706E-3</v>
      </c>
      <c r="F18" s="10">
        <v>3.7914484569260189E-3</v>
      </c>
      <c r="G18" s="10">
        <v>3.2062007435315529E-3</v>
      </c>
      <c r="H18" s="10">
        <v>1.8112379722504759E-3</v>
      </c>
      <c r="J18" s="10">
        <f t="shared" si="9"/>
        <v>0</v>
      </c>
      <c r="K18" s="10">
        <f t="shared" si="10"/>
        <v>2.8930012028579363E-4</v>
      </c>
      <c r="L18" s="10">
        <f t="shared" si="11"/>
        <v>-2.8930012028579471E-4</v>
      </c>
    </row>
    <row r="19" spans="1:12" x14ac:dyDescent="0.25">
      <c r="A19" s="20" t="s">
        <v>38</v>
      </c>
      <c r="B19" s="10">
        <v>1.7428173873320889E-2</v>
      </c>
      <c r="C19" s="10">
        <v>2.1914937799040159E-2</v>
      </c>
      <c r="D19" s="10">
        <v>1.193219023894922E-2</v>
      </c>
      <c r="F19" s="10">
        <v>1.7428173873320889E-2</v>
      </c>
      <c r="G19" s="10">
        <v>2.3874028990300125E-2</v>
      </c>
      <c r="H19" s="10">
        <v>9.9730990476892614E-3</v>
      </c>
      <c r="J19" s="10">
        <f t="shared" si="9"/>
        <v>0</v>
      </c>
      <c r="K19" s="10">
        <f t="shared" si="10"/>
        <v>1.9590911912599658E-3</v>
      </c>
      <c r="L19" s="10">
        <f t="shared" si="11"/>
        <v>-1.9590911912599589E-3</v>
      </c>
    </row>
    <row r="21" spans="1:12" x14ac:dyDescent="0.25">
      <c r="A21" s="17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6" t="s">
        <v>26</v>
      </c>
      <c r="B22" s="8">
        <v>2470474.598342421</v>
      </c>
      <c r="C22" s="8">
        <v>8605177.4591407068</v>
      </c>
      <c r="D22" s="8">
        <v>13266851.700928703</v>
      </c>
      <c r="E22" s="8"/>
      <c r="F22" s="8">
        <v>2470655.8143926184</v>
      </c>
      <c r="G22" s="8">
        <v>9733049.1657139938</v>
      </c>
      <c r="H22" s="8">
        <v>12138208.700965028</v>
      </c>
      <c r="I22" s="8"/>
      <c r="J22" s="8">
        <f t="shared" ref="J22:J28" si="12">+F22-B22</f>
        <v>181.21605019737035</v>
      </c>
      <c r="K22" s="8">
        <f t="shared" ref="K22:K28" si="13">+G22-C22</f>
        <v>1127871.706573287</v>
      </c>
      <c r="L22" s="8">
        <f t="shared" ref="L22:L28" si="14">+H22-D22</f>
        <v>-1128642.9999636747</v>
      </c>
    </row>
    <row r="23" spans="1:12" x14ac:dyDescent="0.25">
      <c r="A23" s="16" t="s">
        <v>1</v>
      </c>
      <c r="B23" s="8">
        <v>2394000</v>
      </c>
      <c r="C23" s="8">
        <v>783000</v>
      </c>
      <c r="D23" s="8">
        <v>103500</v>
      </c>
      <c r="E23" s="8"/>
      <c r="F23" s="8">
        <v>2394000</v>
      </c>
      <c r="G23" s="8">
        <v>807000</v>
      </c>
      <c r="H23" s="8">
        <v>81000</v>
      </c>
      <c r="I23" s="8"/>
      <c r="J23" s="8">
        <f t="shared" si="12"/>
        <v>0</v>
      </c>
      <c r="K23" s="8">
        <f t="shared" si="13"/>
        <v>24000</v>
      </c>
      <c r="L23" s="8">
        <f t="shared" si="14"/>
        <v>-22500</v>
      </c>
    </row>
    <row r="24" spans="1:12" x14ac:dyDescent="0.25">
      <c r="A24" s="16" t="s">
        <v>2</v>
      </c>
      <c r="B24" s="8">
        <v>976437</v>
      </c>
      <c r="C24" s="8">
        <v>969171</v>
      </c>
      <c r="D24" s="8">
        <v>245874</v>
      </c>
      <c r="E24" s="8"/>
      <c r="F24" s="8">
        <v>976437</v>
      </c>
      <c r="G24" s="8">
        <v>1014558</v>
      </c>
      <c r="H24" s="8">
        <v>198963</v>
      </c>
      <c r="I24" s="8"/>
      <c r="J24" s="8">
        <f t="shared" si="12"/>
        <v>0</v>
      </c>
      <c r="K24" s="8">
        <f t="shared" si="13"/>
        <v>45387</v>
      </c>
      <c r="L24" s="8">
        <f t="shared" si="14"/>
        <v>-46911</v>
      </c>
    </row>
    <row r="25" spans="1:12" x14ac:dyDescent="0.25">
      <c r="A25" s="16" t="s">
        <v>3</v>
      </c>
      <c r="B25" s="8">
        <v>1521391.6800000002</v>
      </c>
      <c r="C25" s="8">
        <v>2134918.08</v>
      </c>
      <c r="D25" s="8">
        <v>2137069.9</v>
      </c>
      <c r="E25" s="8"/>
      <c r="F25" s="8">
        <v>1521391.6800000002</v>
      </c>
      <c r="G25" s="8">
        <v>2321764.56</v>
      </c>
      <c r="H25" s="8">
        <v>1951090.5999999999</v>
      </c>
      <c r="I25" s="8"/>
      <c r="J25" s="8">
        <f t="shared" si="12"/>
        <v>0</v>
      </c>
      <c r="K25" s="8">
        <f t="shared" si="13"/>
        <v>186846.47999999998</v>
      </c>
      <c r="L25" s="8">
        <f t="shared" si="14"/>
        <v>-185979.30000000005</v>
      </c>
    </row>
    <row r="26" spans="1:12" x14ac:dyDescent="0.25">
      <c r="A26" s="16" t="s">
        <v>14</v>
      </c>
      <c r="B26" s="8">
        <v>25684.252640731058</v>
      </c>
      <c r="C26" s="8">
        <v>0</v>
      </c>
      <c r="D26" s="8">
        <v>0</v>
      </c>
      <c r="E26" s="8"/>
      <c r="F26" s="8">
        <v>25684.252640731054</v>
      </c>
      <c r="G26" s="8">
        <v>0</v>
      </c>
      <c r="H26" s="8">
        <v>0</v>
      </c>
      <c r="I26" s="8"/>
      <c r="J26" s="8">
        <f t="shared" ref="J26:J27" si="15">+F26-B26</f>
        <v>0</v>
      </c>
      <c r="K26" s="8">
        <f t="shared" ref="K26:K27" si="16">+G26-C26</f>
        <v>0</v>
      </c>
      <c r="L26" s="8">
        <f t="shared" ref="L26:L27" si="17">+H26-D26</f>
        <v>0</v>
      </c>
    </row>
    <row r="27" spans="1:12" x14ac:dyDescent="0.25">
      <c r="A27" s="16" t="s">
        <v>15</v>
      </c>
      <c r="B27" s="9">
        <v>95530.480831528141</v>
      </c>
      <c r="C27" s="9">
        <v>173495.06845984244</v>
      </c>
      <c r="D27" s="9">
        <v>247071.8188993581</v>
      </c>
      <c r="E27" s="8"/>
      <c r="F27" s="9">
        <v>95530.480831528141</v>
      </c>
      <c r="G27" s="9">
        <v>194279.47394663491</v>
      </c>
      <c r="H27" s="9">
        <v>226287.41341256571</v>
      </c>
      <c r="I27" s="8"/>
      <c r="J27" s="9">
        <f t="shared" si="15"/>
        <v>0</v>
      </c>
      <c r="K27" s="9">
        <f t="shared" si="16"/>
        <v>20784.405486792471</v>
      </c>
      <c r="L27" s="9">
        <f t="shared" si="17"/>
        <v>-20784.405486792384</v>
      </c>
    </row>
    <row r="28" spans="1:12" x14ac:dyDescent="0.25">
      <c r="A28" s="16" t="s">
        <v>4</v>
      </c>
      <c r="B28" s="8">
        <f>SUM(B22:B27)</f>
        <v>7483518.011814679</v>
      </c>
      <c r="C28" s="8">
        <f>SUM(C22:C27)</f>
        <v>12665761.607600549</v>
      </c>
      <c r="D28" s="8">
        <f>SUM(D22:D27)</f>
        <v>16000367.419828061</v>
      </c>
      <c r="E28" s="8"/>
      <c r="F28" s="8">
        <f>SUM(F22:F27)</f>
        <v>7483699.2278648773</v>
      </c>
      <c r="G28" s="8">
        <f>SUM(G22:G27)</f>
        <v>14070651.199660629</v>
      </c>
      <c r="H28" s="8">
        <f>SUM(H22:H27)</f>
        <v>14595549.714377593</v>
      </c>
      <c r="I28" s="8"/>
      <c r="J28" s="8">
        <f t="shared" si="12"/>
        <v>181.21605019830167</v>
      </c>
      <c r="K28" s="8">
        <f t="shared" si="13"/>
        <v>1404889.5920600798</v>
      </c>
      <c r="L28" s="8">
        <f t="shared" si="14"/>
        <v>-1404817.7054504678</v>
      </c>
    </row>
    <row r="30" spans="1:12" x14ac:dyDescent="0.25">
      <c r="F30" s="7"/>
      <c r="G30" s="7"/>
      <c r="H30" s="7"/>
    </row>
    <row r="31" spans="1:12" x14ac:dyDescent="0.25">
      <c r="A31" s="1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x14ac:dyDescent="0.25">
      <c r="A32" s="17" t="s">
        <v>19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6" t="s">
        <v>16</v>
      </c>
      <c r="B33" s="4">
        <v>0.46628328594532259</v>
      </c>
      <c r="C33" s="4"/>
      <c r="D33" s="4"/>
      <c r="E33" s="4"/>
      <c r="F33" s="4">
        <v>0.46630875739602756</v>
      </c>
      <c r="G33" s="4"/>
      <c r="H33" s="4"/>
      <c r="I33" s="4"/>
      <c r="J33" s="4">
        <f>+F33-B33</f>
        <v>2.5471450704972476E-5</v>
      </c>
      <c r="K33" s="4"/>
      <c r="L33" s="4"/>
    </row>
    <row r="34" spans="1:12" x14ac:dyDescent="0.25">
      <c r="A34" s="16" t="s">
        <v>17</v>
      </c>
      <c r="B34" s="4">
        <v>0.32128328594532263</v>
      </c>
      <c r="C34" s="4"/>
      <c r="D34" s="4"/>
      <c r="E34" s="4"/>
      <c r="F34" s="4">
        <v>0.3213087573960276</v>
      </c>
      <c r="G34" s="4"/>
      <c r="H34" s="4"/>
      <c r="I34" s="4"/>
      <c r="J34" s="4">
        <f>+F34-B34</f>
        <v>2.5471450704972476E-5</v>
      </c>
      <c r="K34" s="4"/>
      <c r="L34" s="4"/>
    </row>
    <row r="35" spans="1:12" x14ac:dyDescent="0.25">
      <c r="A35" s="16" t="s">
        <v>18</v>
      </c>
      <c r="B35" s="4">
        <v>0.16628328594532263</v>
      </c>
      <c r="C35" s="4"/>
      <c r="D35" s="4"/>
      <c r="E35" s="4"/>
      <c r="F35" s="4">
        <v>0.1663087573960276</v>
      </c>
      <c r="G35" s="4"/>
      <c r="H35" s="4"/>
      <c r="I35" s="4"/>
      <c r="J35" s="4">
        <f>+F35-B35</f>
        <v>2.5471450704972476E-5</v>
      </c>
      <c r="K35" s="4"/>
      <c r="L35" s="4"/>
    </row>
    <row r="36" spans="1:12" x14ac:dyDescent="0.25">
      <c r="A36" s="21" t="s">
        <v>43</v>
      </c>
      <c r="B36" s="3">
        <v>2.16</v>
      </c>
      <c r="C36" s="3"/>
      <c r="D36" s="3"/>
      <c r="E36" s="3"/>
      <c r="F36" s="3">
        <v>2.16</v>
      </c>
      <c r="G36" s="3"/>
      <c r="H36" s="3"/>
      <c r="I36" s="3"/>
      <c r="J36" s="3">
        <f>+F36-B36</f>
        <v>0</v>
      </c>
      <c r="K36" s="3"/>
      <c r="L36" s="3"/>
    </row>
    <row r="37" spans="1:12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6" t="s">
        <v>20</v>
      </c>
      <c r="B38" s="4"/>
      <c r="C38" s="4">
        <v>0.6708964070141884</v>
      </c>
      <c r="D38" s="4"/>
      <c r="E38" s="4"/>
      <c r="G38" s="4">
        <v>0.67169949207125879</v>
      </c>
      <c r="H38" s="4"/>
      <c r="I38" s="4"/>
      <c r="K38" s="4">
        <f>+G38-C38</f>
        <v>8.0308505707038513E-4</v>
      </c>
      <c r="L38" s="4"/>
    </row>
    <row r="39" spans="1:12" x14ac:dyDescent="0.25">
      <c r="A39" s="16" t="s">
        <v>18</v>
      </c>
      <c r="B39" s="4"/>
      <c r="C39" s="4">
        <v>0.41203640701418837</v>
      </c>
      <c r="D39" s="4"/>
      <c r="E39" s="4"/>
      <c r="G39" s="4">
        <v>0.41283949207125875</v>
      </c>
      <c r="H39" s="4"/>
      <c r="I39" s="4"/>
      <c r="K39" s="4">
        <f>+G39-C39</f>
        <v>8.0308505707038513E-4</v>
      </c>
      <c r="L39" s="4"/>
    </row>
    <row r="40" spans="1:12" x14ac:dyDescent="0.25">
      <c r="A40" s="21" t="s">
        <v>43</v>
      </c>
      <c r="B40" s="3"/>
      <c r="C40" s="3">
        <v>2.16</v>
      </c>
      <c r="D40" s="3"/>
      <c r="E40" s="3"/>
      <c r="G40" s="3">
        <v>2.16</v>
      </c>
      <c r="H40" s="3"/>
      <c r="I40" s="3"/>
      <c r="K40" s="4">
        <f>+G40-C40</f>
        <v>0</v>
      </c>
      <c r="L40" s="3"/>
    </row>
    <row r="41" spans="1:12" x14ac:dyDescent="0.25">
      <c r="B41" s="22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3" t="s">
        <v>21</v>
      </c>
      <c r="B42" s="5"/>
      <c r="D42" s="4">
        <v>0.49850346487142583</v>
      </c>
      <c r="E42" s="4"/>
      <c r="F42" s="4"/>
      <c r="G42" s="4"/>
      <c r="H42" s="4">
        <v>0.50191792072932651</v>
      </c>
      <c r="I42" s="4"/>
      <c r="J42" s="4"/>
      <c r="K42" s="4"/>
      <c r="L42" s="4">
        <f>+H42-D42</f>
        <v>3.4144558579006778E-3</v>
      </c>
    </row>
    <row r="43" spans="1:12" x14ac:dyDescent="0.25">
      <c r="A43" s="23" t="s">
        <v>22</v>
      </c>
      <c r="B43" s="5"/>
      <c r="D43" s="4">
        <v>0.46418346487142581</v>
      </c>
      <c r="E43" s="4"/>
      <c r="F43" s="4"/>
      <c r="G43" s="4"/>
      <c r="H43" s="4">
        <v>0.46759792072932649</v>
      </c>
      <c r="I43" s="4"/>
      <c r="J43" s="4"/>
      <c r="K43" s="4"/>
      <c r="L43" s="4">
        <f t="shared" ref="L43:L46" si="18">+H43-D43</f>
        <v>3.4144558579006778E-3</v>
      </c>
    </row>
    <row r="44" spans="1:12" x14ac:dyDescent="0.25">
      <c r="A44" s="23" t="s">
        <v>23</v>
      </c>
      <c r="B44" s="5"/>
      <c r="D44" s="4">
        <v>0.31161346487142583</v>
      </c>
      <c r="E44" s="3"/>
      <c r="F44" s="3"/>
      <c r="G44" s="3"/>
      <c r="H44" s="4">
        <v>0.3150279207293265</v>
      </c>
      <c r="I44" s="3"/>
      <c r="J44" s="3"/>
      <c r="K44" s="3"/>
      <c r="L44" s="4">
        <f t="shared" si="18"/>
        <v>3.4144558579006778E-3</v>
      </c>
    </row>
    <row r="45" spans="1:12" x14ac:dyDescent="0.25">
      <c r="A45" s="23" t="s">
        <v>24</v>
      </c>
      <c r="B45" s="5"/>
      <c r="D45" s="4"/>
      <c r="E45" s="4"/>
      <c r="F45" s="4"/>
      <c r="G45" s="4"/>
      <c r="H45" s="4"/>
      <c r="I45" s="4"/>
      <c r="J45" s="4"/>
      <c r="K45" s="4"/>
      <c r="L45" s="4">
        <f t="shared" si="18"/>
        <v>0</v>
      </c>
    </row>
    <row r="46" spans="1:12" x14ac:dyDescent="0.25">
      <c r="A46" s="21" t="s">
        <v>43</v>
      </c>
      <c r="B46" s="24"/>
      <c r="D46" s="6">
        <v>2.15</v>
      </c>
      <c r="E46" s="4"/>
      <c r="F46" s="4"/>
      <c r="G46" s="4"/>
      <c r="H46" s="3">
        <v>2.15</v>
      </c>
      <c r="I46" s="4"/>
      <c r="J46" s="4"/>
      <c r="K46" s="4"/>
      <c r="L46" s="4">
        <f t="shared" si="18"/>
        <v>0</v>
      </c>
    </row>
    <row r="47" spans="1:12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B49" s="14"/>
      <c r="C49" s="14"/>
      <c r="D49" s="14"/>
      <c r="E49" s="13"/>
      <c r="F49" s="14"/>
      <c r="G49" s="14"/>
      <c r="H49" s="14"/>
      <c r="I49" s="13"/>
      <c r="J49" s="14"/>
      <c r="K49" s="14"/>
      <c r="L49" s="14"/>
    </row>
    <row r="50" spans="1:12" x14ac:dyDescent="0.25">
      <c r="A50" s="17" t="s">
        <v>44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6" t="s">
        <v>16</v>
      </c>
      <c r="B51" s="1">
        <v>1615245</v>
      </c>
      <c r="F51" s="1">
        <v>1615245</v>
      </c>
      <c r="J51" s="1">
        <f>+F51-B51</f>
        <v>0</v>
      </c>
    </row>
    <row r="52" spans="1:12" x14ac:dyDescent="0.25">
      <c r="A52" s="16" t="s">
        <v>17</v>
      </c>
      <c r="B52" s="1">
        <v>5179887</v>
      </c>
      <c r="F52" s="1">
        <v>5179887</v>
      </c>
      <c r="J52" s="1">
        <f>+F52-B52</f>
        <v>0</v>
      </c>
    </row>
    <row r="53" spans="1:12" x14ac:dyDescent="0.25">
      <c r="A53" s="16" t="s">
        <v>18</v>
      </c>
      <c r="B53" s="1">
        <v>319345</v>
      </c>
      <c r="F53" s="1">
        <v>319345</v>
      </c>
      <c r="J53" s="1">
        <f>+F53-B53</f>
        <v>0</v>
      </c>
    </row>
    <row r="54" spans="1:12" x14ac:dyDescent="0.25">
      <c r="A54" s="21" t="s">
        <v>42</v>
      </c>
      <c r="B54" s="1">
        <v>58696</v>
      </c>
      <c r="F54" s="1">
        <v>58696</v>
      </c>
      <c r="J54" s="1">
        <f>+F54-B54</f>
        <v>0</v>
      </c>
    </row>
    <row r="56" spans="1:12" x14ac:dyDescent="0.25">
      <c r="A56" s="16" t="s">
        <v>20</v>
      </c>
      <c r="C56" s="1">
        <v>5674802</v>
      </c>
      <c r="G56" s="1">
        <v>5899510</v>
      </c>
      <c r="K56" s="1">
        <f>+G56-C56</f>
        <v>224708</v>
      </c>
    </row>
    <row r="57" spans="1:12" x14ac:dyDescent="0.25">
      <c r="A57" s="16" t="s">
        <v>18</v>
      </c>
      <c r="C57" s="1">
        <v>11644537</v>
      </c>
      <c r="G57" s="1">
        <v>13977227</v>
      </c>
      <c r="K57" s="1">
        <f>+G57-C57</f>
        <v>2332690</v>
      </c>
    </row>
    <row r="58" spans="1:12" x14ac:dyDescent="0.25">
      <c r="A58" s="21" t="s">
        <v>42</v>
      </c>
      <c r="C58" s="1">
        <v>82366</v>
      </c>
      <c r="G58" s="1">
        <v>89574</v>
      </c>
      <c r="K58" s="1">
        <f>+G58-C58</f>
        <v>7208</v>
      </c>
    </row>
    <row r="59" spans="1:12" x14ac:dyDescent="0.25">
      <c r="B59" s="25"/>
    </row>
    <row r="60" spans="1:12" x14ac:dyDescent="0.25">
      <c r="A60" s="23" t="s">
        <v>21</v>
      </c>
      <c r="B60" s="11"/>
      <c r="D60" s="1">
        <v>4356000</v>
      </c>
      <c r="H60" s="1">
        <v>3237611</v>
      </c>
      <c r="L60" s="1">
        <f>+H60-D60</f>
        <v>-1118389</v>
      </c>
    </row>
    <row r="61" spans="1:12" x14ac:dyDescent="0.25">
      <c r="A61" s="23" t="s">
        <v>22</v>
      </c>
      <c r="B61" s="11"/>
      <c r="D61" s="1">
        <v>18468296</v>
      </c>
      <c r="H61" s="1">
        <v>17029286</v>
      </c>
      <c r="L61" s="1">
        <f t="shared" ref="L61:L64" si="19">+H61-D61</f>
        <v>-1439010</v>
      </c>
    </row>
    <row r="62" spans="1:12" x14ac:dyDescent="0.25">
      <c r="A62" s="23" t="s">
        <v>23</v>
      </c>
      <c r="B62" s="11"/>
      <c r="D62" s="1">
        <v>8095584</v>
      </c>
      <c r="H62" s="1">
        <v>8095584</v>
      </c>
      <c r="L62" s="1">
        <f t="shared" si="19"/>
        <v>0</v>
      </c>
    </row>
    <row r="63" spans="1:12" x14ac:dyDescent="0.25">
      <c r="A63" s="23" t="s">
        <v>24</v>
      </c>
      <c r="B63" s="11"/>
      <c r="L63" s="1">
        <f t="shared" si="19"/>
        <v>0</v>
      </c>
    </row>
    <row r="64" spans="1:12" x14ac:dyDescent="0.25">
      <c r="A64" s="21" t="s">
        <v>42</v>
      </c>
      <c r="B64" s="26"/>
      <c r="D64" s="1">
        <v>82832</v>
      </c>
      <c r="H64" s="1">
        <v>75624</v>
      </c>
      <c r="L64" s="1">
        <f t="shared" si="19"/>
        <v>-7208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jess083</dc:creator>
  <cp:lastModifiedBy>Fred Nass</cp:lastModifiedBy>
  <dcterms:created xsi:type="dcterms:W3CDTF">2021-04-06T17:51:59Z</dcterms:created>
  <dcterms:modified xsi:type="dcterms:W3CDTF">2021-06-29T22:53:03Z</dcterms:modified>
</cp:coreProperties>
</file>