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22\"/>
    </mc:Choice>
  </mc:AlternateContent>
  <bookViews>
    <workbookView xWindow="3150" yWindow="2355" windowWidth="17280" windowHeight="8970"/>
  </bookViews>
  <sheets>
    <sheet name="Inflation Calc" sheetId="1" r:id="rId1"/>
    <sheet name="Division Explan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E6" i="1" l="1"/>
  <c r="D3" i="1"/>
  <c r="D4" i="1" l="1"/>
  <c r="E4" i="1" l="1"/>
  <c r="F4" i="1" s="1"/>
  <c r="E5" i="1"/>
  <c r="J3" i="1"/>
  <c r="F5" i="1" l="1"/>
  <c r="F6" i="1" s="1"/>
  <c r="I3" i="1"/>
  <c r="I4" i="1" l="1"/>
  <c r="J4" i="1"/>
</calcChain>
</file>

<file path=xl/sharedStrings.xml><?xml version="1.0" encoding="utf-8"?>
<sst xmlns="http://schemas.openxmlformats.org/spreadsheetml/2006/main" count="26" uniqueCount="24">
  <si>
    <t>Amount</t>
  </si>
  <si>
    <t>Inflation Rate (Using GI GDP Deflator)</t>
  </si>
  <si>
    <t>Deflator</t>
  </si>
  <si>
    <t>GDP Deflator and Inflation</t>
  </si>
  <si>
    <t>On the left, Data from Global Insights Report</t>
  </si>
  <si>
    <t>In the Middle is my calculations based on Global Insights data.</t>
  </si>
  <si>
    <t>On the right is my check using data from St. Louis Fed</t>
  </si>
  <si>
    <t>Nominal GDP is seasonally unadjusted series.</t>
  </si>
  <si>
    <t>Conclusion:  What GI reports as the GDP Deflator is actually the annual inflation rate</t>
  </si>
  <si>
    <t>calculated using the GDP deflator.</t>
  </si>
  <si>
    <t>HP</t>
  </si>
  <si>
    <t>IHP</t>
  </si>
  <si>
    <t>Budget Adjustment</t>
  </si>
  <si>
    <t>Adjusted Amount</t>
  </si>
  <si>
    <t>A</t>
  </si>
  <si>
    <t>B</t>
  </si>
  <si>
    <t>C</t>
  </si>
  <si>
    <t>D</t>
  </si>
  <si>
    <t>E</t>
  </si>
  <si>
    <t>Real GDP 1/</t>
  </si>
  <si>
    <t>Nominal GDP 1/</t>
  </si>
  <si>
    <t>2/</t>
  </si>
  <si>
    <t>2/ 2020 allowed budget (Docket No. 19-057-02)</t>
  </si>
  <si>
    <t>1/ Real and Nominal GDP from October 2022 IHS Markit Economic Outlook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</si>
</sst>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165" fontId="1" fillId="0" borderId="0" xfId="1" applyNumberFormat="1" applyFont="1"/>
    <xf numFmtId="166" fontId="0" fillId="0" borderId="0" xfId="0" applyNumberFormat="1" applyFill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1" applyNumberFormat="1" applyFont="1" applyFill="1"/>
    <xf numFmtId="2" fontId="0" fillId="0" borderId="0" xfId="0" applyNumberFormat="1" applyFill="1"/>
    <xf numFmtId="165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4</xdr:col>
      <xdr:colOff>723900</xdr:colOff>
      <xdr:row>7</xdr:row>
      <xdr:rowOff>57150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91050"/>
          <a:ext cx="2105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171450</xdr:colOff>
      <xdr:row>10</xdr:row>
      <xdr:rowOff>47625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62550"/>
          <a:ext cx="1552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Layout" topLeftCell="C2" zoomScaleNormal="100" workbookViewId="0">
      <selection activeCell="R17" sqref="R17"/>
    </sheetView>
  </sheetViews>
  <sheetFormatPr defaultRowHeight="15" x14ac:dyDescent="0.25"/>
  <cols>
    <col min="2" max="2" width="11.140625" customWidth="1"/>
    <col min="3" max="3" width="15.5703125" customWidth="1"/>
    <col min="4" max="4" width="10.7109375" customWidth="1"/>
    <col min="5" max="5" width="20.7109375" customWidth="1"/>
    <col min="6" max="6" width="12.7109375" customWidth="1"/>
    <col min="7" max="7" width="18.42578125" hidden="1" customWidth="1"/>
    <col min="8" max="9" width="16.7109375" hidden="1" customWidth="1"/>
    <col min="10" max="10" width="18.42578125" hidden="1" customWidth="1"/>
    <col min="12" max="13" width="0" hidden="1" customWidth="1"/>
  </cols>
  <sheetData>
    <row r="1" spans="1:13" ht="55.5" customHeight="1" x14ac:dyDescent="0.25"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</row>
    <row r="2" spans="1:13" ht="70.5" customHeight="1" x14ac:dyDescent="0.25">
      <c r="B2" s="9" t="s">
        <v>19</v>
      </c>
      <c r="C2" s="9" t="s">
        <v>20</v>
      </c>
      <c r="D2" s="9" t="s">
        <v>2</v>
      </c>
      <c r="E2" s="10" t="s">
        <v>1</v>
      </c>
      <c r="F2" s="9" t="s">
        <v>0</v>
      </c>
      <c r="G2" t="s">
        <v>12</v>
      </c>
      <c r="H2" t="s">
        <v>13</v>
      </c>
      <c r="I2" s="4" t="s">
        <v>10</v>
      </c>
      <c r="J2" s="4" t="s">
        <v>11</v>
      </c>
      <c r="L2" t="s">
        <v>10</v>
      </c>
      <c r="M2" t="s">
        <v>11</v>
      </c>
    </row>
    <row r="3" spans="1:13" x14ac:dyDescent="0.25">
      <c r="A3">
        <v>2020</v>
      </c>
      <c r="B3" s="8">
        <v>18509.142749999999</v>
      </c>
      <c r="C3" s="8">
        <v>21060.474249999999</v>
      </c>
      <c r="D3" s="1">
        <f t="shared" ref="D3:D6" si="0">C3/B3</f>
        <v>1.1378416890755245</v>
      </c>
      <c r="E3" s="7"/>
      <c r="F3" s="2">
        <v>72200000</v>
      </c>
      <c r="I3" s="5" t="e">
        <f>(F3/#REF!)*#REF!</f>
        <v>#REF!</v>
      </c>
      <c r="J3" s="6" t="e">
        <f>(F3/#REF!)*#REF!</f>
        <v>#REF!</v>
      </c>
      <c r="K3" t="s">
        <v>21</v>
      </c>
    </row>
    <row r="4" spans="1:13" x14ac:dyDescent="0.25">
      <c r="A4">
        <v>2021</v>
      </c>
      <c r="B4" s="8">
        <v>19609.811750000001</v>
      </c>
      <c r="C4" s="8">
        <v>23315.081249999999</v>
      </c>
      <c r="D4" s="1">
        <f t="shared" si="0"/>
        <v>1.1889497740843942</v>
      </c>
      <c r="E4" s="7">
        <f>100*((D4/D3)-1)</f>
        <v>4.4916692277634951</v>
      </c>
      <c r="F4" s="2">
        <f>F3*(1+(E4/100))</f>
        <v>75442985.182445243</v>
      </c>
      <c r="I4" s="5" t="e">
        <f t="shared" ref="I4" si="1">(F4/F3)*I3</f>
        <v>#REF!</v>
      </c>
      <c r="J4" s="6" t="e">
        <f t="shared" ref="J4" si="2">(F4/F3)*J3</f>
        <v>#REF!</v>
      </c>
    </row>
    <row r="5" spans="1:13" x14ac:dyDescent="0.25">
      <c r="A5">
        <v>2022</v>
      </c>
      <c r="B5" s="8">
        <v>19945.349750000001</v>
      </c>
      <c r="C5" s="8">
        <v>25413.646499999999</v>
      </c>
      <c r="D5" s="1">
        <f t="shared" si="0"/>
        <v>1.2741639940407661</v>
      </c>
      <c r="E5" s="7">
        <f>100*((D5/D4)-1)</f>
        <v>7.1671841665469138</v>
      </c>
      <c r="F5" s="2">
        <f>F4*(1+(E5/100))</f>
        <v>80850122.871211797</v>
      </c>
      <c r="I5" s="5"/>
      <c r="J5" s="6"/>
    </row>
    <row r="6" spans="1:13" x14ac:dyDescent="0.25">
      <c r="A6">
        <v>2023</v>
      </c>
      <c r="B6" s="12">
        <v>19850.982499999998</v>
      </c>
      <c r="C6" s="12">
        <v>26424.9025</v>
      </c>
      <c r="D6" s="13">
        <f t="shared" si="0"/>
        <v>1.3311634575265987</v>
      </c>
      <c r="E6" s="7">
        <f>100*((D6/D5)-1)</f>
        <v>4.4734793756861624</v>
      </c>
      <c r="F6" s="14">
        <f>F5*(1+(E6/100))</f>
        <v>84466936.443072379</v>
      </c>
      <c r="I6" s="5"/>
      <c r="J6" s="6"/>
    </row>
    <row r="8" spans="1:13" x14ac:dyDescent="0.25">
      <c r="A8" t="s">
        <v>23</v>
      </c>
    </row>
    <row r="9" spans="1:13" x14ac:dyDescent="0.25">
      <c r="A9" t="s">
        <v>22</v>
      </c>
    </row>
    <row r="11" spans="1:13" x14ac:dyDescent="0.25">
      <c r="J11" s="8"/>
    </row>
  </sheetData>
  <pageMargins left="0.7" right="0.7" top="0.75" bottom="0.75" header="0.3" footer="0.3"/>
  <pageSetup orientation="portrait" r:id="rId1"/>
  <headerFooter>
    <oddHeader>&amp;RDominion Energy Utah
Docket No. 22-057-22
Exhibit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10" sqref="E10"/>
    </sheetView>
  </sheetViews>
  <sheetFormatPr defaultRowHeight="15" x14ac:dyDescent="0.25"/>
  <cols>
    <col min="3" max="3" width="11.5703125" bestFit="1" customWidth="1"/>
    <col min="5" max="5" width="14.140625" customWidth="1"/>
    <col min="6" max="6" width="6.42578125" customWidth="1"/>
    <col min="7" max="7" width="16" customWidth="1"/>
    <col min="8" max="8" width="16.42578125" customWidth="1"/>
    <col min="9" max="9" width="4.5703125" customWidth="1"/>
    <col min="11" max="11" width="12.7109375" customWidth="1"/>
  </cols>
  <sheetData>
    <row r="1" spans="1:4" x14ac:dyDescent="0.25">
      <c r="A1" s="3" t="s">
        <v>3</v>
      </c>
    </row>
    <row r="3" spans="1:4" x14ac:dyDescent="0.25">
      <c r="C3" t="s">
        <v>4</v>
      </c>
    </row>
    <row r="4" spans="1:4" x14ac:dyDescent="0.25">
      <c r="C4" t="s">
        <v>5</v>
      </c>
    </row>
    <row r="12" spans="1:4" x14ac:dyDescent="0.25">
      <c r="C12" t="s">
        <v>6</v>
      </c>
    </row>
    <row r="13" spans="1:4" x14ac:dyDescent="0.25">
      <c r="C13" t="s">
        <v>7</v>
      </c>
    </row>
    <row r="15" spans="1:4" x14ac:dyDescent="0.25">
      <c r="C15" t="s">
        <v>8</v>
      </c>
    </row>
    <row r="16" spans="1:4" x14ac:dyDescent="0.25">
      <c r="D16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Inflation Calc</vt:lpstr>
      <vt:lpstr>Division Explanation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Fred Nass</cp:lastModifiedBy>
  <dcterms:created xsi:type="dcterms:W3CDTF">2012-11-12T23:58:51Z</dcterms:created>
  <dcterms:modified xsi:type="dcterms:W3CDTF">2022-11-15T21:36:19Z</dcterms:modified>
</cp:coreProperties>
</file>