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\Filings General\2025 Rate Case Utah\Testimony\Direct\ACS\"/>
    </mc:Choice>
  </mc:AlternateContent>
  <xr:revisionPtr revIDLastSave="0" documentId="13_ncr:1_{AAF46599-2769-459C-A155-9992E662CE3B}" xr6:coauthVersionLast="47" xr6:coauthVersionMax="47" xr10:uidLastSave="{00000000-0000-0000-0000-000000000000}"/>
  <bookViews>
    <workbookView xWindow="-108" yWindow="-108" windowWidth="23256" windowHeight="14016" xr2:uid="{9F2C3A34-6623-423D-8A4F-509DED3B2EA0}"/>
  </bookViews>
  <sheets>
    <sheet name="EGU 5.05" sheetId="1" r:id="rId1"/>
  </sheets>
  <definedNames>
    <definedName name="allaccountswrep">#REF!</definedName>
    <definedName name="_xlnm.Print_Area" localSheetId="0">'EGU 5.05'!$A$1:$J$47</definedName>
    <definedName name="transportcust">#REF!</definedName>
    <definedName name="transwithre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G14" i="1"/>
  <c r="F14" i="1"/>
  <c r="D14" i="1"/>
  <c r="E14" i="1" l="1"/>
  <c r="H14" i="1"/>
  <c r="I14" i="1"/>
  <c r="J9" i="1"/>
  <c r="C14" i="1"/>
  <c r="F10" i="1" l="1"/>
  <c r="E10" i="1"/>
  <c r="D10" i="1"/>
  <c r="I10" i="1"/>
  <c r="H10" i="1"/>
  <c r="G10" i="1"/>
  <c r="J10" i="1" l="1"/>
</calcChain>
</file>

<file path=xl/sharedStrings.xml><?xml version="1.0" encoding="utf-8"?>
<sst xmlns="http://schemas.openxmlformats.org/spreadsheetml/2006/main" count="32" uniqueCount="32">
  <si>
    <t>Calculation of Design-Day Factor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</si>
  <si>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</si>
  <si>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</si>
  <si>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</si>
  <si>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</si>
  <si>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</si>
  <si>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</si>
  <si>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</si>
  <si>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</si>
  <si>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</si>
  <si>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GS</t>
  </si>
  <si>
    <t xml:space="preserve"> FS</t>
  </si>
  <si>
    <t>TSS</t>
  </si>
  <si>
    <t>TSM</t>
  </si>
  <si>
    <t>TSL</t>
  </si>
  <si>
    <t>TBF</t>
  </si>
  <si>
    <t>NGV</t>
  </si>
  <si>
    <t>Total</t>
  </si>
  <si>
    <t>Design-Day Responsibility</t>
  </si>
  <si>
    <t>Design-Day Factor</t>
  </si>
  <si>
    <t>Load Factor Calculation</t>
  </si>
  <si>
    <t>Commodity</t>
  </si>
  <si>
    <t>Load Factor</t>
  </si>
  <si>
    <t>Notes:</t>
  </si>
  <si>
    <t>Line 1</t>
  </si>
  <si>
    <t>Design-Day responsibility based on calculated peak (GS, FS, NGV) and Contract Demand (TSS, TSM, TSL, TBF)</t>
  </si>
  <si>
    <t>Line 2</t>
  </si>
  <si>
    <t>Percent of total Design-Day for each rate class.</t>
  </si>
  <si>
    <t>Line 3</t>
  </si>
  <si>
    <t>Commodity Throughput for 2024 by rate class</t>
  </si>
  <si>
    <t>Line 4</t>
  </si>
  <si>
    <t>Load factor calculated as annual throughput (Line 3) divided by 365 days then divided by peak responsibility (Line 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</si>
</sst>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0%"/>
  </numFmts>
  <fonts count="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4">
    <xf numFmtId="0" fontId="0" fillId="0" borderId="0" xfId="0"/>
    <xf numFmtId="164" fontId="2" fillId="0" borderId="0" xfId="1" applyNumberFormat="1" applyFont="1" applyFill="1" applyBorder="1"/>
    <xf numFmtId="0" fontId="1" fillId="0" borderId="0" xfId="0" applyFont="1" applyAlignment="1">
      <alignment horizontal="right"/>
    </xf>
    <xf numFmtId="10" fontId="2" fillId="0" borderId="0" xfId="2" applyNumberFormat="1" applyFont="1" applyFill="1" applyBorder="1"/>
    <xf numFmtId="0" fontId="2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37" fontId="4" fillId="0" borderId="1" xfId="0" applyNumberFormat="1" applyFont="1" applyBorder="1" applyAlignment="1">
      <alignment horizontal="center"/>
    </xf>
    <xf numFmtId="37" fontId="4" fillId="0" borderId="2" xfId="0" applyNumberFormat="1" applyFont="1" applyBorder="1" applyAlignment="1">
      <alignment horizontal="center"/>
    </xf>
    <xf numFmtId="37" fontId="4" fillId="0" borderId="0" xfId="0" applyNumberFormat="1" applyFont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164" fontId="2" fillId="0" borderId="0" xfId="1" applyNumberFormat="1" applyFont="1" applyBorder="1"/>
    <xf numFmtId="164" fontId="2" fillId="0" borderId="0" xfId="0" applyNumberFormat="1" applyFont="1"/>
    <xf numFmtId="165" fontId="2" fillId="0" borderId="0" xfId="2" applyNumberFormat="1" applyFont="1" applyFill="1"/>
    <xf numFmtId="164" fontId="6" fillId="0" borderId="0" xfId="1" applyNumberFormat="1" applyFont="1" applyFill="1"/>
    <xf numFmtId="164" fontId="6" fillId="0" borderId="0" xfId="1" applyNumberFormat="1" applyFont="1"/>
    <xf numFmtId="10" fontId="2" fillId="0" borderId="0" xfId="0" applyNumberFormat="1" applyFont="1"/>
    <xf numFmtId="10" fontId="2" fillId="0" borderId="0" xfId="2" applyNumberFormat="1" applyFont="1" applyBorder="1"/>
    <xf numFmtId="164" fontId="2" fillId="0" borderId="0" xfId="3" applyNumberFormat="1" applyFont="1" applyBorder="1"/>
    <xf numFmtId="0" fontId="1" fillId="0" borderId="0" xfId="0" applyFont="1"/>
    <xf numFmtId="43" fontId="2" fillId="0" borderId="0" xfId="1" applyFont="1" applyBorder="1"/>
    <xf numFmtId="0" fontId="3" fillId="0" borderId="0" xfId="0" applyFont="1" applyAlignment="1">
      <alignment horizontal="center"/>
    </xf>
  </cellXfs>
  <cellStyles count="4">
    <cellStyle name="Comma" xfId="1" builtinId="3"/>
    <cellStyle name="Comma 3" xfId="3" xr:uid="{BC601A0E-622E-4523-BD26-FC25ED137C31}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98C36-89F0-4841-BAD0-9A427863C655}">
  <sheetPr>
    <tabColor rgb="FF00B050"/>
    <pageSetUpPr fitToPage="1"/>
  </sheetPr>
  <dimension ref="A1:K31"/>
  <sheetViews>
    <sheetView tabSelected="1" view="pageLayout" zoomScaleNormal="75" workbookViewId="0"/>
  </sheetViews>
  <sheetFormatPr defaultRowHeight="13.2" x14ac:dyDescent="0.25"/>
  <cols>
    <col min="1" max="1" width="8.109375" customWidth="1"/>
    <col min="2" max="2" width="29.109375" customWidth="1"/>
    <col min="3" max="3" width="13.5546875" bestFit="1" customWidth="1"/>
    <col min="4" max="5" width="11.21875" bestFit="1" customWidth="1"/>
    <col min="6" max="8" width="12.33203125" bestFit="1" customWidth="1"/>
    <col min="9" max="9" width="9.77734375" bestFit="1" customWidth="1"/>
    <col min="10" max="10" width="12.44140625" bestFit="1" customWidth="1"/>
    <col min="11" max="11" width="10.33203125" bestFit="1" customWidth="1"/>
  </cols>
  <sheetData>
    <row r="1" spans="1:11" ht="15" x14ac:dyDescent="0.25">
      <c r="A1" s="1"/>
      <c r="J1" s="2"/>
    </row>
    <row r="2" spans="1:11" ht="15" x14ac:dyDescent="0.25">
      <c r="A2" s="3"/>
      <c r="J2" s="2"/>
    </row>
    <row r="3" spans="1:11" ht="15" x14ac:dyDescent="0.25">
      <c r="A3" s="4"/>
      <c r="J3" s="2"/>
    </row>
    <row r="4" spans="1:11" ht="15" x14ac:dyDescent="0.25">
      <c r="A4" s="4"/>
      <c r="E4" s="5"/>
      <c r="F4" s="5"/>
      <c r="G4" s="5"/>
      <c r="H4" s="5"/>
      <c r="J4" s="6"/>
    </row>
    <row r="5" spans="1:11" ht="15" customHeight="1" x14ac:dyDescent="0.3">
      <c r="A5" s="4"/>
      <c r="B5" s="23" t="s">
        <v>0</v>
      </c>
      <c r="C5" s="23"/>
      <c r="D5" s="23"/>
      <c r="E5" s="23"/>
      <c r="F5" s="23"/>
      <c r="G5" s="23"/>
      <c r="H5" s="23"/>
      <c r="I5" s="23"/>
      <c r="J5" s="23"/>
    </row>
    <row r="7" spans="1:11" ht="15.6" thickBot="1" x14ac:dyDescent="0.3">
      <c r="A7" s="4"/>
      <c r="B7" s="7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7" t="s">
        <v>6</v>
      </c>
      <c r="H7" s="7" t="s">
        <v>7</v>
      </c>
      <c r="I7" s="7" t="s">
        <v>8</v>
      </c>
      <c r="J7" s="7" t="s">
        <v>9</v>
      </c>
    </row>
    <row r="8" spans="1:11" ht="15.6" thickBot="1" x14ac:dyDescent="0.3">
      <c r="A8" s="1"/>
      <c r="C8" s="8" t="s">
        <v>10</v>
      </c>
      <c r="D8" s="8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9" t="s">
        <v>17</v>
      </c>
      <c r="K8" s="10"/>
    </row>
    <row r="9" spans="1:11" ht="15.6" x14ac:dyDescent="0.3">
      <c r="A9" s="11">
        <v>1</v>
      </c>
      <c r="B9" s="12" t="s">
        <v>18</v>
      </c>
      <c r="C9" s="13">
        <v>1246311.8662834708</v>
      </c>
      <c r="D9" s="13">
        <v>11372.262748787309</v>
      </c>
      <c r="E9" s="13">
        <v>75461</v>
      </c>
      <c r="F9" s="13">
        <v>68514</v>
      </c>
      <c r="G9" s="13">
        <v>74261</v>
      </c>
      <c r="H9" s="13">
        <v>107032</v>
      </c>
      <c r="I9" s="13">
        <v>395.87096774193549</v>
      </c>
      <c r="J9" s="14">
        <f>SUM(C9:D9) + SUM(E9:I9)</f>
        <v>1583348</v>
      </c>
      <c r="K9" s="5"/>
    </row>
    <row r="10" spans="1:11" ht="15.6" x14ac:dyDescent="0.3">
      <c r="A10" s="11">
        <v>2</v>
      </c>
      <c r="B10" s="12" t="s">
        <v>19</v>
      </c>
      <c r="C10" s="15">
        <f>C9/$J$9</f>
        <v>0.78713704522535211</v>
      </c>
      <c r="D10" s="15">
        <f>D9/$J$9</f>
        <v>7.1824152042300931E-3</v>
      </c>
      <c r="E10" s="15">
        <f t="shared" ref="E10:G10" si="0">E9/$J$9</f>
        <v>4.7659137473252879E-2</v>
      </c>
      <c r="F10" s="15">
        <f t="shared" si="0"/>
        <v>4.3271599168344548E-2</v>
      </c>
      <c r="G10" s="15">
        <f t="shared" si="0"/>
        <v>4.6901249756844357E-2</v>
      </c>
      <c r="H10" s="15">
        <f>H9/$J$9</f>
        <v>6.7598531718864083E-2</v>
      </c>
      <c r="I10" s="15">
        <f>I9/$J$9</f>
        <v>2.5002145311197254E-4</v>
      </c>
      <c r="J10" s="15">
        <f>SUM(C10:D10) + SUM(E10:I10)</f>
        <v>1</v>
      </c>
    </row>
    <row r="11" spans="1:11" ht="15.6" x14ac:dyDescent="0.3">
      <c r="A11" s="11"/>
      <c r="B11" s="12"/>
      <c r="C11" s="15"/>
      <c r="D11" s="15"/>
      <c r="E11" s="15"/>
      <c r="F11" s="15"/>
      <c r="G11" s="15"/>
      <c r="H11" s="15"/>
      <c r="I11" s="15"/>
      <c r="J11" s="15"/>
    </row>
    <row r="12" spans="1:11" ht="15.6" x14ac:dyDescent="0.3">
      <c r="A12" s="11"/>
      <c r="B12" s="12" t="s">
        <v>20</v>
      </c>
      <c r="C12" s="15"/>
      <c r="D12" s="15"/>
      <c r="E12" s="15"/>
      <c r="F12" s="15"/>
      <c r="G12" s="15"/>
      <c r="H12" s="15"/>
      <c r="I12" s="15"/>
      <c r="J12" s="15"/>
    </row>
    <row r="13" spans="1:11" ht="15.6" x14ac:dyDescent="0.3">
      <c r="A13" s="11">
        <v>3</v>
      </c>
      <c r="B13" s="12" t="s">
        <v>21</v>
      </c>
      <c r="C13" s="16">
        <v>117706908</v>
      </c>
      <c r="D13" s="16">
        <v>2237764</v>
      </c>
      <c r="E13" s="16">
        <v>8447025</v>
      </c>
      <c r="F13" s="16">
        <v>15999931</v>
      </c>
      <c r="G13" s="16">
        <v>27678714</v>
      </c>
      <c r="H13" s="16">
        <v>18422902</v>
      </c>
      <c r="I13" s="16">
        <v>145818</v>
      </c>
      <c r="J13" s="17"/>
    </row>
    <row r="14" spans="1:11" ht="15.6" x14ac:dyDescent="0.3">
      <c r="A14" s="11">
        <v>4</v>
      </c>
      <c r="B14" s="12" t="s">
        <v>22</v>
      </c>
      <c r="C14" s="18">
        <f>C13/365/C9</f>
        <v>0.2587511907542942</v>
      </c>
      <c r="D14" s="18">
        <f t="shared" ref="D14:I14" si="1">D13/365/D9</f>
        <v>0.5391064565955771</v>
      </c>
      <c r="E14" s="18">
        <f t="shared" si="1"/>
        <v>0.30668205094784512</v>
      </c>
      <c r="F14" s="18">
        <f t="shared" si="1"/>
        <v>0.63980248412383267</v>
      </c>
      <c r="G14" s="18">
        <f t="shared" si="1"/>
        <v>1.0211563694359749</v>
      </c>
      <c r="H14" s="18">
        <f t="shared" si="1"/>
        <v>0.4715758288137103</v>
      </c>
      <c r="I14" s="18">
        <f t="shared" si="1"/>
        <v>1.0091706702862959</v>
      </c>
      <c r="J14" s="18"/>
    </row>
    <row r="18" spans="1:2" ht="15" x14ac:dyDescent="0.25">
      <c r="A18" s="13"/>
    </row>
    <row r="19" spans="1:2" ht="15" x14ac:dyDescent="0.25">
      <c r="A19" s="19"/>
    </row>
    <row r="22" spans="1:2" x14ac:dyDescent="0.25">
      <c r="A22" t="s">
        <v>23</v>
      </c>
    </row>
    <row r="23" spans="1:2" ht="15" x14ac:dyDescent="0.25">
      <c r="A23" s="20" t="s">
        <v>24</v>
      </c>
      <c r="B23" s="21" t="s">
        <v>25</v>
      </c>
    </row>
    <row r="24" spans="1:2" ht="15" x14ac:dyDescent="0.25">
      <c r="A24" s="20" t="s">
        <v>26</v>
      </c>
      <c r="B24" s="21" t="s">
        <v>27</v>
      </c>
    </row>
    <row r="25" spans="1:2" ht="15" x14ac:dyDescent="0.25">
      <c r="A25" s="20" t="s">
        <v>28</v>
      </c>
      <c r="B25" s="21" t="s">
        <v>29</v>
      </c>
    </row>
    <row r="26" spans="1:2" ht="15" x14ac:dyDescent="0.25">
      <c r="A26" s="20" t="s">
        <v>30</v>
      </c>
      <c r="B26" s="21" t="s">
        <v>31</v>
      </c>
    </row>
    <row r="28" spans="1:2" ht="15" x14ac:dyDescent="0.25">
      <c r="A28" s="13"/>
    </row>
    <row r="29" spans="1:2" ht="15" x14ac:dyDescent="0.25">
      <c r="A29" s="13"/>
    </row>
    <row r="30" spans="1:2" ht="15" x14ac:dyDescent="0.25">
      <c r="A30" s="13"/>
    </row>
    <row r="31" spans="1:2" ht="15" x14ac:dyDescent="0.25">
      <c r="A31" s="22"/>
    </row>
  </sheetData>
  <mergeCells count="1">
    <mergeCell ref="B5:J5"/>
  </mergeCells>
  <pageMargins left="0.25" right="0.25" top="0.75" bottom="0.75" header="0.3" footer="0.3"/>
  <pageSetup scale="77" orientation="portrait" horizontalDpi="1200" verticalDpi="1200" r:id="rId1"/>
  <headerFooter scaleWithDoc="0" alignWithMargins="0">
    <oddHeader xml:space="preserve">&amp;REnbridge Gas Utah
Docket No. 25-057-06
EGU Exhibit 5.05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EGU 5.05</vt:lpstr>
      <vt:lpstr>'EGU 5.05'!Print_Area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Austin Summers (Enbridge UWI - 5)</dc:creator>
  <cp:lastModifiedBy>Jessica L Ipson (Enbridge UWI - 5)</cp:lastModifiedBy>
  <cp:lastPrinted>2025-04-29T15:23:00Z</cp:lastPrinted>
  <dcterms:created xsi:type="dcterms:W3CDTF">2025-04-03T22:00:07Z</dcterms:created>
  <dcterms:modified xsi:type="dcterms:W3CDTF">2025-04-29T15:23:03Z</dcterms:modified>
</cp:coreProperties>
</file>