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9BA5B14A-8BB3-4291-9507-3B034AB2C180}" xr6:coauthVersionLast="47" xr6:coauthVersionMax="47" xr10:uidLastSave="{00000000-0000-0000-0000-000000000000}"/>
  <bookViews>
    <workbookView xWindow="-108" yWindow="-108" windowWidth="23256" windowHeight="14016" xr2:uid="{6E0B4182-B830-4DCC-8147-E9615DE34F80}"/>
  </bookViews>
  <sheets>
    <sheet name="EGU 5.06" sheetId="22" r:id="rId1"/>
  </sheets>
  <definedNames>
    <definedName name="_xlnm.Print_Area" localSheetId="0">'EGU 5.06'!$A$1:$F$15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22" l="1"/>
  <c r="E15" i="22" l="1"/>
  <c r="C14" i="22" l="1"/>
  <c r="E14" i="22" s="1"/>
  <c r="C13" i="22" l="1"/>
  <c r="E13" i="22" s="1"/>
  <c r="C12" i="22" l="1"/>
  <c r="E12" i="22" s="1"/>
  <c r="C11" i="22" l="1"/>
  <c r="E11" i="22" s="1"/>
  <c r="C10" i="22" l="1"/>
  <c r="E10" i="22" s="1"/>
  <c r="C9" i="22"/>
  <c r="E9" i="22" s="1"/>
  <c r="C8" i="22" l="1"/>
  <c r="E8" i="22" s="1"/>
  <c r="C7" i="22" l="1"/>
  <c r="E7" i="22" s="1"/>
  <c r="C5" i="22" l="1"/>
  <c r="C6" i="22"/>
  <c r="E6" i="22" s="1"/>
  <c r="D8" i="22" l="1"/>
  <c r="F8" i="22" s="1"/>
  <c r="D10" i="22"/>
  <c r="F10" i="22" s="1"/>
  <c r="E5" i="22"/>
  <c r="D7" i="22"/>
  <c r="F7" i="22" s="1"/>
  <c r="D14" i="22"/>
  <c r="F14" i="22" s="1"/>
  <c r="D6" i="22"/>
  <c r="F6" i="22" s="1"/>
  <c r="D13" i="22"/>
  <c r="F13" i="22" s="1"/>
  <c r="D5" i="22"/>
  <c r="F5" i="22" s="1"/>
  <c r="D12" i="22"/>
  <c r="F12" i="22" s="1"/>
  <c r="D11" i="22"/>
  <c r="F11" i="22" s="1"/>
  <c r="D9" i="22"/>
  <c r="F9" i="22" s="1"/>
  <c r="D15" i="22"/>
  <c r="F15" i="22" s="1"/>
</calcChain>
</file>

<file path=xl/sharedStrings.xml><?xml version="1.0" encoding="utf-8"?>
<sst xmlns="http://schemas.openxmlformats.org/spreadsheetml/2006/main" count="8" uniqueCount="8">
  <si>
    <t>Date</t>
  </si>
  <si>
    <t>Volume Change</t>
  </si>
  <si>
    <t>Dth Distributed</t>
  </si>
  <si>
    <t>Cumulative Volume Change</t>
  </si>
  <si>
    <t>% Change</t>
  </si>
  <si>
    <t>Cumulative % Change</t>
  </si>
  <si>
    <t>`</t>
  </si>
  <si>
    <t>Historical Utah NGV Station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</si>
</sst>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yyyy"/>
    <numFmt numFmtId="165" formatCode="_(* #,##0_);_(* \(#,##0\);_(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164" fontId="0" fillId="0" borderId="0" xfId="0" applyNumberFormat="1"/>
    <xf numFmtId="165" fontId="0" fillId="0" borderId="0" xfId="1" applyNumberFormat="1" applyFont="1"/>
    <xf numFmtId="10" fontId="0" fillId="0" borderId="0" xfId="2" applyNumberFormat="1" applyFont="1"/>
    <xf numFmtId="165" fontId="0" fillId="0" borderId="0" xfId="0" applyNumberFormat="1"/>
    <xf numFmtId="0" fontId="0" fillId="0" borderId="0" xfId="0" applyFill="1"/>
    <xf numFmtId="0" fontId="3" fillId="0" borderId="0" xfId="0" applyFont="1"/>
    <xf numFmtId="0" fontId="1" fillId="0" borderId="0" xfId="0" applyFont="1" applyAlignment="1">
      <alignment horizontal="right" wrapText="1"/>
    </xf>
    <xf numFmtId="165" fontId="0" fillId="0" borderId="0" xfId="1" applyNumberFormat="1" applyFont="1" applyFill="1"/>
    <xf numFmtId="165" fontId="1" fillId="0" borderId="0" xfId="1" applyNumberFormat="1" applyFont="1" applyAlignment="1">
      <alignment wrapText="1"/>
    </xf>
    <xf numFmtId="165" fontId="1" fillId="0" borderId="0" xfId="1" applyNumberFormat="1" applyFont="1"/>
    <xf numFmtId="165" fontId="1" fillId="0" borderId="0" xfId="0" applyNumberFormat="1" applyFont="1"/>
    <xf numFmtId="10" fontId="1" fillId="0" borderId="0" xfId="2" applyNumberFormat="1" applyFont="1"/>
    <xf numFmtId="10" fontId="3" fillId="0" borderId="0" xfId="0" applyNumberFormat="1" applyFont="1"/>
    <xf numFmtId="0" fontId="5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EB358-9092-4168-AFA9-1CDEC047B32A}">
  <dimension ref="A1:F46"/>
  <sheetViews>
    <sheetView tabSelected="1" view="pageLayout" zoomScaleNormal="100" workbookViewId="0">
      <selection activeCell="C6" sqref="C6"/>
    </sheetView>
  </sheetViews>
  <sheetFormatPr defaultColWidth="9.109375" defaultRowHeight="13.2" x14ac:dyDescent="0.25"/>
  <cols>
    <col min="1" max="1" width="7.33203125" customWidth="1"/>
    <col min="2" max="2" width="11.33203125" bestFit="1" customWidth="1"/>
    <col min="3" max="3" width="9.5546875" bestFit="1" customWidth="1"/>
    <col min="4" max="4" width="11.44140625" customWidth="1"/>
    <col min="6" max="6" width="12" customWidth="1"/>
  </cols>
  <sheetData>
    <row r="1" spans="1:6" ht="15.6" x14ac:dyDescent="0.3">
      <c r="A1" s="17" t="s">
        <v>7</v>
      </c>
      <c r="B1" s="17"/>
      <c r="C1" s="17"/>
      <c r="D1" s="17"/>
      <c r="E1" s="17"/>
      <c r="F1" s="17"/>
    </row>
    <row r="2" spans="1:6" ht="13.8" customHeight="1" x14ac:dyDescent="0.25">
      <c r="A2" s="3" t="s">
        <v>6</v>
      </c>
      <c r="B2" s="8"/>
    </row>
    <row r="3" spans="1:6" ht="39.6" x14ac:dyDescent="0.25">
      <c r="A3" s="2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5</v>
      </c>
    </row>
    <row r="4" spans="1:6" x14ac:dyDescent="0.25">
      <c r="A4" s="10">
        <v>2013</v>
      </c>
      <c r="B4" s="12">
        <v>626838.67999999993</v>
      </c>
    </row>
    <row r="5" spans="1:6" x14ac:dyDescent="0.25">
      <c r="A5" s="10">
        <v>2014</v>
      </c>
      <c r="B5" s="5">
        <v>660345.04999999993</v>
      </c>
      <c r="C5" s="7">
        <f t="shared" ref="C5:C15" si="0">B5-B4</f>
        <v>33506.369999999995</v>
      </c>
      <c r="D5" s="7">
        <f>SUM($C$5:C5)</f>
        <v>33506.369999999995</v>
      </c>
      <c r="E5" s="6">
        <f t="shared" ref="E5:E15" si="1">C5/B4</f>
        <v>5.345293943889997E-2</v>
      </c>
      <c r="F5" s="6">
        <f t="shared" ref="F5:F13" si="2">D5/$B$4</f>
        <v>5.345293943889997E-2</v>
      </c>
    </row>
    <row r="6" spans="1:6" x14ac:dyDescent="0.25">
      <c r="A6" s="10">
        <v>2015</v>
      </c>
      <c r="B6" s="11">
        <v>518464.23000000004</v>
      </c>
      <c r="C6" s="7">
        <f t="shared" si="0"/>
        <v>-141880.81999999989</v>
      </c>
      <c r="D6" s="7">
        <f>SUM($C$5:C6)</f>
        <v>-108374.4499999999</v>
      </c>
      <c r="E6" s="6">
        <f t="shared" si="1"/>
        <v>-0.21485861066119888</v>
      </c>
      <c r="F6" s="6">
        <f t="shared" si="2"/>
        <v>-0.17289049552589816</v>
      </c>
    </row>
    <row r="7" spans="1:6" x14ac:dyDescent="0.25">
      <c r="A7" s="10">
        <v>2016</v>
      </c>
      <c r="B7" s="11">
        <v>358776.91</v>
      </c>
      <c r="C7" s="7">
        <f t="shared" si="0"/>
        <v>-159687.32000000007</v>
      </c>
      <c r="D7" s="7">
        <f>SUM($C$5:C7)</f>
        <v>-268061.76999999996</v>
      </c>
      <c r="E7" s="6">
        <f t="shared" si="1"/>
        <v>-0.30800065030522944</v>
      </c>
      <c r="F7" s="6">
        <f t="shared" si="2"/>
        <v>-0.42764076077755764</v>
      </c>
    </row>
    <row r="8" spans="1:6" x14ac:dyDescent="0.25">
      <c r="A8" s="10">
        <v>2017</v>
      </c>
      <c r="B8" s="11">
        <v>297834.61000000004</v>
      </c>
      <c r="C8" s="7">
        <f t="shared" si="0"/>
        <v>-60942.29999999993</v>
      </c>
      <c r="D8" s="7">
        <f>SUM($C$5:C8)</f>
        <v>-329004.06999999989</v>
      </c>
      <c r="E8" s="6">
        <f t="shared" si="1"/>
        <v>-0.16986126559816778</v>
      </c>
      <c r="F8" s="6">
        <f t="shared" si="2"/>
        <v>-0.52486242552868612</v>
      </c>
    </row>
    <row r="9" spans="1:6" x14ac:dyDescent="0.25">
      <c r="A9" s="10">
        <v>2018</v>
      </c>
      <c r="B9" s="11">
        <v>271663.58999999997</v>
      </c>
      <c r="C9" s="7">
        <f t="shared" si="0"/>
        <v>-26171.020000000077</v>
      </c>
      <c r="D9" s="7">
        <f>SUM($C$5:C9)</f>
        <v>-355175.08999999997</v>
      </c>
      <c r="E9" s="6">
        <f t="shared" si="1"/>
        <v>-8.7870983160755131E-2</v>
      </c>
      <c r="F9" s="6">
        <f t="shared" si="2"/>
        <v>-0.56661323133409702</v>
      </c>
    </row>
    <row r="10" spans="1:6" x14ac:dyDescent="0.25">
      <c r="A10" s="10">
        <v>2019</v>
      </c>
      <c r="B10" s="11">
        <v>250182.26</v>
      </c>
      <c r="C10" s="7">
        <f t="shared" si="0"/>
        <v>-21481.329999999958</v>
      </c>
      <c r="D10" s="7">
        <f>SUM($C$5:C10)</f>
        <v>-376656.41999999993</v>
      </c>
      <c r="E10" s="6">
        <f t="shared" si="1"/>
        <v>-7.907327588507522E-2</v>
      </c>
      <c r="F10" s="6">
        <f t="shared" si="2"/>
        <v>-0.60088254285775722</v>
      </c>
    </row>
    <row r="11" spans="1:6" x14ac:dyDescent="0.25">
      <c r="A11" s="10">
        <v>2020</v>
      </c>
      <c r="B11" s="11">
        <v>247635.84999999998</v>
      </c>
      <c r="C11" s="7">
        <f t="shared" si="0"/>
        <v>-2546.4100000000326</v>
      </c>
      <c r="D11" s="7">
        <f>SUM($C$5:C11)</f>
        <v>-379202.82999999996</v>
      </c>
      <c r="E11" s="6">
        <f t="shared" si="1"/>
        <v>-1.0178219670731381E-2</v>
      </c>
      <c r="F11" s="6">
        <f t="shared" si="2"/>
        <v>-0.6049448480109747</v>
      </c>
    </row>
    <row r="12" spans="1:6" x14ac:dyDescent="0.25">
      <c r="A12" s="10">
        <v>2021</v>
      </c>
      <c r="B12" s="11">
        <v>291657.90899999999</v>
      </c>
      <c r="C12" s="7">
        <f t="shared" si="0"/>
        <v>44022.059000000008</v>
      </c>
      <c r="D12" s="7">
        <f>SUM($C$5:C12)</f>
        <v>-335180.77099999995</v>
      </c>
      <c r="E12" s="6">
        <f t="shared" si="1"/>
        <v>0.17776932944078983</v>
      </c>
      <c r="F12" s="6">
        <f t="shared" si="2"/>
        <v>-0.5347161585497564</v>
      </c>
    </row>
    <row r="13" spans="1:6" x14ac:dyDescent="0.25">
      <c r="A13" s="10">
        <v>2022</v>
      </c>
      <c r="B13" s="11">
        <v>265189.82499999995</v>
      </c>
      <c r="C13" s="7">
        <f t="shared" si="0"/>
        <v>-26468.084000000032</v>
      </c>
      <c r="D13" s="7">
        <f>SUM($C$5:C13)</f>
        <v>-361648.85499999998</v>
      </c>
      <c r="E13" s="6">
        <f t="shared" si="1"/>
        <v>-9.0750441470112964E-2</v>
      </c>
      <c r="F13" s="6">
        <f t="shared" si="2"/>
        <v>-0.57694087257027604</v>
      </c>
    </row>
    <row r="14" spans="1:6" x14ac:dyDescent="0.25">
      <c r="A14" s="10">
        <v>2023</v>
      </c>
      <c r="B14" s="11">
        <v>204418.40599999999</v>
      </c>
      <c r="C14" s="7">
        <f t="shared" si="0"/>
        <v>-60771.418999999965</v>
      </c>
      <c r="D14" s="7">
        <f>SUM($C$5:C14)</f>
        <v>-422420.27399999998</v>
      </c>
      <c r="E14" s="6">
        <f t="shared" si="1"/>
        <v>-0.22916195596871025</v>
      </c>
      <c r="F14" s="6">
        <f>D14/$B$4</f>
        <v>-0.6738899297024874</v>
      </c>
    </row>
    <row r="15" spans="1:6" x14ac:dyDescent="0.25">
      <c r="A15" s="10">
        <v>2024</v>
      </c>
      <c r="B15" s="13">
        <v>148437.61599999998</v>
      </c>
      <c r="C15" s="14">
        <f t="shared" si="0"/>
        <v>-55980.790000000008</v>
      </c>
      <c r="D15" s="14">
        <f>SUM($C$5:C15)</f>
        <v>-478401.06400000001</v>
      </c>
      <c r="E15" s="15">
        <f t="shared" si="1"/>
        <v>-0.27385396009789847</v>
      </c>
      <c r="F15" s="15">
        <f>D15/B4</f>
        <v>-0.76319646388126539</v>
      </c>
    </row>
    <row r="16" spans="1:6" x14ac:dyDescent="0.25">
      <c r="A16" s="4"/>
    </row>
    <row r="18" spans="2:5" x14ac:dyDescent="0.25">
      <c r="B18" s="9"/>
      <c r="C18" s="9"/>
      <c r="E18" s="16"/>
    </row>
    <row r="25" spans="2:5" x14ac:dyDescent="0.25">
      <c r="B25" s="9"/>
      <c r="C25" s="9"/>
      <c r="E25" s="16"/>
    </row>
    <row r="46" spans="1:1" x14ac:dyDescent="0.25">
      <c r="A46" s="1"/>
    </row>
  </sheetData>
  <mergeCells count="1">
    <mergeCell ref="A1:F1"/>
  </mergeCells>
  <phoneticPr fontId="2" type="noConversion"/>
  <printOptions horizontalCentered="1"/>
  <pageMargins left="0.75" right="0.75" top="1.4166666666666701" bottom="1" header="0.5" footer="0.5"/>
  <pageSetup orientation="portrait" r:id="rId1"/>
  <headerFooter alignWithMargins="0">
    <oddHeader>&amp;REnbridge Gas Utah
Docket No. 25-057-06
EGU Exhibit 5.06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EGU 5.06</vt:lpstr>
      <vt:lpstr>'EGU 5.06'!Print_Area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2004-07-20T21:40:42Z</dcterms:created>
  <dcterms:modified xsi:type="dcterms:W3CDTF">2025-04-29T15:38:22Z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 By">
    <vt:lpwstr>SoftArtisans OfficeWriter for Excel 6.5.4.0430 (http://officewriter.softartisans.com)</vt:lpwstr>
  </property>
</Properties>
</file>