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0" documentId="8_{2FF8FCC6-BC96-4D78-A3DD-B3EAC6C4A425}" xr6:coauthVersionLast="47" xr6:coauthVersionMax="47" xr10:uidLastSave="{00000000-0000-0000-0000-000000000000}"/>
  <bookViews>
    <workbookView xWindow="1320" yWindow="1005" windowWidth="24315" windowHeight="19875" tabRatio="873" xr2:uid="{00000000-000D-0000-FFFF-FFFF00000000}"/>
  </bookViews>
  <sheets>
    <sheet name="20 Depr Rate Development" sheetId="50" r:id="rId1"/>
  </sheets>
  <externalReferences>
    <externalReference r:id="rId2"/>
    <externalReference r:id="rId3"/>
    <externalReference r:id="rId4"/>
    <externalReference r:id="rId5"/>
  </externalReferences>
  <definedNames>
    <definedName name="_Key1" hidden="1">#REF!</definedName>
    <definedName name="_Order1" hidden="1">255</definedName>
    <definedName name="_Sort" hidden="1">#REF!</definedName>
    <definedName name="a" hidden="1">#REF!</definedName>
    <definedName name="AccountTitles">'[1]General Info'!$A$3:$B$81</definedName>
    <definedName name="Deprate">[1]Deprate!$A$1:$S$155</definedName>
    <definedName name="Deprate2004">'[1]Deprate 2004'!$A$1:$S$139</definedName>
    <definedName name="Deprate2009Order">#REF!</definedName>
    <definedName name="Deprate2009Order_Common">#REF!</definedName>
    <definedName name="DeprateCommon">'[2]Deprate - Common'!$A$1:$S$13</definedName>
    <definedName name="ExistingRates">'[1]Existing Rates'!$B$1:$P$260</definedName>
    <definedName name="H_3">'[3]Index:H Adj'!$B$3:$B$46</definedName>
    <definedName name="OtherProductionGroups">'[1]General Info'!$G$21:$H$40</definedName>
    <definedName name="_xlnm.Print_Titles" localSheetId="0">'20 Depr Rate Development'!$1:$8</definedName>
    <definedName name="ReserveCommon">#REF!</definedName>
    <definedName name="ReserveControls">[4]Reserve!$A$5:$G$46</definedName>
    <definedName name="ScheduleLookup">#REF!</definedName>
    <definedName name="SteamGroups">'[1]General Info'!$G$4:$H$12</definedName>
    <definedName name="tblAllSeries">#REF!</definedName>
    <definedName name="TempLookup">#REF!</definedName>
    <definedName name="TP_Footer_User" hidden="1">"Will Kane"</definedName>
    <definedName name="TP_Footer_Version" hidden="1">"v4.00"</definedName>
    <definedName name="UNI_FILT_OFFSPEC" hidden="1">2</definedName>
    <definedName name="UNI_FILT_ONSPEC" hidden="1">1</definedName>
    <definedName name="UNI_NOTHING" hidden="1">0</definedName>
    <definedName name="UNI_PRES_FILTER" hidden="1">1</definedName>
    <definedName name="UNI_PRES_HEADINGS" hidden="1">16</definedName>
    <definedName name="UNI_PRES_INVERT" hidden="1">2</definedName>
    <definedName name="UNI_PRES_MATRIX" hidden="1">4</definedName>
    <definedName name="UNI_PRES_MERGED" hidden="1">8</definedName>
    <definedName name="UNI_PRES_OUTLIERS" hidden="1">32</definedName>
    <definedName name="UNI_RET_ATTRIB" hidden="1">64</definedName>
    <definedName name="UNI_RET_CONF" hidden="1">32</definedName>
    <definedName name="UNI_RET_DESC" hidden="1">4</definedName>
    <definedName name="UNI_RET_EQUIP" hidden="1">1</definedName>
    <definedName name="UNI_RET_OFFSPEC" hidden="1">512</definedName>
    <definedName name="UNI_RET_ONSPEC" hidden="1">256</definedName>
    <definedName name="UNI_RET_PROP" hidden="1">32</definedName>
    <definedName name="UNI_RET_PROPDESC" hidden="1">64</definedName>
    <definedName name="UNI_RET_SMPLPNT" hidden="1">4</definedName>
    <definedName name="UNI_RET_SPECMAX" hidden="1">2048</definedName>
    <definedName name="UNI_RET_SPECMIN" hidden="1">1024</definedName>
    <definedName name="UNI_RET_TAG" hidden="1">1</definedName>
    <definedName name="UNI_RET_TESTTIME" hidden="1">128</definedName>
    <definedName name="UNI_RET_TIME" hidden="1">8</definedName>
    <definedName name="UNI_RET_UNIT" hidden="1">2</definedName>
    <definedName name="UNI_RET_VALUE" hidden="1">16</definedName>
    <definedName name="wrn.DLC." hidden="1">{"BST_DLC",#N/A,FALSE,"BST";"AL_DLC",#N/A,FALSE,"AL";"FL_DLC",#N/A,FALSE,"FL";"GA_DLC",#N/A,FALSE,"GA";"KY_DLC",#N/A,FALSE,"KY";"LA_DLC",#N/A,FALSE,"LA";"MS_DLC",#N/A,FALSE,"MS";"NC_DLC",#N/A,FALSE,"NC";"SC_DLC",#N/A,FALSE,"SC";"TN_DLC",#N/A,FALSE,"TN"}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4" i="50" l="1"/>
  <c r="O32" i="50"/>
  <c r="O14" i="50"/>
  <c r="E111" i="50"/>
  <c r="E106" i="50"/>
  <c r="E101" i="50"/>
  <c r="E96" i="50"/>
  <c r="E88" i="50"/>
  <c r="E83" i="50"/>
  <c r="E78" i="50"/>
  <c r="E71" i="50"/>
  <c r="E66" i="50"/>
  <c r="E61" i="50"/>
  <c r="E54" i="50"/>
  <c r="E32" i="50"/>
  <c r="E14" i="50"/>
  <c r="O111" i="50"/>
  <c r="M110" i="50"/>
  <c r="M109" i="50"/>
  <c r="Q109" i="50" s="1"/>
  <c r="O106" i="50"/>
  <c r="M105" i="50"/>
  <c r="Q105" i="50" s="1"/>
  <c r="V105" i="50" s="1"/>
  <c r="M104" i="50"/>
  <c r="M106" i="50" s="1"/>
  <c r="O101" i="50"/>
  <c r="M100" i="50"/>
  <c r="M99" i="50"/>
  <c r="Q99" i="50" s="1"/>
  <c r="O96" i="50"/>
  <c r="M95" i="50"/>
  <c r="Q95" i="50" s="1"/>
  <c r="V95" i="50" s="1"/>
  <c r="M94" i="50"/>
  <c r="Q94" i="50" s="1"/>
  <c r="M91" i="50"/>
  <c r="Q91" i="50" s="1"/>
  <c r="V91" i="50" s="1"/>
  <c r="X91" i="50" s="1"/>
  <c r="M90" i="50"/>
  <c r="Q90" i="50" s="1"/>
  <c r="V90" i="50" s="1"/>
  <c r="X90" i="50" s="1"/>
  <c r="O88" i="50"/>
  <c r="M87" i="50"/>
  <c r="Q87" i="50" s="1"/>
  <c r="V87" i="50" s="1"/>
  <c r="M86" i="50"/>
  <c r="Q86" i="50" s="1"/>
  <c r="O83" i="50"/>
  <c r="M82" i="50"/>
  <c r="M81" i="50"/>
  <c r="Q81" i="50" s="1"/>
  <c r="M73" i="50"/>
  <c r="Q73" i="50" s="1"/>
  <c r="V73" i="50" s="1"/>
  <c r="X73" i="50" s="1"/>
  <c r="O71" i="50"/>
  <c r="M70" i="50"/>
  <c r="M69" i="50"/>
  <c r="Q69" i="50" s="1"/>
  <c r="O66" i="50"/>
  <c r="M65" i="50"/>
  <c r="M64" i="50"/>
  <c r="Q64" i="50" s="1"/>
  <c r="M53" i="50"/>
  <c r="M42" i="50"/>
  <c r="Q42" i="50" s="1"/>
  <c r="V42" i="50" s="1"/>
  <c r="X42" i="50" s="1"/>
  <c r="M43" i="50"/>
  <c r="Q43" i="50" s="1"/>
  <c r="V43" i="50" s="1"/>
  <c r="X43" i="50" s="1"/>
  <c r="M39" i="50"/>
  <c r="Q39" i="50" s="1"/>
  <c r="V39" i="50" s="1"/>
  <c r="X39" i="50" s="1"/>
  <c r="M40" i="50"/>
  <c r="Q40" i="50" s="1"/>
  <c r="V40" i="50" s="1"/>
  <c r="X40" i="50" s="1"/>
  <c r="M41" i="50"/>
  <c r="Q41" i="50" s="1"/>
  <c r="V41" i="50" s="1"/>
  <c r="M44" i="50"/>
  <c r="Q44" i="50" s="1"/>
  <c r="V44" i="50" s="1"/>
  <c r="X44" i="50" s="1"/>
  <c r="M45" i="50"/>
  <c r="Q45" i="50" s="1"/>
  <c r="V45" i="50" s="1"/>
  <c r="X45" i="50" s="1"/>
  <c r="M46" i="50"/>
  <c r="Q46" i="50" s="1"/>
  <c r="V46" i="50" s="1"/>
  <c r="X46" i="50" s="1"/>
  <c r="M47" i="50"/>
  <c r="Q47" i="50" s="1"/>
  <c r="V47" i="50" s="1"/>
  <c r="X47" i="50" s="1"/>
  <c r="M48" i="50"/>
  <c r="Q48" i="50" s="1"/>
  <c r="V48" i="50" s="1"/>
  <c r="X48" i="50" s="1"/>
  <c r="M49" i="50"/>
  <c r="Q49" i="50" s="1"/>
  <c r="V49" i="50" s="1"/>
  <c r="X49" i="50" s="1"/>
  <c r="M50" i="50"/>
  <c r="Q50" i="50" s="1"/>
  <c r="V50" i="50" s="1"/>
  <c r="X50" i="50" s="1"/>
  <c r="M51" i="50"/>
  <c r="Q51" i="50" s="1"/>
  <c r="V51" i="50" s="1"/>
  <c r="X51" i="50" s="1"/>
  <c r="M52" i="50"/>
  <c r="Q52" i="50" s="1"/>
  <c r="V52" i="50" s="1"/>
  <c r="X52" i="50" s="1"/>
  <c r="M56" i="50"/>
  <c r="Q56" i="50" s="1"/>
  <c r="V56" i="50" s="1"/>
  <c r="X56" i="50" s="1"/>
  <c r="X41" i="50" l="1"/>
  <c r="E113" i="50"/>
  <c r="M23" i="50"/>
  <c r="Q23" i="50" s="1"/>
  <c r="V23" i="50" s="1"/>
  <c r="X23" i="50" s="1"/>
  <c r="E117" i="50"/>
  <c r="M111" i="50"/>
  <c r="M96" i="50"/>
  <c r="M101" i="50"/>
  <c r="Q96" i="50"/>
  <c r="Q110" i="50"/>
  <c r="V110" i="50" s="1"/>
  <c r="X105" i="50"/>
  <c r="V106" i="50"/>
  <c r="V96" i="50"/>
  <c r="X95" i="50"/>
  <c r="Q100" i="50"/>
  <c r="V100" i="50" s="1"/>
  <c r="Q104" i="50"/>
  <c r="Q106" i="50" s="1"/>
  <c r="M83" i="50"/>
  <c r="Q88" i="50"/>
  <c r="V88" i="50"/>
  <c r="X87" i="50"/>
  <c r="M88" i="50"/>
  <c r="Q82" i="50"/>
  <c r="V82" i="50" s="1"/>
  <c r="M66" i="50"/>
  <c r="M71" i="50"/>
  <c r="Q70" i="50"/>
  <c r="Q65" i="50"/>
  <c r="Q53" i="50"/>
  <c r="X96" i="50" l="1"/>
  <c r="X88" i="50"/>
  <c r="Q66" i="50"/>
  <c r="V65" i="50"/>
  <c r="Q71" i="50"/>
  <c r="V70" i="50"/>
  <c r="X106" i="50"/>
  <c r="S106" i="50"/>
  <c r="V111" i="50"/>
  <c r="X110" i="50"/>
  <c r="Q111" i="50"/>
  <c r="V101" i="50"/>
  <c r="X100" i="50"/>
  <c r="Q101" i="50"/>
  <c r="S96" i="50"/>
  <c r="S88" i="50"/>
  <c r="V83" i="50"/>
  <c r="X82" i="50"/>
  <c r="Q83" i="50"/>
  <c r="V53" i="50"/>
  <c r="X83" i="50" l="1"/>
  <c r="X70" i="50"/>
  <c r="V71" i="50"/>
  <c r="S71" i="50"/>
  <c r="X65" i="50"/>
  <c r="V66" i="50"/>
  <c r="S66" i="50" s="1"/>
  <c r="X101" i="50"/>
  <c r="X111" i="50"/>
  <c r="S111" i="50"/>
  <c r="S101" i="50"/>
  <c r="S83" i="50"/>
  <c r="X53" i="50"/>
  <c r="X66" i="50" l="1"/>
  <c r="X71" i="50"/>
  <c r="O78" i="50" l="1"/>
  <c r="O61" i="50"/>
  <c r="M60" i="50"/>
  <c r="Q60" i="50" s="1"/>
  <c r="V60" i="50" s="1"/>
  <c r="X60" i="50" l="1"/>
  <c r="V61" i="50"/>
  <c r="O113" i="50"/>
  <c r="O117" i="50" s="1"/>
  <c r="X61" i="50"/>
  <c r="M77" i="50" l="1"/>
  <c r="Q77" i="50" s="1"/>
  <c r="V77" i="50" s="1"/>
  <c r="M76" i="50"/>
  <c r="M59" i="50"/>
  <c r="M38" i="50"/>
  <c r="M30" i="50"/>
  <c r="Q30" i="50" s="1"/>
  <c r="V30" i="50" s="1"/>
  <c r="M29" i="50"/>
  <c r="Q29" i="50" s="1"/>
  <c r="V29" i="50" s="1"/>
  <c r="M28" i="50"/>
  <c r="Q28" i="50" s="1"/>
  <c r="V28" i="50" s="1"/>
  <c r="M27" i="50"/>
  <c r="Q27" i="50" s="1"/>
  <c r="V27" i="50" s="1"/>
  <c r="M26" i="50"/>
  <c r="Q26" i="50" s="1"/>
  <c r="V26" i="50" s="1"/>
  <c r="M25" i="50"/>
  <c r="Q25" i="50" s="1"/>
  <c r="V25" i="50" s="1"/>
  <c r="M24" i="50"/>
  <c r="Q24" i="50" s="1"/>
  <c r="V24" i="50" s="1"/>
  <c r="M22" i="50"/>
  <c r="Q22" i="50" s="1"/>
  <c r="V22" i="50" s="1"/>
  <c r="M21" i="50"/>
  <c r="Q21" i="50" s="1"/>
  <c r="V21" i="50" s="1"/>
  <c r="M20" i="50"/>
  <c r="M19" i="50"/>
  <c r="Q38" i="50" l="1"/>
  <c r="M54" i="50"/>
  <c r="X30" i="50"/>
  <c r="X29" i="50"/>
  <c r="X26" i="50"/>
  <c r="X27" i="50"/>
  <c r="X21" i="50"/>
  <c r="X25" i="50"/>
  <c r="X28" i="50"/>
  <c r="X24" i="50"/>
  <c r="V38" i="50"/>
  <c r="Q54" i="50"/>
  <c r="Q19" i="50"/>
  <c r="M32" i="50"/>
  <c r="K32" i="50" s="1"/>
  <c r="X38" i="50"/>
  <c r="X22" i="50"/>
  <c r="X77" i="50"/>
  <c r="V78" i="50"/>
  <c r="Q76" i="50"/>
  <c r="M78" i="50"/>
  <c r="Q59" i="50"/>
  <c r="M61" i="50"/>
  <c r="Q20" i="50"/>
  <c r="V20" i="50" s="1"/>
  <c r="X78" i="50" l="1"/>
  <c r="V54" i="50"/>
  <c r="M113" i="50"/>
  <c r="K113" i="50" s="1"/>
  <c r="X20" i="50"/>
  <c r="V19" i="50"/>
  <c r="Q32" i="50"/>
  <c r="Q78" i="50"/>
  <c r="Q61" i="50"/>
  <c r="Q113" i="50" l="1"/>
  <c r="X54" i="50"/>
  <c r="V113" i="50"/>
  <c r="S54" i="50"/>
  <c r="X19" i="50"/>
  <c r="V32" i="50"/>
  <c r="X32" i="50" l="1"/>
  <c r="S32" i="50"/>
  <c r="M12" i="50" l="1"/>
  <c r="Q12" i="50" s="1"/>
  <c r="M11" i="50"/>
  <c r="M14" i="50" l="1"/>
  <c r="M117" i="50" s="1"/>
  <c r="V12" i="50"/>
  <c r="Q11" i="50"/>
  <c r="Q14" i="50" s="1"/>
  <c r="Q117" i="50" s="1"/>
  <c r="X12" i="50" l="1"/>
  <c r="K14" i="50"/>
  <c r="V11" i="50"/>
  <c r="V14" i="50" l="1"/>
  <c r="X11" i="50"/>
  <c r="V117" i="50" l="1"/>
  <c r="S14" i="50"/>
  <c r="X14" i="50"/>
  <c r="K117" i="50" l="1"/>
  <c r="S78" i="50" l="1"/>
  <c r="S61" i="50"/>
  <c r="X113" i="50" l="1"/>
  <c r="S113" i="50"/>
  <c r="X117" i="50" l="1"/>
  <c r="S117" i="50"/>
</calcChain>
</file>

<file path=xl/sharedStrings.xml><?xml version="1.0" encoding="utf-8"?>
<sst xmlns="http://schemas.openxmlformats.org/spreadsheetml/2006/main" count="210" uniqueCount="104">
  <si>
    <t>Account</t>
  </si>
  <si>
    <t>No.</t>
  </si>
  <si>
    <t>Description</t>
  </si>
  <si>
    <t>Rate</t>
  </si>
  <si>
    <t>Accrual</t>
  </si>
  <si>
    <t>Distribution Plant</t>
  </si>
  <si>
    <t>General Plant</t>
  </si>
  <si>
    <t>Total Distribution Plant</t>
  </si>
  <si>
    <t>Total General Plant</t>
  </si>
  <si>
    <t>Salvage</t>
  </si>
  <si>
    <t>Reserve</t>
  </si>
  <si>
    <t>-</t>
  </si>
  <si>
    <t>Book</t>
  </si>
  <si>
    <t>Future</t>
  </si>
  <si>
    <t>Base</t>
  </si>
  <si>
    <t>Accruals</t>
  </si>
  <si>
    <t>Life</t>
  </si>
  <si>
    <t>Remaining</t>
  </si>
  <si>
    <t xml:space="preserve">Depreciable </t>
  </si>
  <si>
    <t>Net</t>
  </si>
  <si>
    <t>[1]</t>
  </si>
  <si>
    <t>[2]</t>
  </si>
  <si>
    <t>[3]</t>
  </si>
  <si>
    <t>[4]</t>
  </si>
  <si>
    <t>[5]</t>
  </si>
  <si>
    <t>[6]</t>
  </si>
  <si>
    <t>[7]</t>
  </si>
  <si>
    <t>[8]</t>
  </si>
  <si>
    <t>Plant</t>
  </si>
  <si>
    <t>Total</t>
  </si>
  <si>
    <t>[9]</t>
  </si>
  <si>
    <t>SQ</t>
  </si>
  <si>
    <t>Iowa Curve</t>
  </si>
  <si>
    <t>Type</t>
  </si>
  <si>
    <t>AL</t>
  </si>
  <si>
    <t>[2] Average life and Iowa curve shape developed through actuarial analysis and professional judgment</t>
  </si>
  <si>
    <t>[4] = [1]*(1-[3])</t>
  </si>
  <si>
    <t>[6] = [4] - [5]</t>
  </si>
  <si>
    <t>[7] Composite remaining life based on Iowa cuve in [2]; see remaining life exhibit for detailed calculations</t>
  </si>
  <si>
    <t>R3</t>
  </si>
  <si>
    <t>R2.5</t>
  </si>
  <si>
    <t>R2</t>
  </si>
  <si>
    <t>[5] From depreciation study</t>
  </si>
  <si>
    <t>TOTAL PLANT STUDIED</t>
  </si>
  <si>
    <t>[1] From Company depreciation study</t>
  </si>
  <si>
    <t>[8] = [6] / [7]; (some unadjusted figures may be hard coded to match Company proposal)</t>
  </si>
  <si>
    <t>[9] = [8] / [1]; (some unadjusted figures may hard coded to match Company proposal)</t>
  </si>
  <si>
    <t>LNG Plant</t>
  </si>
  <si>
    <t>Total LNG Plant</t>
  </si>
  <si>
    <t>FULLY ACCRUED</t>
  </si>
  <si>
    <t>AMORTIZED</t>
  </si>
  <si>
    <t>S3</t>
  </si>
  <si>
    <t>S1</t>
  </si>
  <si>
    <t>[3] Net salvage rates developed through statistical analysis and professional judgment</t>
  </si>
  <si>
    <t>L3</t>
  </si>
  <si>
    <t>R1</t>
  </si>
  <si>
    <t>GAS HOLDERS</t>
  </si>
  <si>
    <t>LNG PLANT</t>
  </si>
  <si>
    <t>LAND RIGHTS</t>
  </si>
  <si>
    <t>STRUCTURES AND IMPROVEMENTS</t>
  </si>
  <si>
    <t>MAINS</t>
  </si>
  <si>
    <t>COMPRESSOR STATION EQUIPMENT</t>
  </si>
  <si>
    <t xml:space="preserve">MEASURING AND REGULATING STATION EQUIPMENT </t>
  </si>
  <si>
    <t>SERVICES</t>
  </si>
  <si>
    <t>METERS</t>
  </si>
  <si>
    <t>METERS - TRANSPONDERS</t>
  </si>
  <si>
    <t xml:space="preserve">METER INSTALLATIONS </t>
  </si>
  <si>
    <t>HOUSE REGULATORS</t>
  </si>
  <si>
    <t>HOUSE REGULATOR INSTALLATIONS</t>
  </si>
  <si>
    <t>OTHER DISTRIBUTION EQUIPMENT</t>
  </si>
  <si>
    <t>SL ANNEX</t>
  </si>
  <si>
    <t>SL OPS OFFICE</t>
  </si>
  <si>
    <t>SPRINGVILLE SERVICE CENTER</t>
  </si>
  <si>
    <t>OGDEN SERVICE CENTER</t>
  </si>
  <si>
    <t>LOGAN SERVICE CENTER</t>
  </si>
  <si>
    <t>CEDAR CITY SERVICE CENTER</t>
  </si>
  <si>
    <t>FILLMORE SERVICE CENTER</t>
  </si>
  <si>
    <t>ST GEORGE SERVICE CENTER</t>
  </si>
  <si>
    <t>EMERGENCY TRAINING FACILITY</t>
  </si>
  <si>
    <t>TOOELE OFFICE</t>
  </si>
  <si>
    <t>EAGLE MOUNTAIN SERVICE CENTER</t>
  </si>
  <si>
    <t>ORANGE ST. WAREHOUSE / WELD SHOP</t>
  </si>
  <si>
    <t>ROCK SPRINGS OFFICE</t>
  </si>
  <si>
    <t>EVANSTON OFFICE</t>
  </si>
  <si>
    <t>PARK CITY OFFICE</t>
  </si>
  <si>
    <t>ALL OTHER</t>
  </si>
  <si>
    <t>STRUCTURES - CNG FUEL STATIONS</t>
  </si>
  <si>
    <t>OFFICE FURNITURE AND EQUIPMENT</t>
  </si>
  <si>
    <t>OFFICE FURNITURE - COMPUTER HARDWARE</t>
  </si>
  <si>
    <t>TOTAL</t>
  </si>
  <si>
    <t>OFFICE FURNITURE - COMPUTER SOFTWARE</t>
  </si>
  <si>
    <t>TRANSPORTATION EQUIPMENT</t>
  </si>
  <si>
    <t>STORES EQUIPMENT</t>
  </si>
  <si>
    <t>TOOLS SHOP AND GARAGE EQUIPMENT - SMALL TOOLS</t>
  </si>
  <si>
    <t>TOOLS SHOP AND GARAGE EQUIP - GARAGE EQUIP</t>
  </si>
  <si>
    <t xml:space="preserve">POWER OPERATED EQUIPMENT </t>
  </si>
  <si>
    <t>COMMUNICATION EQUIPMENT - MOBILE RADIO</t>
  </si>
  <si>
    <t>COMMUNICATION EQUIPMENT - BASE STATIONS</t>
  </si>
  <si>
    <t>COMMUNICATION EQUIPMENT - OTHER</t>
  </si>
  <si>
    <t xml:space="preserve">MISCELLANEOUS EQUIPMENT </t>
  </si>
  <si>
    <t>TOOLS SHOP AND GARAGE EQUIP - CNG EQUIP</t>
  </si>
  <si>
    <t>UNRECOVERED RESERVE TO BE AMORTIZED</t>
  </si>
  <si>
    <t>S0.5</t>
  </si>
  <si>
    <t>L2.5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</si>
</sst>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[$-409]mmmm\ d\,\ yyyy;@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  <font>
      <sz val="9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5999938962981048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4">
    <xf numFmtId="0" fontId="0" fillId="0" borderId="0"/>
    <xf numFmtId="9" fontId="1" fillId="0" borderId="0" applyFont="0" applyFill="0" applyBorder="0" applyAlignment="0" applyProtection="0"/>
    <xf numFmtId="165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8" fillId="3" borderId="0" applyNumberFormat="0" applyBorder="0" applyAlignment="0" applyProtection="0"/>
    <xf numFmtId="0" fontId="12" fillId="6" borderId="7" applyNumberFormat="0" applyAlignment="0" applyProtection="0"/>
    <xf numFmtId="0" fontId="14" fillId="7" borderId="10" applyNumberFormat="0" applyAlignment="0" applyProtection="0"/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4" fillId="0" borderId="4" applyNumberFormat="0" applyFill="0" applyAlignment="0" applyProtection="0"/>
    <xf numFmtId="0" fontId="5" fillId="0" borderId="5" applyNumberFormat="0" applyFill="0" applyAlignment="0" applyProtection="0"/>
    <xf numFmtId="0" fontId="6" fillId="0" borderId="6" applyNumberFormat="0" applyFill="0" applyAlignment="0" applyProtection="0"/>
    <xf numFmtId="0" fontId="6" fillId="0" borderId="0" applyNumberFormat="0" applyFill="0" applyBorder="0" applyAlignment="0" applyProtection="0"/>
    <xf numFmtId="0" fontId="10" fillId="5" borderId="7" applyNumberFormat="0" applyAlignment="0" applyProtection="0"/>
    <xf numFmtId="0" fontId="13" fillId="0" borderId="9" applyNumberFormat="0" applyFill="0" applyAlignment="0" applyProtection="0"/>
    <xf numFmtId="0" fontId="9" fillId="4" borderId="0" applyNumberFormat="0" applyBorder="0" applyAlignment="0" applyProtection="0"/>
    <xf numFmtId="165" fontId="1" fillId="0" borderId="0"/>
    <xf numFmtId="165" fontId="1" fillId="0" borderId="0"/>
    <xf numFmtId="165" fontId="1" fillId="0" borderId="0"/>
    <xf numFmtId="0" fontId="1" fillId="0" borderId="0"/>
    <xf numFmtId="165" fontId="1" fillId="0" borderId="0"/>
    <xf numFmtId="165" fontId="1" fillId="0" borderId="0"/>
    <xf numFmtId="0" fontId="1" fillId="0" borderId="0"/>
    <xf numFmtId="0" fontId="1" fillId="8" borderId="11" applyNumberFormat="0" applyFont="0" applyAlignment="0" applyProtection="0"/>
    <xf numFmtId="0" fontId="11" fillId="6" borderId="8" applyNumberFormat="0" applyAlignment="0" applyProtection="0"/>
    <xf numFmtId="9" fontId="18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2" fillId="0" borderId="12" applyNumberFormat="0" applyFill="0" applyAlignment="0" applyProtection="0"/>
    <xf numFmtId="0" fontId="15" fillId="0" borderId="0" applyNumberFormat="0" applyFill="0" applyBorder="0" applyAlignment="0" applyProtection="0"/>
  </cellStyleXfs>
  <cellXfs count="61">
    <xf numFmtId="0" fontId="0" fillId="0" borderId="0" xfId="0"/>
    <xf numFmtId="2" fontId="0" fillId="0" borderId="0" xfId="0" applyNumberForma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3" fontId="0" fillId="0" borderId="0" xfId="0" applyNumberFormat="1"/>
    <xf numFmtId="0" fontId="2" fillId="0" borderId="1" xfId="0" applyFont="1" applyBorder="1" applyAlignment="1">
      <alignment horizontal="center"/>
    </xf>
    <xf numFmtId="3" fontId="0" fillId="0" borderId="1" xfId="0" applyNumberFormat="1" applyBorder="1"/>
    <xf numFmtId="3" fontId="2" fillId="0" borderId="0" xfId="0" applyNumberFormat="1" applyFont="1"/>
    <xf numFmtId="10" fontId="0" fillId="0" borderId="1" xfId="1" applyNumberFormat="1" applyFont="1" applyBorder="1"/>
    <xf numFmtId="0" fontId="0" fillId="0" borderId="0" xfId="0" applyAlignment="1">
      <alignment horizontal="center"/>
    </xf>
    <xf numFmtId="0" fontId="0" fillId="0" borderId="1" xfId="0" applyBorder="1"/>
    <xf numFmtId="3" fontId="2" fillId="0" borderId="2" xfId="0" applyNumberFormat="1" applyFont="1" applyBorder="1"/>
    <xf numFmtId="0" fontId="2" fillId="0" borderId="3" xfId="0" applyFont="1" applyBorder="1" applyAlignment="1">
      <alignment horizontal="center"/>
    </xf>
    <xf numFmtId="0" fontId="0" fillId="0" borderId="3" xfId="0" applyBorder="1"/>
    <xf numFmtId="3" fontId="0" fillId="0" borderId="3" xfId="0" applyNumberFormat="1" applyBorder="1"/>
    <xf numFmtId="10" fontId="0" fillId="0" borderId="0" xfId="1" applyNumberFormat="1" applyFont="1" applyBorder="1"/>
    <xf numFmtId="0" fontId="0" fillId="0" borderId="0" xfId="0" applyAlignment="1">
      <alignment horizontal="left"/>
    </xf>
    <xf numFmtId="2" fontId="0" fillId="0" borderId="0" xfId="0" applyNumberFormat="1" applyAlignment="1">
      <alignment horizontal="right" indent="2"/>
    </xf>
    <xf numFmtId="2" fontId="0" fillId="0" borderId="1" xfId="0" applyNumberFormat="1" applyBorder="1" applyAlignment="1">
      <alignment horizontal="right" indent="2"/>
    </xf>
    <xf numFmtId="2" fontId="0" fillId="0" borderId="1" xfId="0" applyNumberFormat="1" applyBorder="1" applyAlignment="1">
      <alignment horizontal="center"/>
    </xf>
    <xf numFmtId="2" fontId="0" fillId="0" borderId="3" xfId="0" applyNumberFormat="1" applyBorder="1" applyAlignment="1">
      <alignment horizontal="right" indent="2"/>
    </xf>
    <xf numFmtId="1" fontId="0" fillId="0" borderId="0" xfId="0" applyNumberFormat="1" applyAlignment="1">
      <alignment horizontal="right"/>
    </xf>
    <xf numFmtId="3" fontId="0" fillId="0" borderId="0" xfId="0" applyNumberFormat="1" applyAlignment="1">
      <alignment horizontal="center" vertical="center"/>
    </xf>
    <xf numFmtId="10" fontId="0" fillId="0" borderId="1" xfId="1" applyNumberFormat="1" applyFont="1" applyFill="1" applyBorder="1"/>
    <xf numFmtId="9" fontId="0" fillId="0" borderId="0" xfId="1" applyFont="1" applyFill="1" applyBorder="1" applyAlignment="1">
      <alignment horizontal="right" indent="2"/>
    </xf>
    <xf numFmtId="10" fontId="2" fillId="0" borderId="0" xfId="1" applyNumberFormat="1" applyFont="1" applyFill="1" applyBorder="1" applyAlignment="1">
      <alignment horizontal="right" indent="1"/>
    </xf>
    <xf numFmtId="9" fontId="0" fillId="0" borderId="0" xfId="1" applyFont="1" applyFill="1" applyAlignment="1">
      <alignment horizontal="right" indent="2"/>
    </xf>
    <xf numFmtId="9" fontId="0" fillId="0" borderId="1" xfId="1" applyFont="1" applyFill="1" applyBorder="1" applyAlignment="1">
      <alignment horizontal="right" indent="2"/>
    </xf>
    <xf numFmtId="0" fontId="2" fillId="0" borderId="2" xfId="0" applyFont="1" applyBorder="1" applyAlignment="1">
      <alignment horizontal="left"/>
    </xf>
    <xf numFmtId="10" fontId="2" fillId="0" borderId="0" xfId="1" applyNumberFormat="1" applyFont="1" applyFill="1" applyAlignment="1">
      <alignment horizontal="right" indent="1"/>
    </xf>
    <xf numFmtId="10" fontId="2" fillId="0" borderId="1" xfId="1" applyNumberFormat="1" applyFont="1" applyFill="1" applyBorder="1" applyAlignment="1">
      <alignment horizontal="right" indent="1"/>
    </xf>
    <xf numFmtId="10" fontId="2" fillId="0" borderId="2" xfId="1" applyNumberFormat="1" applyFont="1" applyFill="1" applyBorder="1" applyAlignment="1">
      <alignment horizontal="right" indent="1"/>
    </xf>
    <xf numFmtId="9" fontId="2" fillId="0" borderId="2" xfId="1" applyFont="1" applyFill="1" applyBorder="1" applyAlignment="1">
      <alignment horizontal="right" indent="2"/>
    </xf>
    <xf numFmtId="2" fontId="2" fillId="0" borderId="2" xfId="0" applyNumberFormat="1" applyFont="1" applyBorder="1" applyAlignment="1">
      <alignment horizontal="right" indent="2"/>
    </xf>
    <xf numFmtId="2" fontId="2" fillId="0" borderId="3" xfId="0" applyNumberFormat="1" applyFont="1" applyBorder="1" applyAlignment="1">
      <alignment horizontal="right" indent="2"/>
    </xf>
    <xf numFmtId="2" fontId="2" fillId="0" borderId="0" xfId="0" applyNumberFormat="1" applyFont="1" applyAlignment="1">
      <alignment horizontal="right" indent="2"/>
    </xf>
    <xf numFmtId="164" fontId="0" fillId="0" borderId="1" xfId="1" applyNumberFormat="1" applyFon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9" fontId="2" fillId="0" borderId="0" xfId="1" applyFont="1" applyFill="1" applyBorder="1" applyAlignment="1">
      <alignment horizontal="right" indent="2"/>
    </xf>
    <xf numFmtId="0" fontId="0" fillId="0" borderId="0" xfId="0" applyAlignment="1">
      <alignment horizontal="left" indent="1"/>
    </xf>
    <xf numFmtId="0" fontId="2" fillId="0" borderId="2" xfId="0" applyFont="1" applyBorder="1"/>
    <xf numFmtId="1" fontId="2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/>
    </xf>
    <xf numFmtId="9" fontId="1" fillId="0" borderId="0" xfId="1" applyFont="1" applyFill="1" applyBorder="1" applyAlignment="1">
      <alignment horizontal="right" indent="2"/>
    </xf>
    <xf numFmtId="0" fontId="2" fillId="0" borderId="14" xfId="0" applyFont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10" fontId="1" fillId="0" borderId="0" xfId="1" applyNumberFormat="1" applyFont="1" applyFill="1" applyBorder="1" applyAlignment="1">
      <alignment horizontal="right" indent="1"/>
    </xf>
    <xf numFmtId="0" fontId="20" fillId="0" borderId="13" xfId="0" applyFont="1" applyBorder="1" applyAlignment="1">
      <alignment horizontal="center"/>
    </xf>
    <xf numFmtId="0" fontId="20" fillId="0" borderId="15" xfId="0" applyFont="1" applyBorder="1" applyAlignment="1">
      <alignment horizontal="center"/>
    </xf>
    <xf numFmtId="9" fontId="0" fillId="33" borderId="0" xfId="1" applyFont="1" applyFill="1" applyBorder="1" applyAlignment="1">
      <alignment horizontal="right" indent="2"/>
    </xf>
    <xf numFmtId="1" fontId="0" fillId="33" borderId="0" xfId="0" applyNumberFormat="1" applyFill="1" applyAlignment="1">
      <alignment horizontal="right"/>
    </xf>
    <xf numFmtId="3" fontId="0" fillId="33" borderId="0" xfId="0" applyNumberFormat="1" applyFill="1" applyAlignment="1">
      <alignment horizontal="center" vertical="center"/>
    </xf>
    <xf numFmtId="0" fontId="0" fillId="33" borderId="0" xfId="0" applyFill="1" applyAlignment="1">
      <alignment horizontal="left"/>
    </xf>
    <xf numFmtId="2" fontId="0" fillId="33" borderId="0" xfId="0" applyNumberFormat="1" applyFill="1" applyAlignment="1">
      <alignment horizontal="center"/>
    </xf>
    <xf numFmtId="2" fontId="0" fillId="33" borderId="0" xfId="0" applyNumberFormat="1" applyFill="1" applyAlignment="1">
      <alignment horizontal="right" indent="2"/>
    </xf>
    <xf numFmtId="0" fontId="19" fillId="0" borderId="0" xfId="0" applyFont="1" applyAlignment="1">
      <alignment horizontal="left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9" fillId="0" borderId="0" xfId="0" applyFont="1"/>
  </cellXfs>
  <cellStyles count="54">
    <cellStyle name="20% - Accent1 2" xfId="3" xr:uid="{00000000-0005-0000-0000-000000000000}"/>
    <cellStyle name="20% - Accent2 2" xfId="4" xr:uid="{00000000-0005-0000-0000-000001000000}"/>
    <cellStyle name="20% - Accent3 2" xfId="5" xr:uid="{00000000-0005-0000-0000-000002000000}"/>
    <cellStyle name="20% - Accent4 2" xfId="6" xr:uid="{00000000-0005-0000-0000-000003000000}"/>
    <cellStyle name="20% - Accent5 2" xfId="7" xr:uid="{00000000-0005-0000-0000-000004000000}"/>
    <cellStyle name="20% - Accent6 2" xfId="8" xr:uid="{00000000-0005-0000-0000-000005000000}"/>
    <cellStyle name="40% - Accent1 2" xfId="9" xr:uid="{00000000-0005-0000-0000-000006000000}"/>
    <cellStyle name="40% - Accent2 2" xfId="10" xr:uid="{00000000-0005-0000-0000-000007000000}"/>
    <cellStyle name="40% - Accent3 2" xfId="11" xr:uid="{00000000-0005-0000-0000-000008000000}"/>
    <cellStyle name="40% - Accent4 2" xfId="12" xr:uid="{00000000-0005-0000-0000-000009000000}"/>
    <cellStyle name="40% - Accent5 2" xfId="13" xr:uid="{00000000-0005-0000-0000-00000A000000}"/>
    <cellStyle name="40% - Accent6 2" xfId="14" xr:uid="{00000000-0005-0000-0000-00000B000000}"/>
    <cellStyle name="60% - Accent1 2" xfId="15" xr:uid="{00000000-0005-0000-0000-00000C000000}"/>
    <cellStyle name="60% - Accent2 2" xfId="16" xr:uid="{00000000-0005-0000-0000-00000D000000}"/>
    <cellStyle name="60% - Accent3 2" xfId="17" xr:uid="{00000000-0005-0000-0000-00000E000000}"/>
    <cellStyle name="60% - Accent4 2" xfId="18" xr:uid="{00000000-0005-0000-0000-00000F000000}"/>
    <cellStyle name="60% - Accent5 2" xfId="19" xr:uid="{00000000-0005-0000-0000-000010000000}"/>
    <cellStyle name="60% - Accent6 2" xfId="20" xr:uid="{00000000-0005-0000-0000-000011000000}"/>
    <cellStyle name="Accent1 2" xfId="21" xr:uid="{00000000-0005-0000-0000-000012000000}"/>
    <cellStyle name="Accent2 2" xfId="22" xr:uid="{00000000-0005-0000-0000-000013000000}"/>
    <cellStyle name="Accent3 2" xfId="23" xr:uid="{00000000-0005-0000-0000-000014000000}"/>
    <cellStyle name="Accent4 2" xfId="24" xr:uid="{00000000-0005-0000-0000-000015000000}"/>
    <cellStyle name="Accent5 2" xfId="25" xr:uid="{00000000-0005-0000-0000-000016000000}"/>
    <cellStyle name="Accent6 2" xfId="26" xr:uid="{00000000-0005-0000-0000-000017000000}"/>
    <cellStyle name="Bad 2" xfId="27" xr:uid="{00000000-0005-0000-0000-000018000000}"/>
    <cellStyle name="Calculation 2" xfId="28" xr:uid="{00000000-0005-0000-0000-000019000000}"/>
    <cellStyle name="Check Cell 2" xfId="29" xr:uid="{00000000-0005-0000-0000-00001A000000}"/>
    <cellStyle name="Comma 2" xfId="30" xr:uid="{00000000-0005-0000-0000-00001C000000}"/>
    <cellStyle name="Currency 2" xfId="31" xr:uid="{00000000-0005-0000-0000-00001D000000}"/>
    <cellStyle name="Explanatory Text 2" xfId="32" xr:uid="{00000000-0005-0000-0000-00001E000000}"/>
    <cellStyle name="Good 2" xfId="33" xr:uid="{00000000-0005-0000-0000-00001F000000}"/>
    <cellStyle name="Heading 1 2" xfId="34" xr:uid="{00000000-0005-0000-0000-000020000000}"/>
    <cellStyle name="Heading 2 2" xfId="35" xr:uid="{00000000-0005-0000-0000-000021000000}"/>
    <cellStyle name="Heading 3 2" xfId="36" xr:uid="{00000000-0005-0000-0000-000022000000}"/>
    <cellStyle name="Heading 4 2" xfId="37" xr:uid="{00000000-0005-0000-0000-000023000000}"/>
    <cellStyle name="Input 2" xfId="38" xr:uid="{00000000-0005-0000-0000-000025000000}"/>
    <cellStyle name="Linked Cell 2" xfId="39" xr:uid="{00000000-0005-0000-0000-000026000000}"/>
    <cellStyle name="Neutral 2" xfId="40" xr:uid="{00000000-0005-0000-0000-000027000000}"/>
    <cellStyle name="Normal" xfId="0" builtinId="0"/>
    <cellStyle name="Normal 2" xfId="2" xr:uid="{00000000-0005-0000-0000-000029000000}"/>
    <cellStyle name="Normal 23" xfId="41" xr:uid="{00000000-0005-0000-0000-00002A000000}"/>
    <cellStyle name="Normal 24" xfId="42" xr:uid="{00000000-0005-0000-0000-00002B000000}"/>
    <cellStyle name="Normal 26" xfId="43" xr:uid="{00000000-0005-0000-0000-00002C000000}"/>
    <cellStyle name="Normal 3" xfId="44" xr:uid="{00000000-0005-0000-0000-00002D000000}"/>
    <cellStyle name="Normal 31" xfId="45" xr:uid="{00000000-0005-0000-0000-00002E000000}"/>
    <cellStyle name="Normal 4" xfId="46" xr:uid="{00000000-0005-0000-0000-00002F000000}"/>
    <cellStyle name="Normal 5" xfId="47" xr:uid="{00000000-0005-0000-0000-000030000000}"/>
    <cellStyle name="Note 2" xfId="48" xr:uid="{00000000-0005-0000-0000-000031000000}"/>
    <cellStyle name="Output 2" xfId="49" xr:uid="{00000000-0005-0000-0000-000032000000}"/>
    <cellStyle name="Percent" xfId="1" builtinId="5"/>
    <cellStyle name="Percent 2" xfId="50" xr:uid="{00000000-0005-0000-0000-000034000000}"/>
    <cellStyle name="Title 2" xfId="51" xr:uid="{00000000-0005-0000-0000-000035000000}"/>
    <cellStyle name="Total 2" xfId="52" xr:uid="{00000000-0005-0000-0000-000036000000}"/>
    <cellStyle name="Warning Text 2" xfId="53" xr:uid="{00000000-0005-0000-0000-00003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4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ib20273\Local%20Settings\Temporary%20Internet%20Files\Content.Outlook\JX9Y489C\Sierra%20Electric%20Depr%20Summary%204%201%202010%20-%20DRAF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ib20273\Local%20Settings\Temporary%20Internet%20Files\Content.Outlook\JX9Y489C\Sierra%20Electric%20Depr%20Summary%204%205%20201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VAD\DRA\PSO%202017%20RATE%20CASE\Final%20Order\Acct%20Exhibit%20Final%20Order%202-14-18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LANT%20ACCTG\COMMON\GRC%20and%20Other%20Rate%20Cases\SPPC\Depreciation%20Studies\10-06004%20-%202010%20Gas%20depr%20Study\Files%20per%20Order\2009%20Gas%20STATEMENT%20A(1)(a)%20per%20Ord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chedule 1"/>
      <sheetName val="Controls"/>
      <sheetName val="Reserve"/>
      <sheetName val="Comparison Schedule"/>
      <sheetName val="Deprate"/>
      <sheetName val="Existing Rates"/>
      <sheetName val="General Info"/>
      <sheetName val="Deprate 2004"/>
    </sheetNames>
    <sheetDataSet>
      <sheetData sheetId="0">
        <row r="218">
          <cell r="X218">
            <v>78485832.176015988</v>
          </cell>
        </row>
      </sheetData>
      <sheetData sheetId="1"/>
      <sheetData sheetId="2"/>
      <sheetData sheetId="3"/>
      <sheetData sheetId="4">
        <row r="1">
          <cell r="A1" t="str">
            <v xml:space="preserve"> ACCT  GROUP        </v>
          </cell>
          <cell r="B1" t="str">
            <v>LS DATE</v>
          </cell>
          <cell r="C1" t="str">
            <v xml:space="preserve">  LIFE</v>
          </cell>
          <cell r="D1" t="str">
            <v>TP CV</v>
          </cell>
          <cell r="E1" t="str">
            <v xml:space="preserve"> SAL</v>
          </cell>
          <cell r="F1" t="str">
            <v xml:space="preserve">        COST</v>
          </cell>
          <cell r="G1" t="str">
            <v xml:space="preserve">  RESERVE</v>
          </cell>
          <cell r="H1" t="str">
            <v xml:space="preserve">  FUT-ACC</v>
          </cell>
          <cell r="I1" t="str">
            <v xml:space="preserve">  ANNUAL</v>
          </cell>
          <cell r="J1" t="str">
            <v xml:space="preserve"> RATE</v>
          </cell>
          <cell r="K1" t="str">
            <v>REM LF</v>
          </cell>
          <cell r="L1" t="str">
            <v xml:space="preserve"> PR LF</v>
          </cell>
          <cell r="M1" t="str">
            <v>PR CV</v>
          </cell>
          <cell r="N1" t="str">
            <v>FSAL</v>
          </cell>
          <cell r="O1" t="str">
            <v>% RES</v>
          </cell>
          <cell r="P1" t="str">
            <v>AGE</v>
          </cell>
          <cell r="Q1" t="str">
            <v xml:space="preserve"> CALC RES</v>
          </cell>
          <cell r="R1" t="str">
            <v>WHLF ANN</v>
          </cell>
          <cell r="S1" t="str">
            <v>WHLF RT</v>
          </cell>
        </row>
        <row r="2">
          <cell r="A2">
            <v>301</v>
          </cell>
          <cell r="B2" t="str">
            <v xml:space="preserve">       </v>
          </cell>
          <cell r="C2">
            <v>0</v>
          </cell>
          <cell r="D2" t="str">
            <v xml:space="preserve">ND   </v>
          </cell>
          <cell r="E2">
            <v>0</v>
          </cell>
          <cell r="F2">
            <v>26156.28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  <cell r="L2" t="str">
            <v xml:space="preserve">      </v>
          </cell>
          <cell r="M2" t="str">
            <v xml:space="preserve">     </v>
          </cell>
          <cell r="N2">
            <v>0</v>
          </cell>
          <cell r="O2">
            <v>0</v>
          </cell>
          <cell r="P2">
            <v>0</v>
          </cell>
          <cell r="Q2">
            <v>0</v>
          </cell>
          <cell r="R2">
            <v>0</v>
          </cell>
          <cell r="S2">
            <v>0</v>
          </cell>
        </row>
        <row r="3">
          <cell r="A3">
            <v>302</v>
          </cell>
          <cell r="B3" t="str">
            <v xml:space="preserve">       </v>
          </cell>
          <cell r="C3">
            <v>0</v>
          </cell>
          <cell r="D3" t="str">
            <v xml:space="preserve">ND   </v>
          </cell>
          <cell r="E3">
            <v>0</v>
          </cell>
          <cell r="F3">
            <v>5851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L3" t="str">
            <v xml:space="preserve">      </v>
          </cell>
          <cell r="M3" t="str">
            <v xml:space="preserve">     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  <cell r="R3">
            <v>0</v>
          </cell>
          <cell r="S3">
            <v>0</v>
          </cell>
        </row>
        <row r="4">
          <cell r="A4">
            <v>303</v>
          </cell>
          <cell r="B4" t="str">
            <v xml:space="preserve">       </v>
          </cell>
          <cell r="C4">
            <v>8</v>
          </cell>
          <cell r="D4" t="str">
            <v xml:space="preserve">SQ   </v>
          </cell>
          <cell r="E4">
            <v>0</v>
          </cell>
          <cell r="F4">
            <v>20468261.739999998</v>
          </cell>
          <cell r="G4">
            <v>12943129</v>
          </cell>
          <cell r="H4">
            <v>7525134</v>
          </cell>
          <cell r="I4">
            <v>1464728</v>
          </cell>
          <cell r="J4">
            <v>7.16</v>
          </cell>
          <cell r="K4">
            <v>5.0999999999999996</v>
          </cell>
          <cell r="L4" t="str">
            <v xml:space="preserve">      </v>
          </cell>
          <cell r="M4" t="str">
            <v xml:space="preserve">     </v>
          </cell>
          <cell r="N4">
            <v>0</v>
          </cell>
          <cell r="O4">
            <v>63.2</v>
          </cell>
          <cell r="P4">
            <v>6.6</v>
          </cell>
          <cell r="Q4">
            <v>12850700</v>
          </cell>
          <cell r="R4">
            <v>1531035</v>
          </cell>
          <cell r="S4">
            <v>7.48</v>
          </cell>
        </row>
        <row r="5">
          <cell r="A5" t="str">
            <v xml:space="preserve">310.10 06           </v>
          </cell>
          <cell r="B5" t="str">
            <v xml:space="preserve">       </v>
          </cell>
          <cell r="C5">
            <v>0</v>
          </cell>
          <cell r="D5" t="str">
            <v xml:space="preserve">ND   </v>
          </cell>
          <cell r="E5">
            <v>0</v>
          </cell>
          <cell r="F5">
            <v>151339.82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 t="str">
            <v xml:space="preserve">      </v>
          </cell>
          <cell r="M5" t="str">
            <v xml:space="preserve">     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</row>
        <row r="6">
          <cell r="A6" t="str">
            <v xml:space="preserve">310.10 10           </v>
          </cell>
          <cell r="B6" t="str">
            <v xml:space="preserve">       </v>
          </cell>
          <cell r="C6">
            <v>0</v>
          </cell>
          <cell r="D6" t="str">
            <v xml:space="preserve">ND   </v>
          </cell>
          <cell r="E6">
            <v>0</v>
          </cell>
          <cell r="F6">
            <v>64886.35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 t="str">
            <v xml:space="preserve">      </v>
          </cell>
          <cell r="M6" t="str">
            <v xml:space="preserve">     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</row>
        <row r="7">
          <cell r="A7" t="str">
            <v xml:space="preserve">310.10 22           </v>
          </cell>
          <cell r="B7" t="str">
            <v xml:space="preserve">       </v>
          </cell>
          <cell r="C7">
            <v>0</v>
          </cell>
          <cell r="D7" t="str">
            <v xml:space="preserve">ND   </v>
          </cell>
          <cell r="E7">
            <v>0</v>
          </cell>
          <cell r="F7">
            <v>731773.84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 t="str">
            <v xml:space="preserve">      </v>
          </cell>
          <cell r="M7" t="str">
            <v xml:space="preserve">     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</row>
        <row r="8">
          <cell r="A8" t="str">
            <v xml:space="preserve">310.20 06           </v>
          </cell>
          <cell r="B8">
            <v>52566</v>
          </cell>
          <cell r="C8" t="str">
            <v xml:space="preserve">   VAR</v>
          </cell>
          <cell r="D8" t="str">
            <v xml:space="preserve">SQ   </v>
          </cell>
          <cell r="E8">
            <v>0</v>
          </cell>
          <cell r="F8">
            <v>208590.97</v>
          </cell>
          <cell r="G8">
            <v>122347</v>
          </cell>
          <cell r="H8">
            <v>86243</v>
          </cell>
          <cell r="I8">
            <v>2537</v>
          </cell>
          <cell r="J8">
            <v>1.22</v>
          </cell>
          <cell r="K8">
            <v>34</v>
          </cell>
          <cell r="L8" t="str">
            <v xml:space="preserve">      </v>
          </cell>
          <cell r="M8" t="str">
            <v xml:space="preserve">     </v>
          </cell>
          <cell r="N8">
            <v>0</v>
          </cell>
          <cell r="O8">
            <v>58.7</v>
          </cell>
          <cell r="P8">
            <v>33.200000000000003</v>
          </cell>
          <cell r="Q8">
            <v>98855</v>
          </cell>
          <cell r="R8">
            <v>3230</v>
          </cell>
          <cell r="S8">
            <v>1.55</v>
          </cell>
        </row>
        <row r="9">
          <cell r="A9" t="str">
            <v xml:space="preserve">310.20 12           </v>
          </cell>
          <cell r="B9">
            <v>44531</v>
          </cell>
          <cell r="C9" t="str">
            <v xml:space="preserve">   VAR</v>
          </cell>
          <cell r="D9" t="str">
            <v xml:space="preserve">SQ   </v>
          </cell>
          <cell r="E9">
            <v>0</v>
          </cell>
          <cell r="F9">
            <v>46091.78</v>
          </cell>
          <cell r="G9">
            <v>173</v>
          </cell>
          <cell r="H9">
            <v>45918</v>
          </cell>
          <cell r="I9">
            <v>3826</v>
          </cell>
          <cell r="J9">
            <v>8.3000000000000007</v>
          </cell>
          <cell r="K9">
            <v>12</v>
          </cell>
          <cell r="L9" t="str">
            <v xml:space="preserve">      </v>
          </cell>
          <cell r="M9" t="str">
            <v xml:space="preserve">     </v>
          </cell>
          <cell r="N9">
            <v>0</v>
          </cell>
          <cell r="O9">
            <v>0.4</v>
          </cell>
          <cell r="P9">
            <v>11.9</v>
          </cell>
          <cell r="Q9">
            <v>22353</v>
          </cell>
          <cell r="R9">
            <v>1978</v>
          </cell>
          <cell r="S9">
            <v>4.29</v>
          </cell>
        </row>
        <row r="10">
          <cell r="A10" t="str">
            <v xml:space="preserve">310.20 22           </v>
          </cell>
          <cell r="B10">
            <v>45992</v>
          </cell>
          <cell r="C10" t="str">
            <v xml:space="preserve">   VAR</v>
          </cell>
          <cell r="D10" t="str">
            <v xml:space="preserve">SQ   </v>
          </cell>
          <cell r="E10">
            <v>0</v>
          </cell>
          <cell r="F10">
            <v>17096.59</v>
          </cell>
          <cell r="G10">
            <v>49</v>
          </cell>
          <cell r="H10">
            <v>17048</v>
          </cell>
          <cell r="I10">
            <v>1065</v>
          </cell>
          <cell r="J10">
            <v>6.23</v>
          </cell>
          <cell r="K10">
            <v>16</v>
          </cell>
          <cell r="L10" t="str">
            <v xml:space="preserve">      </v>
          </cell>
          <cell r="M10" t="str">
            <v xml:space="preserve">     </v>
          </cell>
          <cell r="N10">
            <v>0</v>
          </cell>
          <cell r="O10">
            <v>0.3</v>
          </cell>
          <cell r="P10">
            <v>25.7</v>
          </cell>
          <cell r="Q10">
            <v>10535</v>
          </cell>
          <cell r="R10">
            <v>410</v>
          </cell>
          <cell r="S10">
            <v>2.4</v>
          </cell>
        </row>
        <row r="11">
          <cell r="A11" t="str">
            <v xml:space="preserve">311.00 01           </v>
          </cell>
          <cell r="B11">
            <v>41609</v>
          </cell>
          <cell r="C11">
            <v>125</v>
          </cell>
          <cell r="D11" t="str">
            <v xml:space="preserve">R2   </v>
          </cell>
          <cell r="E11">
            <v>-39</v>
          </cell>
          <cell r="F11">
            <v>1434880.09</v>
          </cell>
          <cell r="G11">
            <v>1408672</v>
          </cell>
          <cell r="H11">
            <v>585812</v>
          </cell>
          <cell r="I11">
            <v>147074</v>
          </cell>
          <cell r="J11">
            <v>10.25</v>
          </cell>
          <cell r="K11">
            <v>4</v>
          </cell>
          <cell r="L11" t="str">
            <v xml:space="preserve">      </v>
          </cell>
          <cell r="M11" t="str">
            <v xml:space="preserve">     </v>
          </cell>
          <cell r="N11">
            <v>0</v>
          </cell>
          <cell r="O11">
            <v>98.2</v>
          </cell>
          <cell r="P11">
            <v>38.799999999999997</v>
          </cell>
          <cell r="Q11">
            <v>1734720</v>
          </cell>
          <cell r="R11">
            <v>65141</v>
          </cell>
          <cell r="S11">
            <v>4.54</v>
          </cell>
        </row>
        <row r="12">
          <cell r="A12" t="str">
            <v xml:space="preserve">311.00 02           </v>
          </cell>
          <cell r="B12">
            <v>42339</v>
          </cell>
          <cell r="C12">
            <v>125</v>
          </cell>
          <cell r="D12" t="str">
            <v xml:space="preserve">R2   </v>
          </cell>
          <cell r="E12">
            <v>-27</v>
          </cell>
          <cell r="F12">
            <v>1056703.49</v>
          </cell>
          <cell r="G12">
            <v>1128657</v>
          </cell>
          <cell r="H12">
            <v>213355</v>
          </cell>
          <cell r="I12">
            <v>35758</v>
          </cell>
          <cell r="J12">
            <v>3.38</v>
          </cell>
          <cell r="K12">
            <v>6</v>
          </cell>
          <cell r="L12" t="str">
            <v xml:space="preserve">      </v>
          </cell>
          <cell r="M12" t="str">
            <v xml:space="preserve">     </v>
          </cell>
          <cell r="N12">
            <v>0</v>
          </cell>
          <cell r="O12">
            <v>106.8</v>
          </cell>
          <cell r="P12">
            <v>40.4</v>
          </cell>
          <cell r="Q12">
            <v>1137928</v>
          </cell>
          <cell r="R12">
            <v>34177</v>
          </cell>
          <cell r="S12">
            <v>3.23</v>
          </cell>
        </row>
        <row r="13">
          <cell r="A13" t="str">
            <v xml:space="preserve">311.00 03           </v>
          </cell>
          <cell r="B13">
            <v>45627</v>
          </cell>
          <cell r="C13">
            <v>125</v>
          </cell>
          <cell r="D13" t="str">
            <v xml:space="preserve">R2   </v>
          </cell>
          <cell r="E13">
            <v>-16</v>
          </cell>
          <cell r="F13">
            <v>2582254.67</v>
          </cell>
          <cell r="G13">
            <v>2278800</v>
          </cell>
          <cell r="H13">
            <v>716616</v>
          </cell>
          <cell r="I13">
            <v>48440</v>
          </cell>
          <cell r="J13">
            <v>1.88</v>
          </cell>
          <cell r="K13">
            <v>14.8</v>
          </cell>
          <cell r="L13" t="str">
            <v xml:space="preserve">      </v>
          </cell>
          <cell r="M13" t="str">
            <v xml:space="preserve">     </v>
          </cell>
          <cell r="N13">
            <v>0</v>
          </cell>
          <cell r="O13">
            <v>88.2</v>
          </cell>
          <cell r="P13">
            <v>32.799999999999997</v>
          </cell>
          <cell r="Q13">
            <v>1974694</v>
          </cell>
          <cell r="R13">
            <v>68988</v>
          </cell>
          <cell r="S13">
            <v>2.67</v>
          </cell>
        </row>
        <row r="14">
          <cell r="A14" t="str">
            <v xml:space="preserve">311.00 06           </v>
          </cell>
          <cell r="B14">
            <v>45627</v>
          </cell>
          <cell r="C14">
            <v>125</v>
          </cell>
          <cell r="D14" t="str">
            <v xml:space="preserve">R2   </v>
          </cell>
          <cell r="E14">
            <v>-3</v>
          </cell>
          <cell r="F14">
            <v>4021981.17</v>
          </cell>
          <cell r="G14">
            <v>2019086</v>
          </cell>
          <cell r="H14">
            <v>2123555</v>
          </cell>
          <cell r="I14">
            <v>142834</v>
          </cell>
          <cell r="J14">
            <v>3.55</v>
          </cell>
          <cell r="K14">
            <v>14.9</v>
          </cell>
          <cell r="L14" t="str">
            <v xml:space="preserve">      </v>
          </cell>
          <cell r="M14" t="str">
            <v xml:space="preserve">     </v>
          </cell>
          <cell r="N14">
            <v>0</v>
          </cell>
          <cell r="O14">
            <v>50.2</v>
          </cell>
          <cell r="P14">
            <v>16.7</v>
          </cell>
          <cell r="Q14">
            <v>1834669</v>
          </cell>
          <cell r="R14">
            <v>155238</v>
          </cell>
          <cell r="S14">
            <v>3.86</v>
          </cell>
        </row>
        <row r="15">
          <cell r="A15" t="str">
            <v xml:space="preserve">311.00 10           </v>
          </cell>
          <cell r="B15">
            <v>44531</v>
          </cell>
          <cell r="C15">
            <v>125</v>
          </cell>
          <cell r="D15" t="str">
            <v xml:space="preserve">R2   </v>
          </cell>
          <cell r="E15">
            <v>-3</v>
          </cell>
          <cell r="F15">
            <v>3644518.75</v>
          </cell>
          <cell r="G15">
            <v>1689948</v>
          </cell>
          <cell r="H15">
            <v>2063907</v>
          </cell>
          <cell r="I15">
            <v>173020</v>
          </cell>
          <cell r="J15">
            <v>4.75</v>
          </cell>
          <cell r="K15">
            <v>11.9</v>
          </cell>
          <cell r="L15" t="str">
            <v xml:space="preserve">      </v>
          </cell>
          <cell r="M15" t="str">
            <v xml:space="preserve">     </v>
          </cell>
          <cell r="N15">
            <v>0</v>
          </cell>
          <cell r="O15">
            <v>46.4</v>
          </cell>
          <cell r="P15">
            <v>9.3000000000000007</v>
          </cell>
          <cell r="Q15">
            <v>1378673</v>
          </cell>
          <cell r="R15">
            <v>199161</v>
          </cell>
          <cell r="S15">
            <v>5.46</v>
          </cell>
        </row>
        <row r="16">
          <cell r="A16" t="str">
            <v xml:space="preserve">311.00 11           </v>
          </cell>
          <cell r="B16">
            <v>43435</v>
          </cell>
          <cell r="C16">
            <v>125</v>
          </cell>
          <cell r="D16" t="str">
            <v xml:space="preserve">R2   </v>
          </cell>
          <cell r="E16">
            <v>-35</v>
          </cell>
          <cell r="F16">
            <v>2793450.68</v>
          </cell>
          <cell r="G16">
            <v>3598528</v>
          </cell>
          <cell r="H16">
            <v>172629</v>
          </cell>
          <cell r="I16">
            <v>19343</v>
          </cell>
          <cell r="J16">
            <v>0.69</v>
          </cell>
          <cell r="K16">
            <v>8.9</v>
          </cell>
          <cell r="L16" t="str">
            <v xml:space="preserve">      </v>
          </cell>
          <cell r="M16" t="str">
            <v xml:space="preserve">     </v>
          </cell>
          <cell r="N16">
            <v>0</v>
          </cell>
          <cell r="O16">
            <v>128.80000000000001</v>
          </cell>
          <cell r="P16">
            <v>39.799999999999997</v>
          </cell>
          <cell r="Q16">
            <v>3037735</v>
          </cell>
          <cell r="R16">
            <v>82219</v>
          </cell>
          <cell r="S16">
            <v>2.94</v>
          </cell>
        </row>
        <row r="17">
          <cell r="A17" t="str">
            <v xml:space="preserve">311.00 12           </v>
          </cell>
          <cell r="B17">
            <v>44531</v>
          </cell>
          <cell r="C17">
            <v>125</v>
          </cell>
          <cell r="D17" t="str">
            <v xml:space="preserve">R2   </v>
          </cell>
          <cell r="E17">
            <v>-29</v>
          </cell>
          <cell r="F17">
            <v>2463285.63</v>
          </cell>
          <cell r="G17">
            <v>2154709</v>
          </cell>
          <cell r="H17">
            <v>1022928</v>
          </cell>
          <cell r="I17">
            <v>86066</v>
          </cell>
          <cell r="J17">
            <v>3.49</v>
          </cell>
          <cell r="K17">
            <v>11.9</v>
          </cell>
          <cell r="L17" t="str">
            <v xml:space="preserve">      </v>
          </cell>
          <cell r="M17" t="str">
            <v xml:space="preserve">     </v>
          </cell>
          <cell r="N17">
            <v>0</v>
          </cell>
          <cell r="O17">
            <v>87.5</v>
          </cell>
          <cell r="P17">
            <v>30.7</v>
          </cell>
          <cell r="Q17">
            <v>2072465</v>
          </cell>
          <cell r="R17">
            <v>92961</v>
          </cell>
          <cell r="S17">
            <v>3.77</v>
          </cell>
        </row>
        <row r="18">
          <cell r="A18" t="str">
            <v xml:space="preserve">311.00 21           </v>
          </cell>
          <cell r="B18">
            <v>44531</v>
          </cell>
          <cell r="C18">
            <v>125</v>
          </cell>
          <cell r="D18" t="str">
            <v xml:space="preserve">R2   </v>
          </cell>
          <cell r="E18">
            <v>-7</v>
          </cell>
          <cell r="F18">
            <v>30642325.949999999</v>
          </cell>
          <cell r="G18">
            <v>21766872</v>
          </cell>
          <cell r="H18">
            <v>11020416</v>
          </cell>
          <cell r="I18">
            <v>925838</v>
          </cell>
          <cell r="J18">
            <v>3.02</v>
          </cell>
          <cell r="K18">
            <v>11.9</v>
          </cell>
          <cell r="L18" t="str">
            <v xml:space="preserve">      </v>
          </cell>
          <cell r="M18" t="str">
            <v xml:space="preserve">     </v>
          </cell>
          <cell r="N18">
            <v>0</v>
          </cell>
          <cell r="O18">
            <v>71</v>
          </cell>
          <cell r="P18">
            <v>24.1</v>
          </cell>
          <cell r="Q18">
            <v>20054169</v>
          </cell>
          <cell r="R18">
            <v>1068871</v>
          </cell>
          <cell r="S18">
            <v>3.49</v>
          </cell>
        </row>
        <row r="19">
          <cell r="A19" t="str">
            <v xml:space="preserve">311.00 22           </v>
          </cell>
          <cell r="B19">
            <v>45992</v>
          </cell>
          <cell r="C19">
            <v>125</v>
          </cell>
          <cell r="D19" t="str">
            <v xml:space="preserve">R2   </v>
          </cell>
          <cell r="E19">
            <v>-8</v>
          </cell>
          <cell r="F19">
            <v>27403868.82</v>
          </cell>
          <cell r="G19">
            <v>16621412</v>
          </cell>
          <cell r="H19">
            <v>12974764</v>
          </cell>
          <cell r="I19">
            <v>819943</v>
          </cell>
          <cell r="J19">
            <v>2.99</v>
          </cell>
          <cell r="K19">
            <v>15.8</v>
          </cell>
          <cell r="L19" t="str">
            <v xml:space="preserve">      </v>
          </cell>
          <cell r="M19" t="str">
            <v xml:space="preserve">     </v>
          </cell>
          <cell r="N19">
            <v>0</v>
          </cell>
          <cell r="O19">
            <v>60.7</v>
          </cell>
          <cell r="P19">
            <v>20.6</v>
          </cell>
          <cell r="Q19">
            <v>15190114</v>
          </cell>
          <cell r="R19">
            <v>909813</v>
          </cell>
          <cell r="S19">
            <v>3.32</v>
          </cell>
        </row>
        <row r="20">
          <cell r="A20" t="str">
            <v xml:space="preserve">312.00 01           </v>
          </cell>
          <cell r="B20">
            <v>41609</v>
          </cell>
          <cell r="C20">
            <v>60</v>
          </cell>
          <cell r="D20" t="str">
            <v xml:space="preserve">R2   </v>
          </cell>
          <cell r="E20">
            <v>-41</v>
          </cell>
          <cell r="F20">
            <v>3620369.54</v>
          </cell>
          <cell r="G20">
            <v>4112644</v>
          </cell>
          <cell r="H20">
            <v>992078</v>
          </cell>
          <cell r="I20">
            <v>254963</v>
          </cell>
          <cell r="J20">
            <v>7.04</v>
          </cell>
          <cell r="K20">
            <v>3.9</v>
          </cell>
          <cell r="L20" t="str">
            <v xml:space="preserve">      </v>
          </cell>
          <cell r="M20" t="str">
            <v xml:space="preserve">     </v>
          </cell>
          <cell r="N20">
            <v>0</v>
          </cell>
          <cell r="O20">
            <v>113.6</v>
          </cell>
          <cell r="P20">
            <v>40.4</v>
          </cell>
          <cell r="Q20">
            <v>4552742</v>
          </cell>
          <cell r="R20">
            <v>141448</v>
          </cell>
          <cell r="S20">
            <v>3.91</v>
          </cell>
        </row>
        <row r="21">
          <cell r="A21" t="str">
            <v xml:space="preserve">312.00 02           </v>
          </cell>
          <cell r="B21">
            <v>42339</v>
          </cell>
          <cell r="C21">
            <v>60</v>
          </cell>
          <cell r="D21" t="str">
            <v xml:space="preserve">R2   </v>
          </cell>
          <cell r="E21">
            <v>-29</v>
          </cell>
          <cell r="F21">
            <v>13074087.640000001</v>
          </cell>
          <cell r="G21">
            <v>13391296</v>
          </cell>
          <cell r="H21">
            <v>3474277</v>
          </cell>
          <cell r="I21">
            <v>588851</v>
          </cell>
          <cell r="J21">
            <v>4.5</v>
          </cell>
          <cell r="K21">
            <v>5.9</v>
          </cell>
          <cell r="L21" t="str">
            <v xml:space="preserve">      </v>
          </cell>
          <cell r="M21" t="str">
            <v xml:space="preserve">     </v>
          </cell>
          <cell r="N21">
            <v>0</v>
          </cell>
          <cell r="O21">
            <v>102.4</v>
          </cell>
          <cell r="P21">
            <v>24.8</v>
          </cell>
          <cell r="Q21">
            <v>12868257</v>
          </cell>
          <cell r="R21">
            <v>678222</v>
          </cell>
          <cell r="S21">
            <v>5.19</v>
          </cell>
        </row>
        <row r="22">
          <cell r="A22" t="str">
            <v xml:space="preserve">312.00 03           </v>
          </cell>
          <cell r="B22">
            <v>45627</v>
          </cell>
          <cell r="C22">
            <v>60</v>
          </cell>
          <cell r="D22" t="str">
            <v xml:space="preserve">R2   </v>
          </cell>
          <cell r="E22">
            <v>-18</v>
          </cell>
          <cell r="F22">
            <v>26116801.59</v>
          </cell>
          <cell r="G22">
            <v>13386282</v>
          </cell>
          <cell r="H22">
            <v>17431543</v>
          </cell>
          <cell r="I22">
            <v>1206144</v>
          </cell>
          <cell r="J22">
            <v>4.62</v>
          </cell>
          <cell r="K22">
            <v>14.5</v>
          </cell>
          <cell r="L22" t="str">
            <v xml:space="preserve">      </v>
          </cell>
          <cell r="M22" t="str">
            <v xml:space="preserve">     </v>
          </cell>
          <cell r="N22">
            <v>0</v>
          </cell>
          <cell r="O22">
            <v>51.3</v>
          </cell>
          <cell r="P22">
            <v>19.100000000000001</v>
          </cell>
          <cell r="Q22">
            <v>13044637</v>
          </cell>
          <cell r="R22">
            <v>1229968</v>
          </cell>
          <cell r="S22">
            <v>4.71</v>
          </cell>
        </row>
        <row r="23">
          <cell r="A23" t="str">
            <v xml:space="preserve">312.00 06           </v>
          </cell>
          <cell r="B23">
            <v>45627</v>
          </cell>
          <cell r="C23">
            <v>60</v>
          </cell>
          <cell r="D23" t="str">
            <v xml:space="preserve">R2   </v>
          </cell>
          <cell r="E23">
            <v>-5</v>
          </cell>
          <cell r="F23">
            <v>3153163.32</v>
          </cell>
          <cell r="G23">
            <v>1429766</v>
          </cell>
          <cell r="H23">
            <v>1881055</v>
          </cell>
          <cell r="I23">
            <v>130161</v>
          </cell>
          <cell r="J23">
            <v>4.13</v>
          </cell>
          <cell r="K23">
            <v>14.5</v>
          </cell>
          <cell r="L23" t="str">
            <v xml:space="preserve">      </v>
          </cell>
          <cell r="M23" t="str">
            <v xml:space="preserve">     </v>
          </cell>
          <cell r="N23">
            <v>0</v>
          </cell>
          <cell r="O23">
            <v>45.3</v>
          </cell>
          <cell r="P23">
            <v>17.3</v>
          </cell>
          <cell r="Q23">
            <v>1498951</v>
          </cell>
          <cell r="R23">
            <v>125291</v>
          </cell>
          <cell r="S23">
            <v>3.97</v>
          </cell>
        </row>
        <row r="24">
          <cell r="A24" t="str">
            <v xml:space="preserve">312.00 10           </v>
          </cell>
          <cell r="B24">
            <v>44531</v>
          </cell>
          <cell r="C24">
            <v>60</v>
          </cell>
          <cell r="D24" t="str">
            <v xml:space="preserve">R2   </v>
          </cell>
          <cell r="E24">
            <v>-5</v>
          </cell>
          <cell r="F24">
            <v>2310692.41</v>
          </cell>
          <cell r="G24">
            <v>1566953</v>
          </cell>
          <cell r="H24">
            <v>859276</v>
          </cell>
          <cell r="I24">
            <v>73083</v>
          </cell>
          <cell r="J24">
            <v>3.16</v>
          </cell>
          <cell r="K24">
            <v>11.8</v>
          </cell>
          <cell r="L24" t="str">
            <v xml:space="preserve">      </v>
          </cell>
          <cell r="M24" t="str">
            <v xml:space="preserve">     </v>
          </cell>
          <cell r="N24">
            <v>0</v>
          </cell>
          <cell r="O24">
            <v>67.8</v>
          </cell>
          <cell r="P24">
            <v>14.5</v>
          </cell>
          <cell r="Q24">
            <v>1184712</v>
          </cell>
          <cell r="R24">
            <v>105963</v>
          </cell>
          <cell r="S24">
            <v>4.59</v>
          </cell>
        </row>
        <row r="25">
          <cell r="A25" t="str">
            <v xml:space="preserve">312.00 11           </v>
          </cell>
          <cell r="B25">
            <v>43435</v>
          </cell>
          <cell r="C25">
            <v>60</v>
          </cell>
          <cell r="D25" t="str">
            <v xml:space="preserve">R2   </v>
          </cell>
          <cell r="E25">
            <v>-37</v>
          </cell>
          <cell r="F25">
            <v>10431226.1</v>
          </cell>
          <cell r="G25">
            <v>8967568</v>
          </cell>
          <cell r="H25">
            <v>5323212</v>
          </cell>
          <cell r="I25">
            <v>614451</v>
          </cell>
          <cell r="J25">
            <v>5.89</v>
          </cell>
          <cell r="K25">
            <v>8.6999999999999993</v>
          </cell>
          <cell r="L25" t="str">
            <v xml:space="preserve">      </v>
          </cell>
          <cell r="M25" t="str">
            <v xml:space="preserve">     </v>
          </cell>
          <cell r="N25">
            <v>0</v>
          </cell>
          <cell r="O25">
            <v>86</v>
          </cell>
          <cell r="P25">
            <v>30.8</v>
          </cell>
          <cell r="Q25">
            <v>9832334</v>
          </cell>
          <cell r="R25">
            <v>512608</v>
          </cell>
          <cell r="S25">
            <v>4.91</v>
          </cell>
        </row>
        <row r="26">
          <cell r="A26" t="str">
            <v xml:space="preserve">312.00 12           </v>
          </cell>
          <cell r="B26">
            <v>44531</v>
          </cell>
          <cell r="C26">
            <v>60</v>
          </cell>
          <cell r="D26" t="str">
            <v xml:space="preserve">R2   </v>
          </cell>
          <cell r="E26">
            <v>-31</v>
          </cell>
          <cell r="F26">
            <v>10209014.029999999</v>
          </cell>
          <cell r="G26">
            <v>9447524</v>
          </cell>
          <cell r="H26">
            <v>3926286</v>
          </cell>
          <cell r="I26">
            <v>343955</v>
          </cell>
          <cell r="J26">
            <v>3.37</v>
          </cell>
          <cell r="K26">
            <v>11.4</v>
          </cell>
          <cell r="L26" t="str">
            <v xml:space="preserve">      </v>
          </cell>
          <cell r="M26" t="str">
            <v xml:space="preserve">     </v>
          </cell>
          <cell r="N26">
            <v>0</v>
          </cell>
          <cell r="O26">
            <v>92.5</v>
          </cell>
          <cell r="P26">
            <v>30.4</v>
          </cell>
          <cell r="Q26">
            <v>8927044</v>
          </cell>
          <cell r="R26">
            <v>390108</v>
          </cell>
          <cell r="S26">
            <v>3.82</v>
          </cell>
        </row>
        <row r="27">
          <cell r="A27" t="str">
            <v xml:space="preserve">312.00 21           </v>
          </cell>
          <cell r="B27">
            <v>44531</v>
          </cell>
          <cell r="C27">
            <v>60</v>
          </cell>
          <cell r="D27" t="str">
            <v xml:space="preserve">R2   </v>
          </cell>
          <cell r="E27">
            <v>-9</v>
          </cell>
          <cell r="F27">
            <v>66552170.75</v>
          </cell>
          <cell r="G27">
            <v>47862504</v>
          </cell>
          <cell r="H27">
            <v>24679363</v>
          </cell>
          <cell r="I27">
            <v>2131833</v>
          </cell>
          <cell r="J27">
            <v>3.2</v>
          </cell>
          <cell r="K27">
            <v>11.6</v>
          </cell>
          <cell r="L27" t="str">
            <v xml:space="preserve">      </v>
          </cell>
          <cell r="M27" t="str">
            <v xml:space="preserve">     </v>
          </cell>
          <cell r="N27">
            <v>0</v>
          </cell>
          <cell r="O27">
            <v>71.900000000000006</v>
          </cell>
          <cell r="P27">
            <v>23.9</v>
          </cell>
          <cell r="Q27">
            <v>44412746</v>
          </cell>
          <cell r="R27">
            <v>2431403</v>
          </cell>
          <cell r="S27">
            <v>3.65</v>
          </cell>
        </row>
        <row r="28">
          <cell r="A28" t="str">
            <v xml:space="preserve">312.00 22           </v>
          </cell>
          <cell r="B28">
            <v>45992</v>
          </cell>
          <cell r="C28">
            <v>60</v>
          </cell>
          <cell r="D28" t="str">
            <v xml:space="preserve">R2   </v>
          </cell>
          <cell r="E28">
            <v>-8</v>
          </cell>
          <cell r="F28">
            <v>100560103.08</v>
          </cell>
          <cell r="G28">
            <v>59630602</v>
          </cell>
          <cell r="H28">
            <v>48974312</v>
          </cell>
          <cell r="I28">
            <v>3209118</v>
          </cell>
          <cell r="J28">
            <v>3.19</v>
          </cell>
          <cell r="K28">
            <v>15.3</v>
          </cell>
          <cell r="L28" t="str">
            <v xml:space="preserve">      </v>
          </cell>
          <cell r="M28" t="str">
            <v xml:space="preserve">     </v>
          </cell>
          <cell r="N28">
            <v>0</v>
          </cell>
          <cell r="O28">
            <v>59.3</v>
          </cell>
          <cell r="P28">
            <v>20.8</v>
          </cell>
          <cell r="Q28">
            <v>57287766</v>
          </cell>
          <cell r="R28">
            <v>3360587</v>
          </cell>
          <cell r="S28">
            <v>3.34</v>
          </cell>
        </row>
        <row r="29">
          <cell r="A29" t="str">
            <v xml:space="preserve">314.00 01           </v>
          </cell>
          <cell r="B29">
            <v>41609</v>
          </cell>
          <cell r="C29">
            <v>70</v>
          </cell>
          <cell r="D29" t="str">
            <v xml:space="preserve">R2   </v>
          </cell>
          <cell r="E29">
            <v>-40</v>
          </cell>
          <cell r="F29">
            <v>2773606.56</v>
          </cell>
          <cell r="G29">
            <v>3074820</v>
          </cell>
          <cell r="H29">
            <v>808230</v>
          </cell>
          <cell r="I29">
            <v>206053</v>
          </cell>
          <cell r="J29">
            <v>7.43</v>
          </cell>
          <cell r="K29">
            <v>3.9</v>
          </cell>
          <cell r="L29" t="str">
            <v xml:space="preserve">      </v>
          </cell>
          <cell r="M29" t="str">
            <v xml:space="preserve">     </v>
          </cell>
          <cell r="N29">
            <v>0</v>
          </cell>
          <cell r="O29">
            <v>110.9</v>
          </cell>
          <cell r="P29">
            <v>42.7</v>
          </cell>
          <cell r="Q29">
            <v>3486293</v>
          </cell>
          <cell r="R29">
            <v>101061</v>
          </cell>
          <cell r="S29">
            <v>3.64</v>
          </cell>
        </row>
        <row r="30">
          <cell r="A30" t="str">
            <v xml:space="preserve">314.00 02           </v>
          </cell>
          <cell r="B30">
            <v>42339</v>
          </cell>
          <cell r="C30">
            <v>70</v>
          </cell>
          <cell r="D30" t="str">
            <v xml:space="preserve">R2   </v>
          </cell>
          <cell r="E30">
            <v>-29</v>
          </cell>
          <cell r="F30">
            <v>6317388.3099999996</v>
          </cell>
          <cell r="G30">
            <v>5841089</v>
          </cell>
          <cell r="H30">
            <v>2308341</v>
          </cell>
          <cell r="I30">
            <v>389934</v>
          </cell>
          <cell r="J30">
            <v>6.17</v>
          </cell>
          <cell r="K30">
            <v>5.9</v>
          </cell>
          <cell r="L30" t="str">
            <v xml:space="preserve">      </v>
          </cell>
          <cell r="M30" t="str">
            <v xml:space="preserve">     </v>
          </cell>
          <cell r="N30">
            <v>0</v>
          </cell>
          <cell r="O30">
            <v>92.5</v>
          </cell>
          <cell r="P30">
            <v>26.8</v>
          </cell>
          <cell r="Q30">
            <v>5998931</v>
          </cell>
          <cell r="R30">
            <v>362983</v>
          </cell>
          <cell r="S30">
            <v>5.75</v>
          </cell>
        </row>
        <row r="31">
          <cell r="A31" t="str">
            <v xml:space="preserve">314.00 03           </v>
          </cell>
          <cell r="B31">
            <v>45627</v>
          </cell>
          <cell r="C31">
            <v>70</v>
          </cell>
          <cell r="D31" t="str">
            <v xml:space="preserve">R2   </v>
          </cell>
          <cell r="E31">
            <v>-18</v>
          </cell>
          <cell r="F31">
            <v>10458250.01</v>
          </cell>
          <cell r="G31">
            <v>8714748</v>
          </cell>
          <cell r="H31">
            <v>3625987</v>
          </cell>
          <cell r="I31">
            <v>252513</v>
          </cell>
          <cell r="J31">
            <v>2.41</v>
          </cell>
          <cell r="K31">
            <v>14.4</v>
          </cell>
          <cell r="L31" t="str">
            <v xml:space="preserve">      </v>
          </cell>
          <cell r="M31" t="str">
            <v xml:space="preserve">     </v>
          </cell>
          <cell r="N31">
            <v>0</v>
          </cell>
          <cell r="O31">
            <v>83.3</v>
          </cell>
          <cell r="P31">
            <v>30.9</v>
          </cell>
          <cell r="Q31">
            <v>7740199</v>
          </cell>
          <cell r="R31">
            <v>321372</v>
          </cell>
          <cell r="S31">
            <v>3.07</v>
          </cell>
        </row>
        <row r="32">
          <cell r="A32" t="str">
            <v xml:space="preserve">314.00 06           </v>
          </cell>
          <cell r="B32">
            <v>45627</v>
          </cell>
          <cell r="C32">
            <v>70</v>
          </cell>
          <cell r="D32" t="str">
            <v xml:space="preserve">R2   </v>
          </cell>
          <cell r="E32">
            <v>-3</v>
          </cell>
          <cell r="F32">
            <v>413539.56</v>
          </cell>
          <cell r="G32">
            <v>254122</v>
          </cell>
          <cell r="H32">
            <v>171824</v>
          </cell>
          <cell r="I32">
            <v>11701</v>
          </cell>
          <cell r="J32">
            <v>2.83</v>
          </cell>
          <cell r="K32">
            <v>14.7</v>
          </cell>
          <cell r="L32" t="str">
            <v xml:space="preserve">      </v>
          </cell>
          <cell r="M32" t="str">
            <v xml:space="preserve">     </v>
          </cell>
          <cell r="N32">
            <v>0</v>
          </cell>
          <cell r="O32">
            <v>61.5</v>
          </cell>
          <cell r="P32">
            <v>14.3</v>
          </cell>
          <cell r="Q32">
            <v>185236</v>
          </cell>
          <cell r="R32">
            <v>16438</v>
          </cell>
          <cell r="S32">
            <v>3.97</v>
          </cell>
        </row>
        <row r="33">
          <cell r="A33" t="str">
            <v xml:space="preserve">314.00 10           </v>
          </cell>
          <cell r="B33">
            <v>44531</v>
          </cell>
          <cell r="C33">
            <v>70</v>
          </cell>
          <cell r="D33" t="str">
            <v xml:space="preserve">R2   </v>
          </cell>
          <cell r="E33">
            <v>-3</v>
          </cell>
          <cell r="F33">
            <v>60987.16</v>
          </cell>
          <cell r="G33">
            <v>11885</v>
          </cell>
          <cell r="H33">
            <v>50932</v>
          </cell>
          <cell r="I33">
            <v>4301</v>
          </cell>
          <cell r="J33">
            <v>7.05</v>
          </cell>
          <cell r="K33">
            <v>11.8</v>
          </cell>
          <cell r="L33" t="str">
            <v xml:space="preserve">      </v>
          </cell>
          <cell r="M33" t="str">
            <v xml:space="preserve">     </v>
          </cell>
          <cell r="N33">
            <v>0</v>
          </cell>
          <cell r="O33">
            <v>19.5</v>
          </cell>
          <cell r="P33">
            <v>6.2</v>
          </cell>
          <cell r="Q33">
            <v>20781</v>
          </cell>
          <cell r="R33">
            <v>3548</v>
          </cell>
          <cell r="S33">
            <v>5.82</v>
          </cell>
        </row>
        <row r="34">
          <cell r="A34" t="str">
            <v xml:space="preserve">314.00 11           </v>
          </cell>
          <cell r="B34">
            <v>43435</v>
          </cell>
          <cell r="C34">
            <v>70</v>
          </cell>
          <cell r="D34" t="str">
            <v xml:space="preserve">R2   </v>
          </cell>
          <cell r="E34">
            <v>-35</v>
          </cell>
          <cell r="F34">
            <v>7102196.0700000003</v>
          </cell>
          <cell r="G34">
            <v>6158211</v>
          </cell>
          <cell r="H34">
            <v>3429754</v>
          </cell>
          <cell r="I34">
            <v>389931</v>
          </cell>
          <cell r="J34">
            <v>5.49</v>
          </cell>
          <cell r="K34">
            <v>8.8000000000000007</v>
          </cell>
          <cell r="L34" t="str">
            <v xml:space="preserve">      </v>
          </cell>
          <cell r="M34" t="str">
            <v xml:space="preserve">     </v>
          </cell>
          <cell r="N34">
            <v>0</v>
          </cell>
          <cell r="O34">
            <v>86.7</v>
          </cell>
          <cell r="P34">
            <v>28.9</v>
          </cell>
          <cell r="Q34">
            <v>6514945</v>
          </cell>
          <cell r="R34">
            <v>348962</v>
          </cell>
          <cell r="S34">
            <v>4.91</v>
          </cell>
        </row>
        <row r="35">
          <cell r="A35" t="str">
            <v xml:space="preserve">314.00 12           </v>
          </cell>
          <cell r="B35">
            <v>44531</v>
          </cell>
          <cell r="C35">
            <v>70</v>
          </cell>
          <cell r="D35" t="str">
            <v xml:space="preserve">R2   </v>
          </cell>
          <cell r="E35">
            <v>-30</v>
          </cell>
          <cell r="F35">
            <v>12854060.460000001</v>
          </cell>
          <cell r="G35">
            <v>7491676</v>
          </cell>
          <cell r="H35">
            <v>9218602</v>
          </cell>
          <cell r="I35">
            <v>784969</v>
          </cell>
          <cell r="J35">
            <v>6.11</v>
          </cell>
          <cell r="K35">
            <v>11.7</v>
          </cell>
          <cell r="L35" t="str">
            <v xml:space="preserve">      </v>
          </cell>
          <cell r="M35" t="str">
            <v xml:space="preserve">     </v>
          </cell>
          <cell r="N35">
            <v>0</v>
          </cell>
          <cell r="O35">
            <v>58.3</v>
          </cell>
          <cell r="P35">
            <v>19.2</v>
          </cell>
          <cell r="Q35">
            <v>8093104</v>
          </cell>
          <cell r="R35">
            <v>732783</v>
          </cell>
          <cell r="S35">
            <v>5.7</v>
          </cell>
        </row>
        <row r="36">
          <cell r="A36" t="str">
            <v xml:space="preserve">314.00 21           </v>
          </cell>
          <cell r="B36">
            <v>44531</v>
          </cell>
          <cell r="C36">
            <v>70</v>
          </cell>
          <cell r="D36" t="str">
            <v xml:space="preserve">R2   </v>
          </cell>
          <cell r="E36">
            <v>-7</v>
          </cell>
          <cell r="F36">
            <v>20354760.690000001</v>
          </cell>
          <cell r="G36">
            <v>12301121</v>
          </cell>
          <cell r="H36">
            <v>9478472</v>
          </cell>
          <cell r="I36">
            <v>808077</v>
          </cell>
          <cell r="J36">
            <v>3.97</v>
          </cell>
          <cell r="K36">
            <v>11.7</v>
          </cell>
          <cell r="L36" t="str">
            <v xml:space="preserve">      </v>
          </cell>
          <cell r="M36" t="str">
            <v xml:space="preserve">     </v>
          </cell>
          <cell r="N36">
            <v>0</v>
          </cell>
          <cell r="O36">
            <v>60.4</v>
          </cell>
          <cell r="P36">
            <v>21.3</v>
          </cell>
          <cell r="Q36">
            <v>12190016</v>
          </cell>
          <cell r="R36">
            <v>817754</v>
          </cell>
          <cell r="S36">
            <v>4.0199999999999996</v>
          </cell>
        </row>
        <row r="37">
          <cell r="A37" t="str">
            <v xml:space="preserve">314.00 22           </v>
          </cell>
          <cell r="B37">
            <v>45992</v>
          </cell>
          <cell r="C37">
            <v>70</v>
          </cell>
          <cell r="D37" t="str">
            <v xml:space="preserve">R2   </v>
          </cell>
          <cell r="E37">
            <v>-7</v>
          </cell>
          <cell r="F37">
            <v>24975604.940000001</v>
          </cell>
          <cell r="G37">
            <v>14187740</v>
          </cell>
          <cell r="H37">
            <v>12536158</v>
          </cell>
          <cell r="I37">
            <v>810073</v>
          </cell>
          <cell r="J37">
            <v>3.24</v>
          </cell>
          <cell r="K37">
            <v>15.5</v>
          </cell>
          <cell r="L37" t="str">
            <v xml:space="preserve">      </v>
          </cell>
          <cell r="M37" t="str">
            <v xml:space="preserve">     </v>
          </cell>
          <cell r="N37">
            <v>0</v>
          </cell>
          <cell r="O37">
            <v>56.8</v>
          </cell>
          <cell r="P37">
            <v>20.6</v>
          </cell>
          <cell r="Q37">
            <v>14057184</v>
          </cell>
          <cell r="R37">
            <v>819007</v>
          </cell>
          <cell r="S37">
            <v>3.28</v>
          </cell>
        </row>
        <row r="38">
          <cell r="A38" t="str">
            <v xml:space="preserve">315.00 01           </v>
          </cell>
          <cell r="B38">
            <v>41609</v>
          </cell>
          <cell r="C38">
            <v>60</v>
          </cell>
          <cell r="D38" t="str">
            <v xml:space="preserve">S1.5 </v>
          </cell>
          <cell r="E38">
            <v>-38</v>
          </cell>
          <cell r="F38">
            <v>983607.87</v>
          </cell>
          <cell r="G38">
            <v>1088067</v>
          </cell>
          <cell r="H38">
            <v>269312</v>
          </cell>
          <cell r="I38">
            <v>69632</v>
          </cell>
          <cell r="J38">
            <v>7.08</v>
          </cell>
          <cell r="K38">
            <v>3.9</v>
          </cell>
          <cell r="L38" t="str">
            <v xml:space="preserve">      </v>
          </cell>
          <cell r="M38" t="str">
            <v xml:space="preserve">     </v>
          </cell>
          <cell r="N38">
            <v>0</v>
          </cell>
          <cell r="O38">
            <v>110.6</v>
          </cell>
          <cell r="P38">
            <v>40.700000000000003</v>
          </cell>
          <cell r="Q38">
            <v>1218334</v>
          </cell>
          <cell r="R38">
            <v>35850</v>
          </cell>
          <cell r="S38">
            <v>3.64</v>
          </cell>
        </row>
        <row r="39">
          <cell r="A39" t="str">
            <v xml:space="preserve">315.00 02           </v>
          </cell>
          <cell r="B39">
            <v>42339</v>
          </cell>
          <cell r="C39">
            <v>60</v>
          </cell>
          <cell r="D39" t="str">
            <v xml:space="preserve">S1.5 </v>
          </cell>
          <cell r="E39">
            <v>-26</v>
          </cell>
          <cell r="F39">
            <v>932580.81</v>
          </cell>
          <cell r="G39">
            <v>1021919</v>
          </cell>
          <cell r="H39">
            <v>153132</v>
          </cell>
          <cell r="I39">
            <v>26288</v>
          </cell>
          <cell r="J39">
            <v>2.82</v>
          </cell>
          <cell r="K39">
            <v>5.8</v>
          </cell>
          <cell r="L39" t="str">
            <v xml:space="preserve">      </v>
          </cell>
          <cell r="M39" t="str">
            <v xml:space="preserve">     </v>
          </cell>
          <cell r="N39">
            <v>0</v>
          </cell>
          <cell r="O39">
            <v>109.6</v>
          </cell>
          <cell r="P39">
            <v>35.9</v>
          </cell>
          <cell r="Q39">
            <v>966679</v>
          </cell>
          <cell r="R39">
            <v>35956</v>
          </cell>
          <cell r="S39">
            <v>3.86</v>
          </cell>
        </row>
        <row r="40">
          <cell r="A40" t="str">
            <v xml:space="preserve">315.00 03           </v>
          </cell>
          <cell r="B40">
            <v>45627</v>
          </cell>
          <cell r="C40">
            <v>60</v>
          </cell>
          <cell r="D40" t="str">
            <v xml:space="preserve">S1.5 </v>
          </cell>
          <cell r="E40">
            <v>-15</v>
          </cell>
          <cell r="F40">
            <v>4247729.8</v>
          </cell>
          <cell r="G40">
            <v>3894123</v>
          </cell>
          <cell r="H40">
            <v>990766</v>
          </cell>
          <cell r="I40">
            <v>72836</v>
          </cell>
          <cell r="J40">
            <v>1.71</v>
          </cell>
          <cell r="K40">
            <v>13.6</v>
          </cell>
          <cell r="L40" t="str">
            <v xml:space="preserve">      </v>
          </cell>
          <cell r="M40" t="str">
            <v xml:space="preserve">     </v>
          </cell>
          <cell r="N40">
            <v>0</v>
          </cell>
          <cell r="O40">
            <v>91.7</v>
          </cell>
          <cell r="P40">
            <v>33.4</v>
          </cell>
          <cell r="Q40">
            <v>3354901</v>
          </cell>
          <cell r="R40">
            <v>112901</v>
          </cell>
          <cell r="S40">
            <v>2.66</v>
          </cell>
        </row>
        <row r="41">
          <cell r="A41" t="str">
            <v xml:space="preserve">315.00 06           </v>
          </cell>
          <cell r="B41">
            <v>45627</v>
          </cell>
          <cell r="C41">
            <v>60</v>
          </cell>
          <cell r="D41" t="str">
            <v xml:space="preserve">S1.5 </v>
          </cell>
          <cell r="E41">
            <v>-2</v>
          </cell>
          <cell r="F41">
            <v>489375.58</v>
          </cell>
          <cell r="G41">
            <v>231694</v>
          </cell>
          <cell r="H41">
            <v>267468</v>
          </cell>
          <cell r="I41">
            <v>18144</v>
          </cell>
          <cell r="J41">
            <v>3.71</v>
          </cell>
          <cell r="K41">
            <v>14.7</v>
          </cell>
          <cell r="L41" t="str">
            <v xml:space="preserve">      </v>
          </cell>
          <cell r="M41" t="str">
            <v xml:space="preserve">     </v>
          </cell>
          <cell r="N41">
            <v>0</v>
          </cell>
          <cell r="O41">
            <v>47.3</v>
          </cell>
          <cell r="P41">
            <v>11.6</v>
          </cell>
          <cell r="Q41">
            <v>192153</v>
          </cell>
          <cell r="R41">
            <v>20872</v>
          </cell>
          <cell r="S41">
            <v>4.2699999999999996</v>
          </cell>
        </row>
        <row r="42">
          <cell r="A42" t="str">
            <v xml:space="preserve">315.00 10           </v>
          </cell>
          <cell r="B42">
            <v>44531</v>
          </cell>
          <cell r="C42">
            <v>60</v>
          </cell>
          <cell r="D42" t="str">
            <v xml:space="preserve">S1.5 </v>
          </cell>
          <cell r="E42">
            <v>-2</v>
          </cell>
          <cell r="F42">
            <v>607840.06000000006</v>
          </cell>
          <cell r="G42">
            <v>441408</v>
          </cell>
          <cell r="H42">
            <v>178590</v>
          </cell>
          <cell r="I42">
            <v>15122</v>
          </cell>
          <cell r="J42">
            <v>2.4900000000000002</v>
          </cell>
          <cell r="K42">
            <v>11.8</v>
          </cell>
          <cell r="L42" t="str">
            <v xml:space="preserve">      </v>
          </cell>
          <cell r="M42" t="str">
            <v xml:space="preserve">     </v>
          </cell>
          <cell r="N42">
            <v>0</v>
          </cell>
          <cell r="O42">
            <v>72.599999999999994</v>
          </cell>
          <cell r="P42">
            <v>16.100000000000001</v>
          </cell>
          <cell r="Q42">
            <v>329222</v>
          </cell>
          <cell r="R42">
            <v>24763</v>
          </cell>
          <cell r="S42">
            <v>4.07</v>
          </cell>
        </row>
        <row r="43">
          <cell r="A43" t="str">
            <v xml:space="preserve">315.00 11           </v>
          </cell>
          <cell r="B43">
            <v>43435</v>
          </cell>
          <cell r="C43">
            <v>60</v>
          </cell>
          <cell r="D43" t="str">
            <v xml:space="preserve">S1.5 </v>
          </cell>
          <cell r="E43">
            <v>-34</v>
          </cell>
          <cell r="F43">
            <v>1976019.39</v>
          </cell>
          <cell r="G43">
            <v>1858311</v>
          </cell>
          <cell r="H43">
            <v>789555</v>
          </cell>
          <cell r="I43">
            <v>92264</v>
          </cell>
          <cell r="J43">
            <v>4.67</v>
          </cell>
          <cell r="K43">
            <v>8.6</v>
          </cell>
          <cell r="L43" t="str">
            <v xml:space="preserve">      </v>
          </cell>
          <cell r="M43" t="str">
            <v xml:space="preserve">     </v>
          </cell>
          <cell r="N43">
            <v>0</v>
          </cell>
          <cell r="O43">
            <v>94</v>
          </cell>
          <cell r="P43">
            <v>34.6</v>
          </cell>
          <cell r="Q43">
            <v>1929472</v>
          </cell>
          <cell r="R43">
            <v>83686</v>
          </cell>
          <cell r="S43">
            <v>4.24</v>
          </cell>
        </row>
        <row r="44">
          <cell r="A44" t="str">
            <v xml:space="preserve">315.00 12           </v>
          </cell>
          <cell r="B44">
            <v>44531</v>
          </cell>
          <cell r="C44">
            <v>60</v>
          </cell>
          <cell r="D44" t="str">
            <v xml:space="preserve">S1.5 </v>
          </cell>
          <cell r="E44">
            <v>-28</v>
          </cell>
          <cell r="F44">
            <v>1487292.45</v>
          </cell>
          <cell r="G44">
            <v>1584278</v>
          </cell>
          <cell r="H44">
            <v>319457</v>
          </cell>
          <cell r="I44">
            <v>29399</v>
          </cell>
          <cell r="J44">
            <v>1.98</v>
          </cell>
          <cell r="K44">
            <v>10.9</v>
          </cell>
          <cell r="L44" t="str">
            <v xml:space="preserve">      </v>
          </cell>
          <cell r="M44" t="str">
            <v xml:space="preserve">     </v>
          </cell>
          <cell r="N44">
            <v>0</v>
          </cell>
          <cell r="O44">
            <v>106.5</v>
          </cell>
          <cell r="P44">
            <v>38</v>
          </cell>
          <cell r="Q44">
            <v>1447310</v>
          </cell>
          <cell r="R44">
            <v>42006</v>
          </cell>
          <cell r="S44">
            <v>2.82</v>
          </cell>
        </row>
        <row r="45">
          <cell r="A45" t="str">
            <v xml:space="preserve">315.00 21           </v>
          </cell>
          <cell r="B45">
            <v>44531</v>
          </cell>
          <cell r="C45">
            <v>60</v>
          </cell>
          <cell r="D45" t="str">
            <v xml:space="preserve">S1.5 </v>
          </cell>
          <cell r="E45">
            <v>-6</v>
          </cell>
          <cell r="F45">
            <v>14353517.27</v>
          </cell>
          <cell r="G45">
            <v>11524373</v>
          </cell>
          <cell r="H45">
            <v>3690357</v>
          </cell>
          <cell r="I45">
            <v>323837</v>
          </cell>
          <cell r="J45">
            <v>2.2599999999999998</v>
          </cell>
          <cell r="K45">
            <v>11.4</v>
          </cell>
          <cell r="L45" t="str">
            <v xml:space="preserve">      </v>
          </cell>
          <cell r="M45" t="str">
            <v xml:space="preserve">     </v>
          </cell>
          <cell r="N45">
            <v>0</v>
          </cell>
          <cell r="O45">
            <v>80.3</v>
          </cell>
          <cell r="P45">
            <v>27.1</v>
          </cell>
          <cell r="Q45">
            <v>10389235</v>
          </cell>
          <cell r="R45">
            <v>424234</v>
          </cell>
          <cell r="S45">
            <v>2.96</v>
          </cell>
        </row>
        <row r="46">
          <cell r="A46" t="str">
            <v xml:space="preserve">315.00 22           </v>
          </cell>
          <cell r="B46">
            <v>45992</v>
          </cell>
          <cell r="C46">
            <v>60</v>
          </cell>
          <cell r="D46" t="str">
            <v xml:space="preserve">S1.5 </v>
          </cell>
          <cell r="E46">
            <v>-5</v>
          </cell>
          <cell r="F46">
            <v>12670860.199999999</v>
          </cell>
          <cell r="G46">
            <v>8233528</v>
          </cell>
          <cell r="H46">
            <v>5070875</v>
          </cell>
          <cell r="I46">
            <v>336750</v>
          </cell>
          <cell r="J46">
            <v>2.66</v>
          </cell>
          <cell r="K46">
            <v>15.1</v>
          </cell>
          <cell r="L46" t="str">
            <v xml:space="preserve">      </v>
          </cell>
          <cell r="M46" t="str">
            <v xml:space="preserve">     </v>
          </cell>
          <cell r="N46">
            <v>0</v>
          </cell>
          <cell r="O46">
            <v>65</v>
          </cell>
          <cell r="P46">
            <v>23.3</v>
          </cell>
          <cell r="Q46">
            <v>7806491</v>
          </cell>
          <cell r="R46">
            <v>365347</v>
          </cell>
          <cell r="S46">
            <v>2.88</v>
          </cell>
        </row>
        <row r="47">
          <cell r="A47" t="str">
            <v xml:space="preserve">316.00 01           </v>
          </cell>
          <cell r="B47">
            <v>41609</v>
          </cell>
          <cell r="C47">
            <v>50</v>
          </cell>
          <cell r="D47" t="str">
            <v xml:space="preserve">R1.5 </v>
          </cell>
          <cell r="E47">
            <v>-39</v>
          </cell>
          <cell r="F47">
            <v>512216.74</v>
          </cell>
          <cell r="G47">
            <v>544003</v>
          </cell>
          <cell r="H47">
            <v>167978</v>
          </cell>
          <cell r="I47">
            <v>43151</v>
          </cell>
          <cell r="J47">
            <v>8.42</v>
          </cell>
          <cell r="K47">
            <v>3.9</v>
          </cell>
          <cell r="L47" t="str">
            <v xml:space="preserve">      </v>
          </cell>
          <cell r="M47" t="str">
            <v xml:space="preserve">     </v>
          </cell>
          <cell r="N47">
            <v>0</v>
          </cell>
          <cell r="O47">
            <v>106.2</v>
          </cell>
          <cell r="P47">
            <v>28.6</v>
          </cell>
          <cell r="Q47">
            <v>597714</v>
          </cell>
          <cell r="R47">
            <v>29236</v>
          </cell>
          <cell r="S47">
            <v>5.71</v>
          </cell>
        </row>
        <row r="48">
          <cell r="A48" t="str">
            <v xml:space="preserve">316.00 02           </v>
          </cell>
          <cell r="B48">
            <v>42339</v>
          </cell>
          <cell r="C48">
            <v>50</v>
          </cell>
          <cell r="D48" t="str">
            <v xml:space="preserve">R1.5 </v>
          </cell>
          <cell r="E48">
            <v>-27</v>
          </cell>
          <cell r="F48">
            <v>412496.69</v>
          </cell>
          <cell r="G48">
            <v>367747</v>
          </cell>
          <cell r="H48">
            <v>156124</v>
          </cell>
          <cell r="I48">
            <v>26807</v>
          </cell>
          <cell r="J48">
            <v>6.5</v>
          </cell>
          <cell r="K48">
            <v>5.8</v>
          </cell>
          <cell r="L48" t="str">
            <v xml:space="preserve">      </v>
          </cell>
          <cell r="M48" t="str">
            <v xml:space="preserve">     </v>
          </cell>
          <cell r="N48">
            <v>0</v>
          </cell>
          <cell r="O48">
            <v>89.2</v>
          </cell>
          <cell r="P48">
            <v>21.6</v>
          </cell>
          <cell r="Q48">
            <v>390406</v>
          </cell>
          <cell r="R48">
            <v>22872</v>
          </cell>
          <cell r="S48">
            <v>5.54</v>
          </cell>
        </row>
        <row r="49">
          <cell r="A49" t="str">
            <v xml:space="preserve">316.00 03           </v>
          </cell>
          <cell r="B49">
            <v>45627</v>
          </cell>
          <cell r="C49">
            <v>50</v>
          </cell>
          <cell r="D49" t="str">
            <v xml:space="preserve">R1.5 </v>
          </cell>
          <cell r="E49">
            <v>-16</v>
          </cell>
          <cell r="F49">
            <v>667967.71</v>
          </cell>
          <cell r="G49">
            <v>532612</v>
          </cell>
          <cell r="H49">
            <v>242231</v>
          </cell>
          <cell r="I49">
            <v>17812</v>
          </cell>
          <cell r="J49">
            <v>2.67</v>
          </cell>
          <cell r="K49">
            <v>13.6</v>
          </cell>
          <cell r="L49" t="str">
            <v xml:space="preserve">      </v>
          </cell>
          <cell r="M49" t="str">
            <v xml:space="preserve">     </v>
          </cell>
          <cell r="N49">
            <v>0</v>
          </cell>
          <cell r="O49">
            <v>79.7</v>
          </cell>
          <cell r="P49">
            <v>26.9</v>
          </cell>
          <cell r="Q49">
            <v>471034</v>
          </cell>
          <cell r="R49">
            <v>22442</v>
          </cell>
          <cell r="S49">
            <v>3.36</v>
          </cell>
        </row>
        <row r="50">
          <cell r="A50" t="str">
            <v xml:space="preserve">316.00 06           </v>
          </cell>
          <cell r="B50">
            <v>45627</v>
          </cell>
          <cell r="C50">
            <v>50</v>
          </cell>
          <cell r="D50" t="str">
            <v xml:space="preserve">R1.5 </v>
          </cell>
          <cell r="E50">
            <v>-2</v>
          </cell>
          <cell r="F50">
            <v>878087.69</v>
          </cell>
          <cell r="G50">
            <v>127126</v>
          </cell>
          <cell r="H50">
            <v>768523</v>
          </cell>
          <cell r="I50">
            <v>53682</v>
          </cell>
          <cell r="J50">
            <v>6.11</v>
          </cell>
          <cell r="K50">
            <v>14.3</v>
          </cell>
          <cell r="L50" t="str">
            <v xml:space="preserve">      </v>
          </cell>
          <cell r="M50" t="str">
            <v xml:space="preserve">     </v>
          </cell>
          <cell r="N50">
            <v>0</v>
          </cell>
          <cell r="O50">
            <v>14.5</v>
          </cell>
          <cell r="P50">
            <v>8.1999999999999993</v>
          </cell>
          <cell r="Q50">
            <v>270188</v>
          </cell>
          <cell r="R50">
            <v>43595</v>
          </cell>
          <cell r="S50">
            <v>4.96</v>
          </cell>
        </row>
        <row r="51">
          <cell r="A51" t="str">
            <v xml:space="preserve">316.00 10           </v>
          </cell>
          <cell r="B51">
            <v>44531</v>
          </cell>
          <cell r="C51">
            <v>50</v>
          </cell>
          <cell r="D51" t="str">
            <v xml:space="preserve">R1.5 </v>
          </cell>
          <cell r="E51">
            <v>-2</v>
          </cell>
          <cell r="F51">
            <v>1447989.63</v>
          </cell>
          <cell r="G51">
            <v>1125581</v>
          </cell>
          <cell r="H51">
            <v>351368</v>
          </cell>
          <cell r="I51">
            <v>30487</v>
          </cell>
          <cell r="J51">
            <v>2.11</v>
          </cell>
          <cell r="K51">
            <v>11.5</v>
          </cell>
          <cell r="L51" t="str">
            <v xml:space="preserve">      </v>
          </cell>
          <cell r="M51" t="str">
            <v xml:space="preserve">     </v>
          </cell>
          <cell r="N51">
            <v>0</v>
          </cell>
          <cell r="O51">
            <v>77.7</v>
          </cell>
          <cell r="P51">
            <v>13.6</v>
          </cell>
          <cell r="Q51">
            <v>751709</v>
          </cell>
          <cell r="R51">
            <v>63054</v>
          </cell>
          <cell r="S51">
            <v>4.3499999999999996</v>
          </cell>
        </row>
        <row r="52">
          <cell r="A52" t="str">
            <v xml:space="preserve">316.00 11           </v>
          </cell>
          <cell r="B52">
            <v>43435</v>
          </cell>
          <cell r="C52">
            <v>50</v>
          </cell>
          <cell r="D52" t="str">
            <v xml:space="preserve">R1.5 </v>
          </cell>
          <cell r="E52">
            <v>-34</v>
          </cell>
          <cell r="F52">
            <v>256664.48</v>
          </cell>
          <cell r="G52">
            <v>276784</v>
          </cell>
          <cell r="H52">
            <v>67146</v>
          </cell>
          <cell r="I52">
            <v>8341</v>
          </cell>
          <cell r="J52">
            <v>3.25</v>
          </cell>
          <cell r="K52">
            <v>8.1</v>
          </cell>
          <cell r="L52" t="str">
            <v xml:space="preserve">      </v>
          </cell>
          <cell r="M52" t="str">
            <v xml:space="preserve">     </v>
          </cell>
          <cell r="N52">
            <v>0</v>
          </cell>
          <cell r="O52">
            <v>107.8</v>
          </cell>
          <cell r="P52">
            <v>41.5</v>
          </cell>
          <cell r="Q52">
            <v>277481</v>
          </cell>
          <cell r="R52">
            <v>8254</v>
          </cell>
          <cell r="S52">
            <v>3.22</v>
          </cell>
        </row>
        <row r="53">
          <cell r="A53" t="str">
            <v xml:space="preserve">316.00 12           </v>
          </cell>
          <cell r="B53">
            <v>44531</v>
          </cell>
          <cell r="C53">
            <v>50</v>
          </cell>
          <cell r="D53" t="str">
            <v xml:space="preserve">R1.5 </v>
          </cell>
          <cell r="E53">
            <v>-29</v>
          </cell>
          <cell r="F53">
            <v>229258.33</v>
          </cell>
          <cell r="G53">
            <v>90560</v>
          </cell>
          <cell r="H53">
            <v>205183</v>
          </cell>
          <cell r="I53">
            <v>17933</v>
          </cell>
          <cell r="J53">
            <v>7.82</v>
          </cell>
          <cell r="K53">
            <v>11.4</v>
          </cell>
          <cell r="L53" t="str">
            <v xml:space="preserve">      </v>
          </cell>
          <cell r="M53" t="str">
            <v xml:space="preserve">     </v>
          </cell>
          <cell r="N53">
            <v>0</v>
          </cell>
          <cell r="O53">
            <v>39.5</v>
          </cell>
          <cell r="P53">
            <v>14.1</v>
          </cell>
          <cell r="Q53">
            <v>112539</v>
          </cell>
          <cell r="R53">
            <v>15932</v>
          </cell>
          <cell r="S53">
            <v>6.95</v>
          </cell>
        </row>
        <row r="54">
          <cell r="A54" t="str">
            <v xml:space="preserve">316.00 21           </v>
          </cell>
          <cell r="B54">
            <v>44531</v>
          </cell>
          <cell r="C54">
            <v>50</v>
          </cell>
          <cell r="D54" t="str">
            <v xml:space="preserve">R1.5 </v>
          </cell>
          <cell r="E54">
            <v>-6</v>
          </cell>
          <cell r="F54">
            <v>2196418.0299999998</v>
          </cell>
          <cell r="G54">
            <v>1274066</v>
          </cell>
          <cell r="H54">
            <v>1054137</v>
          </cell>
          <cell r="I54">
            <v>92324</v>
          </cell>
          <cell r="J54">
            <v>4.2</v>
          </cell>
          <cell r="K54">
            <v>11.4</v>
          </cell>
          <cell r="L54" t="str">
            <v xml:space="preserve">      </v>
          </cell>
          <cell r="M54" t="str">
            <v xml:space="preserve">     </v>
          </cell>
          <cell r="N54">
            <v>0</v>
          </cell>
          <cell r="O54">
            <v>58</v>
          </cell>
          <cell r="P54">
            <v>18</v>
          </cell>
          <cell r="Q54">
            <v>1257571</v>
          </cell>
          <cell r="R54">
            <v>93789</v>
          </cell>
          <cell r="S54">
            <v>4.2699999999999996</v>
          </cell>
        </row>
        <row r="55">
          <cell r="A55" t="str">
            <v xml:space="preserve">316.00 22           </v>
          </cell>
          <cell r="B55">
            <v>45992</v>
          </cell>
          <cell r="C55">
            <v>50</v>
          </cell>
          <cell r="D55" t="str">
            <v xml:space="preserve">R1.5 </v>
          </cell>
          <cell r="E55">
            <v>-6</v>
          </cell>
          <cell r="F55">
            <v>1225615.42</v>
          </cell>
          <cell r="G55">
            <v>766004</v>
          </cell>
          <cell r="H55">
            <v>533148</v>
          </cell>
          <cell r="I55">
            <v>35838</v>
          </cell>
          <cell r="J55">
            <v>2.92</v>
          </cell>
          <cell r="K55">
            <v>14.9</v>
          </cell>
          <cell r="L55" t="str">
            <v xml:space="preserve">      </v>
          </cell>
          <cell r="M55" t="str">
            <v xml:space="preserve">     </v>
          </cell>
          <cell r="N55">
            <v>0</v>
          </cell>
          <cell r="O55">
            <v>62.5</v>
          </cell>
          <cell r="P55">
            <v>19.100000000000001</v>
          </cell>
          <cell r="Q55">
            <v>649992</v>
          </cell>
          <cell r="R55">
            <v>43765</v>
          </cell>
          <cell r="S55">
            <v>3.57</v>
          </cell>
        </row>
        <row r="56">
          <cell r="A56">
            <v>317</v>
          </cell>
          <cell r="B56" t="str">
            <v xml:space="preserve">       </v>
          </cell>
          <cell r="C56">
            <v>0</v>
          </cell>
          <cell r="D56" t="str">
            <v xml:space="preserve">ND   </v>
          </cell>
          <cell r="E56">
            <v>0</v>
          </cell>
          <cell r="F56">
            <v>2116131.12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 t="str">
            <v xml:space="preserve">      </v>
          </cell>
          <cell r="M56" t="str">
            <v xml:space="preserve">     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</row>
        <row r="57">
          <cell r="A57">
            <v>330</v>
          </cell>
          <cell r="B57" t="str">
            <v xml:space="preserve">       </v>
          </cell>
          <cell r="C57">
            <v>0</v>
          </cell>
          <cell r="D57" t="str">
            <v xml:space="preserve">ND   </v>
          </cell>
          <cell r="E57">
            <v>0</v>
          </cell>
          <cell r="F57">
            <v>2226.66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 t="str">
            <v xml:space="preserve">      </v>
          </cell>
          <cell r="M57" t="str">
            <v xml:space="preserve">     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</row>
        <row r="58">
          <cell r="A58" t="str">
            <v xml:space="preserve">340.10 00           </v>
          </cell>
          <cell r="B58" t="str">
            <v xml:space="preserve">       </v>
          </cell>
          <cell r="C58">
            <v>0</v>
          </cell>
          <cell r="D58" t="str">
            <v xml:space="preserve">ND   </v>
          </cell>
          <cell r="E58">
            <v>0</v>
          </cell>
          <cell r="F58">
            <v>18825.2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 t="str">
            <v xml:space="preserve">      </v>
          </cell>
          <cell r="M58" t="str">
            <v xml:space="preserve">     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</row>
        <row r="59">
          <cell r="A59" t="str">
            <v xml:space="preserve">340.10 01           </v>
          </cell>
          <cell r="B59" t="str">
            <v xml:space="preserve">       </v>
          </cell>
          <cell r="C59">
            <v>0</v>
          </cell>
          <cell r="D59" t="str">
            <v xml:space="preserve">ND   </v>
          </cell>
          <cell r="E59">
            <v>0</v>
          </cell>
          <cell r="F59">
            <v>4881.59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 t="str">
            <v xml:space="preserve">      </v>
          </cell>
          <cell r="M59" t="str">
            <v xml:space="preserve">     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</row>
        <row r="60">
          <cell r="A60" t="str">
            <v xml:space="preserve">340.10 02           </v>
          </cell>
          <cell r="B60" t="str">
            <v xml:space="preserve">       </v>
          </cell>
          <cell r="C60">
            <v>0</v>
          </cell>
          <cell r="D60" t="str">
            <v xml:space="preserve">ND   </v>
          </cell>
          <cell r="E60">
            <v>0</v>
          </cell>
          <cell r="F60">
            <v>17319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 t="str">
            <v xml:space="preserve">      </v>
          </cell>
          <cell r="M60" t="str">
            <v xml:space="preserve">     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</row>
        <row r="61">
          <cell r="A61" t="str">
            <v xml:space="preserve">340.10 08           </v>
          </cell>
          <cell r="B61" t="str">
            <v xml:space="preserve">       </v>
          </cell>
          <cell r="C61">
            <v>0</v>
          </cell>
          <cell r="D61" t="str">
            <v xml:space="preserve">ND   </v>
          </cell>
          <cell r="E61">
            <v>0</v>
          </cell>
          <cell r="F61">
            <v>165267.75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 t="str">
            <v xml:space="preserve">      </v>
          </cell>
          <cell r="M61" t="str">
            <v xml:space="preserve">     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</row>
        <row r="62">
          <cell r="A62" t="str">
            <v xml:space="preserve">341.00 01           </v>
          </cell>
          <cell r="B62">
            <v>44166</v>
          </cell>
          <cell r="C62" t="str">
            <v xml:space="preserve">   VAR</v>
          </cell>
          <cell r="D62" t="str">
            <v xml:space="preserve">SQ   </v>
          </cell>
          <cell r="E62">
            <v>-20</v>
          </cell>
          <cell r="F62">
            <v>36992.769999999997</v>
          </cell>
          <cell r="G62">
            <v>28317</v>
          </cell>
          <cell r="H62">
            <v>16074</v>
          </cell>
          <cell r="I62">
            <v>1462</v>
          </cell>
          <cell r="J62">
            <v>3.95</v>
          </cell>
          <cell r="K62">
            <v>11</v>
          </cell>
          <cell r="L62" t="str">
            <v xml:space="preserve">      </v>
          </cell>
          <cell r="M62" t="str">
            <v xml:space="preserve">     </v>
          </cell>
          <cell r="N62">
            <v>0</v>
          </cell>
          <cell r="O62">
            <v>76.5</v>
          </cell>
          <cell r="P62">
            <v>42.6</v>
          </cell>
          <cell r="Q62">
            <v>32340</v>
          </cell>
          <cell r="R62">
            <v>1096</v>
          </cell>
          <cell r="S62">
            <v>2.96</v>
          </cell>
        </row>
        <row r="63">
          <cell r="A63" t="str">
            <v xml:space="preserve">341.00 02           </v>
          </cell>
          <cell r="B63">
            <v>43800</v>
          </cell>
          <cell r="C63" t="str">
            <v xml:space="preserve">   VAR</v>
          </cell>
          <cell r="D63" t="str">
            <v xml:space="preserve">SQ   </v>
          </cell>
          <cell r="E63">
            <v>-22</v>
          </cell>
          <cell r="F63">
            <v>23728.32</v>
          </cell>
          <cell r="G63">
            <v>22317</v>
          </cell>
          <cell r="H63">
            <v>6632</v>
          </cell>
          <cell r="I63">
            <v>663</v>
          </cell>
          <cell r="J63">
            <v>2.79</v>
          </cell>
          <cell r="K63">
            <v>10</v>
          </cell>
          <cell r="L63" t="str">
            <v xml:space="preserve">      </v>
          </cell>
          <cell r="M63" t="str">
            <v xml:space="preserve">     </v>
          </cell>
          <cell r="N63">
            <v>0</v>
          </cell>
          <cell r="O63">
            <v>94.1</v>
          </cell>
          <cell r="P63">
            <v>40.9</v>
          </cell>
          <cell r="Q63">
            <v>22834</v>
          </cell>
          <cell r="R63">
            <v>611</v>
          </cell>
          <cell r="S63">
            <v>2.57</v>
          </cell>
        </row>
        <row r="64">
          <cell r="A64" t="str">
            <v xml:space="preserve">341.00 03           </v>
          </cell>
          <cell r="B64">
            <v>45627</v>
          </cell>
          <cell r="C64" t="str">
            <v xml:space="preserve">   VAR</v>
          </cell>
          <cell r="D64" t="str">
            <v xml:space="preserve">SQ   </v>
          </cell>
          <cell r="E64">
            <v>-7</v>
          </cell>
          <cell r="F64">
            <v>2400198.2000000002</v>
          </cell>
          <cell r="G64">
            <v>1200140</v>
          </cell>
          <cell r="H64">
            <v>1368072</v>
          </cell>
          <cell r="I64">
            <v>91205</v>
          </cell>
          <cell r="J64">
            <v>3.8</v>
          </cell>
          <cell r="K64">
            <v>15</v>
          </cell>
          <cell r="L64" t="str">
            <v xml:space="preserve">      </v>
          </cell>
          <cell r="M64" t="str">
            <v xml:space="preserve">     </v>
          </cell>
          <cell r="N64">
            <v>0</v>
          </cell>
          <cell r="O64">
            <v>50</v>
          </cell>
          <cell r="P64">
            <v>17.100000000000001</v>
          </cell>
          <cell r="Q64">
            <v>1355949</v>
          </cell>
          <cell r="R64">
            <v>80870</v>
          </cell>
          <cell r="S64">
            <v>3.37</v>
          </cell>
        </row>
        <row r="65">
          <cell r="A65" t="str">
            <v xml:space="preserve">341.00 04           </v>
          </cell>
          <cell r="B65">
            <v>45627</v>
          </cell>
          <cell r="C65" t="str">
            <v xml:space="preserve">   VAR</v>
          </cell>
          <cell r="D65" t="str">
            <v xml:space="preserve">SQ   </v>
          </cell>
          <cell r="E65">
            <v>-8</v>
          </cell>
          <cell r="F65">
            <v>2363834.54</v>
          </cell>
          <cell r="G65">
            <v>1192803</v>
          </cell>
          <cell r="H65">
            <v>1360139</v>
          </cell>
          <cell r="I65">
            <v>90676</v>
          </cell>
          <cell r="J65">
            <v>3.84</v>
          </cell>
          <cell r="K65">
            <v>15</v>
          </cell>
          <cell r="L65" t="str">
            <v xml:space="preserve">      </v>
          </cell>
          <cell r="M65" t="str">
            <v xml:space="preserve">     </v>
          </cell>
          <cell r="N65">
            <v>0</v>
          </cell>
          <cell r="O65">
            <v>50.5</v>
          </cell>
          <cell r="P65">
            <v>17.2</v>
          </cell>
          <cell r="Q65">
            <v>1358065</v>
          </cell>
          <cell r="R65">
            <v>79710</v>
          </cell>
          <cell r="S65">
            <v>3.37</v>
          </cell>
        </row>
        <row r="66">
          <cell r="A66" t="str">
            <v xml:space="preserve">341.00 06           </v>
          </cell>
          <cell r="B66">
            <v>43800</v>
          </cell>
          <cell r="C66" t="str">
            <v xml:space="preserve">   VAR</v>
          </cell>
          <cell r="D66" t="str">
            <v xml:space="preserve">SQ   </v>
          </cell>
          <cell r="E66">
            <v>-15</v>
          </cell>
          <cell r="F66">
            <v>21158.93</v>
          </cell>
          <cell r="G66">
            <v>17845</v>
          </cell>
          <cell r="H66">
            <v>6487</v>
          </cell>
          <cell r="I66">
            <v>649</v>
          </cell>
          <cell r="J66">
            <v>3.07</v>
          </cell>
          <cell r="K66">
            <v>10</v>
          </cell>
          <cell r="L66" t="str">
            <v xml:space="preserve">      </v>
          </cell>
          <cell r="M66" t="str">
            <v xml:space="preserve">     </v>
          </cell>
          <cell r="N66">
            <v>0</v>
          </cell>
          <cell r="O66">
            <v>84.3</v>
          </cell>
          <cell r="P66">
            <v>35</v>
          </cell>
          <cell r="Q66">
            <v>18824</v>
          </cell>
          <cell r="R66">
            <v>551</v>
          </cell>
          <cell r="S66">
            <v>2.6</v>
          </cell>
        </row>
        <row r="67">
          <cell r="A67" t="str">
            <v xml:space="preserve">341.00 08           </v>
          </cell>
          <cell r="B67">
            <v>58045</v>
          </cell>
          <cell r="C67" t="str">
            <v xml:space="preserve">   VAR</v>
          </cell>
          <cell r="D67" t="str">
            <v xml:space="preserve">SQ   </v>
          </cell>
          <cell r="E67">
            <v>-3</v>
          </cell>
          <cell r="F67">
            <v>4736246.37</v>
          </cell>
          <cell r="G67">
            <v>11093</v>
          </cell>
          <cell r="H67">
            <v>4867241</v>
          </cell>
          <cell r="I67">
            <v>99331</v>
          </cell>
          <cell r="J67">
            <v>2.1</v>
          </cell>
          <cell r="K67">
            <v>49</v>
          </cell>
          <cell r="L67" t="str">
            <v xml:space="preserve">      </v>
          </cell>
          <cell r="M67" t="str">
            <v xml:space="preserve">     </v>
          </cell>
          <cell r="N67">
            <v>0</v>
          </cell>
          <cell r="O67">
            <v>0.2</v>
          </cell>
          <cell r="P67">
            <v>2</v>
          </cell>
          <cell r="Q67">
            <v>175256</v>
          </cell>
          <cell r="R67">
            <v>95971</v>
          </cell>
          <cell r="S67">
            <v>2.0299999999999998</v>
          </cell>
        </row>
        <row r="68">
          <cell r="A68" t="str">
            <v xml:space="preserve">341.00 09           </v>
          </cell>
          <cell r="B68">
            <v>48183</v>
          </cell>
          <cell r="C68" t="str">
            <v xml:space="preserve">   VAR</v>
          </cell>
          <cell r="D68" t="str">
            <v xml:space="preserve">SQ   </v>
          </cell>
          <cell r="E68">
            <v>-3</v>
          </cell>
          <cell r="F68">
            <v>1340880.04</v>
          </cell>
          <cell r="G68">
            <v>9608</v>
          </cell>
          <cell r="H68">
            <v>1371499</v>
          </cell>
          <cell r="I68">
            <v>62340</v>
          </cell>
          <cell r="J68">
            <v>4.6500000000000004</v>
          </cell>
          <cell r="K68">
            <v>22</v>
          </cell>
          <cell r="L68" t="str">
            <v xml:space="preserve">      </v>
          </cell>
          <cell r="M68" t="str">
            <v xml:space="preserve">     </v>
          </cell>
          <cell r="N68">
            <v>0</v>
          </cell>
          <cell r="O68">
            <v>0.7</v>
          </cell>
          <cell r="P68">
            <v>9.6</v>
          </cell>
          <cell r="Q68">
            <v>412769</v>
          </cell>
          <cell r="R68">
            <v>44054</v>
          </cell>
          <cell r="S68">
            <v>3.29</v>
          </cell>
        </row>
        <row r="69">
          <cell r="A69" t="str">
            <v xml:space="preserve">341.00 12           </v>
          </cell>
          <cell r="B69">
            <v>41609</v>
          </cell>
          <cell r="C69" t="str">
            <v xml:space="preserve">   VAR</v>
          </cell>
          <cell r="D69" t="str">
            <v xml:space="preserve">SQ   </v>
          </cell>
          <cell r="E69">
            <v>-22</v>
          </cell>
          <cell r="F69">
            <v>98991.11</v>
          </cell>
          <cell r="G69">
            <v>88365</v>
          </cell>
          <cell r="H69">
            <v>32403</v>
          </cell>
          <cell r="I69">
            <v>8102</v>
          </cell>
          <cell r="J69">
            <v>8.18</v>
          </cell>
          <cell r="K69">
            <v>4</v>
          </cell>
          <cell r="L69" t="str">
            <v xml:space="preserve">      </v>
          </cell>
          <cell r="M69" t="str">
            <v xml:space="preserve">     </v>
          </cell>
          <cell r="N69">
            <v>0</v>
          </cell>
          <cell r="O69">
            <v>89.3</v>
          </cell>
          <cell r="P69">
            <v>43.9</v>
          </cell>
          <cell r="Q69">
            <v>109291</v>
          </cell>
          <cell r="R69">
            <v>2867</v>
          </cell>
          <cell r="S69">
            <v>2.9</v>
          </cell>
        </row>
        <row r="70">
          <cell r="A70" t="str">
            <v xml:space="preserve">341.00 15           </v>
          </cell>
          <cell r="B70">
            <v>44166</v>
          </cell>
          <cell r="C70" t="str">
            <v xml:space="preserve">   VAR</v>
          </cell>
          <cell r="D70" t="str">
            <v xml:space="preserve">SQ   </v>
          </cell>
          <cell r="E70">
            <v>-17</v>
          </cell>
          <cell r="F70">
            <v>104549.52</v>
          </cell>
          <cell r="G70">
            <v>85427</v>
          </cell>
          <cell r="H70">
            <v>36896</v>
          </cell>
          <cell r="I70">
            <v>3354</v>
          </cell>
          <cell r="J70">
            <v>3.21</v>
          </cell>
          <cell r="K70">
            <v>11</v>
          </cell>
          <cell r="L70" t="str">
            <v xml:space="preserve">      </v>
          </cell>
          <cell r="M70" t="str">
            <v xml:space="preserve">     </v>
          </cell>
          <cell r="N70">
            <v>0</v>
          </cell>
          <cell r="O70">
            <v>81.7</v>
          </cell>
          <cell r="P70">
            <v>39.4</v>
          </cell>
          <cell r="Q70">
            <v>95596</v>
          </cell>
          <cell r="R70">
            <v>2430</v>
          </cell>
          <cell r="S70">
            <v>2.3199999999999998</v>
          </cell>
        </row>
        <row r="71">
          <cell r="A71" t="str">
            <v xml:space="preserve">341.00 16           </v>
          </cell>
          <cell r="B71">
            <v>40513</v>
          </cell>
          <cell r="C71" t="str">
            <v xml:space="preserve">   VAR</v>
          </cell>
          <cell r="D71" t="str">
            <v xml:space="preserve">SQ   </v>
          </cell>
          <cell r="E71">
            <v>-23</v>
          </cell>
          <cell r="F71">
            <v>28437.360000000001</v>
          </cell>
          <cell r="G71">
            <v>17110</v>
          </cell>
          <cell r="H71">
            <v>17868</v>
          </cell>
          <cell r="I71">
            <v>17868</v>
          </cell>
          <cell r="J71">
            <v>62.83</v>
          </cell>
          <cell r="K71">
            <v>1</v>
          </cell>
          <cell r="L71" t="str">
            <v xml:space="preserve">      </v>
          </cell>
          <cell r="M71" t="str">
            <v xml:space="preserve">     </v>
          </cell>
          <cell r="N71">
            <v>0</v>
          </cell>
          <cell r="O71">
            <v>60.2</v>
          </cell>
          <cell r="P71">
            <v>26.7</v>
          </cell>
          <cell r="Q71">
            <v>33542</v>
          </cell>
          <cell r="R71">
            <v>1437</v>
          </cell>
          <cell r="S71">
            <v>5.05</v>
          </cell>
        </row>
        <row r="72">
          <cell r="A72" t="str">
            <v xml:space="preserve">341.00 41           </v>
          </cell>
          <cell r="B72">
            <v>52566</v>
          </cell>
          <cell r="C72" t="str">
            <v xml:space="preserve">   VAR</v>
          </cell>
          <cell r="D72" t="str">
            <v xml:space="preserve">SQ   </v>
          </cell>
          <cell r="E72">
            <v>-2</v>
          </cell>
          <cell r="F72">
            <v>33136575.030000001</v>
          </cell>
          <cell r="G72">
            <v>1216077</v>
          </cell>
          <cell r="H72">
            <v>32583229</v>
          </cell>
          <cell r="I72">
            <v>958331</v>
          </cell>
          <cell r="J72">
            <v>2.89</v>
          </cell>
          <cell r="K72">
            <v>34</v>
          </cell>
          <cell r="L72" t="str">
            <v xml:space="preserve">      </v>
          </cell>
          <cell r="M72" t="str">
            <v xml:space="preserve">     </v>
          </cell>
          <cell r="N72">
            <v>0</v>
          </cell>
          <cell r="O72">
            <v>3.7</v>
          </cell>
          <cell r="P72">
            <v>1.4</v>
          </cell>
          <cell r="Q72">
            <v>1369247</v>
          </cell>
          <cell r="R72">
            <v>954880</v>
          </cell>
          <cell r="S72">
            <v>2.88</v>
          </cell>
        </row>
        <row r="73">
          <cell r="A73" t="str">
            <v xml:space="preserve">342.00 01           </v>
          </cell>
          <cell r="B73">
            <v>50010</v>
          </cell>
          <cell r="C73" t="str">
            <v xml:space="preserve">   VAR</v>
          </cell>
          <cell r="D73" t="str">
            <v xml:space="preserve">SQ   </v>
          </cell>
          <cell r="E73">
            <v>-20</v>
          </cell>
          <cell r="F73">
            <v>37723.83</v>
          </cell>
          <cell r="G73">
            <v>17844</v>
          </cell>
          <cell r="H73">
            <v>27425</v>
          </cell>
          <cell r="I73">
            <v>1016</v>
          </cell>
          <cell r="J73">
            <v>2.69</v>
          </cell>
          <cell r="K73">
            <v>27</v>
          </cell>
          <cell r="L73" t="str">
            <v xml:space="preserve">      </v>
          </cell>
          <cell r="M73" t="str">
            <v xml:space="preserve">     </v>
          </cell>
          <cell r="N73">
            <v>0</v>
          </cell>
          <cell r="O73">
            <v>47.3</v>
          </cell>
          <cell r="P73">
            <v>33.200000000000003</v>
          </cell>
          <cell r="Q73">
            <v>24710</v>
          </cell>
          <cell r="R73">
            <v>761</v>
          </cell>
          <cell r="S73">
            <v>2.02</v>
          </cell>
        </row>
        <row r="74">
          <cell r="A74" t="str">
            <v xml:space="preserve">342.00 02           </v>
          </cell>
          <cell r="B74">
            <v>43800</v>
          </cell>
          <cell r="C74" t="str">
            <v xml:space="preserve">   VAR</v>
          </cell>
          <cell r="D74" t="str">
            <v xml:space="preserve">SQ   </v>
          </cell>
          <cell r="E74">
            <v>-22</v>
          </cell>
          <cell r="F74">
            <v>7707.85</v>
          </cell>
          <cell r="G74">
            <v>5187</v>
          </cell>
          <cell r="H74">
            <v>4217</v>
          </cell>
          <cell r="I74">
            <v>422</v>
          </cell>
          <cell r="J74">
            <v>5.47</v>
          </cell>
          <cell r="K74">
            <v>10</v>
          </cell>
          <cell r="L74" t="str">
            <v xml:space="preserve">      </v>
          </cell>
          <cell r="M74" t="str">
            <v xml:space="preserve">     </v>
          </cell>
          <cell r="N74">
            <v>0</v>
          </cell>
          <cell r="O74">
            <v>67.3</v>
          </cell>
          <cell r="P74">
            <v>47.2</v>
          </cell>
          <cell r="Q74">
            <v>7758</v>
          </cell>
          <cell r="R74">
            <v>165</v>
          </cell>
          <cell r="S74">
            <v>2.14</v>
          </cell>
        </row>
        <row r="75">
          <cell r="A75" t="str">
            <v xml:space="preserve">342.00 03           </v>
          </cell>
          <cell r="B75">
            <v>45627</v>
          </cell>
          <cell r="C75" t="str">
            <v xml:space="preserve">   VAR</v>
          </cell>
          <cell r="D75" t="str">
            <v xml:space="preserve">SQ   </v>
          </cell>
          <cell r="E75">
            <v>-7</v>
          </cell>
          <cell r="F75">
            <v>5063651.29</v>
          </cell>
          <cell r="G75">
            <v>2798834</v>
          </cell>
          <cell r="H75">
            <v>2619272</v>
          </cell>
          <cell r="I75">
            <v>174619</v>
          </cell>
          <cell r="J75">
            <v>3.45</v>
          </cell>
          <cell r="K75">
            <v>15</v>
          </cell>
          <cell r="L75" t="str">
            <v xml:space="preserve">      </v>
          </cell>
          <cell r="M75" t="str">
            <v xml:space="preserve">     </v>
          </cell>
          <cell r="N75">
            <v>0</v>
          </cell>
          <cell r="O75">
            <v>55.3</v>
          </cell>
          <cell r="P75">
            <v>16.3</v>
          </cell>
          <cell r="Q75">
            <v>2805023</v>
          </cell>
          <cell r="R75">
            <v>174297</v>
          </cell>
          <cell r="S75">
            <v>3.44</v>
          </cell>
        </row>
        <row r="76">
          <cell r="A76" t="str">
            <v xml:space="preserve">342.00 04           </v>
          </cell>
          <cell r="B76">
            <v>45627</v>
          </cell>
          <cell r="C76" t="str">
            <v xml:space="preserve">   VAR</v>
          </cell>
          <cell r="D76" t="str">
            <v xml:space="preserve">SQ   </v>
          </cell>
          <cell r="E76">
            <v>-8</v>
          </cell>
          <cell r="F76">
            <v>5043601.9800000004</v>
          </cell>
          <cell r="G76">
            <v>2792373</v>
          </cell>
          <cell r="H76">
            <v>2654717</v>
          </cell>
          <cell r="I76">
            <v>176982</v>
          </cell>
          <cell r="J76">
            <v>3.51</v>
          </cell>
          <cell r="K76">
            <v>15</v>
          </cell>
          <cell r="L76" t="str">
            <v xml:space="preserve">      </v>
          </cell>
          <cell r="M76" t="str">
            <v xml:space="preserve">     </v>
          </cell>
          <cell r="N76">
            <v>0</v>
          </cell>
          <cell r="O76">
            <v>55.4</v>
          </cell>
          <cell r="P76">
            <v>16.3</v>
          </cell>
          <cell r="Q76">
            <v>2825429</v>
          </cell>
          <cell r="R76">
            <v>174869</v>
          </cell>
          <cell r="S76">
            <v>3.47</v>
          </cell>
        </row>
        <row r="77">
          <cell r="A77" t="str">
            <v xml:space="preserve">342.00 06           </v>
          </cell>
          <cell r="B77">
            <v>43800</v>
          </cell>
          <cell r="C77" t="str">
            <v xml:space="preserve">   VAR</v>
          </cell>
          <cell r="D77" t="str">
            <v xml:space="preserve">SQ   </v>
          </cell>
          <cell r="E77">
            <v>-15</v>
          </cell>
          <cell r="F77">
            <v>24053.31</v>
          </cell>
          <cell r="G77">
            <v>23370</v>
          </cell>
          <cell r="H77">
            <v>4291</v>
          </cell>
          <cell r="I77">
            <v>429</v>
          </cell>
          <cell r="J77">
            <v>1.78</v>
          </cell>
          <cell r="K77">
            <v>10</v>
          </cell>
          <cell r="L77" t="str">
            <v xml:space="preserve">      </v>
          </cell>
          <cell r="M77" t="str">
            <v xml:space="preserve">     </v>
          </cell>
          <cell r="N77">
            <v>0</v>
          </cell>
          <cell r="O77">
            <v>97.2</v>
          </cell>
          <cell r="P77">
            <v>40.5</v>
          </cell>
          <cell r="Q77">
            <v>22184</v>
          </cell>
          <cell r="R77">
            <v>548</v>
          </cell>
          <cell r="S77">
            <v>2.2799999999999998</v>
          </cell>
        </row>
        <row r="78">
          <cell r="A78" t="str">
            <v xml:space="preserve">342.00 08           </v>
          </cell>
          <cell r="B78">
            <v>50740</v>
          </cell>
          <cell r="C78" t="str">
            <v xml:space="preserve">   VAR</v>
          </cell>
          <cell r="D78" t="str">
            <v xml:space="preserve">SQ   </v>
          </cell>
          <cell r="E78">
            <v>-3</v>
          </cell>
          <cell r="F78">
            <v>46005.34</v>
          </cell>
          <cell r="G78">
            <v>283</v>
          </cell>
          <cell r="H78">
            <v>47103</v>
          </cell>
          <cell r="I78">
            <v>1623</v>
          </cell>
          <cell r="J78">
            <v>3.53</v>
          </cell>
          <cell r="K78">
            <v>29</v>
          </cell>
          <cell r="L78" t="str">
            <v xml:space="preserve">      </v>
          </cell>
          <cell r="M78" t="str">
            <v xml:space="preserve">     </v>
          </cell>
          <cell r="N78">
            <v>0</v>
          </cell>
          <cell r="O78">
            <v>0.6</v>
          </cell>
          <cell r="P78">
            <v>19.7</v>
          </cell>
          <cell r="Q78">
            <v>14446</v>
          </cell>
          <cell r="R78">
            <v>1136</v>
          </cell>
          <cell r="S78">
            <v>2.4700000000000002</v>
          </cell>
        </row>
        <row r="79">
          <cell r="A79" t="str">
            <v xml:space="preserve">342.00 09           </v>
          </cell>
          <cell r="B79">
            <v>48183</v>
          </cell>
          <cell r="C79" t="str">
            <v xml:space="preserve">   VAR</v>
          </cell>
          <cell r="D79" t="str">
            <v xml:space="preserve">SQ   </v>
          </cell>
          <cell r="E79">
            <v>-3</v>
          </cell>
          <cell r="F79">
            <v>1183473.1599999999</v>
          </cell>
          <cell r="G79">
            <v>739705</v>
          </cell>
          <cell r="H79">
            <v>479272</v>
          </cell>
          <cell r="I79">
            <v>21786</v>
          </cell>
          <cell r="J79">
            <v>1.84</v>
          </cell>
          <cell r="K79">
            <v>22</v>
          </cell>
          <cell r="L79" t="str">
            <v xml:space="preserve">      </v>
          </cell>
          <cell r="M79" t="str">
            <v xml:space="preserve">     </v>
          </cell>
          <cell r="N79">
            <v>0</v>
          </cell>
          <cell r="O79">
            <v>62.5</v>
          </cell>
          <cell r="P79">
            <v>8.6</v>
          </cell>
          <cell r="Q79">
            <v>341870</v>
          </cell>
          <cell r="R79">
            <v>39891</v>
          </cell>
          <cell r="S79">
            <v>3.37</v>
          </cell>
        </row>
        <row r="80">
          <cell r="A80" t="str">
            <v xml:space="preserve">342.00 12           </v>
          </cell>
          <cell r="B80">
            <v>41609</v>
          </cell>
          <cell r="C80" t="str">
            <v xml:space="preserve">   VAR</v>
          </cell>
          <cell r="D80" t="str">
            <v xml:space="preserve">SQ   </v>
          </cell>
          <cell r="E80">
            <v>-22</v>
          </cell>
          <cell r="F80">
            <v>82028.240000000005</v>
          </cell>
          <cell r="G80">
            <v>42265</v>
          </cell>
          <cell r="H80">
            <v>57810</v>
          </cell>
          <cell r="I80">
            <v>14454</v>
          </cell>
          <cell r="J80">
            <v>17.62</v>
          </cell>
          <cell r="K80">
            <v>4</v>
          </cell>
          <cell r="L80" t="str">
            <v xml:space="preserve">      </v>
          </cell>
          <cell r="M80" t="str">
            <v xml:space="preserve">     </v>
          </cell>
          <cell r="N80">
            <v>0</v>
          </cell>
          <cell r="O80">
            <v>51.5</v>
          </cell>
          <cell r="P80">
            <v>26</v>
          </cell>
          <cell r="Q80">
            <v>84790</v>
          </cell>
          <cell r="R80">
            <v>3822</v>
          </cell>
          <cell r="S80">
            <v>4.66</v>
          </cell>
        </row>
        <row r="81">
          <cell r="A81" t="str">
            <v xml:space="preserve">342.00 16           </v>
          </cell>
          <cell r="B81">
            <v>40513</v>
          </cell>
          <cell r="C81" t="str">
            <v xml:space="preserve">   VAR</v>
          </cell>
          <cell r="D81" t="str">
            <v xml:space="preserve">SQ   </v>
          </cell>
          <cell r="E81">
            <v>-23</v>
          </cell>
          <cell r="F81">
            <v>38485.47</v>
          </cell>
          <cell r="G81">
            <v>21205</v>
          </cell>
          <cell r="H81">
            <v>26132</v>
          </cell>
          <cell r="I81">
            <v>26132</v>
          </cell>
          <cell r="J81">
            <v>67.900000000000006</v>
          </cell>
          <cell r="K81">
            <v>1</v>
          </cell>
          <cell r="L81" t="str">
            <v xml:space="preserve">      </v>
          </cell>
          <cell r="M81" t="str">
            <v xml:space="preserve">     </v>
          </cell>
          <cell r="N81">
            <v>0</v>
          </cell>
          <cell r="O81">
            <v>55.1</v>
          </cell>
          <cell r="P81">
            <v>38.6</v>
          </cell>
          <cell r="Q81">
            <v>46128</v>
          </cell>
          <cell r="R81">
            <v>1209</v>
          </cell>
          <cell r="S81">
            <v>3.14</v>
          </cell>
        </row>
        <row r="82">
          <cell r="A82" t="str">
            <v xml:space="preserve">342.00 41           </v>
          </cell>
          <cell r="B82">
            <v>52566</v>
          </cell>
          <cell r="C82" t="str">
            <v xml:space="preserve">   VAR</v>
          </cell>
          <cell r="D82" t="str">
            <v xml:space="preserve">SQ   </v>
          </cell>
          <cell r="E82">
            <v>-2</v>
          </cell>
          <cell r="F82">
            <v>99032245.609999999</v>
          </cell>
          <cell r="G82">
            <v>3901879</v>
          </cell>
          <cell r="H82">
            <v>97111012</v>
          </cell>
          <cell r="I82">
            <v>2856206</v>
          </cell>
          <cell r="J82">
            <v>2.88</v>
          </cell>
          <cell r="K82">
            <v>34</v>
          </cell>
          <cell r="L82" t="str">
            <v xml:space="preserve">      </v>
          </cell>
          <cell r="M82" t="str">
            <v xml:space="preserve">     </v>
          </cell>
          <cell r="N82">
            <v>0</v>
          </cell>
          <cell r="O82">
            <v>3.9</v>
          </cell>
          <cell r="P82">
            <v>1.5</v>
          </cell>
          <cell r="Q82">
            <v>4272845</v>
          </cell>
          <cell r="R82">
            <v>2848564</v>
          </cell>
          <cell r="S82">
            <v>2.88</v>
          </cell>
        </row>
        <row r="83">
          <cell r="A83" t="str">
            <v xml:space="preserve">343.00 03           </v>
          </cell>
          <cell r="B83">
            <v>45627</v>
          </cell>
          <cell r="C83" t="str">
            <v xml:space="preserve">   VAR</v>
          </cell>
          <cell r="D83" t="str">
            <v xml:space="preserve">SQ   </v>
          </cell>
          <cell r="E83">
            <v>-7</v>
          </cell>
          <cell r="F83">
            <v>11149534.949999999</v>
          </cell>
          <cell r="G83">
            <v>5855084</v>
          </cell>
          <cell r="H83">
            <v>6074918</v>
          </cell>
          <cell r="I83">
            <v>404994</v>
          </cell>
          <cell r="J83">
            <v>3.63</v>
          </cell>
          <cell r="K83">
            <v>15</v>
          </cell>
          <cell r="L83" t="str">
            <v xml:space="preserve">      </v>
          </cell>
          <cell r="M83" t="str">
            <v xml:space="preserve">     </v>
          </cell>
          <cell r="N83">
            <v>0</v>
          </cell>
          <cell r="O83">
            <v>52.5</v>
          </cell>
          <cell r="P83">
            <v>16.3</v>
          </cell>
          <cell r="Q83">
            <v>6200504</v>
          </cell>
          <cell r="R83">
            <v>382165</v>
          </cell>
          <cell r="S83">
            <v>3.43</v>
          </cell>
        </row>
        <row r="84">
          <cell r="A84" t="str">
            <v xml:space="preserve">343.00 04           </v>
          </cell>
          <cell r="B84">
            <v>45627</v>
          </cell>
          <cell r="C84" t="str">
            <v xml:space="preserve">   VAR</v>
          </cell>
          <cell r="D84" t="str">
            <v xml:space="preserve">SQ   </v>
          </cell>
          <cell r="E84">
            <v>-8</v>
          </cell>
          <cell r="F84">
            <v>11036607.75</v>
          </cell>
          <cell r="G84">
            <v>5849970</v>
          </cell>
          <cell r="H84">
            <v>6069566</v>
          </cell>
          <cell r="I84">
            <v>404638</v>
          </cell>
          <cell r="J84">
            <v>3.67</v>
          </cell>
          <cell r="K84">
            <v>15</v>
          </cell>
          <cell r="L84" t="str">
            <v xml:space="preserve">      </v>
          </cell>
          <cell r="M84" t="str">
            <v xml:space="preserve">     </v>
          </cell>
          <cell r="N84">
            <v>0</v>
          </cell>
          <cell r="O84">
            <v>53</v>
          </cell>
          <cell r="P84">
            <v>16.3</v>
          </cell>
          <cell r="Q84">
            <v>6195057</v>
          </cell>
          <cell r="R84">
            <v>381830</v>
          </cell>
          <cell r="S84">
            <v>3.46</v>
          </cell>
        </row>
        <row r="85">
          <cell r="A85" t="str">
            <v xml:space="preserve">343.00 09           </v>
          </cell>
          <cell r="B85">
            <v>48183</v>
          </cell>
          <cell r="C85" t="str">
            <v xml:space="preserve">   VAR</v>
          </cell>
          <cell r="D85" t="str">
            <v xml:space="preserve">SQ   </v>
          </cell>
          <cell r="E85">
            <v>-3</v>
          </cell>
          <cell r="F85">
            <v>152110.44</v>
          </cell>
          <cell r="G85">
            <v>127114</v>
          </cell>
          <cell r="H85">
            <v>29560</v>
          </cell>
          <cell r="I85">
            <v>1344</v>
          </cell>
          <cell r="J85">
            <v>0.88</v>
          </cell>
          <cell r="K85">
            <v>22</v>
          </cell>
          <cell r="L85" t="str">
            <v xml:space="preserve">      </v>
          </cell>
          <cell r="M85" t="str">
            <v xml:space="preserve">     </v>
          </cell>
          <cell r="N85">
            <v>0</v>
          </cell>
          <cell r="O85">
            <v>83.6</v>
          </cell>
          <cell r="P85">
            <v>12.5</v>
          </cell>
          <cell r="Q85">
            <v>56763</v>
          </cell>
          <cell r="R85">
            <v>4544</v>
          </cell>
          <cell r="S85">
            <v>2.99</v>
          </cell>
        </row>
        <row r="86">
          <cell r="A86" t="str">
            <v xml:space="preserve">344.00 01           </v>
          </cell>
          <cell r="B86">
            <v>50010</v>
          </cell>
          <cell r="C86" t="str">
            <v xml:space="preserve">   VAR</v>
          </cell>
          <cell r="D86" t="str">
            <v xml:space="preserve">SQ   </v>
          </cell>
          <cell r="E86">
            <v>-20</v>
          </cell>
          <cell r="F86">
            <v>905282.04</v>
          </cell>
          <cell r="G86">
            <v>647171</v>
          </cell>
          <cell r="H86">
            <v>439167</v>
          </cell>
          <cell r="I86">
            <v>16264</v>
          </cell>
          <cell r="J86">
            <v>1.8</v>
          </cell>
          <cell r="K86">
            <v>27</v>
          </cell>
          <cell r="L86" t="str">
            <v xml:space="preserve">      </v>
          </cell>
          <cell r="M86" t="str">
            <v xml:space="preserve">     </v>
          </cell>
          <cell r="N86">
            <v>0</v>
          </cell>
          <cell r="O86">
            <v>71.5</v>
          </cell>
          <cell r="P86">
            <v>31.2</v>
          </cell>
          <cell r="Q86">
            <v>472219</v>
          </cell>
          <cell r="R86">
            <v>22724</v>
          </cell>
          <cell r="S86">
            <v>2.5099999999999998</v>
          </cell>
        </row>
        <row r="87">
          <cell r="A87" t="str">
            <v xml:space="preserve">344.00 02           </v>
          </cell>
          <cell r="B87">
            <v>49644</v>
          </cell>
          <cell r="C87" t="str">
            <v xml:space="preserve">   VAR</v>
          </cell>
          <cell r="D87" t="str">
            <v xml:space="preserve">SQ   </v>
          </cell>
          <cell r="E87">
            <v>-22</v>
          </cell>
          <cell r="F87">
            <v>606803.56999999995</v>
          </cell>
          <cell r="G87">
            <v>511143</v>
          </cell>
          <cell r="H87">
            <v>229158</v>
          </cell>
          <cell r="I87">
            <v>8816</v>
          </cell>
          <cell r="J87">
            <v>1.45</v>
          </cell>
          <cell r="K87">
            <v>26</v>
          </cell>
          <cell r="L87" t="str">
            <v xml:space="preserve">      </v>
          </cell>
          <cell r="M87" t="str">
            <v xml:space="preserve">     </v>
          </cell>
          <cell r="N87">
            <v>0</v>
          </cell>
          <cell r="O87">
            <v>84.2</v>
          </cell>
          <cell r="P87">
            <v>37.299999999999997</v>
          </cell>
          <cell r="Q87">
            <v>387101</v>
          </cell>
          <cell r="R87">
            <v>13578</v>
          </cell>
          <cell r="S87">
            <v>2.2400000000000002</v>
          </cell>
        </row>
        <row r="88">
          <cell r="A88" t="str">
            <v xml:space="preserve">344.00 03           </v>
          </cell>
          <cell r="B88">
            <v>45627</v>
          </cell>
          <cell r="C88" t="str">
            <v xml:space="preserve">   VAR</v>
          </cell>
          <cell r="D88" t="str">
            <v xml:space="preserve">SQ   </v>
          </cell>
          <cell r="E88">
            <v>-7</v>
          </cell>
          <cell r="F88">
            <v>9936312.9299999997</v>
          </cell>
          <cell r="G88">
            <v>3281749</v>
          </cell>
          <cell r="H88">
            <v>7350106</v>
          </cell>
          <cell r="I88">
            <v>490008</v>
          </cell>
          <cell r="J88">
            <v>4.93</v>
          </cell>
          <cell r="K88">
            <v>15</v>
          </cell>
          <cell r="L88" t="str">
            <v xml:space="preserve">      </v>
          </cell>
          <cell r="M88" t="str">
            <v xml:space="preserve">     </v>
          </cell>
          <cell r="N88">
            <v>0</v>
          </cell>
          <cell r="O88">
            <v>33</v>
          </cell>
          <cell r="P88">
            <v>11.9</v>
          </cell>
          <cell r="Q88">
            <v>4596828</v>
          </cell>
          <cell r="R88">
            <v>402660</v>
          </cell>
          <cell r="S88">
            <v>4.05</v>
          </cell>
        </row>
        <row r="89">
          <cell r="A89" t="str">
            <v xml:space="preserve">344.00 04           </v>
          </cell>
          <cell r="B89">
            <v>45627</v>
          </cell>
          <cell r="C89" t="str">
            <v xml:space="preserve">   VAR</v>
          </cell>
          <cell r="D89" t="str">
            <v xml:space="preserve">SQ   </v>
          </cell>
          <cell r="E89">
            <v>-8</v>
          </cell>
          <cell r="F89">
            <v>5602202.9900000002</v>
          </cell>
          <cell r="G89">
            <v>2205093</v>
          </cell>
          <cell r="H89">
            <v>3845287</v>
          </cell>
          <cell r="I89">
            <v>256353</v>
          </cell>
          <cell r="J89">
            <v>4.58</v>
          </cell>
          <cell r="K89">
            <v>15</v>
          </cell>
          <cell r="L89" t="str">
            <v xml:space="preserve">      </v>
          </cell>
          <cell r="M89" t="str">
            <v xml:space="preserve">     </v>
          </cell>
          <cell r="N89">
            <v>0</v>
          </cell>
          <cell r="O89">
            <v>39.4</v>
          </cell>
          <cell r="P89">
            <v>14.2</v>
          </cell>
          <cell r="Q89">
            <v>2877831</v>
          </cell>
          <cell r="R89">
            <v>211536</v>
          </cell>
          <cell r="S89">
            <v>3.78</v>
          </cell>
        </row>
        <row r="90">
          <cell r="A90" t="str">
            <v xml:space="preserve">344.00 06           </v>
          </cell>
          <cell r="B90">
            <v>43800</v>
          </cell>
          <cell r="C90" t="str">
            <v xml:space="preserve">   VAR</v>
          </cell>
          <cell r="D90" t="str">
            <v xml:space="preserve">SQ   </v>
          </cell>
          <cell r="E90">
            <v>-15</v>
          </cell>
          <cell r="F90">
            <v>594812.57999999996</v>
          </cell>
          <cell r="G90">
            <v>471951</v>
          </cell>
          <cell r="H90">
            <v>212083</v>
          </cell>
          <cell r="I90">
            <v>21209</v>
          </cell>
          <cell r="J90">
            <v>3.57</v>
          </cell>
          <cell r="K90">
            <v>10</v>
          </cell>
          <cell r="L90" t="str">
            <v xml:space="preserve">      </v>
          </cell>
          <cell r="M90" t="str">
            <v xml:space="preserve">     </v>
          </cell>
          <cell r="N90">
            <v>0</v>
          </cell>
          <cell r="O90">
            <v>79.3</v>
          </cell>
          <cell r="P90">
            <v>35.9</v>
          </cell>
          <cell r="Q90">
            <v>526109</v>
          </cell>
          <cell r="R90">
            <v>15796</v>
          </cell>
          <cell r="S90">
            <v>2.66</v>
          </cell>
        </row>
        <row r="91">
          <cell r="A91" t="str">
            <v xml:space="preserve">344.00 08           </v>
          </cell>
          <cell r="B91">
            <v>50740</v>
          </cell>
          <cell r="C91" t="str">
            <v xml:space="preserve">   VAR</v>
          </cell>
          <cell r="D91" t="str">
            <v xml:space="preserve">SQ   </v>
          </cell>
          <cell r="E91">
            <v>-3</v>
          </cell>
          <cell r="F91">
            <v>9090299.7699999996</v>
          </cell>
          <cell r="G91">
            <v>-279700</v>
          </cell>
          <cell r="H91">
            <v>9642709</v>
          </cell>
          <cell r="I91">
            <v>332507</v>
          </cell>
          <cell r="J91">
            <v>3.66</v>
          </cell>
          <cell r="K91">
            <v>29</v>
          </cell>
          <cell r="L91" t="str">
            <v xml:space="preserve">      </v>
          </cell>
          <cell r="M91" t="str">
            <v xml:space="preserve">     </v>
          </cell>
          <cell r="N91">
            <v>0</v>
          </cell>
          <cell r="O91">
            <v>-3.1</v>
          </cell>
          <cell r="P91">
            <v>1.5</v>
          </cell>
          <cell r="Q91">
            <v>460660</v>
          </cell>
          <cell r="R91">
            <v>307107</v>
          </cell>
          <cell r="S91">
            <v>3.38</v>
          </cell>
        </row>
        <row r="92">
          <cell r="A92" t="str">
            <v xml:space="preserve">344.00 09           </v>
          </cell>
          <cell r="B92">
            <v>48183</v>
          </cell>
          <cell r="C92" t="str">
            <v xml:space="preserve">   VAR</v>
          </cell>
          <cell r="D92" t="str">
            <v xml:space="preserve">SQ   </v>
          </cell>
          <cell r="E92">
            <v>-3</v>
          </cell>
          <cell r="F92">
            <v>37664577.969999999</v>
          </cell>
          <cell r="G92">
            <v>12995783</v>
          </cell>
          <cell r="H92">
            <v>25798733</v>
          </cell>
          <cell r="I92">
            <v>1172669</v>
          </cell>
          <cell r="J92">
            <v>3.11</v>
          </cell>
          <cell r="K92">
            <v>22</v>
          </cell>
          <cell r="L92" t="str">
            <v xml:space="preserve">      </v>
          </cell>
          <cell r="M92" t="str">
            <v xml:space="preserve">     </v>
          </cell>
          <cell r="N92">
            <v>0</v>
          </cell>
          <cell r="O92">
            <v>34.5</v>
          </cell>
          <cell r="P92">
            <v>9</v>
          </cell>
          <cell r="Q92">
            <v>10406682</v>
          </cell>
          <cell r="R92">
            <v>1291252</v>
          </cell>
          <cell r="S92">
            <v>3.43</v>
          </cell>
        </row>
        <row r="93">
          <cell r="A93" t="str">
            <v xml:space="preserve">344.00 12           </v>
          </cell>
          <cell r="B93">
            <v>41609</v>
          </cell>
          <cell r="C93" t="str">
            <v xml:space="preserve">   VAR</v>
          </cell>
          <cell r="D93" t="str">
            <v xml:space="preserve">SQ   </v>
          </cell>
          <cell r="E93">
            <v>-22</v>
          </cell>
          <cell r="F93">
            <v>1641872.88</v>
          </cell>
          <cell r="G93">
            <v>1695571</v>
          </cell>
          <cell r="H93">
            <v>307512</v>
          </cell>
          <cell r="I93">
            <v>76880</v>
          </cell>
          <cell r="J93">
            <v>4.68</v>
          </cell>
          <cell r="K93">
            <v>4</v>
          </cell>
          <cell r="L93" t="str">
            <v xml:space="preserve">      </v>
          </cell>
          <cell r="M93" t="str">
            <v xml:space="preserve">     </v>
          </cell>
          <cell r="N93">
            <v>0</v>
          </cell>
          <cell r="O93">
            <v>103.3</v>
          </cell>
          <cell r="P93">
            <v>41</v>
          </cell>
          <cell r="Q93">
            <v>1805542</v>
          </cell>
          <cell r="R93">
            <v>49342</v>
          </cell>
          <cell r="S93">
            <v>3.01</v>
          </cell>
        </row>
        <row r="94">
          <cell r="A94" t="str">
            <v xml:space="preserve">344.00 15           </v>
          </cell>
          <cell r="B94">
            <v>44166</v>
          </cell>
          <cell r="C94" t="str">
            <v xml:space="preserve">   VAR</v>
          </cell>
          <cell r="D94" t="str">
            <v xml:space="preserve">SQ   </v>
          </cell>
          <cell r="E94">
            <v>-17</v>
          </cell>
          <cell r="F94">
            <v>1707684.75</v>
          </cell>
          <cell r="G94">
            <v>1423820</v>
          </cell>
          <cell r="H94">
            <v>574172</v>
          </cell>
          <cell r="I94">
            <v>52197</v>
          </cell>
          <cell r="J94">
            <v>3.06</v>
          </cell>
          <cell r="K94">
            <v>11</v>
          </cell>
          <cell r="L94" t="str">
            <v xml:space="preserve">      </v>
          </cell>
          <cell r="M94" t="str">
            <v xml:space="preserve">     </v>
          </cell>
          <cell r="N94">
            <v>0</v>
          </cell>
          <cell r="O94">
            <v>83.4</v>
          </cell>
          <cell r="P94">
            <v>37.4</v>
          </cell>
          <cell r="Q94">
            <v>1530543</v>
          </cell>
          <cell r="R94">
            <v>42497</v>
          </cell>
          <cell r="S94">
            <v>2.4900000000000002</v>
          </cell>
        </row>
        <row r="95">
          <cell r="A95" t="str">
            <v xml:space="preserve">344.00 16           </v>
          </cell>
          <cell r="B95">
            <v>40513</v>
          </cell>
          <cell r="C95" t="str">
            <v xml:space="preserve">   VAR</v>
          </cell>
          <cell r="D95" t="str">
            <v xml:space="preserve">SQ   </v>
          </cell>
          <cell r="E95">
            <v>-23</v>
          </cell>
          <cell r="F95">
            <v>709282.64</v>
          </cell>
          <cell r="G95">
            <v>547676</v>
          </cell>
          <cell r="H95">
            <v>324742</v>
          </cell>
          <cell r="I95">
            <v>324742</v>
          </cell>
          <cell r="J95">
            <v>45.78</v>
          </cell>
          <cell r="K95">
            <v>1</v>
          </cell>
          <cell r="L95" t="str">
            <v xml:space="preserve">      </v>
          </cell>
          <cell r="M95" t="str">
            <v xml:space="preserve">     </v>
          </cell>
          <cell r="N95">
            <v>0</v>
          </cell>
          <cell r="O95">
            <v>77.2</v>
          </cell>
          <cell r="P95">
            <v>34.299999999999997</v>
          </cell>
          <cell r="Q95">
            <v>817047</v>
          </cell>
          <cell r="R95">
            <v>55372</v>
          </cell>
          <cell r="S95">
            <v>7.81</v>
          </cell>
        </row>
        <row r="96">
          <cell r="A96" t="str">
            <v xml:space="preserve">344.00 41           </v>
          </cell>
          <cell r="B96">
            <v>52566</v>
          </cell>
          <cell r="C96" t="str">
            <v xml:space="preserve">   VAR</v>
          </cell>
          <cell r="D96" t="str">
            <v xml:space="preserve">SQ   </v>
          </cell>
          <cell r="E96">
            <v>-2</v>
          </cell>
          <cell r="F96">
            <v>257843197.40000001</v>
          </cell>
          <cell r="G96">
            <v>11263836</v>
          </cell>
          <cell r="H96">
            <v>251736225</v>
          </cell>
          <cell r="I96">
            <v>7404007</v>
          </cell>
          <cell r="J96">
            <v>2.87</v>
          </cell>
          <cell r="K96">
            <v>34</v>
          </cell>
          <cell r="L96" t="str">
            <v xml:space="preserve">      </v>
          </cell>
          <cell r="M96" t="str">
            <v xml:space="preserve">     </v>
          </cell>
          <cell r="N96">
            <v>0</v>
          </cell>
          <cell r="O96">
            <v>4.4000000000000004</v>
          </cell>
          <cell r="P96">
            <v>1.5</v>
          </cell>
          <cell r="Q96">
            <v>11121942</v>
          </cell>
          <cell r="R96">
            <v>7416685</v>
          </cell>
          <cell r="S96">
            <v>2.88</v>
          </cell>
        </row>
        <row r="97">
          <cell r="A97" t="str">
            <v xml:space="preserve">345.00 01           </v>
          </cell>
          <cell r="B97">
            <v>50010</v>
          </cell>
          <cell r="C97" t="str">
            <v xml:space="preserve">   VAR</v>
          </cell>
          <cell r="D97" t="str">
            <v xml:space="preserve">SQ   </v>
          </cell>
          <cell r="E97">
            <v>-20</v>
          </cell>
          <cell r="F97">
            <v>182877.48</v>
          </cell>
          <cell r="G97">
            <v>337642</v>
          </cell>
          <cell r="H97">
            <v>-118189</v>
          </cell>
          <cell r="I97">
            <v>0</v>
          </cell>
          <cell r="J97">
            <v>0</v>
          </cell>
          <cell r="K97">
            <v>0</v>
          </cell>
          <cell r="L97" t="str">
            <v xml:space="preserve">      </v>
          </cell>
          <cell r="M97" t="str">
            <v xml:space="preserve">     </v>
          </cell>
          <cell r="N97">
            <v>0</v>
          </cell>
          <cell r="O97">
            <v>184.6</v>
          </cell>
          <cell r="P97">
            <v>40.299999999999997</v>
          </cell>
          <cell r="Q97">
            <v>127404</v>
          </cell>
          <cell r="R97">
            <v>3406</v>
          </cell>
          <cell r="S97">
            <v>1.86</v>
          </cell>
        </row>
        <row r="98">
          <cell r="A98" t="str">
            <v xml:space="preserve">345.00 02           </v>
          </cell>
          <cell r="B98">
            <v>43800</v>
          </cell>
          <cell r="C98" t="str">
            <v xml:space="preserve">   VAR</v>
          </cell>
          <cell r="D98" t="str">
            <v xml:space="preserve">SQ   </v>
          </cell>
          <cell r="E98">
            <v>-22</v>
          </cell>
          <cell r="F98">
            <v>151291.99</v>
          </cell>
          <cell r="G98">
            <v>273280</v>
          </cell>
          <cell r="H98">
            <v>-88704</v>
          </cell>
          <cell r="I98">
            <v>0</v>
          </cell>
          <cell r="J98">
            <v>0</v>
          </cell>
          <cell r="K98">
            <v>0</v>
          </cell>
          <cell r="L98" t="str">
            <v xml:space="preserve">      </v>
          </cell>
          <cell r="M98" t="str">
            <v xml:space="preserve">     </v>
          </cell>
          <cell r="N98">
            <v>0</v>
          </cell>
          <cell r="O98">
            <v>180.6</v>
          </cell>
          <cell r="P98">
            <v>38.4</v>
          </cell>
          <cell r="Q98">
            <v>139673</v>
          </cell>
          <cell r="R98">
            <v>4494</v>
          </cell>
          <cell r="S98">
            <v>2.97</v>
          </cell>
        </row>
        <row r="99">
          <cell r="A99" t="str">
            <v xml:space="preserve">345.00 03           </v>
          </cell>
          <cell r="B99">
            <v>45627</v>
          </cell>
          <cell r="C99" t="str">
            <v xml:space="preserve">   VAR</v>
          </cell>
          <cell r="D99" t="str">
            <v xml:space="preserve">SQ   </v>
          </cell>
          <cell r="E99">
            <v>-7</v>
          </cell>
          <cell r="F99">
            <v>3659112.85</v>
          </cell>
          <cell r="G99">
            <v>1499290</v>
          </cell>
          <cell r="H99">
            <v>2415961</v>
          </cell>
          <cell r="I99">
            <v>161064</v>
          </cell>
          <cell r="J99">
            <v>4.4000000000000004</v>
          </cell>
          <cell r="K99">
            <v>15</v>
          </cell>
          <cell r="L99" t="str">
            <v xml:space="preserve">      </v>
          </cell>
          <cell r="M99" t="str">
            <v xml:space="preserve">     </v>
          </cell>
          <cell r="N99">
            <v>0</v>
          </cell>
          <cell r="O99">
            <v>41</v>
          </cell>
          <cell r="P99">
            <v>16.2</v>
          </cell>
          <cell r="Q99">
            <v>1999625</v>
          </cell>
          <cell r="R99">
            <v>127783</v>
          </cell>
          <cell r="S99">
            <v>3.49</v>
          </cell>
        </row>
        <row r="100">
          <cell r="A100" t="str">
            <v xml:space="preserve">345.00 04           </v>
          </cell>
          <cell r="B100">
            <v>45627</v>
          </cell>
          <cell r="C100" t="str">
            <v xml:space="preserve">   VAR</v>
          </cell>
          <cell r="D100" t="str">
            <v xml:space="preserve">SQ   </v>
          </cell>
          <cell r="E100">
            <v>-8</v>
          </cell>
          <cell r="F100">
            <v>3524519.87</v>
          </cell>
          <cell r="G100">
            <v>1477827</v>
          </cell>
          <cell r="H100">
            <v>2328654</v>
          </cell>
          <cell r="I100">
            <v>155243</v>
          </cell>
          <cell r="J100">
            <v>4.4000000000000004</v>
          </cell>
          <cell r="K100">
            <v>15</v>
          </cell>
          <cell r="L100" t="str">
            <v xml:space="preserve">      </v>
          </cell>
          <cell r="M100" t="str">
            <v xml:space="preserve">     </v>
          </cell>
          <cell r="N100">
            <v>0</v>
          </cell>
          <cell r="O100">
            <v>41.9</v>
          </cell>
          <cell r="P100">
            <v>16.600000000000001</v>
          </cell>
          <cell r="Q100">
            <v>1967353</v>
          </cell>
          <cell r="R100">
            <v>122678</v>
          </cell>
          <cell r="S100">
            <v>3.48</v>
          </cell>
        </row>
        <row r="101">
          <cell r="A101" t="str">
            <v xml:space="preserve">345.00 06           </v>
          </cell>
          <cell r="B101">
            <v>43800</v>
          </cell>
          <cell r="C101" t="str">
            <v xml:space="preserve">   VAR</v>
          </cell>
          <cell r="D101" t="str">
            <v xml:space="preserve">SQ   </v>
          </cell>
          <cell r="E101">
            <v>-15</v>
          </cell>
          <cell r="F101">
            <v>410984.14</v>
          </cell>
          <cell r="G101">
            <v>98686</v>
          </cell>
          <cell r="H101">
            <v>373946</v>
          </cell>
          <cell r="I101">
            <v>37395</v>
          </cell>
          <cell r="J101">
            <v>9.1</v>
          </cell>
          <cell r="K101">
            <v>10</v>
          </cell>
          <cell r="L101" t="str">
            <v xml:space="preserve">      </v>
          </cell>
          <cell r="M101" t="str">
            <v xml:space="preserve">     </v>
          </cell>
          <cell r="N101">
            <v>0</v>
          </cell>
          <cell r="O101">
            <v>24</v>
          </cell>
          <cell r="P101">
            <v>14.7</v>
          </cell>
          <cell r="Q101">
            <v>268431</v>
          </cell>
          <cell r="R101">
            <v>20416</v>
          </cell>
          <cell r="S101">
            <v>4.97</v>
          </cell>
        </row>
        <row r="102">
          <cell r="A102" t="str">
            <v xml:space="preserve">345.00 09           </v>
          </cell>
          <cell r="B102">
            <v>48183</v>
          </cell>
          <cell r="C102" t="str">
            <v xml:space="preserve">   VAR</v>
          </cell>
          <cell r="D102" t="str">
            <v xml:space="preserve">SQ   </v>
          </cell>
          <cell r="E102">
            <v>-3</v>
          </cell>
          <cell r="F102">
            <v>28766716.109999999</v>
          </cell>
          <cell r="G102">
            <v>14571192</v>
          </cell>
          <cell r="H102">
            <v>15058527</v>
          </cell>
          <cell r="I102">
            <v>684479</v>
          </cell>
          <cell r="J102">
            <v>2.38</v>
          </cell>
          <cell r="K102">
            <v>22</v>
          </cell>
          <cell r="L102" t="str">
            <v xml:space="preserve">      </v>
          </cell>
          <cell r="M102" t="str">
            <v xml:space="preserve">     </v>
          </cell>
          <cell r="N102">
            <v>0</v>
          </cell>
          <cell r="O102">
            <v>50.7</v>
          </cell>
          <cell r="P102">
            <v>13.7</v>
          </cell>
          <cell r="Q102">
            <v>11359719</v>
          </cell>
          <cell r="R102">
            <v>831353</v>
          </cell>
          <cell r="S102">
            <v>2.89</v>
          </cell>
        </row>
        <row r="103">
          <cell r="A103" t="str">
            <v xml:space="preserve">345.00 12           </v>
          </cell>
          <cell r="B103">
            <v>41609</v>
          </cell>
          <cell r="C103" t="str">
            <v xml:space="preserve">   VAR</v>
          </cell>
          <cell r="D103" t="str">
            <v xml:space="preserve">SQ   </v>
          </cell>
          <cell r="E103">
            <v>-22</v>
          </cell>
          <cell r="F103">
            <v>862904.11</v>
          </cell>
          <cell r="G103">
            <v>884842</v>
          </cell>
          <cell r="H103">
            <v>167901</v>
          </cell>
          <cell r="I103">
            <v>41976</v>
          </cell>
          <cell r="J103">
            <v>4.8600000000000003</v>
          </cell>
          <cell r="K103">
            <v>4</v>
          </cell>
          <cell r="L103" t="str">
            <v xml:space="preserve">      </v>
          </cell>
          <cell r="M103" t="str">
            <v xml:space="preserve">     </v>
          </cell>
          <cell r="N103">
            <v>0</v>
          </cell>
          <cell r="O103">
            <v>102.5</v>
          </cell>
          <cell r="P103">
            <v>26.1</v>
          </cell>
          <cell r="Q103">
            <v>893328</v>
          </cell>
          <cell r="R103">
            <v>39832</v>
          </cell>
          <cell r="S103">
            <v>4.62</v>
          </cell>
        </row>
        <row r="104">
          <cell r="A104" t="str">
            <v xml:space="preserve">345.00 15           </v>
          </cell>
          <cell r="B104">
            <v>44166</v>
          </cell>
          <cell r="C104" t="str">
            <v xml:space="preserve">   VAR</v>
          </cell>
          <cell r="D104" t="str">
            <v xml:space="preserve">SQ   </v>
          </cell>
          <cell r="E104">
            <v>-17</v>
          </cell>
          <cell r="F104">
            <v>568143.43000000005</v>
          </cell>
          <cell r="G104">
            <v>361963</v>
          </cell>
          <cell r="H104">
            <v>302766</v>
          </cell>
          <cell r="I104">
            <v>27523</v>
          </cell>
          <cell r="J104">
            <v>4.84</v>
          </cell>
          <cell r="K104">
            <v>11</v>
          </cell>
          <cell r="L104" t="str">
            <v xml:space="preserve">      </v>
          </cell>
          <cell r="M104" t="str">
            <v xml:space="preserve">     </v>
          </cell>
          <cell r="N104">
            <v>0</v>
          </cell>
          <cell r="O104">
            <v>63.7</v>
          </cell>
          <cell r="P104">
            <v>19.3</v>
          </cell>
          <cell r="Q104">
            <v>420931</v>
          </cell>
          <cell r="R104">
            <v>22162</v>
          </cell>
          <cell r="S104">
            <v>3.9</v>
          </cell>
        </row>
        <row r="105">
          <cell r="A105" t="str">
            <v xml:space="preserve">345.00 16           </v>
          </cell>
          <cell r="B105">
            <v>40513</v>
          </cell>
          <cell r="C105" t="str">
            <v xml:space="preserve">   VAR</v>
          </cell>
          <cell r="D105" t="str">
            <v xml:space="preserve">SQ   </v>
          </cell>
          <cell r="E105">
            <v>-23</v>
          </cell>
          <cell r="F105">
            <v>21868.6</v>
          </cell>
          <cell r="G105">
            <v>42011</v>
          </cell>
          <cell r="H105">
            <v>-15113</v>
          </cell>
          <cell r="I105">
            <v>0</v>
          </cell>
          <cell r="J105">
            <v>0</v>
          </cell>
          <cell r="K105">
            <v>0</v>
          </cell>
          <cell r="L105" t="str">
            <v xml:space="preserve">      </v>
          </cell>
          <cell r="M105" t="str">
            <v xml:space="preserve">     </v>
          </cell>
          <cell r="N105">
            <v>0</v>
          </cell>
          <cell r="O105">
            <v>192.1</v>
          </cell>
          <cell r="P105">
            <v>43.9</v>
          </cell>
          <cell r="Q105">
            <v>26292</v>
          </cell>
          <cell r="R105">
            <v>607</v>
          </cell>
          <cell r="S105">
            <v>2.78</v>
          </cell>
        </row>
        <row r="106">
          <cell r="A106" t="str">
            <v xml:space="preserve">345.00 41           </v>
          </cell>
          <cell r="B106">
            <v>52566</v>
          </cell>
          <cell r="C106" t="str">
            <v xml:space="preserve">   VAR</v>
          </cell>
          <cell r="D106" t="str">
            <v xml:space="preserve">SQ   </v>
          </cell>
          <cell r="E106">
            <v>-2</v>
          </cell>
          <cell r="F106">
            <v>29210347.370000001</v>
          </cell>
          <cell r="G106">
            <v>1616321</v>
          </cell>
          <cell r="H106">
            <v>28178233</v>
          </cell>
          <cell r="I106">
            <v>828771</v>
          </cell>
          <cell r="J106">
            <v>2.84</v>
          </cell>
          <cell r="K106">
            <v>34</v>
          </cell>
          <cell r="L106" t="str">
            <v xml:space="preserve">      </v>
          </cell>
          <cell r="M106" t="str">
            <v xml:space="preserve">     </v>
          </cell>
          <cell r="N106">
            <v>0</v>
          </cell>
          <cell r="O106">
            <v>5.5</v>
          </cell>
          <cell r="P106">
            <v>1.5</v>
          </cell>
          <cell r="Q106">
            <v>1247148</v>
          </cell>
          <cell r="R106">
            <v>840585</v>
          </cell>
          <cell r="S106">
            <v>2.88</v>
          </cell>
        </row>
        <row r="107">
          <cell r="A107" t="str">
            <v xml:space="preserve">346.00 03           </v>
          </cell>
          <cell r="B107">
            <v>45627</v>
          </cell>
          <cell r="C107" t="str">
            <v xml:space="preserve">   VAR</v>
          </cell>
          <cell r="D107" t="str">
            <v xml:space="preserve">SQ   </v>
          </cell>
          <cell r="E107">
            <v>-7</v>
          </cell>
          <cell r="F107">
            <v>317087.42</v>
          </cell>
          <cell r="G107">
            <v>349039</v>
          </cell>
          <cell r="H107">
            <v>-9756</v>
          </cell>
          <cell r="I107">
            <v>0</v>
          </cell>
          <cell r="J107">
            <v>0</v>
          </cell>
          <cell r="K107">
            <v>0</v>
          </cell>
          <cell r="L107" t="str">
            <v xml:space="preserve">      </v>
          </cell>
          <cell r="M107" t="str">
            <v xml:space="preserve">     </v>
          </cell>
          <cell r="N107">
            <v>0</v>
          </cell>
          <cell r="O107">
            <v>110.1</v>
          </cell>
          <cell r="P107">
            <v>14.1</v>
          </cell>
          <cell r="Q107">
            <v>163770</v>
          </cell>
          <cell r="R107">
            <v>11706</v>
          </cell>
          <cell r="S107">
            <v>3.69</v>
          </cell>
        </row>
        <row r="108">
          <cell r="A108" t="str">
            <v xml:space="preserve">346.00 04           </v>
          </cell>
          <cell r="B108">
            <v>45627</v>
          </cell>
          <cell r="C108" t="str">
            <v xml:space="preserve">   VAR</v>
          </cell>
          <cell r="D108" t="str">
            <v xml:space="preserve">SQ   </v>
          </cell>
          <cell r="E108">
            <v>-8</v>
          </cell>
          <cell r="F108">
            <v>336554.97</v>
          </cell>
          <cell r="G108">
            <v>369967</v>
          </cell>
          <cell r="H108">
            <v>-6488</v>
          </cell>
          <cell r="I108">
            <v>0</v>
          </cell>
          <cell r="J108">
            <v>0</v>
          </cell>
          <cell r="K108">
            <v>0</v>
          </cell>
          <cell r="L108" t="str">
            <v xml:space="preserve">      </v>
          </cell>
          <cell r="M108" t="str">
            <v xml:space="preserve">     </v>
          </cell>
          <cell r="N108">
            <v>0</v>
          </cell>
          <cell r="O108">
            <v>109.9</v>
          </cell>
          <cell r="P108">
            <v>13.9</v>
          </cell>
          <cell r="Q108">
            <v>173960</v>
          </cell>
          <cell r="R108">
            <v>12640</v>
          </cell>
          <cell r="S108">
            <v>3.76</v>
          </cell>
        </row>
        <row r="109">
          <cell r="A109" t="str">
            <v xml:space="preserve">346.00 08           </v>
          </cell>
          <cell r="B109">
            <v>50740</v>
          </cell>
          <cell r="C109" t="str">
            <v xml:space="preserve">   VAR</v>
          </cell>
          <cell r="D109" t="str">
            <v xml:space="preserve">SQ   </v>
          </cell>
          <cell r="E109">
            <v>-3</v>
          </cell>
          <cell r="F109">
            <v>195955.51</v>
          </cell>
          <cell r="G109">
            <v>6257</v>
          </cell>
          <cell r="H109">
            <v>195577</v>
          </cell>
          <cell r="I109">
            <v>6744</v>
          </cell>
          <cell r="J109">
            <v>3.44</v>
          </cell>
          <cell r="K109">
            <v>29</v>
          </cell>
          <cell r="L109" t="str">
            <v xml:space="preserve">      </v>
          </cell>
          <cell r="M109" t="str">
            <v xml:space="preserve">     </v>
          </cell>
          <cell r="N109">
            <v>0</v>
          </cell>
          <cell r="O109">
            <v>3.2</v>
          </cell>
          <cell r="P109">
            <v>1.5</v>
          </cell>
          <cell r="Q109">
            <v>9930</v>
          </cell>
          <cell r="R109">
            <v>6620</v>
          </cell>
          <cell r="S109">
            <v>3.38</v>
          </cell>
        </row>
        <row r="110">
          <cell r="A110" t="str">
            <v xml:space="preserve">346.00 09           </v>
          </cell>
          <cell r="B110">
            <v>48183</v>
          </cell>
          <cell r="C110" t="str">
            <v xml:space="preserve">   VAR</v>
          </cell>
          <cell r="D110" t="str">
            <v xml:space="preserve">SQ   </v>
          </cell>
          <cell r="E110">
            <v>-3</v>
          </cell>
          <cell r="F110">
            <v>2454025.48</v>
          </cell>
          <cell r="G110">
            <v>1176965</v>
          </cell>
          <cell r="H110">
            <v>1350680</v>
          </cell>
          <cell r="I110">
            <v>61394</v>
          </cell>
          <cell r="J110">
            <v>2.5</v>
          </cell>
          <cell r="K110">
            <v>22</v>
          </cell>
          <cell r="L110" t="str">
            <v xml:space="preserve">      </v>
          </cell>
          <cell r="M110" t="str">
            <v xml:space="preserve">     </v>
          </cell>
          <cell r="N110">
            <v>0</v>
          </cell>
          <cell r="O110">
            <v>48</v>
          </cell>
          <cell r="P110">
            <v>10.1</v>
          </cell>
          <cell r="Q110">
            <v>794097</v>
          </cell>
          <cell r="R110">
            <v>78810</v>
          </cell>
          <cell r="S110">
            <v>3.21</v>
          </cell>
        </row>
        <row r="111">
          <cell r="A111" t="str">
            <v xml:space="preserve">346.00 41           </v>
          </cell>
          <cell r="B111">
            <v>52566</v>
          </cell>
          <cell r="C111" t="str">
            <v xml:space="preserve">   VAR</v>
          </cell>
          <cell r="D111" t="str">
            <v xml:space="preserve">SQ   </v>
          </cell>
          <cell r="E111">
            <v>-2</v>
          </cell>
          <cell r="F111">
            <v>29810396.379999999</v>
          </cell>
          <cell r="G111">
            <v>1043838</v>
          </cell>
          <cell r="H111">
            <v>29362766</v>
          </cell>
          <cell r="I111">
            <v>863611</v>
          </cell>
          <cell r="J111">
            <v>2.9</v>
          </cell>
          <cell r="K111">
            <v>34</v>
          </cell>
          <cell r="L111" t="str">
            <v xml:space="preserve">      </v>
          </cell>
          <cell r="M111" t="str">
            <v xml:space="preserve">     </v>
          </cell>
          <cell r="N111">
            <v>0</v>
          </cell>
          <cell r="O111">
            <v>3.5</v>
          </cell>
          <cell r="P111">
            <v>1.5</v>
          </cell>
          <cell r="Q111">
            <v>1286199</v>
          </cell>
          <cell r="R111">
            <v>857466</v>
          </cell>
          <cell r="S111">
            <v>2.88</v>
          </cell>
        </row>
        <row r="112">
          <cell r="A112" t="str">
            <v xml:space="preserve">346.00 91           </v>
          </cell>
          <cell r="B112">
            <v>48549</v>
          </cell>
          <cell r="C112" t="str">
            <v xml:space="preserve">   VAR</v>
          </cell>
          <cell r="D112" t="str">
            <v xml:space="preserve">SQ   </v>
          </cell>
          <cell r="E112">
            <v>0</v>
          </cell>
          <cell r="F112">
            <v>1535273.72</v>
          </cell>
          <cell r="G112">
            <v>91321</v>
          </cell>
          <cell r="H112">
            <v>1443952</v>
          </cell>
          <cell r="I112">
            <v>62781</v>
          </cell>
          <cell r="J112">
            <v>4.09</v>
          </cell>
          <cell r="K112">
            <v>23</v>
          </cell>
          <cell r="L112" t="str">
            <v xml:space="preserve">      </v>
          </cell>
          <cell r="M112" t="str">
            <v xml:space="preserve">     </v>
          </cell>
          <cell r="N112">
            <v>0</v>
          </cell>
          <cell r="O112">
            <v>5.9</v>
          </cell>
          <cell r="P112">
            <v>2</v>
          </cell>
          <cell r="Q112">
            <v>123566</v>
          </cell>
          <cell r="R112">
            <v>61352</v>
          </cell>
          <cell r="S112">
            <v>4</v>
          </cell>
        </row>
        <row r="113">
          <cell r="A113" t="str">
            <v xml:space="preserve">347.00 04           </v>
          </cell>
          <cell r="B113" t="str">
            <v xml:space="preserve">       </v>
          </cell>
          <cell r="C113">
            <v>0</v>
          </cell>
          <cell r="D113" t="str">
            <v xml:space="preserve">ND   </v>
          </cell>
          <cell r="E113">
            <v>0</v>
          </cell>
          <cell r="F113">
            <v>-15159.95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 t="str">
            <v xml:space="preserve">      </v>
          </cell>
          <cell r="M113" t="str">
            <v xml:space="preserve">     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</row>
        <row r="114">
          <cell r="A114" t="str">
            <v xml:space="preserve">347.00 12           </v>
          </cell>
          <cell r="B114" t="str">
            <v xml:space="preserve">       </v>
          </cell>
          <cell r="C114">
            <v>0</v>
          </cell>
          <cell r="D114" t="str">
            <v xml:space="preserve">ND   </v>
          </cell>
          <cell r="E114">
            <v>0</v>
          </cell>
          <cell r="F114">
            <v>389959.73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 t="str">
            <v xml:space="preserve">      </v>
          </cell>
          <cell r="M114" t="str">
            <v xml:space="preserve">     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</row>
        <row r="115">
          <cell r="A115">
            <v>350.1</v>
          </cell>
          <cell r="B115" t="str">
            <v xml:space="preserve">       </v>
          </cell>
          <cell r="C115">
            <v>0</v>
          </cell>
          <cell r="D115" t="str">
            <v xml:space="preserve">ND   </v>
          </cell>
          <cell r="E115">
            <v>0</v>
          </cell>
          <cell r="F115">
            <v>4097963.75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 t="str">
            <v xml:space="preserve">      </v>
          </cell>
          <cell r="M115" t="str">
            <v xml:space="preserve">     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</row>
        <row r="116">
          <cell r="A116">
            <v>350.2</v>
          </cell>
          <cell r="B116" t="str">
            <v xml:space="preserve">       </v>
          </cell>
          <cell r="C116">
            <v>70</v>
          </cell>
          <cell r="D116" t="str">
            <v xml:space="preserve">R4   </v>
          </cell>
          <cell r="E116">
            <v>0</v>
          </cell>
          <cell r="F116">
            <v>41261621.789999999</v>
          </cell>
          <cell r="G116">
            <v>6816027</v>
          </cell>
          <cell r="H116">
            <v>34445594</v>
          </cell>
          <cell r="I116">
            <v>576211</v>
          </cell>
          <cell r="J116">
            <v>1.4</v>
          </cell>
          <cell r="K116">
            <v>59.8</v>
          </cell>
          <cell r="L116" t="str">
            <v xml:space="preserve">      </v>
          </cell>
          <cell r="M116" t="str">
            <v xml:space="preserve">     </v>
          </cell>
          <cell r="N116">
            <v>0</v>
          </cell>
          <cell r="O116">
            <v>16.5</v>
          </cell>
          <cell r="P116">
            <v>10.5</v>
          </cell>
          <cell r="Q116">
            <v>6137303</v>
          </cell>
          <cell r="R116">
            <v>590041</v>
          </cell>
          <cell r="S116">
            <v>1.43</v>
          </cell>
        </row>
        <row r="117">
          <cell r="A117">
            <v>352</v>
          </cell>
          <cell r="B117" t="str">
            <v xml:space="preserve">       </v>
          </cell>
          <cell r="C117">
            <v>55</v>
          </cell>
          <cell r="D117" t="str">
            <v xml:space="preserve">R4   </v>
          </cell>
          <cell r="E117">
            <v>-5</v>
          </cell>
          <cell r="F117">
            <v>19597670.98</v>
          </cell>
          <cell r="G117">
            <v>2769964</v>
          </cell>
          <cell r="H117">
            <v>17807589</v>
          </cell>
          <cell r="I117">
            <v>391921</v>
          </cell>
          <cell r="J117">
            <v>2</v>
          </cell>
          <cell r="K117">
            <v>45.4</v>
          </cell>
          <cell r="L117" t="str">
            <v xml:space="preserve">      </v>
          </cell>
          <cell r="M117" t="str">
            <v xml:space="preserve">     </v>
          </cell>
          <cell r="N117">
            <v>0</v>
          </cell>
          <cell r="O117">
            <v>14.1</v>
          </cell>
          <cell r="P117">
            <v>9.1999999999999993</v>
          </cell>
          <cell r="Q117">
            <v>3371738</v>
          </cell>
          <cell r="R117">
            <v>374512</v>
          </cell>
          <cell r="S117">
            <v>1.91</v>
          </cell>
        </row>
        <row r="118">
          <cell r="A118">
            <v>353</v>
          </cell>
          <cell r="B118" t="str">
            <v xml:space="preserve">       </v>
          </cell>
          <cell r="C118">
            <v>65</v>
          </cell>
          <cell r="D118" t="str">
            <v xml:space="preserve">R3   </v>
          </cell>
          <cell r="E118">
            <v>-5</v>
          </cell>
          <cell r="F118">
            <v>209574159.16999999</v>
          </cell>
          <cell r="G118">
            <v>73927522</v>
          </cell>
          <cell r="H118">
            <v>146125345</v>
          </cell>
          <cell r="I118">
            <v>2675729</v>
          </cell>
          <cell r="J118">
            <v>1.28</v>
          </cell>
          <cell r="K118">
            <v>54.6</v>
          </cell>
          <cell r="L118" t="str">
            <v xml:space="preserve">      </v>
          </cell>
          <cell r="M118" t="str">
            <v xml:space="preserve">     </v>
          </cell>
          <cell r="N118">
            <v>0</v>
          </cell>
          <cell r="O118">
            <v>35.299999999999997</v>
          </cell>
          <cell r="P118">
            <v>13.8</v>
          </cell>
          <cell r="Q118">
            <v>44287895</v>
          </cell>
          <cell r="R118">
            <v>3388814</v>
          </cell>
          <cell r="S118">
            <v>1.62</v>
          </cell>
        </row>
        <row r="119">
          <cell r="A119">
            <v>354</v>
          </cell>
          <cell r="B119" t="str">
            <v xml:space="preserve">       </v>
          </cell>
          <cell r="C119">
            <v>65</v>
          </cell>
          <cell r="D119" t="str">
            <v xml:space="preserve">R3   </v>
          </cell>
          <cell r="E119">
            <v>-5</v>
          </cell>
          <cell r="F119">
            <v>130072345.33</v>
          </cell>
          <cell r="G119">
            <v>33282587</v>
          </cell>
          <cell r="H119">
            <v>103293376</v>
          </cell>
          <cell r="I119">
            <v>1950450</v>
          </cell>
          <cell r="J119">
            <v>1.5</v>
          </cell>
          <cell r="K119">
            <v>53</v>
          </cell>
          <cell r="L119" t="str">
            <v xml:space="preserve">      </v>
          </cell>
          <cell r="M119" t="str">
            <v xml:space="preserve">     </v>
          </cell>
          <cell r="N119">
            <v>0</v>
          </cell>
          <cell r="O119">
            <v>25.6</v>
          </cell>
          <cell r="P119">
            <v>13.2</v>
          </cell>
          <cell r="Q119">
            <v>26501665</v>
          </cell>
          <cell r="R119">
            <v>2103270</v>
          </cell>
          <cell r="S119">
            <v>1.62</v>
          </cell>
        </row>
        <row r="120">
          <cell r="A120">
            <v>355</v>
          </cell>
          <cell r="B120" t="str">
            <v xml:space="preserve">       </v>
          </cell>
          <cell r="C120">
            <v>70</v>
          </cell>
          <cell r="D120" t="str">
            <v xml:space="preserve">R3   </v>
          </cell>
          <cell r="E120">
            <v>-40</v>
          </cell>
          <cell r="F120">
            <v>72328772.120000005</v>
          </cell>
          <cell r="G120">
            <v>24473699</v>
          </cell>
          <cell r="H120">
            <v>76786581</v>
          </cell>
          <cell r="I120">
            <v>1380599</v>
          </cell>
          <cell r="J120">
            <v>1.91</v>
          </cell>
          <cell r="K120">
            <v>55.6</v>
          </cell>
          <cell r="L120" t="str">
            <v xml:space="preserve">      </v>
          </cell>
          <cell r="M120" t="str">
            <v xml:space="preserve">     </v>
          </cell>
          <cell r="N120">
            <v>0</v>
          </cell>
          <cell r="O120">
            <v>33.799999999999997</v>
          </cell>
          <cell r="P120">
            <v>15.9</v>
          </cell>
          <cell r="Q120">
            <v>21661787</v>
          </cell>
          <cell r="R120">
            <v>1448022</v>
          </cell>
          <cell r="S120">
            <v>2</v>
          </cell>
        </row>
        <row r="121">
          <cell r="A121">
            <v>356</v>
          </cell>
          <cell r="B121" t="str">
            <v xml:space="preserve">       </v>
          </cell>
          <cell r="C121">
            <v>65</v>
          </cell>
          <cell r="D121" t="str">
            <v xml:space="preserve">R4   </v>
          </cell>
          <cell r="E121">
            <v>-25</v>
          </cell>
          <cell r="F121">
            <v>143905075.56999999</v>
          </cell>
          <cell r="G121">
            <v>50343774</v>
          </cell>
          <cell r="H121">
            <v>129537574</v>
          </cell>
          <cell r="I121">
            <v>2511535</v>
          </cell>
          <cell r="J121">
            <v>1.75</v>
          </cell>
          <cell r="K121">
            <v>51.6</v>
          </cell>
          <cell r="L121" t="str">
            <v xml:space="preserve">      </v>
          </cell>
          <cell r="M121" t="str">
            <v xml:space="preserve">     </v>
          </cell>
          <cell r="N121">
            <v>0</v>
          </cell>
          <cell r="O121">
            <v>35</v>
          </cell>
          <cell r="P121">
            <v>14.9</v>
          </cell>
          <cell r="Q121">
            <v>40479306</v>
          </cell>
          <cell r="R121">
            <v>2770173</v>
          </cell>
          <cell r="S121">
            <v>1.93</v>
          </cell>
        </row>
        <row r="122">
          <cell r="A122">
            <v>357</v>
          </cell>
          <cell r="B122" t="str">
            <v xml:space="preserve">       </v>
          </cell>
          <cell r="C122">
            <v>60</v>
          </cell>
          <cell r="D122" t="str">
            <v xml:space="preserve">S4   </v>
          </cell>
          <cell r="E122">
            <v>0</v>
          </cell>
          <cell r="F122">
            <v>18517074.940000001</v>
          </cell>
          <cell r="G122">
            <v>1649386</v>
          </cell>
          <cell r="H122">
            <v>16867688</v>
          </cell>
          <cell r="I122">
            <v>311301</v>
          </cell>
          <cell r="J122">
            <v>1.68</v>
          </cell>
          <cell r="K122">
            <v>54.2</v>
          </cell>
          <cell r="L122" t="str">
            <v xml:space="preserve">      </v>
          </cell>
          <cell r="M122" t="str">
            <v xml:space="preserve">     </v>
          </cell>
          <cell r="N122">
            <v>0</v>
          </cell>
          <cell r="O122">
            <v>8.9</v>
          </cell>
          <cell r="P122">
            <v>5.7</v>
          </cell>
          <cell r="Q122">
            <v>1771289</v>
          </cell>
          <cell r="R122">
            <v>309235</v>
          </cell>
          <cell r="S122">
            <v>1.67</v>
          </cell>
        </row>
        <row r="123">
          <cell r="A123">
            <v>358</v>
          </cell>
          <cell r="B123" t="str">
            <v xml:space="preserve">       </v>
          </cell>
          <cell r="C123">
            <v>50</v>
          </cell>
          <cell r="D123" t="str">
            <v xml:space="preserve">S3   </v>
          </cell>
          <cell r="E123">
            <v>0</v>
          </cell>
          <cell r="F123">
            <v>15781549.84</v>
          </cell>
          <cell r="G123">
            <v>2581524</v>
          </cell>
          <cell r="H123">
            <v>13200025</v>
          </cell>
          <cell r="I123">
            <v>305674</v>
          </cell>
          <cell r="J123">
            <v>1.94</v>
          </cell>
          <cell r="K123">
            <v>43.2</v>
          </cell>
          <cell r="L123" t="str">
            <v xml:space="preserve">      </v>
          </cell>
          <cell r="M123" t="str">
            <v xml:space="preserve">     </v>
          </cell>
          <cell r="N123">
            <v>0</v>
          </cell>
          <cell r="O123">
            <v>16.399999999999999</v>
          </cell>
          <cell r="P123">
            <v>7</v>
          </cell>
          <cell r="Q123">
            <v>2194436</v>
          </cell>
          <cell r="R123">
            <v>315631</v>
          </cell>
          <cell r="S123">
            <v>2</v>
          </cell>
        </row>
        <row r="124">
          <cell r="A124">
            <v>359</v>
          </cell>
          <cell r="B124" t="str">
            <v xml:space="preserve">       </v>
          </cell>
          <cell r="C124">
            <v>70</v>
          </cell>
          <cell r="D124" t="str">
            <v xml:space="preserve">R4   </v>
          </cell>
          <cell r="E124">
            <v>0</v>
          </cell>
          <cell r="F124">
            <v>383111.54</v>
          </cell>
          <cell r="G124">
            <v>243087</v>
          </cell>
          <cell r="H124">
            <v>140024</v>
          </cell>
          <cell r="I124">
            <v>4347</v>
          </cell>
          <cell r="J124">
            <v>1.1299999999999999</v>
          </cell>
          <cell r="K124">
            <v>32.200000000000003</v>
          </cell>
          <cell r="L124" t="str">
            <v xml:space="preserve">      </v>
          </cell>
          <cell r="M124" t="str">
            <v xml:space="preserve">     </v>
          </cell>
          <cell r="N124">
            <v>0</v>
          </cell>
          <cell r="O124">
            <v>63.5</v>
          </cell>
          <cell r="P124">
            <v>40.4</v>
          </cell>
          <cell r="Q124">
            <v>211406</v>
          </cell>
          <cell r="R124">
            <v>5479</v>
          </cell>
          <cell r="S124">
            <v>1.43</v>
          </cell>
        </row>
        <row r="125">
          <cell r="A125">
            <v>360.1</v>
          </cell>
          <cell r="B125" t="str">
            <v xml:space="preserve">       </v>
          </cell>
          <cell r="C125">
            <v>0</v>
          </cell>
          <cell r="D125" t="str">
            <v xml:space="preserve">ND   </v>
          </cell>
          <cell r="E125">
            <v>0</v>
          </cell>
          <cell r="F125">
            <v>4278623.82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 t="str">
            <v xml:space="preserve">      </v>
          </cell>
          <cell r="M125" t="str">
            <v xml:space="preserve">     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</row>
        <row r="126">
          <cell r="A126">
            <v>360.2</v>
          </cell>
          <cell r="B126" t="str">
            <v xml:space="preserve">       </v>
          </cell>
          <cell r="C126">
            <v>65</v>
          </cell>
          <cell r="D126" t="str">
            <v xml:space="preserve">R4   </v>
          </cell>
          <cell r="E126">
            <v>0</v>
          </cell>
          <cell r="F126">
            <v>12483904.359999999</v>
          </cell>
          <cell r="G126">
            <v>3481022</v>
          </cell>
          <cell r="H126">
            <v>9002881</v>
          </cell>
          <cell r="I126">
            <v>167427</v>
          </cell>
          <cell r="J126">
            <v>1.34</v>
          </cell>
          <cell r="K126">
            <v>53.8</v>
          </cell>
          <cell r="L126" t="str">
            <v xml:space="preserve">      </v>
          </cell>
          <cell r="M126" t="str">
            <v xml:space="preserve">     </v>
          </cell>
          <cell r="N126">
            <v>0</v>
          </cell>
          <cell r="O126">
            <v>27.9</v>
          </cell>
          <cell r="P126">
            <v>14.6</v>
          </cell>
          <cell r="Q126">
            <v>2718461</v>
          </cell>
          <cell r="R126">
            <v>192252</v>
          </cell>
          <cell r="S126">
            <v>1.54</v>
          </cell>
        </row>
        <row r="127">
          <cell r="A127">
            <v>361</v>
          </cell>
          <cell r="B127" t="str">
            <v xml:space="preserve">       </v>
          </cell>
          <cell r="C127">
            <v>55</v>
          </cell>
          <cell r="D127" t="str">
            <v xml:space="preserve">R3   </v>
          </cell>
          <cell r="E127">
            <v>-5</v>
          </cell>
          <cell r="F127">
            <v>2860857.97</v>
          </cell>
          <cell r="G127">
            <v>704275</v>
          </cell>
          <cell r="H127">
            <v>2299626</v>
          </cell>
          <cell r="I127">
            <v>53512</v>
          </cell>
          <cell r="J127">
            <v>1.87</v>
          </cell>
          <cell r="K127">
            <v>43</v>
          </cell>
          <cell r="L127" t="str">
            <v xml:space="preserve">      </v>
          </cell>
          <cell r="M127" t="str">
            <v xml:space="preserve">     </v>
          </cell>
          <cell r="N127">
            <v>0</v>
          </cell>
          <cell r="O127">
            <v>24.6</v>
          </cell>
          <cell r="P127">
            <v>14.2</v>
          </cell>
          <cell r="Q127">
            <v>683058</v>
          </cell>
          <cell r="R127">
            <v>54671</v>
          </cell>
          <cell r="S127">
            <v>1.91</v>
          </cell>
        </row>
        <row r="128">
          <cell r="A128">
            <v>362</v>
          </cell>
          <cell r="B128" t="str">
            <v xml:space="preserve">       </v>
          </cell>
          <cell r="C128">
            <v>55</v>
          </cell>
          <cell r="D128" t="str">
            <v xml:space="preserve">R4   </v>
          </cell>
          <cell r="E128">
            <v>-10</v>
          </cell>
          <cell r="F128">
            <v>193361744.30000001</v>
          </cell>
          <cell r="G128">
            <v>76942088</v>
          </cell>
          <cell r="H128">
            <v>135755828</v>
          </cell>
          <cell r="I128">
            <v>3198076</v>
          </cell>
          <cell r="J128">
            <v>1.65</v>
          </cell>
          <cell r="K128">
            <v>42.4</v>
          </cell>
          <cell r="L128" t="str">
            <v xml:space="preserve">      </v>
          </cell>
          <cell r="M128" t="str">
            <v xml:space="preserve">     </v>
          </cell>
          <cell r="N128">
            <v>0</v>
          </cell>
          <cell r="O128">
            <v>39.799999999999997</v>
          </cell>
          <cell r="P128">
            <v>16.100000000000001</v>
          </cell>
          <cell r="Q128">
            <v>59257084</v>
          </cell>
          <cell r="R128">
            <v>3837247</v>
          </cell>
          <cell r="S128">
            <v>1.98</v>
          </cell>
        </row>
        <row r="129">
          <cell r="A129">
            <v>364</v>
          </cell>
          <cell r="B129" t="str">
            <v xml:space="preserve">       </v>
          </cell>
          <cell r="C129">
            <v>65</v>
          </cell>
          <cell r="D129" t="str">
            <v xml:space="preserve">R1   </v>
          </cell>
          <cell r="E129">
            <v>-40</v>
          </cell>
          <cell r="F129">
            <v>168981885.21000001</v>
          </cell>
          <cell r="G129">
            <v>80252894</v>
          </cell>
          <cell r="H129">
            <v>156321746</v>
          </cell>
          <cell r="I129">
            <v>2877556</v>
          </cell>
          <cell r="J129">
            <v>1.7</v>
          </cell>
          <cell r="K129">
            <v>54.3</v>
          </cell>
          <cell r="L129" t="str">
            <v xml:space="preserve">      </v>
          </cell>
          <cell r="M129" t="str">
            <v xml:space="preserve">     </v>
          </cell>
          <cell r="N129">
            <v>0</v>
          </cell>
          <cell r="O129">
            <v>47.5</v>
          </cell>
          <cell r="P129">
            <v>17.899999999999999</v>
          </cell>
          <cell r="Q129">
            <v>45658994</v>
          </cell>
          <cell r="R129">
            <v>3643249</v>
          </cell>
          <cell r="S129">
            <v>2.16</v>
          </cell>
        </row>
        <row r="130">
          <cell r="A130">
            <v>365</v>
          </cell>
          <cell r="B130" t="str">
            <v xml:space="preserve">       </v>
          </cell>
          <cell r="C130">
            <v>55</v>
          </cell>
          <cell r="D130" t="str">
            <v xml:space="preserve">R3   </v>
          </cell>
          <cell r="E130">
            <v>-70</v>
          </cell>
          <cell r="F130">
            <v>146416354.47</v>
          </cell>
          <cell r="G130">
            <v>97463349</v>
          </cell>
          <cell r="H130">
            <v>151444454</v>
          </cell>
          <cell r="I130">
            <v>3988501</v>
          </cell>
          <cell r="J130">
            <v>2.72</v>
          </cell>
          <cell r="K130">
            <v>38</v>
          </cell>
          <cell r="L130" t="str">
            <v xml:space="preserve">      </v>
          </cell>
          <cell r="M130" t="str">
            <v xml:space="preserve">     </v>
          </cell>
          <cell r="N130">
            <v>0</v>
          </cell>
          <cell r="O130">
            <v>66.599999999999994</v>
          </cell>
          <cell r="P130">
            <v>20.2</v>
          </cell>
          <cell r="Q130">
            <v>83600593</v>
          </cell>
          <cell r="R130">
            <v>4530122</v>
          </cell>
          <cell r="S130">
            <v>3.09</v>
          </cell>
        </row>
        <row r="131">
          <cell r="A131">
            <v>366</v>
          </cell>
          <cell r="B131" t="str">
            <v xml:space="preserve">       </v>
          </cell>
          <cell r="C131">
            <v>65</v>
          </cell>
          <cell r="D131" t="str">
            <v xml:space="preserve">R4   </v>
          </cell>
          <cell r="E131">
            <v>-75</v>
          </cell>
          <cell r="F131">
            <v>84847061.540000007</v>
          </cell>
          <cell r="G131">
            <v>31361100</v>
          </cell>
          <cell r="H131">
            <v>117121258</v>
          </cell>
          <cell r="I131">
            <v>2517343</v>
          </cell>
          <cell r="J131">
            <v>2.97</v>
          </cell>
          <cell r="K131">
            <v>46.5</v>
          </cell>
          <cell r="L131" t="str">
            <v xml:space="preserve">      </v>
          </cell>
          <cell r="M131" t="str">
            <v xml:space="preserve">     </v>
          </cell>
          <cell r="N131">
            <v>0</v>
          </cell>
          <cell r="O131">
            <v>37</v>
          </cell>
          <cell r="P131">
            <v>18</v>
          </cell>
          <cell r="Q131">
            <v>40588103</v>
          </cell>
          <cell r="R131">
            <v>2286628</v>
          </cell>
          <cell r="S131">
            <v>2.69</v>
          </cell>
        </row>
        <row r="132">
          <cell r="A132">
            <v>367</v>
          </cell>
          <cell r="B132" t="str">
            <v xml:space="preserve">       </v>
          </cell>
          <cell r="C132">
            <v>65</v>
          </cell>
          <cell r="D132" t="str">
            <v xml:space="preserve">R4   </v>
          </cell>
          <cell r="E132">
            <v>-75</v>
          </cell>
          <cell r="F132">
            <v>338861548.50999999</v>
          </cell>
          <cell r="G132">
            <v>108835834</v>
          </cell>
          <cell r="H132">
            <v>484171877</v>
          </cell>
          <cell r="I132">
            <v>8915320</v>
          </cell>
          <cell r="J132">
            <v>2.63</v>
          </cell>
          <cell r="K132">
            <v>54.3</v>
          </cell>
          <cell r="L132" t="str">
            <v xml:space="preserve">      </v>
          </cell>
          <cell r="M132" t="str">
            <v xml:space="preserve">     </v>
          </cell>
          <cell r="N132">
            <v>0</v>
          </cell>
          <cell r="O132">
            <v>32.1</v>
          </cell>
          <cell r="P132">
            <v>11.1</v>
          </cell>
          <cell r="Q132">
            <v>99791094</v>
          </cell>
          <cell r="R132">
            <v>9132319</v>
          </cell>
          <cell r="S132">
            <v>2.7</v>
          </cell>
        </row>
        <row r="133">
          <cell r="A133">
            <v>368</v>
          </cell>
          <cell r="B133" t="str">
            <v xml:space="preserve">       </v>
          </cell>
          <cell r="C133">
            <v>50</v>
          </cell>
          <cell r="D133" t="str">
            <v xml:space="preserve">R0.5 </v>
          </cell>
          <cell r="E133">
            <v>-5</v>
          </cell>
          <cell r="F133">
            <v>181784638.38999999</v>
          </cell>
          <cell r="G133">
            <v>63158527</v>
          </cell>
          <cell r="H133">
            <v>127715344</v>
          </cell>
          <cell r="I133">
            <v>3004804</v>
          </cell>
          <cell r="J133">
            <v>1.65</v>
          </cell>
          <cell r="K133">
            <v>42.5</v>
          </cell>
          <cell r="L133" t="str">
            <v xml:space="preserve">      </v>
          </cell>
          <cell r="M133" t="str">
            <v xml:space="preserve">     </v>
          </cell>
          <cell r="N133">
            <v>0</v>
          </cell>
          <cell r="O133">
            <v>34.700000000000003</v>
          </cell>
          <cell r="P133">
            <v>15.5</v>
          </cell>
          <cell r="Q133">
            <v>35454412</v>
          </cell>
          <cell r="R133">
            <v>3817477</v>
          </cell>
          <cell r="S133">
            <v>2.1</v>
          </cell>
        </row>
        <row r="134">
          <cell r="A134">
            <v>369</v>
          </cell>
          <cell r="B134" t="str">
            <v xml:space="preserve">       </v>
          </cell>
          <cell r="C134">
            <v>60</v>
          </cell>
          <cell r="D134" t="str">
            <v xml:space="preserve">R2   </v>
          </cell>
          <cell r="E134">
            <v>-25</v>
          </cell>
          <cell r="F134">
            <v>124384395.28</v>
          </cell>
          <cell r="G134">
            <v>67921780</v>
          </cell>
          <cell r="H134">
            <v>87558717</v>
          </cell>
          <cell r="I134">
            <v>1690427</v>
          </cell>
          <cell r="J134">
            <v>1.36</v>
          </cell>
          <cell r="K134">
            <v>51.8</v>
          </cell>
          <cell r="L134" t="str">
            <v xml:space="preserve">      </v>
          </cell>
          <cell r="M134" t="str">
            <v xml:space="preserve">     </v>
          </cell>
          <cell r="N134">
            <v>0</v>
          </cell>
          <cell r="O134">
            <v>54.6</v>
          </cell>
          <cell r="P134">
            <v>14.4</v>
          </cell>
          <cell r="Q134">
            <v>31604434</v>
          </cell>
          <cell r="R134">
            <v>2596524</v>
          </cell>
          <cell r="S134">
            <v>2.09</v>
          </cell>
        </row>
        <row r="135">
          <cell r="A135">
            <v>370</v>
          </cell>
          <cell r="B135" t="str">
            <v xml:space="preserve">       </v>
          </cell>
          <cell r="C135">
            <v>30</v>
          </cell>
          <cell r="D135" t="str">
            <v xml:space="preserve">R0.5 </v>
          </cell>
          <cell r="E135">
            <v>0</v>
          </cell>
          <cell r="F135">
            <v>43035626.130000003</v>
          </cell>
          <cell r="G135">
            <v>13423035</v>
          </cell>
          <cell r="H135">
            <v>29612591</v>
          </cell>
          <cell r="I135">
            <v>1287757</v>
          </cell>
          <cell r="J135">
            <v>2.99</v>
          </cell>
          <cell r="K135">
            <v>23</v>
          </cell>
          <cell r="L135" t="str">
            <v xml:space="preserve">      </v>
          </cell>
          <cell r="M135" t="str">
            <v xml:space="preserve">     </v>
          </cell>
          <cell r="N135">
            <v>0</v>
          </cell>
          <cell r="O135">
            <v>31.2</v>
          </cell>
          <cell r="P135">
            <v>13</v>
          </cell>
          <cell r="Q135">
            <v>10971500</v>
          </cell>
          <cell r="R135">
            <v>1431305</v>
          </cell>
          <cell r="S135">
            <v>3.33</v>
          </cell>
        </row>
        <row r="136">
          <cell r="A136">
            <v>371</v>
          </cell>
          <cell r="B136" t="str">
            <v xml:space="preserve">       </v>
          </cell>
          <cell r="C136">
            <v>35</v>
          </cell>
          <cell r="D136" t="str">
            <v xml:space="preserve">R2   </v>
          </cell>
          <cell r="E136">
            <v>-20</v>
          </cell>
          <cell r="F136">
            <v>8594524.8000000007</v>
          </cell>
          <cell r="G136">
            <v>8204052</v>
          </cell>
          <cell r="H136">
            <v>2109379</v>
          </cell>
          <cell r="I136">
            <v>87146</v>
          </cell>
          <cell r="J136">
            <v>1.01</v>
          </cell>
          <cell r="K136">
            <v>24.2</v>
          </cell>
          <cell r="L136" t="str">
            <v xml:space="preserve">      </v>
          </cell>
          <cell r="M136" t="str">
            <v xml:space="preserve">     </v>
          </cell>
          <cell r="N136">
            <v>0</v>
          </cell>
          <cell r="O136">
            <v>95.5</v>
          </cell>
          <cell r="P136">
            <v>23.3</v>
          </cell>
          <cell r="Q136">
            <v>5251611</v>
          </cell>
          <cell r="R136">
            <v>294964</v>
          </cell>
          <cell r="S136">
            <v>3.43</v>
          </cell>
        </row>
        <row r="137">
          <cell r="A137">
            <v>373</v>
          </cell>
          <cell r="B137" t="str">
            <v xml:space="preserve">       </v>
          </cell>
          <cell r="C137">
            <v>50</v>
          </cell>
          <cell r="D137" t="str">
            <v xml:space="preserve">R2   </v>
          </cell>
          <cell r="E137">
            <v>-50</v>
          </cell>
          <cell r="F137">
            <v>35486057.509999998</v>
          </cell>
          <cell r="G137">
            <v>11585812</v>
          </cell>
          <cell r="H137">
            <v>41643277</v>
          </cell>
          <cell r="I137">
            <v>1076372</v>
          </cell>
          <cell r="J137">
            <v>3.03</v>
          </cell>
          <cell r="K137">
            <v>38.700000000000003</v>
          </cell>
          <cell r="L137" t="str">
            <v xml:space="preserve">      </v>
          </cell>
          <cell r="M137" t="str">
            <v xml:space="preserve">     </v>
          </cell>
          <cell r="N137">
            <v>0</v>
          </cell>
          <cell r="O137">
            <v>32.6</v>
          </cell>
          <cell r="P137">
            <v>13.5</v>
          </cell>
          <cell r="Q137">
            <v>11918061</v>
          </cell>
          <cell r="R137">
            <v>1064582</v>
          </cell>
          <cell r="S137">
            <v>3</v>
          </cell>
        </row>
        <row r="138">
          <cell r="A138">
            <v>374</v>
          </cell>
          <cell r="B138" t="str">
            <v xml:space="preserve">       </v>
          </cell>
          <cell r="C138">
            <v>0</v>
          </cell>
          <cell r="D138" t="str">
            <v xml:space="preserve">ND   </v>
          </cell>
          <cell r="E138">
            <v>0</v>
          </cell>
          <cell r="F138">
            <v>299080.78999999998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 t="str">
            <v xml:space="preserve">      </v>
          </cell>
          <cell r="M138" t="str">
            <v xml:space="preserve">     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</row>
        <row r="139">
          <cell r="A139">
            <v>389.1</v>
          </cell>
          <cell r="B139" t="str">
            <v xml:space="preserve">       </v>
          </cell>
          <cell r="C139">
            <v>0</v>
          </cell>
          <cell r="D139" t="str">
            <v xml:space="preserve">ND   </v>
          </cell>
          <cell r="E139">
            <v>0</v>
          </cell>
          <cell r="F139">
            <v>1225147.72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 t="str">
            <v xml:space="preserve">      </v>
          </cell>
          <cell r="M139" t="str">
            <v xml:space="preserve">     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</row>
        <row r="140">
          <cell r="A140">
            <v>389.2</v>
          </cell>
          <cell r="B140" t="str">
            <v xml:space="preserve">       </v>
          </cell>
          <cell r="C140">
            <v>65</v>
          </cell>
          <cell r="D140" t="str">
            <v xml:space="preserve">R4   </v>
          </cell>
          <cell r="E140">
            <v>0</v>
          </cell>
          <cell r="F140">
            <v>259772.45</v>
          </cell>
          <cell r="G140">
            <v>33526</v>
          </cell>
          <cell r="H140">
            <v>226245</v>
          </cell>
          <cell r="I140">
            <v>4676</v>
          </cell>
          <cell r="J140">
            <v>1.8</v>
          </cell>
          <cell r="K140">
            <v>48.4</v>
          </cell>
          <cell r="L140" t="str">
            <v xml:space="preserve">      </v>
          </cell>
          <cell r="M140" t="str">
            <v xml:space="preserve">     </v>
          </cell>
          <cell r="N140">
            <v>0</v>
          </cell>
          <cell r="O140">
            <v>12.9</v>
          </cell>
          <cell r="P140">
            <v>15.6</v>
          </cell>
          <cell r="Q140">
            <v>61465</v>
          </cell>
          <cell r="R140">
            <v>4001</v>
          </cell>
          <cell r="S140">
            <v>1.54</v>
          </cell>
        </row>
        <row r="141">
          <cell r="A141">
            <v>390</v>
          </cell>
          <cell r="B141" t="str">
            <v xml:space="preserve">       </v>
          </cell>
          <cell r="C141">
            <v>57</v>
          </cell>
          <cell r="D141" t="str">
            <v xml:space="preserve">R4   </v>
          </cell>
          <cell r="E141">
            <v>-5</v>
          </cell>
          <cell r="F141">
            <v>12844505.18</v>
          </cell>
          <cell r="G141">
            <v>3724475</v>
          </cell>
          <cell r="H141">
            <v>9762254</v>
          </cell>
          <cell r="I141">
            <v>228601</v>
          </cell>
          <cell r="J141">
            <v>1.78</v>
          </cell>
          <cell r="K141">
            <v>42.7</v>
          </cell>
          <cell r="L141" t="str">
            <v xml:space="preserve">      </v>
          </cell>
          <cell r="M141" t="str">
            <v xml:space="preserve">     </v>
          </cell>
          <cell r="N141">
            <v>0</v>
          </cell>
          <cell r="O141">
            <v>29</v>
          </cell>
          <cell r="P141">
            <v>15.2</v>
          </cell>
          <cell r="Q141">
            <v>3504193</v>
          </cell>
          <cell r="R141">
            <v>236018</v>
          </cell>
          <cell r="S141">
            <v>1.84</v>
          </cell>
        </row>
        <row r="142">
          <cell r="A142">
            <v>391.1</v>
          </cell>
          <cell r="B142" t="str">
            <v xml:space="preserve">       </v>
          </cell>
          <cell r="C142">
            <v>20</v>
          </cell>
          <cell r="D142" t="str">
            <v xml:space="preserve">SQ   </v>
          </cell>
          <cell r="E142">
            <v>0</v>
          </cell>
          <cell r="F142">
            <v>3663893.5</v>
          </cell>
          <cell r="G142">
            <v>1029500</v>
          </cell>
          <cell r="H142">
            <v>2634395</v>
          </cell>
          <cell r="I142">
            <v>183339</v>
          </cell>
          <cell r="J142">
            <v>5</v>
          </cell>
          <cell r="K142">
            <v>14.4</v>
          </cell>
          <cell r="L142" t="str">
            <v xml:space="preserve">      </v>
          </cell>
          <cell r="M142" t="str">
            <v xml:space="preserve">     </v>
          </cell>
          <cell r="N142">
            <v>0</v>
          </cell>
          <cell r="O142">
            <v>28.1</v>
          </cell>
          <cell r="P142">
            <v>5.7</v>
          </cell>
          <cell r="Q142">
            <v>1041487</v>
          </cell>
          <cell r="R142">
            <v>181566</v>
          </cell>
          <cell r="S142">
            <v>4.96</v>
          </cell>
        </row>
        <row r="143">
          <cell r="A143">
            <v>391.2</v>
          </cell>
          <cell r="B143" t="str">
            <v xml:space="preserve">       </v>
          </cell>
          <cell r="C143">
            <v>5</v>
          </cell>
          <cell r="D143" t="str">
            <v xml:space="preserve">SQ   </v>
          </cell>
          <cell r="E143">
            <v>0</v>
          </cell>
          <cell r="F143">
            <v>6996487.1399999997</v>
          </cell>
          <cell r="G143">
            <v>2691866</v>
          </cell>
          <cell r="H143">
            <v>4304622</v>
          </cell>
          <cell r="I143">
            <v>1356182</v>
          </cell>
          <cell r="J143">
            <v>19.38</v>
          </cell>
          <cell r="K143">
            <v>3.2</v>
          </cell>
          <cell r="L143" t="str">
            <v xml:space="preserve">      </v>
          </cell>
          <cell r="M143" t="str">
            <v xml:space="preserve">     </v>
          </cell>
          <cell r="N143">
            <v>0</v>
          </cell>
          <cell r="O143">
            <v>38.5</v>
          </cell>
          <cell r="P143">
            <v>2</v>
          </cell>
          <cell r="Q143">
            <v>2739439</v>
          </cell>
          <cell r="R143">
            <v>1357702</v>
          </cell>
          <cell r="S143">
            <v>19.41</v>
          </cell>
        </row>
        <row r="144">
          <cell r="A144">
            <v>391.3</v>
          </cell>
          <cell r="B144" t="str">
            <v xml:space="preserve">       </v>
          </cell>
          <cell r="C144">
            <v>10</v>
          </cell>
          <cell r="D144" t="str">
            <v xml:space="preserve">SQ   </v>
          </cell>
          <cell r="E144">
            <v>0</v>
          </cell>
          <cell r="F144">
            <v>2860428.32</v>
          </cell>
          <cell r="G144">
            <v>2946067</v>
          </cell>
          <cell r="H144">
            <v>-85638</v>
          </cell>
          <cell r="I144">
            <v>0</v>
          </cell>
          <cell r="J144">
            <v>0</v>
          </cell>
          <cell r="K144">
            <v>0</v>
          </cell>
          <cell r="L144" t="str">
            <v xml:space="preserve">      </v>
          </cell>
          <cell r="M144" t="str">
            <v xml:space="preserve">     </v>
          </cell>
          <cell r="N144">
            <v>0</v>
          </cell>
          <cell r="O144">
            <v>103</v>
          </cell>
          <cell r="P144">
            <v>8</v>
          </cell>
          <cell r="Q144">
            <v>2277572</v>
          </cell>
          <cell r="R144">
            <v>256156</v>
          </cell>
          <cell r="S144">
            <v>8.9600000000000009</v>
          </cell>
        </row>
        <row r="145">
          <cell r="A145">
            <v>392</v>
          </cell>
          <cell r="B145" t="str">
            <v xml:space="preserve">       </v>
          </cell>
          <cell r="C145">
            <v>14</v>
          </cell>
          <cell r="D145" t="str">
            <v xml:space="preserve">L1   </v>
          </cell>
          <cell r="E145">
            <v>8</v>
          </cell>
          <cell r="F145">
            <v>10806609.960000001</v>
          </cell>
          <cell r="G145">
            <v>6282792</v>
          </cell>
          <cell r="H145">
            <v>3659291</v>
          </cell>
          <cell r="I145">
            <v>475758</v>
          </cell>
          <cell r="J145">
            <v>4.4000000000000004</v>
          </cell>
          <cell r="K145">
            <v>7.7</v>
          </cell>
          <cell r="L145" t="str">
            <v xml:space="preserve">      </v>
          </cell>
          <cell r="M145" t="str">
            <v xml:space="preserve">     </v>
          </cell>
          <cell r="N145">
            <v>0</v>
          </cell>
          <cell r="O145">
            <v>58.1</v>
          </cell>
          <cell r="P145">
            <v>14</v>
          </cell>
          <cell r="Q145">
            <v>5029968</v>
          </cell>
          <cell r="R145">
            <v>709059</v>
          </cell>
          <cell r="S145">
            <v>6.56</v>
          </cell>
        </row>
        <row r="146">
          <cell r="A146">
            <v>393</v>
          </cell>
          <cell r="B146" t="str">
            <v xml:space="preserve">       </v>
          </cell>
          <cell r="C146">
            <v>20</v>
          </cell>
          <cell r="D146" t="str">
            <v xml:space="preserve">SQ   </v>
          </cell>
          <cell r="E146">
            <v>0</v>
          </cell>
          <cell r="F146">
            <v>130896.36</v>
          </cell>
          <cell r="G146">
            <v>55784</v>
          </cell>
          <cell r="H146">
            <v>75112</v>
          </cell>
          <cell r="I146">
            <v>24295</v>
          </cell>
          <cell r="J146">
            <v>18.559999999999999</v>
          </cell>
          <cell r="K146">
            <v>3.1</v>
          </cell>
          <cell r="L146" t="str">
            <v xml:space="preserve">      </v>
          </cell>
          <cell r="M146" t="str">
            <v xml:space="preserve">     </v>
          </cell>
          <cell r="N146">
            <v>0</v>
          </cell>
          <cell r="O146">
            <v>42.6</v>
          </cell>
          <cell r="P146">
            <v>15.2</v>
          </cell>
          <cell r="Q146">
            <v>99740</v>
          </cell>
          <cell r="R146">
            <v>6545</v>
          </cell>
          <cell r="S146">
            <v>5</v>
          </cell>
        </row>
        <row r="147">
          <cell r="A147">
            <v>394</v>
          </cell>
          <cell r="B147" t="str">
            <v xml:space="preserve">       </v>
          </cell>
          <cell r="C147">
            <v>25</v>
          </cell>
          <cell r="D147" t="str">
            <v xml:space="preserve">SQ   </v>
          </cell>
          <cell r="E147">
            <v>0</v>
          </cell>
          <cell r="F147">
            <v>3077901.14</v>
          </cell>
          <cell r="G147">
            <v>1400038</v>
          </cell>
          <cell r="H147">
            <v>1677865</v>
          </cell>
          <cell r="I147">
            <v>365081</v>
          </cell>
          <cell r="J147">
            <v>11.86</v>
          </cell>
          <cell r="K147">
            <v>4.5999999999999996</v>
          </cell>
          <cell r="L147" t="str">
            <v xml:space="preserve">      </v>
          </cell>
          <cell r="M147" t="str">
            <v xml:space="preserve">     </v>
          </cell>
          <cell r="N147">
            <v>0</v>
          </cell>
          <cell r="O147">
            <v>45.5</v>
          </cell>
          <cell r="P147">
            <v>17.2</v>
          </cell>
          <cell r="Q147">
            <v>2115322</v>
          </cell>
          <cell r="R147">
            <v>118036</v>
          </cell>
          <cell r="S147">
            <v>3.83</v>
          </cell>
        </row>
        <row r="148">
          <cell r="A148">
            <v>395</v>
          </cell>
          <cell r="B148" t="str">
            <v xml:space="preserve">       </v>
          </cell>
          <cell r="C148">
            <v>15</v>
          </cell>
          <cell r="D148" t="str">
            <v xml:space="preserve">SQ   </v>
          </cell>
          <cell r="E148">
            <v>0</v>
          </cell>
          <cell r="F148">
            <v>729971.59</v>
          </cell>
          <cell r="G148">
            <v>100397</v>
          </cell>
          <cell r="H148">
            <v>629575</v>
          </cell>
          <cell r="I148">
            <v>116592</v>
          </cell>
          <cell r="J148">
            <v>15.97</v>
          </cell>
          <cell r="K148">
            <v>5.4</v>
          </cell>
          <cell r="L148" t="str">
            <v xml:space="preserve">      </v>
          </cell>
          <cell r="M148" t="str">
            <v xml:space="preserve">     </v>
          </cell>
          <cell r="N148">
            <v>0</v>
          </cell>
          <cell r="O148">
            <v>13.8</v>
          </cell>
          <cell r="P148">
            <v>5.8</v>
          </cell>
          <cell r="Q148">
            <v>284181</v>
          </cell>
          <cell r="R148">
            <v>48689</v>
          </cell>
          <cell r="S148">
            <v>6.67</v>
          </cell>
        </row>
        <row r="149">
          <cell r="A149">
            <v>396</v>
          </cell>
          <cell r="B149" t="str">
            <v xml:space="preserve">       </v>
          </cell>
          <cell r="C149">
            <v>14</v>
          </cell>
          <cell r="D149" t="str">
            <v xml:space="preserve">R1.5 </v>
          </cell>
          <cell r="E149">
            <v>8</v>
          </cell>
          <cell r="F149">
            <v>3776208.26</v>
          </cell>
          <cell r="G149">
            <v>1445889</v>
          </cell>
          <cell r="H149">
            <v>2028223</v>
          </cell>
          <cell r="I149">
            <v>255448</v>
          </cell>
          <cell r="J149">
            <v>6.76</v>
          </cell>
          <cell r="K149">
            <v>7.9</v>
          </cell>
          <cell r="L149" t="str">
            <v xml:space="preserve">      </v>
          </cell>
          <cell r="M149" t="str">
            <v xml:space="preserve">     </v>
          </cell>
          <cell r="N149">
            <v>0</v>
          </cell>
          <cell r="O149">
            <v>38.299999999999997</v>
          </cell>
          <cell r="P149">
            <v>8</v>
          </cell>
          <cell r="Q149">
            <v>1503222</v>
          </cell>
          <cell r="R149">
            <v>248052</v>
          </cell>
          <cell r="S149">
            <v>6.57</v>
          </cell>
        </row>
        <row r="150">
          <cell r="A150">
            <v>397</v>
          </cell>
          <cell r="B150" t="str">
            <v xml:space="preserve">       </v>
          </cell>
          <cell r="C150">
            <v>15</v>
          </cell>
          <cell r="D150" t="str">
            <v xml:space="preserve">SQ   </v>
          </cell>
          <cell r="E150">
            <v>0</v>
          </cell>
          <cell r="F150">
            <v>31140680.890000001</v>
          </cell>
          <cell r="G150">
            <v>6120835</v>
          </cell>
          <cell r="H150">
            <v>25019846</v>
          </cell>
          <cell r="I150">
            <v>2467904</v>
          </cell>
          <cell r="J150">
            <v>7.93</v>
          </cell>
          <cell r="K150">
            <v>10.1</v>
          </cell>
          <cell r="L150" t="str">
            <v xml:space="preserve">      </v>
          </cell>
          <cell r="M150" t="str">
            <v xml:space="preserve">     </v>
          </cell>
          <cell r="N150">
            <v>0</v>
          </cell>
          <cell r="O150">
            <v>19.7</v>
          </cell>
          <cell r="P150">
            <v>4.2</v>
          </cell>
          <cell r="Q150">
            <v>8635275</v>
          </cell>
          <cell r="R150">
            <v>2028821</v>
          </cell>
          <cell r="S150">
            <v>6.52</v>
          </cell>
        </row>
        <row r="151">
          <cell r="A151">
            <v>398</v>
          </cell>
          <cell r="B151" t="str">
            <v xml:space="preserve">       </v>
          </cell>
          <cell r="C151">
            <v>20</v>
          </cell>
          <cell r="D151" t="str">
            <v xml:space="preserve">SQ   </v>
          </cell>
          <cell r="E151">
            <v>0</v>
          </cell>
          <cell r="F151">
            <v>20797.14</v>
          </cell>
          <cell r="G151">
            <v>0</v>
          </cell>
          <cell r="H151">
            <v>20797</v>
          </cell>
          <cell r="I151">
            <v>1067</v>
          </cell>
          <cell r="J151">
            <v>5.13</v>
          </cell>
          <cell r="K151">
            <v>19.5</v>
          </cell>
          <cell r="L151" t="str">
            <v xml:space="preserve">      </v>
          </cell>
          <cell r="M151" t="str">
            <v xml:space="preserve">     </v>
          </cell>
          <cell r="N151">
            <v>0</v>
          </cell>
          <cell r="O151">
            <v>0</v>
          </cell>
          <cell r="P151">
            <v>0.5</v>
          </cell>
          <cell r="Q151">
            <v>520</v>
          </cell>
          <cell r="R151">
            <v>1040</v>
          </cell>
          <cell r="S151">
            <v>5</v>
          </cell>
        </row>
        <row r="152">
          <cell r="A152">
            <v>399</v>
          </cell>
          <cell r="B152" t="str">
            <v xml:space="preserve">       </v>
          </cell>
          <cell r="C152">
            <v>0</v>
          </cell>
          <cell r="D152" t="str">
            <v xml:space="preserve">ND   </v>
          </cell>
          <cell r="E152">
            <v>0</v>
          </cell>
          <cell r="F152">
            <v>-7684.01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 t="str">
            <v xml:space="preserve">      </v>
          </cell>
          <cell r="M152" t="str">
            <v xml:space="preserve">     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</row>
        <row r="153">
          <cell r="A153" t="str">
            <v>_x001A_</v>
          </cell>
        </row>
      </sheetData>
      <sheetData sheetId="5">
        <row r="1">
          <cell r="B1" t="str">
            <v>SIERRA PACIFIC POWER COMPANY</v>
          </cell>
        </row>
        <row r="2">
          <cell r="B2" t="str">
            <v>GAS PLANT</v>
          </cell>
        </row>
        <row r="3">
          <cell r="B3" t="str">
            <v>AS OF DECEMBER 31,2004</v>
          </cell>
        </row>
        <row r="5">
          <cell r="M5" t="str">
            <v xml:space="preserve">CALCULATED </v>
          </cell>
        </row>
        <row r="6">
          <cell r="M6" t="str">
            <v>ANNUAL ACCRUAL</v>
          </cell>
          <cell r="O6" t="str">
            <v>COMPOSITE</v>
          </cell>
        </row>
        <row r="7">
          <cell r="K7" t="str">
            <v xml:space="preserve">BOOK </v>
          </cell>
          <cell r="L7" t="str">
            <v>FUTURE</v>
          </cell>
          <cell r="O7" t="str">
            <v xml:space="preserve">REMAINING </v>
          </cell>
        </row>
        <row r="8">
          <cell r="K8" t="str">
            <v>RESERVE</v>
          </cell>
          <cell r="L8" t="str">
            <v>ACCRALS</v>
          </cell>
          <cell r="M8" t="str">
            <v xml:space="preserve">CALCULATED </v>
          </cell>
        </row>
        <row r="9">
          <cell r="E9" t="str">
            <v xml:space="preserve">ORIGINAL </v>
          </cell>
          <cell r="M9" t="str">
            <v>ANNUAL ACCRUAL</v>
          </cell>
        </row>
        <row r="10">
          <cell r="B10" t="str">
            <v>ACCOUNT</v>
          </cell>
          <cell r="E10" t="str">
            <v>COST</v>
          </cell>
          <cell r="M10" t="str">
            <v>RATE</v>
          </cell>
          <cell r="N10" t="str">
            <v>AMOUNT</v>
          </cell>
        </row>
        <row r="12">
          <cell r="B12">
            <v>310.2</v>
          </cell>
          <cell r="C12">
            <v>310.2</v>
          </cell>
          <cell r="D12" t="str">
            <v>Land Rights</v>
          </cell>
          <cell r="M12">
            <v>0.53</v>
          </cell>
          <cell r="N12">
            <v>1081</v>
          </cell>
        </row>
        <row r="14">
          <cell r="B14">
            <v>311</v>
          </cell>
          <cell r="C14">
            <v>311</v>
          </cell>
          <cell r="D14" t="str">
            <v>STRUCTURES AND IMPROVEMENTS</v>
          </cell>
        </row>
        <row r="15">
          <cell r="B15" t="str">
            <v xml:space="preserve">311.00 11           </v>
          </cell>
          <cell r="D15" t="str">
            <v>Ft. Churchill Unit 1</v>
          </cell>
          <cell r="E15">
            <v>11</v>
          </cell>
          <cell r="M15">
            <v>4.09</v>
          </cell>
          <cell r="N15">
            <v>167096</v>
          </cell>
        </row>
        <row r="16">
          <cell r="B16" t="str">
            <v xml:space="preserve">311.00 12           </v>
          </cell>
          <cell r="D16" t="str">
            <v>Ft. Churchill Unit 2</v>
          </cell>
          <cell r="E16">
            <v>12</v>
          </cell>
          <cell r="M16">
            <v>3.36</v>
          </cell>
          <cell r="N16">
            <v>72732</v>
          </cell>
        </row>
        <row r="17">
          <cell r="B17" t="str">
            <v xml:space="preserve">311.00 10           </v>
          </cell>
          <cell r="D17" t="str">
            <v>Ft Churchill Common</v>
          </cell>
          <cell r="E17">
            <v>10</v>
          </cell>
          <cell r="M17">
            <v>5.96</v>
          </cell>
          <cell r="N17">
            <v>119603</v>
          </cell>
        </row>
        <row r="18">
          <cell r="B18" t="str">
            <v xml:space="preserve">311.00 01           </v>
          </cell>
          <cell r="D18" t="str">
            <v>Tracy Unit 1</v>
          </cell>
          <cell r="E18">
            <v>1</v>
          </cell>
          <cell r="M18">
            <v>3.36</v>
          </cell>
          <cell r="N18">
            <v>42604</v>
          </cell>
        </row>
        <row r="19">
          <cell r="B19" t="str">
            <v xml:space="preserve">311.00 02           </v>
          </cell>
          <cell r="D19" t="str">
            <v>Tracy Unit 2</v>
          </cell>
          <cell r="E19">
            <v>2</v>
          </cell>
          <cell r="M19">
            <v>2.76</v>
          </cell>
          <cell r="N19">
            <v>28724</v>
          </cell>
        </row>
        <row r="20">
          <cell r="B20" t="str">
            <v xml:space="preserve">311.00 03           </v>
          </cell>
          <cell r="D20" t="str">
            <v>Tracy Unit 3</v>
          </cell>
          <cell r="E20">
            <v>3</v>
          </cell>
          <cell r="M20">
            <v>2.29</v>
          </cell>
          <cell r="N20">
            <v>57338</v>
          </cell>
        </row>
        <row r="21">
          <cell r="B21" t="str">
            <v xml:space="preserve">311.00 06           </v>
          </cell>
          <cell r="D21" t="str">
            <v>Tracy Common</v>
          </cell>
          <cell r="E21">
            <v>6</v>
          </cell>
          <cell r="M21">
            <v>3.76</v>
          </cell>
          <cell r="N21">
            <v>99795</v>
          </cell>
        </row>
        <row r="22">
          <cell r="B22" t="str">
            <v xml:space="preserve">311.00 21           </v>
          </cell>
          <cell r="D22" t="str">
            <v>Valmy 1</v>
          </cell>
          <cell r="E22">
            <v>21</v>
          </cell>
          <cell r="M22">
            <v>4.95</v>
          </cell>
          <cell r="N22">
            <v>1412482</v>
          </cell>
        </row>
        <row r="23">
          <cell r="B23" t="str">
            <v xml:space="preserve">311.00 22           </v>
          </cell>
          <cell r="D23" t="str">
            <v>Valmy 2</v>
          </cell>
          <cell r="E23">
            <v>22</v>
          </cell>
          <cell r="M23">
            <v>4.33</v>
          </cell>
          <cell r="N23">
            <v>969893</v>
          </cell>
        </row>
        <row r="25">
          <cell r="D25" t="str">
            <v>TOTAL ACCOUNT 311</v>
          </cell>
          <cell r="M25">
            <v>4.46</v>
          </cell>
          <cell r="N25">
            <v>2970267</v>
          </cell>
        </row>
        <row r="27">
          <cell r="B27">
            <v>312</v>
          </cell>
          <cell r="C27">
            <v>312</v>
          </cell>
          <cell r="D27" t="str">
            <v>BOILER PLANT EQUIPMENT</v>
          </cell>
        </row>
        <row r="28">
          <cell r="B28" t="str">
            <v xml:space="preserve">312.00 11           </v>
          </cell>
          <cell r="D28" t="str">
            <v>Ft. Churchill Unit 1</v>
          </cell>
          <cell r="E28">
            <v>11</v>
          </cell>
          <cell r="M28">
            <v>2.82</v>
          </cell>
          <cell r="N28">
            <v>234173</v>
          </cell>
        </row>
        <row r="29">
          <cell r="B29" t="str">
            <v xml:space="preserve">312.00 12           </v>
          </cell>
          <cell r="D29" t="str">
            <v>Ft. Churchill Unit 2</v>
          </cell>
          <cell r="E29">
            <v>12</v>
          </cell>
          <cell r="M29">
            <v>4.25</v>
          </cell>
          <cell r="N29">
            <v>464448</v>
          </cell>
        </row>
        <row r="30">
          <cell r="B30" t="str">
            <v xml:space="preserve">312.00 10           </v>
          </cell>
          <cell r="D30" t="str">
            <v>Ft Churchill Common</v>
          </cell>
          <cell r="E30">
            <v>10</v>
          </cell>
          <cell r="M30">
            <v>5.65</v>
          </cell>
          <cell r="N30">
            <v>112909</v>
          </cell>
        </row>
        <row r="31">
          <cell r="B31" t="str">
            <v xml:space="preserve">312.00 01           </v>
          </cell>
          <cell r="D31" t="str">
            <v>Tracy Unit 1</v>
          </cell>
          <cell r="E31">
            <v>1</v>
          </cell>
          <cell r="M31">
            <v>3.59</v>
          </cell>
          <cell r="N31">
            <v>133572</v>
          </cell>
        </row>
        <row r="32">
          <cell r="B32" t="str">
            <v xml:space="preserve">312.00 02           </v>
          </cell>
          <cell r="D32" t="str">
            <v>Tracy Unit 2</v>
          </cell>
          <cell r="E32">
            <v>2</v>
          </cell>
          <cell r="M32">
            <v>2.85</v>
          </cell>
          <cell r="N32">
            <v>344550</v>
          </cell>
        </row>
        <row r="33">
          <cell r="B33" t="str">
            <v xml:space="preserve">312.00 03           </v>
          </cell>
          <cell r="D33" t="str">
            <v>Tracy Unit 3</v>
          </cell>
          <cell r="E33">
            <v>3</v>
          </cell>
          <cell r="M33">
            <v>2.78</v>
          </cell>
          <cell r="N33">
            <v>390519</v>
          </cell>
        </row>
        <row r="34">
          <cell r="B34" t="str">
            <v xml:space="preserve">312.00 06           </v>
          </cell>
          <cell r="D34" t="str">
            <v>Tracy Common</v>
          </cell>
          <cell r="E34">
            <v>6</v>
          </cell>
          <cell r="M34">
            <v>4.28</v>
          </cell>
          <cell r="N34">
            <v>99490</v>
          </cell>
        </row>
        <row r="35">
          <cell r="B35" t="str">
            <v xml:space="preserve">312.00 21           </v>
          </cell>
          <cell r="D35" t="str">
            <v>Valmy 1</v>
          </cell>
          <cell r="E35">
            <v>21</v>
          </cell>
          <cell r="M35">
            <v>5.65</v>
          </cell>
          <cell r="N35">
            <v>3652442</v>
          </cell>
        </row>
        <row r="36">
          <cell r="B36" t="str">
            <v xml:space="preserve">312.00 22           </v>
          </cell>
          <cell r="D36" t="str">
            <v>Valmy 2</v>
          </cell>
          <cell r="E36">
            <v>22</v>
          </cell>
          <cell r="M36">
            <v>4.8899999999999997</v>
          </cell>
          <cell r="N36">
            <v>4694901</v>
          </cell>
        </row>
        <row r="38">
          <cell r="D38" t="str">
            <v>TOTAL ACCOUNT 312</v>
          </cell>
          <cell r="M38">
            <v>4.7300000000000004</v>
          </cell>
          <cell r="N38">
            <v>10127004</v>
          </cell>
        </row>
        <row r="40">
          <cell r="B40">
            <v>314</v>
          </cell>
          <cell r="C40">
            <v>314</v>
          </cell>
          <cell r="D40" t="str">
            <v>TURBOGENERATOR UNITS</v>
          </cell>
        </row>
        <row r="41">
          <cell r="B41" t="str">
            <v xml:space="preserve">314.00 11           </v>
          </cell>
          <cell r="D41" t="str">
            <v>Ft. Churchill Unit 1</v>
          </cell>
          <cell r="E41">
            <v>11</v>
          </cell>
          <cell r="M41">
            <v>3.48</v>
          </cell>
          <cell r="N41">
            <v>219383</v>
          </cell>
        </row>
        <row r="42">
          <cell r="B42" t="str">
            <v xml:space="preserve">314.00 12           </v>
          </cell>
          <cell r="D42" t="str">
            <v>Ft. Churchill Unit 2</v>
          </cell>
          <cell r="E42">
            <v>12</v>
          </cell>
          <cell r="M42">
            <v>5.03</v>
          </cell>
          <cell r="N42">
            <v>428679</v>
          </cell>
        </row>
        <row r="43">
          <cell r="B43" t="str">
            <v xml:space="preserve">314.00 10           </v>
          </cell>
          <cell r="D43" t="str">
            <v>Ft Churchill Common</v>
          </cell>
          <cell r="E43">
            <v>10</v>
          </cell>
          <cell r="M43">
            <v>9.41</v>
          </cell>
          <cell r="N43">
            <v>1054</v>
          </cell>
        </row>
        <row r="44">
          <cell r="B44" t="str">
            <v xml:space="preserve">314.00 01           </v>
          </cell>
          <cell r="D44" t="str">
            <v>Tracy Unit 1</v>
          </cell>
          <cell r="E44">
            <v>1</v>
          </cell>
          <cell r="M44">
            <v>3.62</v>
          </cell>
          <cell r="N44">
            <v>100283</v>
          </cell>
        </row>
        <row r="45">
          <cell r="B45" t="str">
            <v xml:space="preserve">314.00 02           </v>
          </cell>
          <cell r="D45" t="str">
            <v>Tracy Unit 2</v>
          </cell>
          <cell r="E45">
            <v>2</v>
          </cell>
          <cell r="M45">
            <v>5.48</v>
          </cell>
          <cell r="N45">
            <v>331448</v>
          </cell>
        </row>
        <row r="46">
          <cell r="B46" t="str">
            <v xml:space="preserve">314.00 03           </v>
          </cell>
          <cell r="D46" t="str">
            <v>Tracy Unit 3</v>
          </cell>
          <cell r="E46">
            <v>3</v>
          </cell>
          <cell r="M46">
            <v>2.5499999999999998</v>
          </cell>
          <cell r="N46">
            <v>238367</v>
          </cell>
        </row>
        <row r="47">
          <cell r="B47" t="str">
            <v xml:space="preserve">314.00 06           </v>
          </cell>
          <cell r="D47" t="str">
            <v>Tracy Common</v>
          </cell>
          <cell r="E47">
            <v>6</v>
          </cell>
          <cell r="M47">
            <v>4.8099999999999996</v>
          </cell>
          <cell r="N47">
            <v>20136</v>
          </cell>
        </row>
        <row r="48">
          <cell r="B48" t="str">
            <v xml:space="preserve">314.00 21           </v>
          </cell>
          <cell r="D48" t="str">
            <v>Valmy 1</v>
          </cell>
          <cell r="E48">
            <v>21</v>
          </cell>
          <cell r="M48">
            <v>5.13</v>
          </cell>
          <cell r="N48">
            <v>817301</v>
          </cell>
        </row>
        <row r="49">
          <cell r="B49" t="str">
            <v xml:space="preserve">314.00 22           </v>
          </cell>
          <cell r="D49" t="str">
            <v>Valmy 2</v>
          </cell>
          <cell r="E49">
            <v>22</v>
          </cell>
          <cell r="M49">
            <v>4.71</v>
          </cell>
          <cell r="N49">
            <v>1073126</v>
          </cell>
        </row>
        <row r="51">
          <cell r="D51" t="str">
            <v>TOTAL ACCOUNT 314</v>
          </cell>
          <cell r="M51">
            <v>4.4800000000000004</v>
          </cell>
          <cell r="N51">
            <v>3229777</v>
          </cell>
        </row>
        <row r="53">
          <cell r="B53">
            <v>315</v>
          </cell>
          <cell r="C53">
            <v>315</v>
          </cell>
          <cell r="D53" t="str">
            <v>ACCESORY ELECTRIC EQUIPMENT</v>
          </cell>
        </row>
        <row r="54">
          <cell r="B54" t="str">
            <v xml:space="preserve">315.00 11           </v>
          </cell>
          <cell r="D54" t="str">
            <v>Ft. Churchill Unit 1</v>
          </cell>
          <cell r="E54">
            <v>11</v>
          </cell>
          <cell r="M54">
            <v>2.97</v>
          </cell>
          <cell r="N54">
            <v>52563</v>
          </cell>
        </row>
        <row r="55">
          <cell r="B55" t="str">
            <v xml:space="preserve">315.00 12           </v>
          </cell>
          <cell r="D55" t="str">
            <v>Ft. Churchill Unit 2</v>
          </cell>
          <cell r="E55">
            <v>12</v>
          </cell>
          <cell r="M55">
            <v>2.9</v>
          </cell>
          <cell r="N55">
            <v>44487</v>
          </cell>
        </row>
        <row r="56">
          <cell r="B56" t="str">
            <v xml:space="preserve">315.00 10           </v>
          </cell>
          <cell r="D56" t="str">
            <v>Ft Churchill Common</v>
          </cell>
          <cell r="E56">
            <v>10</v>
          </cell>
          <cell r="M56">
            <v>4.95</v>
          </cell>
          <cell r="N56">
            <v>26754</v>
          </cell>
        </row>
        <row r="57">
          <cell r="B57" t="str">
            <v xml:space="preserve">315.00 01           </v>
          </cell>
          <cell r="D57" t="str">
            <v>Tracy Unit 1</v>
          </cell>
          <cell r="E57">
            <v>1</v>
          </cell>
          <cell r="M57">
            <v>3.54</v>
          </cell>
          <cell r="N57">
            <v>34794</v>
          </cell>
        </row>
        <row r="58">
          <cell r="B58" t="str">
            <v xml:space="preserve">315.00 02           </v>
          </cell>
          <cell r="D58" t="str">
            <v>Tracy Unit 2</v>
          </cell>
          <cell r="E58">
            <v>2</v>
          </cell>
          <cell r="M58">
            <v>3.2</v>
          </cell>
          <cell r="N58">
            <v>29812</v>
          </cell>
        </row>
        <row r="59">
          <cell r="B59" t="str">
            <v xml:space="preserve">315.00 03           </v>
          </cell>
          <cell r="D59" t="str">
            <v>Tracy Unit 3</v>
          </cell>
          <cell r="E59">
            <v>3</v>
          </cell>
          <cell r="M59">
            <v>2.82</v>
          </cell>
          <cell r="N59">
            <v>121492</v>
          </cell>
        </row>
        <row r="60">
          <cell r="B60" t="str">
            <v xml:space="preserve">315.00 06           </v>
          </cell>
          <cell r="D60" t="str">
            <v>Tracy Common</v>
          </cell>
          <cell r="E60">
            <v>6</v>
          </cell>
          <cell r="M60">
            <v>4.8499999999999996</v>
          </cell>
          <cell r="N60">
            <v>22273</v>
          </cell>
        </row>
        <row r="61">
          <cell r="B61" t="str">
            <v xml:space="preserve">315.00 21           </v>
          </cell>
          <cell r="D61" t="str">
            <v>Valmy 1</v>
          </cell>
          <cell r="E61">
            <v>21</v>
          </cell>
          <cell r="M61">
            <v>5.16</v>
          </cell>
          <cell r="N61">
            <v>811072</v>
          </cell>
        </row>
        <row r="62">
          <cell r="B62" t="str">
            <v xml:space="preserve">315.00 22           </v>
          </cell>
          <cell r="D62" t="str">
            <v>Valmy 2</v>
          </cell>
          <cell r="E62">
            <v>22</v>
          </cell>
          <cell r="M62">
            <v>4.63</v>
          </cell>
          <cell r="N62">
            <v>661821</v>
          </cell>
        </row>
        <row r="64">
          <cell r="D64" t="str">
            <v>TOTAL ACCOUNT 315</v>
          </cell>
          <cell r="M64">
            <v>4.45</v>
          </cell>
          <cell r="N64">
            <v>1805068</v>
          </cell>
        </row>
        <row r="66">
          <cell r="B66">
            <v>316</v>
          </cell>
          <cell r="C66">
            <v>316</v>
          </cell>
          <cell r="D66" t="str">
            <v>Misc. Power Plant Equipment</v>
          </cell>
        </row>
        <row r="67">
          <cell r="B67" t="str">
            <v xml:space="preserve">316.00 11           </v>
          </cell>
          <cell r="D67" t="str">
            <v>Ft. Churchill Unit 1</v>
          </cell>
          <cell r="E67">
            <v>11</v>
          </cell>
          <cell r="M67">
            <v>2.48</v>
          </cell>
          <cell r="N67">
            <v>6903</v>
          </cell>
        </row>
        <row r="68">
          <cell r="B68" t="str">
            <v xml:space="preserve">316.00 12           </v>
          </cell>
          <cell r="D68" t="str">
            <v>Ft. Churchill Unit 2</v>
          </cell>
          <cell r="E68">
            <v>12</v>
          </cell>
          <cell r="M68">
            <v>2.92</v>
          </cell>
          <cell r="N68">
            <v>2008</v>
          </cell>
        </row>
        <row r="69">
          <cell r="B69" t="str">
            <v xml:space="preserve">316.00 10           </v>
          </cell>
          <cell r="D69" t="str">
            <v>Ft Churchill Common</v>
          </cell>
          <cell r="E69">
            <v>10</v>
          </cell>
          <cell r="M69">
            <v>6.41</v>
          </cell>
          <cell r="N69">
            <v>94046</v>
          </cell>
        </row>
        <row r="70">
          <cell r="B70" t="str">
            <v xml:space="preserve">316.00 01           </v>
          </cell>
          <cell r="D70" t="str">
            <v>Tracy Unit 1</v>
          </cell>
          <cell r="E70">
            <v>1</v>
          </cell>
          <cell r="M70">
            <v>6.15</v>
          </cell>
          <cell r="N70">
            <v>32593</v>
          </cell>
        </row>
        <row r="71">
          <cell r="B71" t="str">
            <v xml:space="preserve">316.00 02           </v>
          </cell>
          <cell r="D71" t="str">
            <v>Tracy Unit 2</v>
          </cell>
          <cell r="E71">
            <v>2</v>
          </cell>
          <cell r="M71">
            <v>6.88</v>
          </cell>
          <cell r="N71">
            <v>29607</v>
          </cell>
        </row>
        <row r="72">
          <cell r="B72" t="str">
            <v xml:space="preserve">316.00 03           </v>
          </cell>
          <cell r="D72" t="str">
            <v>Tracy Unit 3</v>
          </cell>
          <cell r="E72">
            <v>3</v>
          </cell>
          <cell r="M72">
            <v>3.78</v>
          </cell>
          <cell r="N72">
            <v>25921</v>
          </cell>
        </row>
        <row r="73">
          <cell r="B73" t="str">
            <v xml:space="preserve">316.00 06           </v>
          </cell>
          <cell r="D73" t="str">
            <v>Tracy Common</v>
          </cell>
          <cell r="E73">
            <v>6</v>
          </cell>
          <cell r="M73">
            <v>6.03</v>
          </cell>
          <cell r="N73">
            <v>111617</v>
          </cell>
        </row>
        <row r="74">
          <cell r="B74" t="str">
            <v xml:space="preserve">316.00 21           </v>
          </cell>
          <cell r="D74" t="str">
            <v>Valmy 1</v>
          </cell>
          <cell r="E74">
            <v>21</v>
          </cell>
          <cell r="M74">
            <v>6.19</v>
          </cell>
          <cell r="N74">
            <v>203646</v>
          </cell>
        </row>
        <row r="75">
          <cell r="B75" t="str">
            <v xml:space="preserve">316.00 22           </v>
          </cell>
          <cell r="D75" t="str">
            <v>Valmy 2</v>
          </cell>
          <cell r="E75">
            <v>22</v>
          </cell>
          <cell r="M75">
            <v>4.6100000000000003</v>
          </cell>
          <cell r="N75">
            <v>46423</v>
          </cell>
        </row>
        <row r="77">
          <cell r="D77" t="str">
            <v>TOTAL ACCOUNT 316</v>
          </cell>
          <cell r="M77">
            <v>5.75</v>
          </cell>
          <cell r="N77">
            <v>552764</v>
          </cell>
        </row>
        <row r="79">
          <cell r="D79" t="str">
            <v>TOTAL STEAM PRODUCTION</v>
          </cell>
          <cell r="M79">
            <v>4.63</v>
          </cell>
          <cell r="N79">
            <v>18685961</v>
          </cell>
        </row>
        <row r="81">
          <cell r="D81" t="str">
            <v>HYDRAULIC PRODUCTION PLANT</v>
          </cell>
        </row>
        <row r="83">
          <cell r="B83">
            <v>330.2</v>
          </cell>
          <cell r="C83">
            <v>330.2</v>
          </cell>
          <cell r="D83" t="str">
            <v>Land Rights</v>
          </cell>
          <cell r="M83">
            <v>0.82</v>
          </cell>
          <cell r="N83">
            <v>2011</v>
          </cell>
        </row>
        <row r="84">
          <cell r="B84">
            <v>331</v>
          </cell>
          <cell r="C84">
            <v>331</v>
          </cell>
          <cell r="D84" t="str">
            <v>Structures &amp; Improvements</v>
          </cell>
          <cell r="M84">
            <v>5.81</v>
          </cell>
          <cell r="N84">
            <v>110012</v>
          </cell>
        </row>
        <row r="85">
          <cell r="B85">
            <v>332</v>
          </cell>
          <cell r="C85">
            <v>332</v>
          </cell>
          <cell r="D85" t="str">
            <v>Reservoirs, Dams &amp; Waterways</v>
          </cell>
          <cell r="M85">
            <v>2.72</v>
          </cell>
          <cell r="N85">
            <v>385647</v>
          </cell>
        </row>
        <row r="86">
          <cell r="B86">
            <v>333</v>
          </cell>
          <cell r="C86">
            <v>333</v>
          </cell>
          <cell r="D86" t="str">
            <v>Waterwheels, Turbines &amp; Generators</v>
          </cell>
          <cell r="M86">
            <v>1.31</v>
          </cell>
          <cell r="N86">
            <v>9357</v>
          </cell>
        </row>
        <row r="87">
          <cell r="B87">
            <v>334</v>
          </cell>
          <cell r="C87">
            <v>334</v>
          </cell>
          <cell r="D87" t="str">
            <v>Accessory Electric Equipment</v>
          </cell>
          <cell r="M87">
            <v>4.97</v>
          </cell>
          <cell r="N87">
            <v>38816</v>
          </cell>
        </row>
        <row r="88">
          <cell r="B88">
            <v>335</v>
          </cell>
          <cell r="C88">
            <v>335</v>
          </cell>
          <cell r="D88" t="str">
            <v>Misc. Power Plant Equipment</v>
          </cell>
          <cell r="M88">
            <v>0</v>
          </cell>
          <cell r="N88">
            <v>0</v>
          </cell>
        </row>
        <row r="89">
          <cell r="B89">
            <v>336</v>
          </cell>
          <cell r="C89">
            <v>336</v>
          </cell>
          <cell r="D89" t="str">
            <v>Roads, Railroads &amp; Bridges</v>
          </cell>
          <cell r="M89">
            <v>5.66</v>
          </cell>
          <cell r="N89">
            <v>10225</v>
          </cell>
        </row>
        <row r="91">
          <cell r="D91" t="str">
            <v xml:space="preserve">TOTAL HYDRAULIC PRODUCTION </v>
          </cell>
          <cell r="M91">
            <v>3.09</v>
          </cell>
          <cell r="N91">
            <v>556068</v>
          </cell>
        </row>
        <row r="93">
          <cell r="D93" t="str">
            <v>OTHER PRODUCTION PLANT</v>
          </cell>
        </row>
        <row r="95">
          <cell r="B95">
            <v>341</v>
          </cell>
          <cell r="C95">
            <v>341</v>
          </cell>
          <cell r="D95" t="str">
            <v>STRUCTURES &amp; IMPROVEMENTS</v>
          </cell>
        </row>
        <row r="96">
          <cell r="B96" t="str">
            <v xml:space="preserve">341.00 01           </v>
          </cell>
          <cell r="D96" t="str">
            <v>Battle Mountain</v>
          </cell>
          <cell r="E96">
            <v>1</v>
          </cell>
          <cell r="I96">
            <v>0</v>
          </cell>
          <cell r="J96" t="str">
            <v>Other</v>
          </cell>
          <cell r="K96">
            <v>0</v>
          </cell>
          <cell r="M96">
            <v>0.87</v>
          </cell>
          <cell r="N96">
            <v>320</v>
          </cell>
        </row>
        <row r="97">
          <cell r="B97" t="str">
            <v xml:space="preserve">341.00 02           </v>
          </cell>
          <cell r="D97" t="str">
            <v>Brunswick</v>
          </cell>
          <cell r="E97">
            <v>2</v>
          </cell>
          <cell r="I97">
            <v>1</v>
          </cell>
          <cell r="J97" t="str">
            <v>Battle Mountain</v>
          </cell>
          <cell r="K97">
            <v>1</v>
          </cell>
          <cell r="M97">
            <v>1.08</v>
          </cell>
          <cell r="N97">
            <v>256</v>
          </cell>
        </row>
        <row r="98">
          <cell r="B98" t="str">
            <v xml:space="preserve">341.00 03           </v>
          </cell>
          <cell r="D98" t="str">
            <v>Clark Mountain CT #3</v>
          </cell>
          <cell r="E98">
            <v>3</v>
          </cell>
          <cell r="I98">
            <v>2</v>
          </cell>
          <cell r="J98" t="str">
            <v>Brunswick</v>
          </cell>
          <cell r="K98">
            <v>2</v>
          </cell>
          <cell r="M98">
            <v>4.6100000000000003</v>
          </cell>
          <cell r="N98">
            <v>108260</v>
          </cell>
        </row>
        <row r="99">
          <cell r="B99" t="str">
            <v xml:space="preserve">341.00 04           </v>
          </cell>
          <cell r="D99" t="str">
            <v>Clark Mountain CT #4</v>
          </cell>
          <cell r="E99">
            <v>4</v>
          </cell>
          <cell r="I99">
            <v>3</v>
          </cell>
          <cell r="J99" t="str">
            <v>Clark Mountain CT #3</v>
          </cell>
          <cell r="K99">
            <v>3</v>
          </cell>
          <cell r="M99">
            <v>4.93</v>
          </cell>
          <cell r="N99">
            <v>150061</v>
          </cell>
        </row>
        <row r="100">
          <cell r="B100" t="str">
            <v xml:space="preserve">341.00 05           </v>
          </cell>
          <cell r="D100" t="str">
            <v>Fallon</v>
          </cell>
          <cell r="E100">
            <v>5</v>
          </cell>
          <cell r="I100">
            <v>4</v>
          </cell>
          <cell r="J100" t="str">
            <v>Clark Mountain CT #4</v>
          </cell>
          <cell r="K100">
            <v>4</v>
          </cell>
          <cell r="M100">
            <v>0.92</v>
          </cell>
          <cell r="N100">
            <v>56</v>
          </cell>
        </row>
        <row r="101">
          <cell r="B101" t="str">
            <v xml:space="preserve">341.00 06           </v>
          </cell>
          <cell r="D101" t="str">
            <v>Gabbs</v>
          </cell>
          <cell r="E101">
            <v>6</v>
          </cell>
          <cell r="I101">
            <v>5</v>
          </cell>
          <cell r="J101" t="str">
            <v>Fallon Diesels</v>
          </cell>
          <cell r="K101">
            <v>5</v>
          </cell>
          <cell r="M101">
            <v>1.25</v>
          </cell>
          <cell r="N101">
            <v>265</v>
          </cell>
        </row>
        <row r="102">
          <cell r="B102" t="str">
            <v xml:space="preserve">341.00 08           </v>
          </cell>
          <cell r="D102" t="str">
            <v>Kings Beach</v>
          </cell>
          <cell r="E102">
            <v>8</v>
          </cell>
          <cell r="I102">
            <v>6</v>
          </cell>
          <cell r="J102" t="str">
            <v>Gabbs</v>
          </cell>
          <cell r="K102">
            <v>6</v>
          </cell>
          <cell r="M102">
            <v>2.2000000000000002</v>
          </cell>
          <cell r="N102">
            <v>8614</v>
          </cell>
        </row>
        <row r="103">
          <cell r="B103" t="str">
            <v xml:space="preserve">341.00 09           </v>
          </cell>
          <cell r="D103" t="str">
            <v>Pinon</v>
          </cell>
          <cell r="E103">
            <v>9</v>
          </cell>
          <cell r="I103">
            <v>8</v>
          </cell>
          <cell r="J103" t="str">
            <v>Kings Beach</v>
          </cell>
          <cell r="K103">
            <v>8</v>
          </cell>
          <cell r="M103">
            <v>4.72</v>
          </cell>
          <cell r="N103">
            <v>5672</v>
          </cell>
        </row>
        <row r="104">
          <cell r="B104" t="str">
            <v xml:space="preserve">341.00 10           </v>
          </cell>
          <cell r="D104" t="str">
            <v>Portola</v>
          </cell>
          <cell r="E104">
            <v>10</v>
          </cell>
          <cell r="I104">
            <v>9</v>
          </cell>
          <cell r="J104" t="str">
            <v>Tracy Units 4&amp;5</v>
          </cell>
          <cell r="K104">
            <v>9</v>
          </cell>
          <cell r="M104">
            <v>1.38</v>
          </cell>
          <cell r="N104">
            <v>69</v>
          </cell>
        </row>
        <row r="105">
          <cell r="B105" t="str">
            <v xml:space="preserve">341.00 12           </v>
          </cell>
          <cell r="D105" t="str">
            <v>Tracy</v>
          </cell>
          <cell r="E105">
            <v>12</v>
          </cell>
          <cell r="I105">
            <v>10</v>
          </cell>
          <cell r="J105" t="str">
            <v>Portola Diesels</v>
          </cell>
          <cell r="K105">
            <v>10</v>
          </cell>
          <cell r="M105">
            <v>0.44</v>
          </cell>
          <cell r="N105">
            <v>420</v>
          </cell>
        </row>
        <row r="106">
          <cell r="B106" t="str">
            <v xml:space="preserve">341.00 16           </v>
          </cell>
          <cell r="D106" t="str">
            <v>Valley Road</v>
          </cell>
          <cell r="E106">
            <v>16</v>
          </cell>
          <cell r="I106">
            <v>11</v>
          </cell>
          <cell r="J106" t="str">
            <v>Stock Yard Diesels</v>
          </cell>
          <cell r="K106">
            <v>11</v>
          </cell>
          <cell r="M106">
            <v>5.69</v>
          </cell>
          <cell r="N106">
            <v>1618</v>
          </cell>
        </row>
        <row r="107">
          <cell r="B107" t="str">
            <v xml:space="preserve">341.00 15           </v>
          </cell>
          <cell r="D107" t="str">
            <v>Winnemucca</v>
          </cell>
          <cell r="E107">
            <v>15</v>
          </cell>
          <cell r="I107">
            <v>12</v>
          </cell>
          <cell r="J107" t="str">
            <v>Clark Mountain Diesels #1/2</v>
          </cell>
          <cell r="K107">
            <v>12</v>
          </cell>
          <cell r="M107">
            <v>0.32</v>
          </cell>
          <cell r="N107">
            <v>338</v>
          </cell>
        </row>
        <row r="108">
          <cell r="I108">
            <v>15</v>
          </cell>
          <cell r="J108" t="str">
            <v>Winnemucca Gas Turbines</v>
          </cell>
          <cell r="K108">
            <v>15</v>
          </cell>
        </row>
        <row r="109">
          <cell r="D109" t="str">
            <v>Total Account 341</v>
          </cell>
          <cell r="I109">
            <v>16</v>
          </cell>
          <cell r="J109" t="str">
            <v>Valley Road Diesels</v>
          </cell>
          <cell r="K109">
            <v>16</v>
          </cell>
          <cell r="M109">
            <v>4.43</v>
          </cell>
          <cell r="N109">
            <v>275949</v>
          </cell>
        </row>
        <row r="110">
          <cell r="I110">
            <v>21</v>
          </cell>
          <cell r="J110" t="str">
            <v>VALMY UNIT 1</v>
          </cell>
          <cell r="K110">
            <v>21</v>
          </cell>
        </row>
        <row r="111">
          <cell r="B111">
            <v>342</v>
          </cell>
          <cell r="C111">
            <v>342</v>
          </cell>
          <cell r="D111" t="str">
            <v>FUEL HOLDERS&lt;PRODUCERS &amp; ACCESS&gt;</v>
          </cell>
          <cell r="I111">
            <v>33</v>
          </cell>
          <cell r="J111" t="str">
            <v>VALMY UNIT 2</v>
          </cell>
          <cell r="K111">
            <v>33</v>
          </cell>
        </row>
        <row r="112">
          <cell r="B112" t="str">
            <v xml:space="preserve">342.00 01           </v>
          </cell>
          <cell r="D112" t="str">
            <v>Battle Mountain</v>
          </cell>
          <cell r="E112">
            <v>1</v>
          </cell>
          <cell r="I112">
            <v>38</v>
          </cell>
          <cell r="J112" t="str">
            <v>Loyalton Diesels</v>
          </cell>
          <cell r="K112">
            <v>38</v>
          </cell>
          <cell r="M112">
            <v>0.73</v>
          </cell>
          <cell r="N112">
            <v>277</v>
          </cell>
        </row>
        <row r="113">
          <cell r="B113" t="str">
            <v xml:space="preserve">342.00 02           </v>
          </cell>
          <cell r="D113" t="str">
            <v>Brunswick</v>
          </cell>
          <cell r="E113">
            <v>2</v>
          </cell>
          <cell r="I113">
            <v>41</v>
          </cell>
          <cell r="J113" t="str">
            <v>Tracy 8,9,10</v>
          </cell>
          <cell r="K113">
            <v>41</v>
          </cell>
          <cell r="M113">
            <v>0.96</v>
          </cell>
          <cell r="N113">
            <v>74</v>
          </cell>
        </row>
        <row r="114">
          <cell r="B114" t="str">
            <v xml:space="preserve">342.00 03           </v>
          </cell>
          <cell r="D114" t="str">
            <v>Clark Mountain CT #3</v>
          </cell>
          <cell r="E114">
            <v>3</v>
          </cell>
          <cell r="I114">
            <v>91</v>
          </cell>
          <cell r="J114" t="str">
            <v>Solar</v>
          </cell>
          <cell r="K114">
            <v>91</v>
          </cell>
          <cell r="M114">
            <v>4.7</v>
          </cell>
          <cell r="N114">
            <v>238148</v>
          </cell>
        </row>
        <row r="115">
          <cell r="B115" t="str">
            <v xml:space="preserve">342.00 04           </v>
          </cell>
          <cell r="D115" t="str">
            <v>Clark Mountain CT #4</v>
          </cell>
          <cell r="E115">
            <v>4</v>
          </cell>
          <cell r="M115">
            <v>4.72</v>
          </cell>
          <cell r="N115">
            <v>238687</v>
          </cell>
        </row>
        <row r="116">
          <cell r="B116" t="str">
            <v xml:space="preserve">342.00 06           </v>
          </cell>
          <cell r="D116" t="str">
            <v>Gabbs</v>
          </cell>
          <cell r="E116">
            <v>6</v>
          </cell>
          <cell r="M116">
            <v>1.1499999999999999</v>
          </cell>
          <cell r="N116">
            <v>277</v>
          </cell>
        </row>
        <row r="117">
          <cell r="B117" t="str">
            <v xml:space="preserve">342.00 08           </v>
          </cell>
          <cell r="D117" t="str">
            <v>Kings Beach</v>
          </cell>
          <cell r="E117">
            <v>8</v>
          </cell>
          <cell r="M117">
            <v>2.15</v>
          </cell>
          <cell r="N117">
            <v>4044</v>
          </cell>
        </row>
        <row r="118">
          <cell r="B118" t="str">
            <v xml:space="preserve">342.00 09           </v>
          </cell>
          <cell r="D118" t="str">
            <v>Pinon</v>
          </cell>
          <cell r="E118">
            <v>9</v>
          </cell>
          <cell r="M118">
            <v>5.32</v>
          </cell>
          <cell r="N118">
            <v>178158</v>
          </cell>
        </row>
        <row r="119">
          <cell r="B119" t="str">
            <v xml:space="preserve">342.00 10           </v>
          </cell>
          <cell r="D119" t="str">
            <v>Portola</v>
          </cell>
          <cell r="E119">
            <v>10</v>
          </cell>
          <cell r="M119">
            <v>1.41</v>
          </cell>
          <cell r="N119">
            <v>222</v>
          </cell>
        </row>
        <row r="120">
          <cell r="B120" t="str">
            <v xml:space="preserve">342.00 12           </v>
          </cell>
          <cell r="D120" t="str">
            <v>Tracy</v>
          </cell>
          <cell r="E120">
            <v>12</v>
          </cell>
          <cell r="M120">
            <v>1.24</v>
          </cell>
          <cell r="N120">
            <v>1021</v>
          </cell>
        </row>
        <row r="121">
          <cell r="B121" t="str">
            <v xml:space="preserve">342.00 16           </v>
          </cell>
          <cell r="D121" t="str">
            <v>Valley Road</v>
          </cell>
          <cell r="E121">
            <v>16</v>
          </cell>
          <cell r="M121">
            <v>0.9</v>
          </cell>
          <cell r="N121">
            <v>345</v>
          </cell>
        </row>
        <row r="123">
          <cell r="D123" t="str">
            <v>Total Account 342</v>
          </cell>
          <cell r="M123">
            <v>4.7699999999999996</v>
          </cell>
          <cell r="N123">
            <v>661253</v>
          </cell>
        </row>
        <row r="125">
          <cell r="B125">
            <v>343</v>
          </cell>
          <cell r="C125">
            <v>343</v>
          </cell>
          <cell r="D125" t="str">
            <v>PRIME MOVERS</v>
          </cell>
        </row>
        <row r="126">
          <cell r="B126" t="str">
            <v xml:space="preserve">343.00 03           </v>
          </cell>
          <cell r="D126" t="str">
            <v>Clark Mountain #3</v>
          </cell>
          <cell r="E126">
            <v>3</v>
          </cell>
          <cell r="M126">
            <v>4.7</v>
          </cell>
          <cell r="N126">
            <v>523755</v>
          </cell>
        </row>
        <row r="127">
          <cell r="B127" t="str">
            <v xml:space="preserve">343.00 04           </v>
          </cell>
          <cell r="D127" t="str">
            <v>Clark Mountain #4</v>
          </cell>
          <cell r="E127">
            <v>4</v>
          </cell>
          <cell r="M127">
            <v>4.71</v>
          </cell>
          <cell r="N127">
            <v>520116</v>
          </cell>
        </row>
        <row r="128">
          <cell r="B128" t="str">
            <v xml:space="preserve">343.00 08           </v>
          </cell>
          <cell r="D128" t="str">
            <v>Kings Beach</v>
          </cell>
          <cell r="E128">
            <v>8</v>
          </cell>
          <cell r="M128">
            <v>3.14</v>
          </cell>
          <cell r="N128">
            <v>5333</v>
          </cell>
        </row>
        <row r="129">
          <cell r="B129" t="str">
            <v xml:space="preserve">343.00 09           </v>
          </cell>
          <cell r="D129" t="str">
            <v>Pinon</v>
          </cell>
          <cell r="E129">
            <v>9</v>
          </cell>
          <cell r="M129">
            <v>5.42</v>
          </cell>
          <cell r="N129">
            <v>49516</v>
          </cell>
        </row>
        <row r="131">
          <cell r="D131" t="str">
            <v>Total Account 343</v>
          </cell>
          <cell r="M131">
            <v>4.72</v>
          </cell>
          <cell r="N131">
            <v>1098720</v>
          </cell>
        </row>
        <row r="133">
          <cell r="B133">
            <v>344</v>
          </cell>
          <cell r="C133">
            <v>344</v>
          </cell>
          <cell r="D133" t="str">
            <v>GENERATORS</v>
          </cell>
        </row>
        <row r="134">
          <cell r="B134" t="str">
            <v xml:space="preserve">344.00 01           </v>
          </cell>
          <cell r="D134" t="str">
            <v>Battle Mountain</v>
          </cell>
          <cell r="E134">
            <v>1</v>
          </cell>
          <cell r="M134">
            <v>0.55000000000000004</v>
          </cell>
          <cell r="N134">
            <v>3708</v>
          </cell>
        </row>
        <row r="135">
          <cell r="B135" t="str">
            <v xml:space="preserve">344.00 02           </v>
          </cell>
          <cell r="D135" t="str">
            <v>Brunswick</v>
          </cell>
          <cell r="E135">
            <v>2</v>
          </cell>
          <cell r="M135">
            <v>1</v>
          </cell>
          <cell r="N135">
            <v>4876</v>
          </cell>
        </row>
        <row r="136">
          <cell r="B136" t="str">
            <v xml:space="preserve">344.00 03           </v>
          </cell>
          <cell r="D136" t="str">
            <v>Clark Mountain #3</v>
          </cell>
          <cell r="E136">
            <v>3</v>
          </cell>
          <cell r="M136">
            <v>4.78</v>
          </cell>
          <cell r="N136">
            <v>231322</v>
          </cell>
        </row>
        <row r="137">
          <cell r="B137" t="str">
            <v xml:space="preserve">344.00 04           </v>
          </cell>
          <cell r="D137" t="str">
            <v>Clark Mountain #4</v>
          </cell>
          <cell r="E137">
            <v>4</v>
          </cell>
          <cell r="M137">
            <v>4.79</v>
          </cell>
          <cell r="N137">
            <v>231113</v>
          </cell>
        </row>
        <row r="138">
          <cell r="B138" t="str">
            <v xml:space="preserve">344.00 05           </v>
          </cell>
          <cell r="D138" t="str">
            <v>Fallon</v>
          </cell>
          <cell r="E138">
            <v>5</v>
          </cell>
          <cell r="M138">
            <v>0.81</v>
          </cell>
          <cell r="N138">
            <v>2341</v>
          </cell>
        </row>
        <row r="139">
          <cell r="B139" t="str">
            <v xml:space="preserve">344.00 06           </v>
          </cell>
          <cell r="D139" t="str">
            <v>Gabbs</v>
          </cell>
          <cell r="E139">
            <v>6</v>
          </cell>
          <cell r="M139">
            <v>1.27</v>
          </cell>
          <cell r="N139">
            <v>7494</v>
          </cell>
        </row>
        <row r="140">
          <cell r="B140" t="str">
            <v xml:space="preserve">344.00 08           </v>
          </cell>
          <cell r="D140" t="str">
            <v>Kings Beach</v>
          </cell>
          <cell r="E140">
            <v>8</v>
          </cell>
          <cell r="M140">
            <v>1.18</v>
          </cell>
          <cell r="N140">
            <v>17918</v>
          </cell>
        </row>
        <row r="141">
          <cell r="B141" t="str">
            <v xml:space="preserve">344.00 09           </v>
          </cell>
          <cell r="D141" t="str">
            <v>Pinon</v>
          </cell>
          <cell r="E141">
            <v>9</v>
          </cell>
          <cell r="M141">
            <v>4.21</v>
          </cell>
          <cell r="N141">
            <v>1026671</v>
          </cell>
        </row>
        <row r="142">
          <cell r="B142" t="str">
            <v xml:space="preserve">344.00 10           </v>
          </cell>
          <cell r="D142" t="str">
            <v>Portola</v>
          </cell>
          <cell r="E142">
            <v>10</v>
          </cell>
          <cell r="M142">
            <v>1.25</v>
          </cell>
          <cell r="N142">
            <v>7052</v>
          </cell>
        </row>
        <row r="143">
          <cell r="B143" t="str">
            <v xml:space="preserve">344.00 11           </v>
          </cell>
          <cell r="D143" t="str">
            <v>Stock Yard</v>
          </cell>
          <cell r="E143">
            <v>11</v>
          </cell>
          <cell r="M143">
            <v>1.88</v>
          </cell>
          <cell r="N143">
            <v>612</v>
          </cell>
        </row>
        <row r="144">
          <cell r="B144" t="str">
            <v xml:space="preserve">344.00 12           </v>
          </cell>
          <cell r="D144" t="str">
            <v>Tracy</v>
          </cell>
          <cell r="E144">
            <v>12</v>
          </cell>
          <cell r="M144">
            <v>0.59</v>
          </cell>
          <cell r="N144">
            <v>9735</v>
          </cell>
        </row>
        <row r="145">
          <cell r="B145" t="str">
            <v xml:space="preserve">344.00 16           </v>
          </cell>
          <cell r="D145" t="str">
            <v>Valley Road</v>
          </cell>
          <cell r="E145">
            <v>16</v>
          </cell>
          <cell r="M145">
            <v>4.92</v>
          </cell>
          <cell r="N145">
            <v>27622</v>
          </cell>
        </row>
        <row r="146">
          <cell r="B146" t="str">
            <v xml:space="preserve">344.00 15           </v>
          </cell>
          <cell r="D146" t="str">
            <v>Winnemucca</v>
          </cell>
          <cell r="E146">
            <v>15</v>
          </cell>
          <cell r="M146">
            <v>0.31</v>
          </cell>
          <cell r="N146">
            <v>5371</v>
          </cell>
        </row>
        <row r="148">
          <cell r="D148" t="str">
            <v>Total Account 344</v>
          </cell>
          <cell r="M148">
            <v>3.74</v>
          </cell>
          <cell r="N148">
            <v>1575835</v>
          </cell>
        </row>
        <row r="150">
          <cell r="B150">
            <v>345</v>
          </cell>
          <cell r="C150">
            <v>345</v>
          </cell>
          <cell r="D150" t="str">
            <v>ACCESSORY ELECTRIC EQUIPMENT</v>
          </cell>
        </row>
        <row r="151">
          <cell r="B151" t="str">
            <v xml:space="preserve">345.00 01           </v>
          </cell>
          <cell r="D151" t="str">
            <v>Battle Mountain</v>
          </cell>
          <cell r="E151">
            <v>1</v>
          </cell>
          <cell r="M151">
            <v>0.7</v>
          </cell>
          <cell r="N151">
            <v>1281</v>
          </cell>
        </row>
        <row r="152">
          <cell r="B152" t="str">
            <v xml:space="preserve">345.00 02           </v>
          </cell>
          <cell r="D152" t="str">
            <v>Brunswick</v>
          </cell>
          <cell r="E152">
            <v>2</v>
          </cell>
          <cell r="M152">
            <v>1.1100000000000001</v>
          </cell>
          <cell r="N152">
            <v>2736</v>
          </cell>
        </row>
        <row r="153">
          <cell r="B153" t="str">
            <v xml:space="preserve">345.00 03           </v>
          </cell>
          <cell r="D153" t="str">
            <v>Clark Mountain CT #3</v>
          </cell>
          <cell r="E153">
            <v>3</v>
          </cell>
          <cell r="M153">
            <v>4.6399999999999997</v>
          </cell>
          <cell r="N153">
            <v>161960</v>
          </cell>
        </row>
        <row r="154">
          <cell r="B154" t="str">
            <v xml:space="preserve">345.00 04           </v>
          </cell>
          <cell r="D154" t="str">
            <v>Clark Mountain CT #4</v>
          </cell>
          <cell r="E154">
            <v>4</v>
          </cell>
          <cell r="M154">
            <v>4.66</v>
          </cell>
          <cell r="N154">
            <v>162512</v>
          </cell>
        </row>
        <row r="155">
          <cell r="B155" t="str">
            <v xml:space="preserve">345.00 05           </v>
          </cell>
          <cell r="D155" t="str">
            <v>Fallon</v>
          </cell>
          <cell r="E155">
            <v>5</v>
          </cell>
          <cell r="M155">
            <v>0.81</v>
          </cell>
          <cell r="N155">
            <v>375</v>
          </cell>
        </row>
        <row r="156">
          <cell r="B156" t="str">
            <v xml:space="preserve">345.00 06           </v>
          </cell>
          <cell r="D156" t="str">
            <v>Gabbs</v>
          </cell>
          <cell r="E156">
            <v>6</v>
          </cell>
          <cell r="M156">
            <v>1.99</v>
          </cell>
          <cell r="N156">
            <v>8160</v>
          </cell>
        </row>
        <row r="157">
          <cell r="B157" t="str">
            <v xml:space="preserve">345.00 08           </v>
          </cell>
          <cell r="D157" t="str">
            <v>Kings Beach</v>
          </cell>
          <cell r="E157">
            <v>8</v>
          </cell>
          <cell r="M157">
            <v>1.52</v>
          </cell>
          <cell r="N157">
            <v>823</v>
          </cell>
        </row>
        <row r="158">
          <cell r="B158" t="str">
            <v xml:space="preserve">345.00 09           </v>
          </cell>
          <cell r="D158" t="str">
            <v>Pinon</v>
          </cell>
          <cell r="E158">
            <v>9</v>
          </cell>
          <cell r="M158">
            <v>4.17</v>
          </cell>
          <cell r="N158">
            <v>1247000</v>
          </cell>
        </row>
        <row r="159">
          <cell r="B159" t="str">
            <v xml:space="preserve">345.00 10           </v>
          </cell>
          <cell r="D159" t="str">
            <v>Portola</v>
          </cell>
          <cell r="E159">
            <v>10</v>
          </cell>
          <cell r="M159">
            <v>1.74</v>
          </cell>
          <cell r="N159">
            <v>2723</v>
          </cell>
        </row>
        <row r="160">
          <cell r="B160" t="str">
            <v xml:space="preserve">345.00 12           </v>
          </cell>
          <cell r="D160" t="str">
            <v>Tracy</v>
          </cell>
          <cell r="E160">
            <v>12</v>
          </cell>
          <cell r="M160">
            <v>1.23</v>
          </cell>
          <cell r="N160">
            <v>10648</v>
          </cell>
        </row>
        <row r="161">
          <cell r="B161" t="str">
            <v xml:space="preserve">345.00 16           </v>
          </cell>
          <cell r="D161" t="str">
            <v>Valley Road</v>
          </cell>
          <cell r="E161">
            <v>16</v>
          </cell>
          <cell r="M161">
            <v>10.83</v>
          </cell>
          <cell r="N161">
            <v>13791</v>
          </cell>
        </row>
        <row r="162">
          <cell r="B162" t="str">
            <v xml:space="preserve">345.00 15           </v>
          </cell>
          <cell r="D162" t="str">
            <v>Winnemucca</v>
          </cell>
          <cell r="E162">
            <v>15</v>
          </cell>
          <cell r="M162">
            <v>0.16</v>
          </cell>
          <cell r="N162">
            <v>1026</v>
          </cell>
        </row>
        <row r="164">
          <cell r="D164" t="str">
            <v>Total Account 345</v>
          </cell>
          <cell r="M164">
            <v>4.07</v>
          </cell>
          <cell r="N164">
            <v>1613035</v>
          </cell>
        </row>
        <row r="166">
          <cell r="B166">
            <v>346</v>
          </cell>
          <cell r="C166">
            <v>346</v>
          </cell>
          <cell r="D166" t="str">
            <v>MISC. POWER PLANT EQUIPMENT</v>
          </cell>
        </row>
        <row r="167">
          <cell r="B167" t="str">
            <v xml:space="preserve">346.00 03           </v>
          </cell>
          <cell r="D167" t="str">
            <v>Clark Mountain CT #3</v>
          </cell>
          <cell r="E167">
            <v>3</v>
          </cell>
          <cell r="M167">
            <v>5.69</v>
          </cell>
          <cell r="N167">
            <v>310208</v>
          </cell>
        </row>
        <row r="168">
          <cell r="B168" t="str">
            <v xml:space="preserve">346.00 04           </v>
          </cell>
          <cell r="D168" t="str">
            <v>Clark Mountain CT #4</v>
          </cell>
          <cell r="E168">
            <v>4</v>
          </cell>
          <cell r="M168">
            <v>4.9800000000000004</v>
          </cell>
          <cell r="N168">
            <v>16764</v>
          </cell>
        </row>
        <row r="169">
          <cell r="B169" t="str">
            <v xml:space="preserve">346.00 09           </v>
          </cell>
          <cell r="D169" t="str">
            <v>Pinon</v>
          </cell>
          <cell r="E169">
            <v>9</v>
          </cell>
          <cell r="M169">
            <v>4.76</v>
          </cell>
          <cell r="N169">
            <v>138800</v>
          </cell>
        </row>
        <row r="170">
          <cell r="B170" t="str">
            <v xml:space="preserve">346.00 12           </v>
          </cell>
          <cell r="D170" t="str">
            <v>Tracy</v>
          </cell>
          <cell r="E170">
            <v>12</v>
          </cell>
          <cell r="M170">
            <v>4.46</v>
          </cell>
          <cell r="N170">
            <v>140</v>
          </cell>
        </row>
        <row r="172">
          <cell r="D172" t="str">
            <v>Total Account 346</v>
          </cell>
          <cell r="M172">
            <v>5.35</v>
          </cell>
          <cell r="N172">
            <v>465912</v>
          </cell>
        </row>
        <row r="174">
          <cell r="D174" t="str">
            <v>TOTAL OTHER PRODUCTION</v>
          </cell>
          <cell r="M174">
            <v>4.25</v>
          </cell>
          <cell r="N174">
            <v>5690704</v>
          </cell>
        </row>
        <row r="176">
          <cell r="D176" t="str">
            <v>TRANSMISSION PLANT</v>
          </cell>
        </row>
        <row r="178">
          <cell r="B178">
            <v>350.2</v>
          </cell>
          <cell r="C178">
            <v>350</v>
          </cell>
          <cell r="D178" t="str">
            <v>Land Rights</v>
          </cell>
          <cell r="M178">
            <v>1.42</v>
          </cell>
          <cell r="N178">
            <v>594873</v>
          </cell>
        </row>
        <row r="179">
          <cell r="B179">
            <v>352</v>
          </cell>
          <cell r="C179">
            <v>352</v>
          </cell>
          <cell r="D179" t="str">
            <v>Structures &amp; Improvements</v>
          </cell>
          <cell r="M179">
            <v>1.98</v>
          </cell>
          <cell r="N179">
            <v>133239</v>
          </cell>
        </row>
        <row r="180">
          <cell r="B180">
            <v>353</v>
          </cell>
          <cell r="C180">
            <v>353</v>
          </cell>
          <cell r="D180" t="str">
            <v>Station Equipment</v>
          </cell>
          <cell r="M180">
            <v>1.83</v>
          </cell>
          <cell r="N180">
            <v>2852629</v>
          </cell>
        </row>
        <row r="181">
          <cell r="B181">
            <v>354</v>
          </cell>
          <cell r="C181">
            <v>354</v>
          </cell>
          <cell r="D181" t="str">
            <v>Towers &amp; Fixtures</v>
          </cell>
          <cell r="M181">
            <v>1.52</v>
          </cell>
          <cell r="N181">
            <v>1954997</v>
          </cell>
        </row>
        <row r="182">
          <cell r="B182">
            <v>355</v>
          </cell>
          <cell r="C182">
            <v>355</v>
          </cell>
          <cell r="D182" t="str">
            <v>Poles &amp; fixtures</v>
          </cell>
          <cell r="M182">
            <v>1.82</v>
          </cell>
          <cell r="N182">
            <v>984573</v>
          </cell>
        </row>
        <row r="183">
          <cell r="B183">
            <v>356</v>
          </cell>
          <cell r="C183">
            <v>356</v>
          </cell>
          <cell r="D183" t="str">
            <v>Overhead Conductors &amp; Devices</v>
          </cell>
          <cell r="M183">
            <v>1.63</v>
          </cell>
          <cell r="N183">
            <v>1837042</v>
          </cell>
        </row>
        <row r="184">
          <cell r="B184">
            <v>357</v>
          </cell>
          <cell r="C184">
            <v>357</v>
          </cell>
          <cell r="D184" t="str">
            <v>Underground Conduit</v>
          </cell>
          <cell r="M184">
            <v>1.92</v>
          </cell>
          <cell r="N184">
            <v>133927</v>
          </cell>
        </row>
        <row r="185">
          <cell r="B185">
            <v>358</v>
          </cell>
          <cell r="C185">
            <v>358</v>
          </cell>
          <cell r="D185" t="str">
            <v>Underground Conductors</v>
          </cell>
          <cell r="M185">
            <v>2.35</v>
          </cell>
          <cell r="N185">
            <v>255427</v>
          </cell>
        </row>
        <row r="186">
          <cell r="B186">
            <v>359</v>
          </cell>
          <cell r="C186">
            <v>359</v>
          </cell>
          <cell r="D186" t="str">
            <v>Roads &amp; Trails</v>
          </cell>
          <cell r="M186">
            <v>1.19</v>
          </cell>
          <cell r="N186">
            <v>4766</v>
          </cell>
        </row>
        <row r="187">
          <cell r="B187" t="str">
            <v xml:space="preserve"> </v>
          </cell>
          <cell r="C187" t="str">
            <v xml:space="preserve"> </v>
          </cell>
          <cell r="D187" t="str">
            <v xml:space="preserve"> </v>
          </cell>
        </row>
        <row r="188">
          <cell r="B188" t="str">
            <v xml:space="preserve"> </v>
          </cell>
          <cell r="C188" t="str">
            <v xml:space="preserve"> </v>
          </cell>
          <cell r="D188" t="str">
            <v>DISTRIBUTION PLANT</v>
          </cell>
        </row>
        <row r="190">
          <cell r="B190">
            <v>360.2</v>
          </cell>
          <cell r="C190">
            <v>360</v>
          </cell>
          <cell r="D190" t="str">
            <v>Land Rights</v>
          </cell>
          <cell r="M190">
            <v>1.62</v>
          </cell>
          <cell r="N190">
            <v>113103</v>
          </cell>
        </row>
        <row r="191">
          <cell r="B191">
            <v>361</v>
          </cell>
          <cell r="C191">
            <v>361</v>
          </cell>
          <cell r="D191" t="str">
            <v>Structures &amp; Improvements</v>
          </cell>
          <cell r="M191">
            <v>1.82</v>
          </cell>
          <cell r="N191">
            <v>30061</v>
          </cell>
        </row>
        <row r="192">
          <cell r="B192">
            <v>362</v>
          </cell>
          <cell r="C192">
            <v>362</v>
          </cell>
          <cell r="D192" t="str">
            <v>Station euipment</v>
          </cell>
          <cell r="M192">
            <v>1.74</v>
          </cell>
          <cell r="N192">
            <v>2489631</v>
          </cell>
        </row>
        <row r="193">
          <cell r="B193">
            <v>364</v>
          </cell>
          <cell r="C193">
            <v>364</v>
          </cell>
          <cell r="D193" t="str">
            <v>Poles,Towers &amp; Fixtures</v>
          </cell>
          <cell r="M193">
            <v>1.37</v>
          </cell>
          <cell r="N193">
            <v>1961554</v>
          </cell>
        </row>
        <row r="194">
          <cell r="B194">
            <v>365</v>
          </cell>
          <cell r="C194">
            <v>365</v>
          </cell>
          <cell r="D194" t="str">
            <v>Overhead Conductors</v>
          </cell>
          <cell r="M194">
            <v>3.85</v>
          </cell>
          <cell r="N194">
            <v>4968273</v>
          </cell>
        </row>
        <row r="195">
          <cell r="B195">
            <v>366</v>
          </cell>
          <cell r="C195">
            <v>366</v>
          </cell>
          <cell r="D195" t="str">
            <v>Underground Conduit</v>
          </cell>
          <cell r="M195">
            <v>1.7</v>
          </cell>
          <cell r="N195">
            <v>1345877</v>
          </cell>
        </row>
        <row r="196">
          <cell r="B196">
            <v>367</v>
          </cell>
          <cell r="C196">
            <v>367</v>
          </cell>
          <cell r="D196" t="str">
            <v>Underground Conductors</v>
          </cell>
          <cell r="M196">
            <v>2.31</v>
          </cell>
          <cell r="N196">
            <v>5239415</v>
          </cell>
        </row>
        <row r="197">
          <cell r="B197">
            <v>368</v>
          </cell>
          <cell r="C197">
            <v>368</v>
          </cell>
          <cell r="D197" t="str">
            <v>Line transformers</v>
          </cell>
          <cell r="M197">
            <v>1.87</v>
          </cell>
          <cell r="N197">
            <v>2726149</v>
          </cell>
        </row>
        <row r="198">
          <cell r="B198">
            <v>369</v>
          </cell>
          <cell r="C198">
            <v>369</v>
          </cell>
          <cell r="D198" t="str">
            <v>Services</v>
          </cell>
          <cell r="M198">
            <v>2.66</v>
          </cell>
          <cell r="N198">
            <v>2727978</v>
          </cell>
        </row>
        <row r="199">
          <cell r="B199">
            <v>370</v>
          </cell>
          <cell r="C199">
            <v>370</v>
          </cell>
          <cell r="D199" t="str">
            <v>Meters</v>
          </cell>
          <cell r="M199">
            <v>2.56</v>
          </cell>
          <cell r="N199">
            <v>1016738</v>
          </cell>
        </row>
        <row r="200">
          <cell r="B200">
            <v>371</v>
          </cell>
          <cell r="C200">
            <v>371</v>
          </cell>
          <cell r="D200" t="str">
            <v>Installations on Customer Pemises</v>
          </cell>
          <cell r="M200">
            <v>2.5</v>
          </cell>
          <cell r="N200">
            <v>211664</v>
          </cell>
        </row>
        <row r="201">
          <cell r="B201">
            <v>373</v>
          </cell>
          <cell r="C201">
            <v>373</v>
          </cell>
          <cell r="D201" t="str">
            <v>Street Lighting</v>
          </cell>
          <cell r="M201">
            <v>2.0499999999999998</v>
          </cell>
          <cell r="N201">
            <v>549406</v>
          </cell>
        </row>
        <row r="203">
          <cell r="D203" t="str">
            <v>GENERAL PLANT</v>
          </cell>
        </row>
        <row r="205">
          <cell r="B205">
            <v>390</v>
          </cell>
          <cell r="C205">
            <v>390</v>
          </cell>
          <cell r="D205" t="str">
            <v>Structures &amp; Improvements</v>
          </cell>
          <cell r="M205">
            <v>2.54</v>
          </cell>
          <cell r="N205">
            <v>229447</v>
          </cell>
        </row>
        <row r="206">
          <cell r="B206">
            <v>391.1</v>
          </cell>
          <cell r="C206">
            <v>391.1</v>
          </cell>
          <cell r="D206" t="str">
            <v>Office Furniture &amp; Euipment</v>
          </cell>
          <cell r="M206">
            <v>5</v>
          </cell>
          <cell r="N206">
            <v>100573</v>
          </cell>
        </row>
        <row r="207">
          <cell r="B207">
            <v>391.2</v>
          </cell>
          <cell r="C207">
            <v>391.2</v>
          </cell>
          <cell r="D207" t="str">
            <v>Computers</v>
          </cell>
          <cell r="M207">
            <v>20</v>
          </cell>
          <cell r="N207">
            <v>678139</v>
          </cell>
        </row>
        <row r="208">
          <cell r="B208">
            <v>391.3</v>
          </cell>
          <cell r="C208">
            <v>391.3</v>
          </cell>
          <cell r="D208" t="str">
            <v>Computer Equipment - ESCC</v>
          </cell>
          <cell r="M208">
            <v>10</v>
          </cell>
          <cell r="N208">
            <v>291154</v>
          </cell>
        </row>
        <row r="209">
          <cell r="B209">
            <v>392</v>
          </cell>
          <cell r="C209">
            <v>392</v>
          </cell>
          <cell r="D209" t="str">
            <v>Transportation Equipment</v>
          </cell>
          <cell r="M209">
            <v>13.01</v>
          </cell>
          <cell r="N209">
            <v>2695291</v>
          </cell>
        </row>
        <row r="210">
          <cell r="B210">
            <v>393</v>
          </cell>
          <cell r="C210">
            <v>393</v>
          </cell>
          <cell r="D210" t="str">
            <v>Store Equipment</v>
          </cell>
          <cell r="M210">
            <v>5</v>
          </cell>
          <cell r="N210">
            <v>10705</v>
          </cell>
        </row>
        <row r="211">
          <cell r="B211">
            <v>394</v>
          </cell>
          <cell r="C211">
            <v>394</v>
          </cell>
          <cell r="D211" t="str">
            <v>Tools, Shop &amp; Garage Euipment</v>
          </cell>
          <cell r="M211">
            <v>4</v>
          </cell>
          <cell r="N211">
            <v>160029</v>
          </cell>
        </row>
        <row r="212">
          <cell r="B212">
            <v>395</v>
          </cell>
          <cell r="C212">
            <v>395</v>
          </cell>
          <cell r="D212" t="str">
            <v>Laboratory Equipment</v>
          </cell>
          <cell r="M212">
            <v>6.67</v>
          </cell>
          <cell r="N212">
            <v>50338</v>
          </cell>
        </row>
        <row r="213">
          <cell r="B213">
            <v>396</v>
          </cell>
          <cell r="C213">
            <v>396</v>
          </cell>
          <cell r="D213" t="str">
            <v>Power-Operated Equipment</v>
          </cell>
          <cell r="M213">
            <v>13.01</v>
          </cell>
          <cell r="N213">
            <v>618645</v>
          </cell>
        </row>
        <row r="214">
          <cell r="B214">
            <v>397</v>
          </cell>
          <cell r="C214">
            <v>397</v>
          </cell>
          <cell r="D214" t="str">
            <v>Communication Equipment</v>
          </cell>
          <cell r="M214">
            <v>6.67</v>
          </cell>
          <cell r="N214">
            <v>1635372</v>
          </cell>
        </row>
      </sheetData>
      <sheetData sheetId="6">
        <row r="4">
          <cell r="A4">
            <v>310.10000000000002</v>
          </cell>
          <cell r="B4" t="str">
            <v>Land</v>
          </cell>
          <cell r="G4">
            <v>1</v>
          </cell>
          <cell r="H4" t="str">
            <v>TRACY UNIT 1</v>
          </cell>
        </row>
        <row r="5">
          <cell r="A5">
            <v>310.2</v>
          </cell>
          <cell r="B5" t="str">
            <v>Land Rights</v>
          </cell>
          <cell r="G5">
            <v>2</v>
          </cell>
          <cell r="H5" t="str">
            <v>TRACY UNIT 2</v>
          </cell>
        </row>
        <row r="6">
          <cell r="A6">
            <v>311</v>
          </cell>
          <cell r="B6" t="str">
            <v>Structures and Improvements</v>
          </cell>
          <cell r="G6">
            <v>3</v>
          </cell>
          <cell r="H6" t="str">
            <v>TRACY UNIT 3</v>
          </cell>
        </row>
        <row r="7">
          <cell r="A7">
            <v>312</v>
          </cell>
          <cell r="B7" t="str">
            <v>Boiler Plant Equipment</v>
          </cell>
          <cell r="G7">
            <v>6</v>
          </cell>
          <cell r="H7" t="str">
            <v>TRACY COMMON</v>
          </cell>
        </row>
        <row r="8">
          <cell r="A8">
            <v>312.01</v>
          </cell>
          <cell r="B8" t="str">
            <v>Boiler Plant Equipment - Unit Trains</v>
          </cell>
          <cell r="G8">
            <v>10</v>
          </cell>
          <cell r="H8" t="str">
            <v>FT CHURCHILL COMMON</v>
          </cell>
        </row>
        <row r="9">
          <cell r="A9">
            <v>312.02</v>
          </cell>
          <cell r="B9" t="str">
            <v>Boiler Plant Equipment - AQC</v>
          </cell>
          <cell r="G9">
            <v>11</v>
          </cell>
          <cell r="H9" t="str">
            <v>FT CHURCHILL UNIT 1</v>
          </cell>
        </row>
        <row r="10">
          <cell r="G10">
            <v>12</v>
          </cell>
          <cell r="H10" t="str">
            <v>FT CHURCHILL UNIT 2</v>
          </cell>
        </row>
        <row r="11">
          <cell r="A11">
            <v>314</v>
          </cell>
          <cell r="B11" t="str">
            <v>Turbogenerator Units</v>
          </cell>
          <cell r="G11">
            <v>21</v>
          </cell>
          <cell r="H11" t="str">
            <v>VALMY UNIT 1</v>
          </cell>
        </row>
        <row r="12">
          <cell r="A12">
            <v>315</v>
          </cell>
          <cell r="B12" t="str">
            <v>Accessory Electric Equipment</v>
          </cell>
          <cell r="G12">
            <v>22</v>
          </cell>
          <cell r="H12" t="str">
            <v>VALMY UNIT 2</v>
          </cell>
        </row>
        <row r="13">
          <cell r="A13">
            <v>316</v>
          </cell>
          <cell r="B13" t="str">
            <v>Miscellaneous Power Plant Equipment</v>
          </cell>
        </row>
        <row r="14">
          <cell r="A14">
            <v>321</v>
          </cell>
          <cell r="B14" t="str">
            <v>Structures and Improvements</v>
          </cell>
        </row>
        <row r="15">
          <cell r="A15">
            <v>322</v>
          </cell>
          <cell r="B15" t="str">
            <v>Reactor Plant Equipment</v>
          </cell>
        </row>
        <row r="16">
          <cell r="A16">
            <v>323</v>
          </cell>
          <cell r="B16" t="str">
            <v>Turbogenerator Units</v>
          </cell>
        </row>
        <row r="17">
          <cell r="A17">
            <v>324</v>
          </cell>
          <cell r="B17" t="str">
            <v>Accessory Electric Equipment</v>
          </cell>
        </row>
        <row r="18">
          <cell r="A18">
            <v>325</v>
          </cell>
          <cell r="B18" t="str">
            <v>Miscellaneous Power Plant Equipment</v>
          </cell>
        </row>
        <row r="19">
          <cell r="A19">
            <v>317</v>
          </cell>
          <cell r="B19" t="str">
            <v>Asset Retirement Costs</v>
          </cell>
        </row>
        <row r="20">
          <cell r="A20">
            <v>330</v>
          </cell>
          <cell r="B20" t="str">
            <v>Land</v>
          </cell>
        </row>
        <row r="21">
          <cell r="A21">
            <v>340.1</v>
          </cell>
          <cell r="B21" t="str">
            <v>Land</v>
          </cell>
          <cell r="G21">
            <v>0</v>
          </cell>
          <cell r="H21" t="str">
            <v>Other</v>
          </cell>
        </row>
        <row r="22">
          <cell r="A22">
            <v>340.2</v>
          </cell>
          <cell r="B22" t="str">
            <v>Land Rights</v>
          </cell>
          <cell r="G22">
            <v>1</v>
          </cell>
          <cell r="H22" t="str">
            <v>Battle Mountain</v>
          </cell>
        </row>
        <row r="23">
          <cell r="A23">
            <v>341</v>
          </cell>
          <cell r="B23" t="str">
            <v>Structures and Improvements</v>
          </cell>
          <cell r="G23">
            <v>2</v>
          </cell>
          <cell r="H23" t="str">
            <v>Brunswick</v>
          </cell>
        </row>
        <row r="24">
          <cell r="A24">
            <v>341.02</v>
          </cell>
          <cell r="B24" t="str">
            <v>Structures and Improvements</v>
          </cell>
          <cell r="G24">
            <v>3</v>
          </cell>
          <cell r="H24" t="str">
            <v>Clark Mountain CT #3</v>
          </cell>
        </row>
        <row r="25">
          <cell r="A25">
            <v>342</v>
          </cell>
          <cell r="B25" t="str">
            <v>Fuel Holders, Producers and Accessories</v>
          </cell>
          <cell r="G25">
            <v>4</v>
          </cell>
          <cell r="H25" t="str">
            <v>Clark Mountain CT #4</v>
          </cell>
        </row>
        <row r="26">
          <cell r="A26">
            <v>343</v>
          </cell>
          <cell r="B26" t="str">
            <v>Prime Movers</v>
          </cell>
          <cell r="G26">
            <v>5</v>
          </cell>
          <cell r="H26" t="str">
            <v>Fallon Diesels</v>
          </cell>
        </row>
        <row r="27">
          <cell r="A27">
            <v>344</v>
          </cell>
          <cell r="B27" t="str">
            <v>Generators</v>
          </cell>
          <cell r="G27">
            <v>6</v>
          </cell>
          <cell r="H27" t="str">
            <v>Gabbs</v>
          </cell>
        </row>
        <row r="28">
          <cell r="A28">
            <v>344.02</v>
          </cell>
          <cell r="B28" t="str">
            <v>Generators</v>
          </cell>
          <cell r="G28">
            <v>8</v>
          </cell>
          <cell r="H28" t="str">
            <v>Kings Beach</v>
          </cell>
        </row>
        <row r="29">
          <cell r="A29">
            <v>345</v>
          </cell>
          <cell r="B29" t="str">
            <v>Accessory Electric Equipment</v>
          </cell>
          <cell r="G29">
            <v>9</v>
          </cell>
          <cell r="H29" t="str">
            <v>Tracy Units 4&amp;5</v>
          </cell>
        </row>
        <row r="30">
          <cell r="A30">
            <v>345.02</v>
          </cell>
          <cell r="B30" t="str">
            <v>Accessory Electric Equipment</v>
          </cell>
          <cell r="G30">
            <v>10</v>
          </cell>
          <cell r="H30" t="str">
            <v>Portola Diesels</v>
          </cell>
        </row>
        <row r="31">
          <cell r="A31">
            <v>346</v>
          </cell>
          <cell r="B31" t="str">
            <v>Miscellaneous Power Plant Equipment</v>
          </cell>
          <cell r="G31">
            <v>11</v>
          </cell>
          <cell r="H31" t="str">
            <v>Stock Yard Diesels</v>
          </cell>
        </row>
        <row r="32">
          <cell r="A32">
            <v>346.02</v>
          </cell>
          <cell r="B32" t="str">
            <v>Miscellaneous Power Plant Equipment</v>
          </cell>
          <cell r="G32">
            <v>12</v>
          </cell>
          <cell r="H32" t="str">
            <v>Clark Mountain Diesels #1/2</v>
          </cell>
        </row>
        <row r="33">
          <cell r="A33">
            <v>347</v>
          </cell>
          <cell r="B33" t="str">
            <v>Asset Retirement Costs</v>
          </cell>
          <cell r="G33">
            <v>15</v>
          </cell>
          <cell r="H33" t="str">
            <v>Winnemucca Gas Turbines</v>
          </cell>
        </row>
        <row r="34">
          <cell r="G34">
            <v>16</v>
          </cell>
          <cell r="H34" t="str">
            <v>Valley Road Diesels</v>
          </cell>
        </row>
        <row r="35">
          <cell r="A35">
            <v>350.1</v>
          </cell>
          <cell r="B35" t="str">
            <v>Land</v>
          </cell>
          <cell r="G35">
            <v>21</v>
          </cell>
          <cell r="H35" t="str">
            <v>VALMY UNIT 1</v>
          </cell>
        </row>
        <row r="36">
          <cell r="A36">
            <v>350.2</v>
          </cell>
          <cell r="B36" t="str">
            <v>Land Rights</v>
          </cell>
          <cell r="G36">
            <v>33</v>
          </cell>
          <cell r="H36" t="str">
            <v>VALMY UNIT 2</v>
          </cell>
        </row>
        <row r="37">
          <cell r="A37">
            <v>352</v>
          </cell>
          <cell r="B37" t="str">
            <v>Structures and Improvements</v>
          </cell>
          <cell r="G37">
            <v>38</v>
          </cell>
          <cell r="H37" t="str">
            <v>Loyalton Diesels</v>
          </cell>
        </row>
        <row r="38">
          <cell r="A38">
            <v>353</v>
          </cell>
          <cell r="B38" t="str">
            <v>Station Equipment</v>
          </cell>
          <cell r="G38">
            <v>41</v>
          </cell>
          <cell r="H38" t="str">
            <v>Tracy 8,9,10</v>
          </cell>
        </row>
        <row r="39">
          <cell r="A39">
            <v>353.03</v>
          </cell>
          <cell r="B39" t="str">
            <v>Station Equipment - Communication Equipment</v>
          </cell>
          <cell r="G39">
            <v>91</v>
          </cell>
          <cell r="H39" t="str">
            <v>Solar</v>
          </cell>
        </row>
        <row r="40">
          <cell r="A40">
            <v>354</v>
          </cell>
          <cell r="B40" t="str">
            <v>Towers and Fixtures</v>
          </cell>
        </row>
        <row r="41">
          <cell r="A41">
            <v>355</v>
          </cell>
          <cell r="B41" t="str">
            <v>Poles and Fixtures</v>
          </cell>
        </row>
        <row r="42">
          <cell r="A42">
            <v>356</v>
          </cell>
          <cell r="B42" t="str">
            <v>Overhead Conductors and Devices</v>
          </cell>
        </row>
        <row r="43">
          <cell r="A43">
            <v>357</v>
          </cell>
          <cell r="B43" t="str">
            <v>Underground Conduit</v>
          </cell>
        </row>
        <row r="44">
          <cell r="A44">
            <v>358</v>
          </cell>
          <cell r="B44" t="str">
            <v>Underground Conductors and Devices</v>
          </cell>
        </row>
        <row r="45">
          <cell r="A45">
            <v>359</v>
          </cell>
          <cell r="B45" t="str">
            <v>Roads and Trails</v>
          </cell>
        </row>
        <row r="46">
          <cell r="A46">
            <v>360.1</v>
          </cell>
          <cell r="B46" t="str">
            <v>Land</v>
          </cell>
        </row>
        <row r="47">
          <cell r="A47">
            <v>360.2</v>
          </cell>
          <cell r="B47" t="str">
            <v>Land Rights</v>
          </cell>
        </row>
        <row r="48">
          <cell r="A48">
            <v>361</v>
          </cell>
          <cell r="B48" t="str">
            <v>Structures and Improvements</v>
          </cell>
        </row>
        <row r="49">
          <cell r="A49">
            <v>362</v>
          </cell>
          <cell r="B49" t="str">
            <v>Station Equipment</v>
          </cell>
        </row>
        <row r="50">
          <cell r="A50">
            <v>362.03</v>
          </cell>
          <cell r="B50" t="str">
            <v>Station Equipment - Communication Equipment</v>
          </cell>
        </row>
        <row r="51">
          <cell r="A51">
            <v>364</v>
          </cell>
          <cell r="B51" t="str">
            <v>Poles, Towers and Fixtures</v>
          </cell>
        </row>
        <row r="52">
          <cell r="A52">
            <v>365</v>
          </cell>
          <cell r="B52" t="str">
            <v>Overhead Conductors and Devices</v>
          </cell>
        </row>
        <row r="53">
          <cell r="A53">
            <v>366</v>
          </cell>
          <cell r="B53" t="str">
            <v>Underground Conduit</v>
          </cell>
        </row>
        <row r="54">
          <cell r="A54">
            <v>367</v>
          </cell>
          <cell r="B54" t="str">
            <v>Underground Conductors and Devices</v>
          </cell>
        </row>
        <row r="55">
          <cell r="A55">
            <v>368</v>
          </cell>
          <cell r="B55" t="str">
            <v>Transformers</v>
          </cell>
        </row>
        <row r="56">
          <cell r="A56">
            <v>369</v>
          </cell>
          <cell r="B56" t="str">
            <v>Services</v>
          </cell>
        </row>
        <row r="57">
          <cell r="A57">
            <v>370</v>
          </cell>
          <cell r="B57" t="str">
            <v>Meters</v>
          </cell>
        </row>
        <row r="58">
          <cell r="A58">
            <v>371</v>
          </cell>
          <cell r="B58" t="str">
            <v>Installations on Customers' Premises</v>
          </cell>
        </row>
        <row r="59">
          <cell r="A59">
            <v>373</v>
          </cell>
          <cell r="B59" t="str">
            <v>Street Lighting and Signal Systems</v>
          </cell>
        </row>
        <row r="60">
          <cell r="A60">
            <v>389.1</v>
          </cell>
          <cell r="B60" t="str">
            <v>Land</v>
          </cell>
        </row>
        <row r="61">
          <cell r="A61">
            <v>389.2</v>
          </cell>
          <cell r="B61" t="str">
            <v>Land Rights</v>
          </cell>
        </row>
        <row r="62">
          <cell r="A62">
            <v>390</v>
          </cell>
          <cell r="B62" t="str">
            <v>Structures and Improvements</v>
          </cell>
        </row>
        <row r="63">
          <cell r="A63">
            <v>391</v>
          </cell>
          <cell r="B63" t="str">
            <v>Office Furniture and Equipment</v>
          </cell>
        </row>
        <row r="64">
          <cell r="A64">
            <v>391.1</v>
          </cell>
          <cell r="B64" t="str">
            <v>Office Furniture and Equipment</v>
          </cell>
        </row>
        <row r="65">
          <cell r="A65">
            <v>391.2</v>
          </cell>
          <cell r="B65" t="str">
            <v>Computer Equipment</v>
          </cell>
        </row>
        <row r="66">
          <cell r="A66">
            <v>391.3</v>
          </cell>
          <cell r="B66" t="str">
            <v>ESCC Computers</v>
          </cell>
        </row>
        <row r="67">
          <cell r="A67">
            <v>392</v>
          </cell>
          <cell r="B67" t="str">
            <v>Transportation Equipment</v>
          </cell>
        </row>
        <row r="68">
          <cell r="A68">
            <v>393</v>
          </cell>
          <cell r="B68" t="str">
            <v>Stores Equipment</v>
          </cell>
        </row>
        <row r="69">
          <cell r="A69">
            <v>394</v>
          </cell>
          <cell r="B69" t="str">
            <v>Tools, Shop and Garage Equipment</v>
          </cell>
        </row>
        <row r="70">
          <cell r="A70">
            <v>395</v>
          </cell>
          <cell r="B70" t="str">
            <v>Laboratory Equipment</v>
          </cell>
        </row>
        <row r="71">
          <cell r="A71">
            <v>396</v>
          </cell>
          <cell r="B71" t="str">
            <v>Power Operated Equipment</v>
          </cell>
        </row>
        <row r="72">
          <cell r="A72">
            <v>397</v>
          </cell>
          <cell r="B72" t="str">
            <v>Communication Equipment</v>
          </cell>
        </row>
        <row r="73">
          <cell r="A73">
            <v>398</v>
          </cell>
          <cell r="B73" t="str">
            <v>Miscellaneous Equipment</v>
          </cell>
        </row>
        <row r="74">
          <cell r="A74">
            <v>374</v>
          </cell>
          <cell r="B74" t="str">
            <v>Asset Retirement Costs - PCB's</v>
          </cell>
        </row>
        <row r="75">
          <cell r="A75">
            <v>399</v>
          </cell>
          <cell r="B75" t="str">
            <v>Asset Retirement Costs</v>
          </cell>
        </row>
        <row r="78">
          <cell r="A78">
            <v>301</v>
          </cell>
          <cell r="B78" t="str">
            <v>Organization</v>
          </cell>
        </row>
        <row r="79">
          <cell r="A79">
            <v>302</v>
          </cell>
          <cell r="B79" t="str">
            <v>Franchises and Consents</v>
          </cell>
        </row>
        <row r="80">
          <cell r="A80">
            <v>303</v>
          </cell>
          <cell r="B80" t="str">
            <v>Software</v>
          </cell>
        </row>
        <row r="81">
          <cell r="A81">
            <v>303.01</v>
          </cell>
          <cell r="B81" t="str">
            <v>Communication Equipment (Substation)</v>
          </cell>
        </row>
      </sheetData>
      <sheetData sheetId="7">
        <row r="1">
          <cell r="A1" t="str">
            <v xml:space="preserve"> ACCT  GROUP        </v>
          </cell>
          <cell r="B1" t="str">
            <v>LS DATE</v>
          </cell>
          <cell r="C1" t="str">
            <v xml:space="preserve">  LIFE</v>
          </cell>
          <cell r="D1" t="str">
            <v>TP CV</v>
          </cell>
          <cell r="E1" t="str">
            <v xml:space="preserve"> SAL</v>
          </cell>
          <cell r="F1" t="str">
            <v xml:space="preserve">        COST</v>
          </cell>
          <cell r="G1" t="str">
            <v xml:space="preserve">  RESERVE</v>
          </cell>
          <cell r="H1" t="str">
            <v xml:space="preserve">  FUT-ACC</v>
          </cell>
          <cell r="I1" t="str">
            <v xml:space="preserve">  ANNUAL</v>
          </cell>
          <cell r="J1" t="str">
            <v xml:space="preserve"> RATE</v>
          </cell>
          <cell r="K1" t="str">
            <v>REM LF</v>
          </cell>
          <cell r="L1" t="str">
            <v xml:space="preserve"> PR LF</v>
          </cell>
          <cell r="M1" t="str">
            <v>PR CV</v>
          </cell>
          <cell r="N1" t="str">
            <v>FSAL</v>
          </cell>
          <cell r="O1" t="str">
            <v>% RES</v>
          </cell>
          <cell r="P1" t="str">
            <v>AGE</v>
          </cell>
          <cell r="Q1" t="str">
            <v xml:space="preserve"> CALC RES</v>
          </cell>
          <cell r="R1" t="str">
            <v>WHLF ANN</v>
          </cell>
          <cell r="S1" t="str">
            <v>WHLF RT</v>
          </cell>
        </row>
        <row r="2">
          <cell r="A2">
            <v>310</v>
          </cell>
          <cell r="B2" t="str">
            <v xml:space="preserve">       </v>
          </cell>
          <cell r="C2">
            <v>75</v>
          </cell>
          <cell r="D2" t="str">
            <v xml:space="preserve">R3   </v>
          </cell>
          <cell r="E2">
            <v>0</v>
          </cell>
          <cell r="F2">
            <v>203037.21</v>
          </cell>
          <cell r="G2">
            <v>142587</v>
          </cell>
          <cell r="H2">
            <v>60449</v>
          </cell>
          <cell r="I2">
            <v>1081</v>
          </cell>
          <cell r="J2">
            <v>0.53</v>
          </cell>
          <cell r="K2">
            <v>55.9</v>
          </cell>
          <cell r="L2" t="str">
            <v xml:space="preserve">      </v>
          </cell>
          <cell r="M2" t="str">
            <v xml:space="preserve">     </v>
          </cell>
          <cell r="N2">
            <v>0</v>
          </cell>
          <cell r="O2">
            <v>70.2</v>
          </cell>
          <cell r="P2">
            <v>28.8</v>
          </cell>
          <cell r="Q2">
            <v>72558</v>
          </cell>
          <cell r="R2">
            <v>2700</v>
          </cell>
          <cell r="S2">
            <v>1.33</v>
          </cell>
        </row>
        <row r="3">
          <cell r="A3" t="str">
            <v xml:space="preserve">311.00 01           </v>
          </cell>
          <cell r="B3">
            <v>41609</v>
          </cell>
          <cell r="C3">
            <v>125</v>
          </cell>
          <cell r="D3" t="str">
            <v xml:space="preserve">R2   </v>
          </cell>
          <cell r="E3">
            <v>-30</v>
          </cell>
          <cell r="F3">
            <v>1266925.97</v>
          </cell>
          <cell r="G3">
            <v>1266926</v>
          </cell>
          <cell r="H3">
            <v>380078</v>
          </cell>
          <cell r="I3">
            <v>42604</v>
          </cell>
          <cell r="J3">
            <v>3.36</v>
          </cell>
          <cell r="K3">
            <v>8.9</v>
          </cell>
          <cell r="L3" t="str">
            <v xml:space="preserve">      </v>
          </cell>
          <cell r="M3" t="str">
            <v xml:space="preserve">     </v>
          </cell>
          <cell r="N3">
            <v>0</v>
          </cell>
          <cell r="O3">
            <v>100</v>
          </cell>
          <cell r="P3">
            <v>38</v>
          </cell>
          <cell r="Q3">
            <v>1292598</v>
          </cell>
          <cell r="R3">
            <v>39700</v>
          </cell>
          <cell r="S3">
            <v>3.13</v>
          </cell>
        </row>
        <row r="4">
          <cell r="A4" t="str">
            <v xml:space="preserve">311.00 02           </v>
          </cell>
          <cell r="B4">
            <v>42339</v>
          </cell>
          <cell r="C4">
            <v>125</v>
          </cell>
          <cell r="D4" t="str">
            <v xml:space="preserve">R2   </v>
          </cell>
          <cell r="E4">
            <v>-30</v>
          </cell>
          <cell r="F4">
            <v>1041879.64</v>
          </cell>
          <cell r="G4">
            <v>1041880</v>
          </cell>
          <cell r="H4">
            <v>312563</v>
          </cell>
          <cell r="I4">
            <v>28724</v>
          </cell>
          <cell r="J4">
            <v>2.76</v>
          </cell>
          <cell r="K4">
            <v>10.9</v>
          </cell>
          <cell r="L4" t="str">
            <v xml:space="preserve">      </v>
          </cell>
          <cell r="M4" t="str">
            <v xml:space="preserve">     </v>
          </cell>
          <cell r="N4">
            <v>0</v>
          </cell>
          <cell r="O4">
            <v>100</v>
          </cell>
          <cell r="P4">
            <v>35.9</v>
          </cell>
          <cell r="Q4">
            <v>1001492</v>
          </cell>
          <cell r="R4">
            <v>32408</v>
          </cell>
          <cell r="S4">
            <v>3.11</v>
          </cell>
        </row>
        <row r="5">
          <cell r="A5" t="str">
            <v xml:space="preserve">311.00 03           </v>
          </cell>
          <cell r="B5">
            <v>45627</v>
          </cell>
          <cell r="C5">
            <v>125</v>
          </cell>
          <cell r="D5" t="str">
            <v xml:space="preserve">R2   </v>
          </cell>
          <cell r="E5">
            <v>-30</v>
          </cell>
          <cell r="F5">
            <v>2507973.5299999998</v>
          </cell>
          <cell r="G5">
            <v>2135231</v>
          </cell>
          <cell r="H5">
            <v>1125134</v>
          </cell>
          <cell r="I5">
            <v>57338</v>
          </cell>
          <cell r="J5">
            <v>2.29</v>
          </cell>
          <cell r="K5">
            <v>19.600000000000001</v>
          </cell>
          <cell r="L5" t="str">
            <v xml:space="preserve">      </v>
          </cell>
          <cell r="M5" t="str">
            <v xml:space="preserve">     </v>
          </cell>
          <cell r="N5">
            <v>0</v>
          </cell>
          <cell r="O5">
            <v>85.1</v>
          </cell>
          <cell r="P5">
            <v>29.6</v>
          </cell>
          <cell r="Q5">
            <v>1916888</v>
          </cell>
          <cell r="R5">
            <v>68415</v>
          </cell>
          <cell r="S5">
            <v>2.73</v>
          </cell>
        </row>
        <row r="6">
          <cell r="A6" t="str">
            <v xml:space="preserve">311.00 06           </v>
          </cell>
          <cell r="B6">
            <v>45627</v>
          </cell>
          <cell r="C6">
            <v>125</v>
          </cell>
          <cell r="D6" t="str">
            <v xml:space="preserve">R2   </v>
          </cell>
          <cell r="E6">
            <v>-30</v>
          </cell>
          <cell r="F6">
            <v>2654748.98</v>
          </cell>
          <cell r="G6">
            <v>1483573</v>
          </cell>
          <cell r="H6">
            <v>1967598</v>
          </cell>
          <cell r="I6">
            <v>99795</v>
          </cell>
          <cell r="J6">
            <v>3.76</v>
          </cell>
          <cell r="K6">
            <v>19.7</v>
          </cell>
          <cell r="L6" t="str">
            <v xml:space="preserve">      </v>
          </cell>
          <cell r="M6" t="str">
            <v xml:space="preserve">     </v>
          </cell>
          <cell r="N6">
            <v>0</v>
          </cell>
          <cell r="O6">
            <v>55.9</v>
          </cell>
          <cell r="P6">
            <v>18.7</v>
          </cell>
          <cell r="Q6">
            <v>1548405</v>
          </cell>
          <cell r="R6">
            <v>96427</v>
          </cell>
          <cell r="S6">
            <v>3.63</v>
          </cell>
        </row>
        <row r="7">
          <cell r="A7" t="str">
            <v xml:space="preserve">311.00 10           </v>
          </cell>
          <cell r="B7">
            <v>43435</v>
          </cell>
          <cell r="C7">
            <v>125</v>
          </cell>
          <cell r="D7" t="str">
            <v xml:space="preserve">R2   </v>
          </cell>
          <cell r="E7">
            <v>-30</v>
          </cell>
          <cell r="F7">
            <v>2007222.09</v>
          </cell>
          <cell r="G7">
            <v>948007</v>
          </cell>
          <cell r="H7">
            <v>1661383</v>
          </cell>
          <cell r="I7">
            <v>119603</v>
          </cell>
          <cell r="J7">
            <v>5.96</v>
          </cell>
          <cell r="K7">
            <v>13.9</v>
          </cell>
          <cell r="L7" t="str">
            <v xml:space="preserve">      </v>
          </cell>
          <cell r="M7" t="str">
            <v xml:space="preserve">     </v>
          </cell>
          <cell r="N7">
            <v>0</v>
          </cell>
          <cell r="O7">
            <v>47.2</v>
          </cell>
          <cell r="P7">
            <v>9.9</v>
          </cell>
          <cell r="Q7">
            <v>1011085</v>
          </cell>
          <cell r="R7">
            <v>114997</v>
          </cell>
          <cell r="S7">
            <v>5.73</v>
          </cell>
        </row>
        <row r="8">
          <cell r="A8" t="str">
            <v xml:space="preserve">311.00 11           </v>
          </cell>
          <cell r="B8">
            <v>43435</v>
          </cell>
          <cell r="C8">
            <v>125</v>
          </cell>
          <cell r="D8" t="str">
            <v xml:space="preserve">R2   </v>
          </cell>
          <cell r="E8">
            <v>-30</v>
          </cell>
          <cell r="F8">
            <v>4082726.51</v>
          </cell>
          <cell r="G8">
            <v>2991482</v>
          </cell>
          <cell r="H8">
            <v>2316064</v>
          </cell>
          <cell r="I8">
            <v>167096</v>
          </cell>
          <cell r="J8">
            <v>4.09</v>
          </cell>
          <cell r="K8">
            <v>13.9</v>
          </cell>
          <cell r="L8" t="str">
            <v xml:space="preserve">      </v>
          </cell>
          <cell r="M8" t="str">
            <v xml:space="preserve">     </v>
          </cell>
          <cell r="N8">
            <v>0</v>
          </cell>
          <cell r="O8">
            <v>73.3</v>
          </cell>
          <cell r="P8">
            <v>25.4</v>
          </cell>
          <cell r="Q8">
            <v>2954008</v>
          </cell>
          <cell r="R8">
            <v>169755</v>
          </cell>
          <cell r="S8">
            <v>4.16</v>
          </cell>
        </row>
        <row r="9">
          <cell r="A9" t="str">
            <v xml:space="preserve">311.00 12           </v>
          </cell>
          <cell r="B9">
            <v>43435</v>
          </cell>
          <cell r="C9">
            <v>125</v>
          </cell>
          <cell r="D9" t="str">
            <v xml:space="preserve">R2   </v>
          </cell>
          <cell r="E9">
            <v>-30</v>
          </cell>
          <cell r="F9">
            <v>2162154.3199999998</v>
          </cell>
          <cell r="G9">
            <v>1804597</v>
          </cell>
          <cell r="H9">
            <v>1006204</v>
          </cell>
          <cell r="I9">
            <v>72732</v>
          </cell>
          <cell r="J9">
            <v>3.36</v>
          </cell>
          <cell r="K9">
            <v>13.8</v>
          </cell>
          <cell r="L9" t="str">
            <v xml:space="preserve">      </v>
          </cell>
          <cell r="M9" t="str">
            <v xml:space="preserve">     </v>
          </cell>
          <cell r="N9">
            <v>0</v>
          </cell>
          <cell r="O9">
            <v>83.5</v>
          </cell>
          <cell r="P9">
            <v>29.6</v>
          </cell>
          <cell r="Q9">
            <v>1814520</v>
          </cell>
          <cell r="R9">
            <v>71883</v>
          </cell>
          <cell r="S9">
            <v>3.32</v>
          </cell>
        </row>
        <row r="10">
          <cell r="A10" t="str">
            <v xml:space="preserve">311.00 21           </v>
          </cell>
          <cell r="B10">
            <v>43435</v>
          </cell>
          <cell r="C10">
            <v>125</v>
          </cell>
          <cell r="D10" t="str">
            <v xml:space="preserve">R2   </v>
          </cell>
          <cell r="E10">
            <v>-30</v>
          </cell>
          <cell r="F10">
            <v>28539447.489999998</v>
          </cell>
          <cell r="G10">
            <v>17534199</v>
          </cell>
          <cell r="H10">
            <v>19567083</v>
          </cell>
          <cell r="I10">
            <v>1412482</v>
          </cell>
          <cell r="J10">
            <v>4.95</v>
          </cell>
          <cell r="K10">
            <v>13.9</v>
          </cell>
          <cell r="L10" t="str">
            <v xml:space="preserve">      </v>
          </cell>
          <cell r="M10" t="str">
            <v xml:space="preserve">     </v>
          </cell>
          <cell r="N10">
            <v>0</v>
          </cell>
          <cell r="O10">
            <v>61.4</v>
          </cell>
          <cell r="P10">
            <v>22.6</v>
          </cell>
          <cell r="Q10">
            <v>22666945</v>
          </cell>
          <cell r="R10">
            <v>1041784</v>
          </cell>
          <cell r="S10">
            <v>3.65</v>
          </cell>
        </row>
        <row r="11">
          <cell r="A11" t="str">
            <v xml:space="preserve">311.00 22           </v>
          </cell>
          <cell r="B11">
            <v>44896</v>
          </cell>
          <cell r="C11">
            <v>125</v>
          </cell>
          <cell r="D11" t="str">
            <v xml:space="preserve">R2   </v>
          </cell>
          <cell r="E11">
            <v>-30</v>
          </cell>
          <cell r="F11">
            <v>22397391.620000001</v>
          </cell>
          <cell r="G11">
            <v>11891759</v>
          </cell>
          <cell r="H11">
            <v>17224849</v>
          </cell>
          <cell r="I11">
            <v>969893</v>
          </cell>
          <cell r="J11">
            <v>4.33</v>
          </cell>
          <cell r="K11">
            <v>17.8</v>
          </cell>
          <cell r="L11" t="str">
            <v xml:space="preserve">      </v>
          </cell>
          <cell r="M11" t="str">
            <v xml:space="preserve">     </v>
          </cell>
          <cell r="N11">
            <v>0</v>
          </cell>
          <cell r="O11">
            <v>53.1</v>
          </cell>
          <cell r="P11">
            <v>19.7</v>
          </cell>
          <cell r="Q11">
            <v>15116845</v>
          </cell>
          <cell r="R11">
            <v>788114</v>
          </cell>
          <cell r="S11">
            <v>3.52</v>
          </cell>
        </row>
        <row r="12">
          <cell r="A12" t="str">
            <v xml:space="preserve">312.00 01           </v>
          </cell>
          <cell r="B12">
            <v>41609</v>
          </cell>
          <cell r="C12">
            <v>60</v>
          </cell>
          <cell r="D12" t="str">
            <v xml:space="preserve">R2   </v>
          </cell>
          <cell r="E12">
            <v>-30</v>
          </cell>
          <cell r="F12">
            <v>3720924.69</v>
          </cell>
          <cell r="G12">
            <v>3685798</v>
          </cell>
          <cell r="H12">
            <v>1151405</v>
          </cell>
          <cell r="I12">
            <v>133572</v>
          </cell>
          <cell r="J12">
            <v>3.59</v>
          </cell>
          <cell r="K12">
            <v>8.6</v>
          </cell>
          <cell r="L12" t="str">
            <v xml:space="preserve">      </v>
          </cell>
          <cell r="M12" t="str">
            <v xml:space="preserve">     </v>
          </cell>
          <cell r="N12">
            <v>0</v>
          </cell>
          <cell r="O12">
            <v>99.1</v>
          </cell>
          <cell r="P12">
            <v>34.5</v>
          </cell>
          <cell r="Q12">
            <v>3605292</v>
          </cell>
          <cell r="R12">
            <v>142930</v>
          </cell>
          <cell r="S12">
            <v>3.84</v>
          </cell>
        </row>
        <row r="13">
          <cell r="A13" t="str">
            <v xml:space="preserve">312.00 02           </v>
          </cell>
          <cell r="B13">
            <v>42339</v>
          </cell>
          <cell r="C13">
            <v>60</v>
          </cell>
          <cell r="D13" t="str">
            <v xml:space="preserve">R2   </v>
          </cell>
          <cell r="E13">
            <v>-30</v>
          </cell>
          <cell r="F13">
            <v>12070024.48</v>
          </cell>
          <cell r="G13">
            <v>11997988</v>
          </cell>
          <cell r="H13">
            <v>3693044</v>
          </cell>
          <cell r="I13">
            <v>344550</v>
          </cell>
          <cell r="J13">
            <v>2.85</v>
          </cell>
          <cell r="K13">
            <v>10.7</v>
          </cell>
          <cell r="L13" t="str">
            <v xml:space="preserve">      </v>
          </cell>
          <cell r="M13" t="str">
            <v xml:space="preserve">     </v>
          </cell>
          <cell r="N13">
            <v>0</v>
          </cell>
          <cell r="O13">
            <v>99.4</v>
          </cell>
          <cell r="P13">
            <v>21.5</v>
          </cell>
          <cell r="Q13">
            <v>9760251</v>
          </cell>
          <cell r="R13">
            <v>556442</v>
          </cell>
          <cell r="S13">
            <v>4.6100000000000003</v>
          </cell>
        </row>
        <row r="14">
          <cell r="A14" t="str">
            <v xml:space="preserve">312.00 03           </v>
          </cell>
          <cell r="B14">
            <v>45627</v>
          </cell>
          <cell r="C14">
            <v>60</v>
          </cell>
          <cell r="D14" t="str">
            <v xml:space="preserve">R2   </v>
          </cell>
          <cell r="E14">
            <v>-30</v>
          </cell>
          <cell r="F14">
            <v>14070772.26</v>
          </cell>
          <cell r="G14">
            <v>11176506</v>
          </cell>
          <cell r="H14">
            <v>7115498</v>
          </cell>
          <cell r="I14">
            <v>390519</v>
          </cell>
          <cell r="J14">
            <v>2.78</v>
          </cell>
          <cell r="K14">
            <v>18.2</v>
          </cell>
          <cell r="L14" t="str">
            <v xml:space="preserve">      </v>
          </cell>
          <cell r="M14" t="str">
            <v xml:space="preserve">     </v>
          </cell>
          <cell r="N14">
            <v>0</v>
          </cell>
          <cell r="O14">
            <v>79.400000000000006</v>
          </cell>
          <cell r="P14">
            <v>28.4</v>
          </cell>
          <cell r="Q14">
            <v>10429858</v>
          </cell>
          <cell r="R14">
            <v>431347</v>
          </cell>
          <cell r="S14">
            <v>3.07</v>
          </cell>
        </row>
        <row r="15">
          <cell r="A15" t="str">
            <v xml:space="preserve">312.00 06           </v>
          </cell>
          <cell r="B15">
            <v>45627</v>
          </cell>
          <cell r="C15">
            <v>60</v>
          </cell>
          <cell r="D15" t="str">
            <v xml:space="preserve">R2   </v>
          </cell>
          <cell r="E15">
            <v>-30</v>
          </cell>
          <cell r="F15">
            <v>2324319.88</v>
          </cell>
          <cell r="G15">
            <v>1138011</v>
          </cell>
          <cell r="H15">
            <v>1883604</v>
          </cell>
          <cell r="I15">
            <v>99490</v>
          </cell>
          <cell r="J15">
            <v>4.28</v>
          </cell>
          <cell r="K15">
            <v>18.899999999999999</v>
          </cell>
          <cell r="L15" t="str">
            <v xml:space="preserve">      </v>
          </cell>
          <cell r="M15" t="str">
            <v xml:space="preserve">     </v>
          </cell>
          <cell r="N15">
            <v>0</v>
          </cell>
          <cell r="O15">
            <v>49</v>
          </cell>
          <cell r="P15">
            <v>17.100000000000001</v>
          </cell>
          <cell r="Q15">
            <v>1209134</v>
          </cell>
          <cell r="R15">
            <v>95660</v>
          </cell>
          <cell r="S15">
            <v>4.12</v>
          </cell>
        </row>
        <row r="16">
          <cell r="A16" t="str">
            <v xml:space="preserve">312.00 10           </v>
          </cell>
          <cell r="B16">
            <v>43435</v>
          </cell>
          <cell r="C16">
            <v>60</v>
          </cell>
          <cell r="D16" t="str">
            <v xml:space="preserve">R2   </v>
          </cell>
          <cell r="E16">
            <v>-30</v>
          </cell>
          <cell r="F16">
            <v>1998281.43</v>
          </cell>
          <cell r="G16">
            <v>1057700</v>
          </cell>
          <cell r="H16">
            <v>1540067</v>
          </cell>
          <cell r="I16">
            <v>112909</v>
          </cell>
          <cell r="J16">
            <v>5.65</v>
          </cell>
          <cell r="K16">
            <v>13.6</v>
          </cell>
          <cell r="L16" t="str">
            <v xml:space="preserve">      </v>
          </cell>
          <cell r="M16" t="str">
            <v xml:space="preserve">     </v>
          </cell>
          <cell r="N16">
            <v>0</v>
          </cell>
          <cell r="O16">
            <v>52.9</v>
          </cell>
          <cell r="P16">
            <v>12.1</v>
          </cell>
          <cell r="Q16">
            <v>1070003</v>
          </cell>
          <cell r="R16">
            <v>111994</v>
          </cell>
          <cell r="S16">
            <v>5.6</v>
          </cell>
        </row>
        <row r="17">
          <cell r="A17" t="str">
            <v xml:space="preserve">312.00 11           </v>
          </cell>
          <cell r="B17">
            <v>43435</v>
          </cell>
          <cell r="C17">
            <v>60</v>
          </cell>
          <cell r="D17" t="str">
            <v xml:space="preserve">R2   </v>
          </cell>
          <cell r="E17">
            <v>-30</v>
          </cell>
          <cell r="F17">
            <v>8306844.5199999996</v>
          </cell>
          <cell r="G17">
            <v>7743354</v>
          </cell>
          <cell r="H17">
            <v>3055542</v>
          </cell>
          <cell r="I17">
            <v>234173</v>
          </cell>
          <cell r="J17">
            <v>2.82</v>
          </cell>
          <cell r="K17">
            <v>13</v>
          </cell>
          <cell r="L17" t="str">
            <v xml:space="preserve">      </v>
          </cell>
          <cell r="M17" t="str">
            <v xml:space="preserve">     </v>
          </cell>
          <cell r="N17">
            <v>0</v>
          </cell>
          <cell r="O17">
            <v>93.2</v>
          </cell>
          <cell r="P17">
            <v>32.5</v>
          </cell>
          <cell r="Q17">
            <v>7281084</v>
          </cell>
          <cell r="R17">
            <v>269677</v>
          </cell>
          <cell r="S17">
            <v>3.25</v>
          </cell>
        </row>
        <row r="18">
          <cell r="A18" t="str">
            <v xml:space="preserve">312.00 12           </v>
          </cell>
          <cell r="B18">
            <v>43435</v>
          </cell>
          <cell r="C18">
            <v>60</v>
          </cell>
          <cell r="D18" t="str">
            <v xml:space="preserve">R2   </v>
          </cell>
          <cell r="E18">
            <v>-30</v>
          </cell>
          <cell r="F18">
            <v>10918085.07</v>
          </cell>
          <cell r="G18">
            <v>8019948</v>
          </cell>
          <cell r="H18">
            <v>6173562</v>
          </cell>
          <cell r="I18">
            <v>464448</v>
          </cell>
          <cell r="J18">
            <v>4.25</v>
          </cell>
          <cell r="K18">
            <v>13.3</v>
          </cell>
          <cell r="L18" t="str">
            <v xml:space="preserve">      </v>
          </cell>
          <cell r="M18" t="str">
            <v xml:space="preserve">     </v>
          </cell>
          <cell r="N18">
            <v>0</v>
          </cell>
          <cell r="O18">
            <v>73.5</v>
          </cell>
          <cell r="P18">
            <v>25.5</v>
          </cell>
          <cell r="Q18">
            <v>8578388</v>
          </cell>
          <cell r="R18">
            <v>421818</v>
          </cell>
          <cell r="S18">
            <v>3.86</v>
          </cell>
        </row>
        <row r="19">
          <cell r="A19" t="str">
            <v xml:space="preserve">312.00 21           </v>
          </cell>
          <cell r="B19">
            <v>43435</v>
          </cell>
          <cell r="C19">
            <v>60</v>
          </cell>
          <cell r="D19" t="str">
            <v xml:space="preserve">R2   </v>
          </cell>
          <cell r="E19">
            <v>-30</v>
          </cell>
          <cell r="F19">
            <v>64692798.950000003</v>
          </cell>
          <cell r="G19">
            <v>35074839</v>
          </cell>
          <cell r="H19">
            <v>49025797</v>
          </cell>
          <cell r="I19">
            <v>3652442</v>
          </cell>
          <cell r="J19">
            <v>5.65</v>
          </cell>
          <cell r="K19">
            <v>13.4</v>
          </cell>
          <cell r="L19" t="str">
            <v xml:space="preserve">      </v>
          </cell>
          <cell r="M19" t="str">
            <v xml:space="preserve">     </v>
          </cell>
          <cell r="N19">
            <v>0</v>
          </cell>
          <cell r="O19">
            <v>54.2</v>
          </cell>
          <cell r="P19">
            <v>21</v>
          </cell>
          <cell r="Q19">
            <v>48092289</v>
          </cell>
          <cell r="R19">
            <v>2679895</v>
          </cell>
          <cell r="S19">
            <v>4.1399999999999997</v>
          </cell>
        </row>
        <row r="20">
          <cell r="A20" t="str">
            <v xml:space="preserve">312.00 22           </v>
          </cell>
          <cell r="B20">
            <v>44896</v>
          </cell>
          <cell r="C20">
            <v>60</v>
          </cell>
          <cell r="D20" t="str">
            <v xml:space="preserve">R2   </v>
          </cell>
          <cell r="E20">
            <v>-30</v>
          </cell>
          <cell r="F20">
            <v>95927177.409999996</v>
          </cell>
          <cell r="G20">
            <v>44316764</v>
          </cell>
          <cell r="H20">
            <v>80388568</v>
          </cell>
          <cell r="I20">
            <v>4694901</v>
          </cell>
          <cell r="J20">
            <v>4.8899999999999997</v>
          </cell>
          <cell r="K20">
            <v>17.100000000000001</v>
          </cell>
          <cell r="L20" t="str">
            <v xml:space="preserve">      </v>
          </cell>
          <cell r="M20" t="str">
            <v xml:space="preserve">     </v>
          </cell>
          <cell r="N20">
            <v>0</v>
          </cell>
          <cell r="O20">
            <v>46.2</v>
          </cell>
          <cell r="P20">
            <v>17.8</v>
          </cell>
          <cell r="Q20">
            <v>59731956</v>
          </cell>
          <cell r="R20">
            <v>3792413</v>
          </cell>
          <cell r="S20">
            <v>3.95</v>
          </cell>
        </row>
        <row r="21">
          <cell r="A21" t="str">
            <v xml:space="preserve">314.00 01           </v>
          </cell>
          <cell r="B21">
            <v>41609</v>
          </cell>
          <cell r="C21">
            <v>70</v>
          </cell>
          <cell r="D21" t="str">
            <v xml:space="preserve">R2   </v>
          </cell>
          <cell r="E21">
            <v>-30</v>
          </cell>
          <cell r="F21">
            <v>2773606.56</v>
          </cell>
          <cell r="G21">
            <v>2733039</v>
          </cell>
          <cell r="H21">
            <v>872650</v>
          </cell>
          <cell r="I21">
            <v>100283</v>
          </cell>
          <cell r="J21">
            <v>3.62</v>
          </cell>
          <cell r="K21">
            <v>8.6999999999999993</v>
          </cell>
          <cell r="L21" t="str">
            <v xml:space="preserve">      </v>
          </cell>
          <cell r="M21" t="str">
            <v xml:space="preserve">     </v>
          </cell>
          <cell r="N21">
            <v>0</v>
          </cell>
          <cell r="O21">
            <v>98.5</v>
          </cell>
          <cell r="P21">
            <v>37.700000000000003</v>
          </cell>
          <cell r="Q21">
            <v>2788908</v>
          </cell>
          <cell r="R21">
            <v>93842</v>
          </cell>
          <cell r="S21">
            <v>3.38</v>
          </cell>
        </row>
        <row r="22">
          <cell r="A22" t="str">
            <v xml:space="preserve">314.00 02           </v>
          </cell>
          <cell r="B22">
            <v>42339</v>
          </cell>
          <cell r="C22">
            <v>70</v>
          </cell>
          <cell r="D22" t="str">
            <v xml:space="preserve">R2   </v>
          </cell>
          <cell r="E22">
            <v>-30</v>
          </cell>
          <cell r="F22">
            <v>6052840.6500000004</v>
          </cell>
          <cell r="G22">
            <v>4303672</v>
          </cell>
          <cell r="H22">
            <v>3565021</v>
          </cell>
          <cell r="I22">
            <v>331448</v>
          </cell>
          <cell r="J22">
            <v>5.48</v>
          </cell>
          <cell r="K22">
            <v>10.8</v>
          </cell>
          <cell r="L22" t="str">
            <v xml:space="preserve">      </v>
          </cell>
          <cell r="M22" t="str">
            <v xml:space="preserve">     </v>
          </cell>
          <cell r="N22">
            <v>0</v>
          </cell>
          <cell r="O22">
            <v>71.099999999999994</v>
          </cell>
          <cell r="P22">
            <v>22.9</v>
          </cell>
          <cell r="Q22">
            <v>4502107</v>
          </cell>
          <cell r="R22">
            <v>312628</v>
          </cell>
          <cell r="S22">
            <v>5.16</v>
          </cell>
        </row>
        <row r="23">
          <cell r="A23" t="str">
            <v xml:space="preserve">314.00 03           </v>
          </cell>
          <cell r="B23">
            <v>45627</v>
          </cell>
          <cell r="C23">
            <v>70</v>
          </cell>
          <cell r="D23" t="str">
            <v xml:space="preserve">R2   </v>
          </cell>
          <cell r="E23">
            <v>-30</v>
          </cell>
          <cell r="F23">
            <v>9337843.1500000004</v>
          </cell>
          <cell r="G23">
            <v>7679801</v>
          </cell>
          <cell r="H23">
            <v>4459395</v>
          </cell>
          <cell r="I23">
            <v>238367</v>
          </cell>
          <cell r="J23">
            <v>2.5499999999999998</v>
          </cell>
          <cell r="K23">
            <v>18.7</v>
          </cell>
          <cell r="L23" t="str">
            <v xml:space="preserve">      </v>
          </cell>
          <cell r="M23" t="str">
            <v xml:space="preserve">     </v>
          </cell>
          <cell r="N23">
            <v>0</v>
          </cell>
          <cell r="O23">
            <v>82.2</v>
          </cell>
          <cell r="P23">
            <v>29.6</v>
          </cell>
          <cell r="Q23">
            <v>7128279</v>
          </cell>
          <cell r="R23">
            <v>268016</v>
          </cell>
          <cell r="S23">
            <v>2.87</v>
          </cell>
        </row>
        <row r="24">
          <cell r="A24" t="str">
            <v xml:space="preserve">314.00 06           </v>
          </cell>
          <cell r="B24">
            <v>45627</v>
          </cell>
          <cell r="C24">
            <v>70</v>
          </cell>
          <cell r="D24" t="str">
            <v xml:space="preserve">R2   </v>
          </cell>
          <cell r="E24">
            <v>-30</v>
          </cell>
          <cell r="F24">
            <v>418694.09</v>
          </cell>
          <cell r="G24">
            <v>153871</v>
          </cell>
          <cell r="H24">
            <v>390432</v>
          </cell>
          <cell r="I24">
            <v>20136</v>
          </cell>
          <cell r="J24">
            <v>4.8099999999999996</v>
          </cell>
          <cell r="K24">
            <v>19.399999999999999</v>
          </cell>
          <cell r="L24" t="str">
            <v xml:space="preserve">      </v>
          </cell>
          <cell r="M24" t="str">
            <v xml:space="preserve">     </v>
          </cell>
          <cell r="N24">
            <v>0</v>
          </cell>
          <cell r="O24">
            <v>36.799999999999997</v>
          </cell>
          <cell r="P24">
            <v>11.1</v>
          </cell>
          <cell r="Q24">
            <v>182628</v>
          </cell>
          <cell r="R24">
            <v>18651</v>
          </cell>
          <cell r="S24">
            <v>4.45</v>
          </cell>
        </row>
        <row r="25">
          <cell r="A25" t="str">
            <v xml:space="preserve">314.00 10           </v>
          </cell>
          <cell r="B25">
            <v>43435</v>
          </cell>
          <cell r="C25">
            <v>70</v>
          </cell>
          <cell r="D25" t="str">
            <v xml:space="preserve">R2   </v>
          </cell>
          <cell r="E25">
            <v>-30</v>
          </cell>
          <cell r="F25">
            <v>11197.92</v>
          </cell>
          <cell r="G25">
            <v>3</v>
          </cell>
          <cell r="H25">
            <v>14554</v>
          </cell>
          <cell r="I25">
            <v>1054</v>
          </cell>
          <cell r="J25">
            <v>9.41</v>
          </cell>
          <cell r="K25">
            <v>13.8</v>
          </cell>
          <cell r="L25" t="str">
            <v xml:space="preserve">      </v>
          </cell>
          <cell r="M25" t="str">
            <v xml:space="preserve">     </v>
          </cell>
          <cell r="N25">
            <v>0</v>
          </cell>
          <cell r="O25">
            <v>0</v>
          </cell>
          <cell r="P25">
            <v>3.5</v>
          </cell>
          <cell r="Q25">
            <v>2890</v>
          </cell>
          <cell r="R25">
            <v>844</v>
          </cell>
          <cell r="S25">
            <v>7.54</v>
          </cell>
        </row>
        <row r="26">
          <cell r="A26" t="str">
            <v xml:space="preserve">314.00 11           </v>
          </cell>
          <cell r="B26">
            <v>43435</v>
          </cell>
          <cell r="C26">
            <v>70</v>
          </cell>
          <cell r="D26" t="str">
            <v xml:space="preserve">R2   </v>
          </cell>
          <cell r="E26">
            <v>-30</v>
          </cell>
          <cell r="F26">
            <v>6305208.4500000002</v>
          </cell>
          <cell r="G26">
            <v>5215802</v>
          </cell>
          <cell r="H26">
            <v>2980969</v>
          </cell>
          <cell r="I26">
            <v>219383</v>
          </cell>
          <cell r="J26">
            <v>3.48</v>
          </cell>
          <cell r="K26">
            <v>13.6</v>
          </cell>
          <cell r="L26" t="str">
            <v xml:space="preserve">      </v>
          </cell>
          <cell r="M26" t="str">
            <v xml:space="preserve">     </v>
          </cell>
          <cell r="N26">
            <v>0</v>
          </cell>
          <cell r="O26">
            <v>82.7</v>
          </cell>
          <cell r="P26">
            <v>25.1</v>
          </cell>
          <cell r="Q26">
            <v>4623530</v>
          </cell>
          <cell r="R26">
            <v>263813</v>
          </cell>
          <cell r="S26">
            <v>4.18</v>
          </cell>
        </row>
        <row r="27">
          <cell r="A27" t="str">
            <v xml:space="preserve">314.00 12           </v>
          </cell>
          <cell r="B27">
            <v>43435</v>
          </cell>
          <cell r="C27">
            <v>70</v>
          </cell>
          <cell r="D27" t="str">
            <v xml:space="preserve">R2   </v>
          </cell>
          <cell r="E27">
            <v>-30</v>
          </cell>
          <cell r="F27">
            <v>8525095.0700000003</v>
          </cell>
          <cell r="G27">
            <v>5259574</v>
          </cell>
          <cell r="H27">
            <v>5823050</v>
          </cell>
          <cell r="I27">
            <v>428679</v>
          </cell>
          <cell r="J27">
            <v>5.03</v>
          </cell>
          <cell r="K27">
            <v>13.6</v>
          </cell>
          <cell r="L27" t="str">
            <v xml:space="preserve">      </v>
          </cell>
          <cell r="M27" t="str">
            <v xml:space="preserve">     </v>
          </cell>
          <cell r="N27">
            <v>0</v>
          </cell>
          <cell r="O27">
            <v>61.7</v>
          </cell>
          <cell r="P27">
            <v>22.9</v>
          </cell>
          <cell r="Q27">
            <v>5742325</v>
          </cell>
          <cell r="R27">
            <v>392180</v>
          </cell>
          <cell r="S27">
            <v>4.5999999999999996</v>
          </cell>
        </row>
        <row r="28">
          <cell r="A28" t="str">
            <v xml:space="preserve">314.00 21           </v>
          </cell>
          <cell r="B28">
            <v>43435</v>
          </cell>
          <cell r="C28">
            <v>70</v>
          </cell>
          <cell r="D28" t="str">
            <v xml:space="preserve">R2   </v>
          </cell>
          <cell r="E28">
            <v>-30</v>
          </cell>
          <cell r="F28">
            <v>15932170.76</v>
          </cell>
          <cell r="G28">
            <v>9630942</v>
          </cell>
          <cell r="H28">
            <v>11080882</v>
          </cell>
          <cell r="I28">
            <v>817301</v>
          </cell>
          <cell r="J28">
            <v>5.13</v>
          </cell>
          <cell r="K28">
            <v>13.6</v>
          </cell>
          <cell r="L28" t="str">
            <v xml:space="preserve">      </v>
          </cell>
          <cell r="M28" t="str">
            <v xml:space="preserve">     </v>
          </cell>
          <cell r="N28">
            <v>0</v>
          </cell>
          <cell r="O28">
            <v>60.4</v>
          </cell>
          <cell r="P28">
            <v>22.5</v>
          </cell>
          <cell r="Q28">
            <v>12580433</v>
          </cell>
          <cell r="R28">
            <v>600063</v>
          </cell>
          <cell r="S28">
            <v>3.77</v>
          </cell>
        </row>
        <row r="29">
          <cell r="A29" t="str">
            <v xml:space="preserve">314.00 22           </v>
          </cell>
          <cell r="B29">
            <v>44896</v>
          </cell>
          <cell r="C29">
            <v>70</v>
          </cell>
          <cell r="D29" t="str">
            <v xml:space="preserve">R2   </v>
          </cell>
          <cell r="E29">
            <v>-30</v>
          </cell>
          <cell r="F29">
            <v>22782798.870000001</v>
          </cell>
          <cell r="G29">
            <v>11018366</v>
          </cell>
          <cell r="H29">
            <v>18599272</v>
          </cell>
          <cell r="I29">
            <v>1073126</v>
          </cell>
          <cell r="J29">
            <v>4.71</v>
          </cell>
          <cell r="K29">
            <v>17.3</v>
          </cell>
          <cell r="L29" t="str">
            <v xml:space="preserve">      </v>
          </cell>
          <cell r="M29" t="str">
            <v xml:space="preserve">     </v>
          </cell>
          <cell r="N29">
            <v>0</v>
          </cell>
          <cell r="O29">
            <v>48.4</v>
          </cell>
          <cell r="P29">
            <v>19.100000000000001</v>
          </cell>
          <cell r="Q29">
            <v>15046119</v>
          </cell>
          <cell r="R29">
            <v>841245</v>
          </cell>
          <cell r="S29">
            <v>3.69</v>
          </cell>
        </row>
        <row r="30">
          <cell r="A30" t="str">
            <v xml:space="preserve">315.00 01           </v>
          </cell>
          <cell r="B30">
            <v>41609</v>
          </cell>
          <cell r="C30">
            <v>60</v>
          </cell>
          <cell r="D30" t="str">
            <v xml:space="preserve">S1.5 </v>
          </cell>
          <cell r="E30">
            <v>-30</v>
          </cell>
          <cell r="F30">
            <v>983607.87</v>
          </cell>
          <cell r="G30">
            <v>983608</v>
          </cell>
          <cell r="H30">
            <v>295082</v>
          </cell>
          <cell r="I30">
            <v>34794</v>
          </cell>
          <cell r="J30">
            <v>3.54</v>
          </cell>
          <cell r="K30">
            <v>8.5</v>
          </cell>
          <cell r="L30" t="str">
            <v xml:space="preserve">      </v>
          </cell>
          <cell r="M30" t="str">
            <v xml:space="preserve">     </v>
          </cell>
          <cell r="N30">
            <v>0</v>
          </cell>
          <cell r="O30">
            <v>100</v>
          </cell>
          <cell r="P30">
            <v>35.700000000000003</v>
          </cell>
          <cell r="Q30">
            <v>992053</v>
          </cell>
          <cell r="R30">
            <v>33771</v>
          </cell>
          <cell r="S30">
            <v>3.43</v>
          </cell>
        </row>
        <row r="31">
          <cell r="A31" t="str">
            <v xml:space="preserve">315.00 02           </v>
          </cell>
          <cell r="B31">
            <v>42339</v>
          </cell>
          <cell r="C31">
            <v>60</v>
          </cell>
          <cell r="D31" t="str">
            <v xml:space="preserve">S1.5 </v>
          </cell>
          <cell r="E31">
            <v>-30</v>
          </cell>
          <cell r="F31">
            <v>932580.81</v>
          </cell>
          <cell r="G31">
            <v>900435</v>
          </cell>
          <cell r="H31">
            <v>311920</v>
          </cell>
          <cell r="I31">
            <v>29812</v>
          </cell>
          <cell r="J31">
            <v>3.2</v>
          </cell>
          <cell r="K31">
            <v>10.5</v>
          </cell>
          <cell r="L31" t="str">
            <v xml:space="preserve">      </v>
          </cell>
          <cell r="M31" t="str">
            <v xml:space="preserve">     </v>
          </cell>
          <cell r="N31">
            <v>0</v>
          </cell>
          <cell r="O31">
            <v>96.6</v>
          </cell>
          <cell r="P31">
            <v>31.2</v>
          </cell>
          <cell r="Q31">
            <v>839696</v>
          </cell>
          <cell r="R31">
            <v>35782</v>
          </cell>
          <cell r="S31">
            <v>3.84</v>
          </cell>
        </row>
        <row r="32">
          <cell r="A32" t="str">
            <v xml:space="preserve">315.00 03           </v>
          </cell>
          <cell r="B32">
            <v>45627</v>
          </cell>
          <cell r="C32">
            <v>60</v>
          </cell>
          <cell r="D32" t="str">
            <v xml:space="preserve">S1.5 </v>
          </cell>
          <cell r="E32">
            <v>-30</v>
          </cell>
          <cell r="F32">
            <v>4313445.53</v>
          </cell>
          <cell r="G32">
            <v>3440483</v>
          </cell>
          <cell r="H32">
            <v>2166997</v>
          </cell>
          <cell r="I32">
            <v>121492</v>
          </cell>
          <cell r="J32">
            <v>2.82</v>
          </cell>
          <cell r="K32">
            <v>17.8</v>
          </cell>
          <cell r="L32" t="str">
            <v xml:space="preserve">      </v>
          </cell>
          <cell r="M32" t="str">
            <v xml:space="preserve">     </v>
          </cell>
          <cell r="N32">
            <v>0</v>
          </cell>
          <cell r="O32">
            <v>79.8</v>
          </cell>
          <cell r="P32">
            <v>28.4</v>
          </cell>
          <cell r="Q32">
            <v>3309930</v>
          </cell>
          <cell r="R32">
            <v>128825</v>
          </cell>
          <cell r="S32">
            <v>2.99</v>
          </cell>
        </row>
        <row r="33">
          <cell r="A33" t="str">
            <v xml:space="preserve">315.00 06           </v>
          </cell>
          <cell r="B33">
            <v>45627</v>
          </cell>
          <cell r="C33">
            <v>60</v>
          </cell>
          <cell r="D33" t="str">
            <v xml:space="preserve">S1.5 </v>
          </cell>
          <cell r="E33">
            <v>-30</v>
          </cell>
          <cell r="F33">
            <v>459268.03</v>
          </cell>
          <cell r="G33">
            <v>165321</v>
          </cell>
          <cell r="H33">
            <v>431729</v>
          </cell>
          <cell r="I33">
            <v>22273</v>
          </cell>
          <cell r="J33">
            <v>4.8499999999999996</v>
          </cell>
          <cell r="K33">
            <v>19.399999999999999</v>
          </cell>
          <cell r="L33" t="str">
            <v xml:space="preserve">      </v>
          </cell>
          <cell r="M33" t="str">
            <v xml:space="preserve">     </v>
          </cell>
          <cell r="N33">
            <v>0</v>
          </cell>
          <cell r="O33">
            <v>36</v>
          </cell>
          <cell r="P33">
            <v>10.8</v>
          </cell>
          <cell r="Q33">
            <v>201100</v>
          </cell>
          <cell r="R33">
            <v>20417</v>
          </cell>
          <cell r="S33">
            <v>4.45</v>
          </cell>
        </row>
        <row r="34">
          <cell r="A34" t="str">
            <v xml:space="preserve">315.00 10           </v>
          </cell>
          <cell r="B34">
            <v>43435</v>
          </cell>
          <cell r="C34">
            <v>60</v>
          </cell>
          <cell r="D34" t="str">
            <v xml:space="preserve">S1.5 </v>
          </cell>
          <cell r="E34">
            <v>-30</v>
          </cell>
          <cell r="F34">
            <v>540589.6</v>
          </cell>
          <cell r="G34">
            <v>336097</v>
          </cell>
          <cell r="H34">
            <v>366669</v>
          </cell>
          <cell r="I34">
            <v>26754</v>
          </cell>
          <cell r="J34">
            <v>4.95</v>
          </cell>
          <cell r="K34">
            <v>13.7</v>
          </cell>
          <cell r="L34" t="str">
            <v xml:space="preserve">      </v>
          </cell>
          <cell r="M34" t="str">
            <v xml:space="preserve">     </v>
          </cell>
          <cell r="N34">
            <v>0</v>
          </cell>
          <cell r="O34">
            <v>62.2</v>
          </cell>
          <cell r="P34">
            <v>13.2</v>
          </cell>
          <cell r="Q34">
            <v>327698</v>
          </cell>
          <cell r="R34">
            <v>27356</v>
          </cell>
          <cell r="S34">
            <v>5.0599999999999996</v>
          </cell>
        </row>
        <row r="35">
          <cell r="A35" t="str">
            <v xml:space="preserve">315.00 11           </v>
          </cell>
          <cell r="B35">
            <v>43435</v>
          </cell>
          <cell r="C35">
            <v>60</v>
          </cell>
          <cell r="D35" t="str">
            <v xml:space="preserve">S1.5 </v>
          </cell>
          <cell r="E35">
            <v>-30</v>
          </cell>
          <cell r="F35">
            <v>1768268.1</v>
          </cell>
          <cell r="G35">
            <v>1628662</v>
          </cell>
          <cell r="H35">
            <v>670087</v>
          </cell>
          <cell r="I35">
            <v>52563</v>
          </cell>
          <cell r="J35">
            <v>2.97</v>
          </cell>
          <cell r="K35">
            <v>12.7</v>
          </cell>
          <cell r="L35" t="str">
            <v xml:space="preserve">      </v>
          </cell>
          <cell r="M35" t="str">
            <v xml:space="preserve">     </v>
          </cell>
          <cell r="N35">
            <v>0</v>
          </cell>
          <cell r="O35">
            <v>92.1</v>
          </cell>
          <cell r="P35">
            <v>33.799999999999997</v>
          </cell>
          <cell r="Q35">
            <v>1602394</v>
          </cell>
          <cell r="R35">
            <v>54620</v>
          </cell>
          <cell r="S35">
            <v>3.09</v>
          </cell>
        </row>
        <row r="36">
          <cell r="A36" t="str">
            <v xml:space="preserve">315.00 12           </v>
          </cell>
          <cell r="B36">
            <v>43435</v>
          </cell>
          <cell r="C36">
            <v>60</v>
          </cell>
          <cell r="D36" t="str">
            <v xml:space="preserve">S1.5 </v>
          </cell>
          <cell r="E36">
            <v>-30</v>
          </cell>
          <cell r="F36">
            <v>1535303.01</v>
          </cell>
          <cell r="G36">
            <v>1428794</v>
          </cell>
          <cell r="H36">
            <v>567099</v>
          </cell>
          <cell r="I36">
            <v>44487</v>
          </cell>
          <cell r="J36">
            <v>2.9</v>
          </cell>
          <cell r="K36">
            <v>12.7</v>
          </cell>
          <cell r="L36" t="str">
            <v xml:space="preserve">      </v>
          </cell>
          <cell r="M36" t="str">
            <v xml:space="preserve">     </v>
          </cell>
          <cell r="N36">
            <v>0</v>
          </cell>
          <cell r="O36">
            <v>93.1</v>
          </cell>
          <cell r="P36">
            <v>33</v>
          </cell>
          <cell r="Q36">
            <v>1407172</v>
          </cell>
          <cell r="R36">
            <v>46123</v>
          </cell>
          <cell r="S36">
            <v>3</v>
          </cell>
        </row>
        <row r="37">
          <cell r="A37" t="str">
            <v xml:space="preserve">315.00 21           </v>
          </cell>
          <cell r="B37">
            <v>43435</v>
          </cell>
          <cell r="C37">
            <v>60</v>
          </cell>
          <cell r="D37" t="str">
            <v xml:space="preserve">S1.5 </v>
          </cell>
          <cell r="E37">
            <v>-30</v>
          </cell>
          <cell r="F37">
            <v>15712315.300000001</v>
          </cell>
          <cell r="G37">
            <v>9636151</v>
          </cell>
          <cell r="H37">
            <v>10789857</v>
          </cell>
          <cell r="I37">
            <v>811072</v>
          </cell>
          <cell r="J37">
            <v>5.16</v>
          </cell>
          <cell r="K37">
            <v>13.3</v>
          </cell>
          <cell r="L37" t="str">
            <v xml:space="preserve">      </v>
          </cell>
          <cell r="M37" t="str">
            <v xml:space="preserve">     </v>
          </cell>
          <cell r="N37">
            <v>0</v>
          </cell>
          <cell r="O37">
            <v>61.3</v>
          </cell>
          <cell r="P37">
            <v>23</v>
          </cell>
          <cell r="Q37">
            <v>12744158</v>
          </cell>
          <cell r="R37">
            <v>577549</v>
          </cell>
          <cell r="S37">
            <v>3.68</v>
          </cell>
        </row>
        <row r="38">
          <cell r="A38" t="str">
            <v xml:space="preserve">315.00 22           </v>
          </cell>
          <cell r="B38">
            <v>44896</v>
          </cell>
          <cell r="C38">
            <v>60</v>
          </cell>
          <cell r="D38" t="str">
            <v xml:space="preserve">S1.5 </v>
          </cell>
          <cell r="E38">
            <v>-30</v>
          </cell>
          <cell r="F38">
            <v>14288952.029999999</v>
          </cell>
          <cell r="G38">
            <v>7314290</v>
          </cell>
          <cell r="H38">
            <v>11261347</v>
          </cell>
          <cell r="I38">
            <v>661821</v>
          </cell>
          <cell r="J38">
            <v>4.63</v>
          </cell>
          <cell r="K38">
            <v>17</v>
          </cell>
          <cell r="L38" t="str">
            <v xml:space="preserve">      </v>
          </cell>
          <cell r="M38" t="str">
            <v xml:space="preserve">     </v>
          </cell>
          <cell r="N38">
            <v>0</v>
          </cell>
          <cell r="O38">
            <v>51.2</v>
          </cell>
          <cell r="P38">
            <v>19.399999999999999</v>
          </cell>
          <cell r="Q38">
            <v>9764482</v>
          </cell>
          <cell r="R38">
            <v>518095</v>
          </cell>
          <cell r="S38">
            <v>3.63</v>
          </cell>
        </row>
        <row r="39">
          <cell r="A39" t="str">
            <v xml:space="preserve">316.00 01           </v>
          </cell>
          <cell r="B39">
            <v>41609</v>
          </cell>
          <cell r="C39">
            <v>50</v>
          </cell>
          <cell r="D39" t="str">
            <v xml:space="preserve">R1.5 </v>
          </cell>
          <cell r="E39">
            <v>-30</v>
          </cell>
          <cell r="F39">
            <v>530245.94999999995</v>
          </cell>
          <cell r="G39">
            <v>410081</v>
          </cell>
          <cell r="H39">
            <v>279239</v>
          </cell>
          <cell r="I39">
            <v>32593</v>
          </cell>
          <cell r="J39">
            <v>6.15</v>
          </cell>
          <cell r="K39">
            <v>8.6</v>
          </cell>
          <cell r="L39" t="str">
            <v xml:space="preserve">      </v>
          </cell>
          <cell r="M39" t="str">
            <v xml:space="preserve">     </v>
          </cell>
          <cell r="N39">
            <v>0</v>
          </cell>
          <cell r="O39">
            <v>77.3</v>
          </cell>
          <cell r="P39">
            <v>23.1</v>
          </cell>
          <cell r="Q39">
            <v>443383</v>
          </cell>
          <cell r="R39">
            <v>28599</v>
          </cell>
          <cell r="S39">
            <v>5.39</v>
          </cell>
        </row>
        <row r="40">
          <cell r="A40" t="str">
            <v xml:space="preserve">316.00 02           </v>
          </cell>
          <cell r="B40">
            <v>42339</v>
          </cell>
          <cell r="C40">
            <v>50</v>
          </cell>
          <cell r="D40" t="str">
            <v xml:space="preserve">R1.5 </v>
          </cell>
          <cell r="E40">
            <v>-30</v>
          </cell>
          <cell r="F40">
            <v>430525.9</v>
          </cell>
          <cell r="G40">
            <v>248950</v>
          </cell>
          <cell r="H40">
            <v>310734</v>
          </cell>
          <cell r="I40">
            <v>29607</v>
          </cell>
          <cell r="J40">
            <v>6.88</v>
          </cell>
          <cell r="K40">
            <v>10.5</v>
          </cell>
          <cell r="L40" t="str">
            <v xml:space="preserve">      </v>
          </cell>
          <cell r="M40" t="str">
            <v xml:space="preserve">     </v>
          </cell>
          <cell r="N40">
            <v>0</v>
          </cell>
          <cell r="O40">
            <v>57.8</v>
          </cell>
          <cell r="P40">
            <v>16.3</v>
          </cell>
          <cell r="Q40">
            <v>300951</v>
          </cell>
          <cell r="R40">
            <v>24558</v>
          </cell>
          <cell r="S40">
            <v>5.7</v>
          </cell>
        </row>
        <row r="41">
          <cell r="A41" t="str">
            <v xml:space="preserve">316.00 03           </v>
          </cell>
          <cell r="B41">
            <v>45627</v>
          </cell>
          <cell r="C41">
            <v>50</v>
          </cell>
          <cell r="D41" t="str">
            <v xml:space="preserve">R1.5 </v>
          </cell>
          <cell r="E41">
            <v>-30</v>
          </cell>
          <cell r="F41">
            <v>685996.92</v>
          </cell>
          <cell r="G41">
            <v>430259</v>
          </cell>
          <cell r="H41">
            <v>461537</v>
          </cell>
          <cell r="I41">
            <v>25921</v>
          </cell>
          <cell r="J41">
            <v>3.78</v>
          </cell>
          <cell r="K41">
            <v>17.8</v>
          </cell>
          <cell r="L41" t="str">
            <v xml:space="preserve">      </v>
          </cell>
          <cell r="M41" t="str">
            <v xml:space="preserve">     </v>
          </cell>
          <cell r="N41">
            <v>0</v>
          </cell>
          <cell r="O41">
            <v>62.7</v>
          </cell>
          <cell r="P41">
            <v>21.6</v>
          </cell>
          <cell r="Q41">
            <v>429065</v>
          </cell>
          <cell r="R41">
            <v>25985</v>
          </cell>
          <cell r="S41">
            <v>3.79</v>
          </cell>
        </row>
        <row r="42">
          <cell r="A42" t="str">
            <v xml:space="preserve">316.00 06           </v>
          </cell>
          <cell r="B42">
            <v>45627</v>
          </cell>
          <cell r="C42">
            <v>50</v>
          </cell>
          <cell r="D42" t="str">
            <v xml:space="preserve">R1.5 </v>
          </cell>
          <cell r="E42">
            <v>-30</v>
          </cell>
          <cell r="F42">
            <v>1851365.58</v>
          </cell>
          <cell r="G42">
            <v>296640</v>
          </cell>
          <cell r="H42">
            <v>2110136</v>
          </cell>
          <cell r="I42">
            <v>111617</v>
          </cell>
          <cell r="J42">
            <v>6.03</v>
          </cell>
          <cell r="K42">
            <v>18.899999999999999</v>
          </cell>
          <cell r="L42" t="str">
            <v xml:space="preserve">      </v>
          </cell>
          <cell r="M42" t="str">
            <v xml:space="preserve">     </v>
          </cell>
          <cell r="N42">
            <v>0</v>
          </cell>
          <cell r="O42">
            <v>16</v>
          </cell>
          <cell r="P42">
            <v>4.9000000000000004</v>
          </cell>
          <cell r="Q42">
            <v>389749</v>
          </cell>
          <cell r="R42">
            <v>106630</v>
          </cell>
          <cell r="S42">
            <v>5.76</v>
          </cell>
        </row>
        <row r="43">
          <cell r="A43" t="str">
            <v xml:space="preserve">316.00 10           </v>
          </cell>
          <cell r="B43">
            <v>43435</v>
          </cell>
          <cell r="C43">
            <v>50</v>
          </cell>
          <cell r="D43" t="str">
            <v xml:space="preserve">R1.5 </v>
          </cell>
          <cell r="E43">
            <v>-30</v>
          </cell>
          <cell r="F43">
            <v>1466775.5</v>
          </cell>
          <cell r="G43">
            <v>644072</v>
          </cell>
          <cell r="H43">
            <v>1262736</v>
          </cell>
          <cell r="I43">
            <v>94046</v>
          </cell>
          <cell r="J43">
            <v>6.41</v>
          </cell>
          <cell r="K43">
            <v>13.4</v>
          </cell>
          <cell r="L43" t="str">
            <v xml:space="preserve">      </v>
          </cell>
          <cell r="M43" t="str">
            <v xml:space="preserve">     </v>
          </cell>
          <cell r="N43">
            <v>0</v>
          </cell>
          <cell r="O43">
            <v>43.9</v>
          </cell>
          <cell r="P43">
            <v>8.6999999999999993</v>
          </cell>
          <cell r="Q43">
            <v>689234</v>
          </cell>
          <cell r="R43">
            <v>90646</v>
          </cell>
          <cell r="S43">
            <v>6.18</v>
          </cell>
        </row>
        <row r="44">
          <cell r="A44" t="str">
            <v xml:space="preserve">316.00 11           </v>
          </cell>
          <cell r="B44">
            <v>43435</v>
          </cell>
          <cell r="C44">
            <v>50</v>
          </cell>
          <cell r="D44" t="str">
            <v xml:space="preserve">R1.5 </v>
          </cell>
          <cell r="E44">
            <v>-30</v>
          </cell>
          <cell r="F44">
            <v>278201.48</v>
          </cell>
          <cell r="G44">
            <v>278201</v>
          </cell>
          <cell r="H44">
            <v>83461</v>
          </cell>
          <cell r="I44">
            <v>6903</v>
          </cell>
          <cell r="J44">
            <v>2.48</v>
          </cell>
          <cell r="K44">
            <v>12.1</v>
          </cell>
          <cell r="L44" t="str">
            <v xml:space="preserve">      </v>
          </cell>
          <cell r="M44" t="str">
            <v xml:space="preserve">     </v>
          </cell>
          <cell r="N44">
            <v>0</v>
          </cell>
          <cell r="O44">
            <v>100</v>
          </cell>
          <cell r="P44">
            <v>36.5</v>
          </cell>
          <cell r="Q44">
            <v>256741</v>
          </cell>
          <cell r="R44">
            <v>8680</v>
          </cell>
          <cell r="S44">
            <v>3.12</v>
          </cell>
        </row>
        <row r="45">
          <cell r="A45" t="str">
            <v xml:space="preserve">316.00 12           </v>
          </cell>
          <cell r="B45">
            <v>43435</v>
          </cell>
          <cell r="C45">
            <v>50</v>
          </cell>
          <cell r="D45" t="str">
            <v xml:space="preserve">R1.5 </v>
          </cell>
          <cell r="E45">
            <v>-30</v>
          </cell>
          <cell r="F45">
            <v>68693.460000000006</v>
          </cell>
          <cell r="G45">
            <v>64542</v>
          </cell>
          <cell r="H45">
            <v>24759</v>
          </cell>
          <cell r="I45">
            <v>2008</v>
          </cell>
          <cell r="J45">
            <v>2.92</v>
          </cell>
          <cell r="K45">
            <v>12.3</v>
          </cell>
          <cell r="L45" t="str">
            <v xml:space="preserve">      </v>
          </cell>
          <cell r="M45" t="str">
            <v xml:space="preserve">     </v>
          </cell>
          <cell r="N45">
            <v>0</v>
          </cell>
          <cell r="O45">
            <v>94</v>
          </cell>
          <cell r="P45">
            <v>33.5</v>
          </cell>
          <cell r="Q45">
            <v>61788</v>
          </cell>
          <cell r="R45">
            <v>2233</v>
          </cell>
          <cell r="S45">
            <v>3.25</v>
          </cell>
        </row>
        <row r="46">
          <cell r="A46" t="str">
            <v xml:space="preserve">316.00 21           </v>
          </cell>
          <cell r="B46">
            <v>43435</v>
          </cell>
          <cell r="C46">
            <v>50</v>
          </cell>
          <cell r="D46" t="str">
            <v xml:space="preserve">R1.5 </v>
          </cell>
          <cell r="E46">
            <v>-30</v>
          </cell>
          <cell r="F46">
            <v>3291256.6</v>
          </cell>
          <cell r="G46">
            <v>1602975</v>
          </cell>
          <cell r="H46">
            <v>2675658</v>
          </cell>
          <cell r="I46">
            <v>203646</v>
          </cell>
          <cell r="J46">
            <v>6.19</v>
          </cell>
          <cell r="K46">
            <v>13.1</v>
          </cell>
          <cell r="L46" t="str">
            <v xml:space="preserve">      </v>
          </cell>
          <cell r="M46" t="str">
            <v xml:space="preserve">     </v>
          </cell>
          <cell r="N46">
            <v>0</v>
          </cell>
          <cell r="O46">
            <v>48.7</v>
          </cell>
          <cell r="P46">
            <v>18</v>
          </cell>
          <cell r="Q46">
            <v>2261718</v>
          </cell>
          <cell r="R46">
            <v>153264</v>
          </cell>
          <cell r="S46">
            <v>4.66</v>
          </cell>
        </row>
        <row r="47">
          <cell r="A47" t="str">
            <v xml:space="preserve">316.00 22           </v>
          </cell>
          <cell r="B47">
            <v>44896</v>
          </cell>
          <cell r="C47">
            <v>50</v>
          </cell>
          <cell r="D47" t="str">
            <v xml:space="preserve">R1.5 </v>
          </cell>
          <cell r="E47">
            <v>-30</v>
          </cell>
          <cell r="F47">
            <v>1007589.15</v>
          </cell>
          <cell r="G47">
            <v>541010</v>
          </cell>
          <cell r="H47">
            <v>768855</v>
          </cell>
          <cell r="I47">
            <v>46423</v>
          </cell>
          <cell r="J47">
            <v>4.6100000000000003</v>
          </cell>
          <cell r="K47">
            <v>16.600000000000001</v>
          </cell>
          <cell r="L47" t="str">
            <v xml:space="preserve">      </v>
          </cell>
          <cell r="M47" t="str">
            <v xml:space="preserve">     </v>
          </cell>
          <cell r="N47">
            <v>0</v>
          </cell>
          <cell r="O47">
            <v>53.7</v>
          </cell>
          <cell r="P47">
            <v>17.5</v>
          </cell>
          <cell r="Q47">
            <v>620153</v>
          </cell>
          <cell r="R47">
            <v>41653</v>
          </cell>
          <cell r="S47">
            <v>4.13</v>
          </cell>
        </row>
        <row r="48">
          <cell r="A48">
            <v>330.2</v>
          </cell>
          <cell r="B48">
            <v>41244</v>
          </cell>
          <cell r="C48">
            <v>120</v>
          </cell>
          <cell r="D48" t="str">
            <v xml:space="preserve">S4   </v>
          </cell>
          <cell r="E48">
            <v>0</v>
          </cell>
          <cell r="F48">
            <v>246137.44</v>
          </cell>
          <cell r="G48">
            <v>230107</v>
          </cell>
          <cell r="H48">
            <v>16030</v>
          </cell>
          <cell r="I48">
            <v>2011</v>
          </cell>
          <cell r="J48">
            <v>0.82</v>
          </cell>
          <cell r="K48">
            <v>8</v>
          </cell>
          <cell r="L48" t="str">
            <v xml:space="preserve">      </v>
          </cell>
          <cell r="M48" t="str">
            <v xml:space="preserve">     </v>
          </cell>
          <cell r="N48">
            <v>0</v>
          </cell>
          <cell r="O48">
            <v>93.5</v>
          </cell>
          <cell r="P48">
            <v>67.400000000000006</v>
          </cell>
          <cell r="Q48">
            <v>220032</v>
          </cell>
          <cell r="R48">
            <v>3284</v>
          </cell>
          <cell r="S48">
            <v>1.33</v>
          </cell>
        </row>
        <row r="49">
          <cell r="A49">
            <v>331</v>
          </cell>
          <cell r="B49">
            <v>41244</v>
          </cell>
          <cell r="C49">
            <v>100</v>
          </cell>
          <cell r="D49" t="str">
            <v xml:space="preserve">S1   </v>
          </cell>
          <cell r="E49">
            <v>0</v>
          </cell>
          <cell r="F49">
            <v>1894709.69</v>
          </cell>
          <cell r="G49">
            <v>1016424</v>
          </cell>
          <cell r="H49">
            <v>878286</v>
          </cell>
          <cell r="I49">
            <v>110012</v>
          </cell>
          <cell r="J49">
            <v>5.81</v>
          </cell>
          <cell r="K49">
            <v>8</v>
          </cell>
          <cell r="L49" t="str">
            <v xml:space="preserve">      </v>
          </cell>
          <cell r="M49" t="str">
            <v xml:space="preserve">     </v>
          </cell>
          <cell r="N49">
            <v>0</v>
          </cell>
          <cell r="O49">
            <v>53.6</v>
          </cell>
          <cell r="P49">
            <v>12.4</v>
          </cell>
          <cell r="Q49">
            <v>954519</v>
          </cell>
          <cell r="R49">
            <v>117770</v>
          </cell>
          <cell r="S49">
            <v>6.22</v>
          </cell>
        </row>
        <row r="50">
          <cell r="A50">
            <v>332</v>
          </cell>
          <cell r="B50">
            <v>41244</v>
          </cell>
          <cell r="C50">
            <v>70</v>
          </cell>
          <cell r="D50" t="str">
            <v xml:space="preserve">R1   </v>
          </cell>
          <cell r="E50">
            <v>0</v>
          </cell>
          <cell r="F50">
            <v>14167066.51</v>
          </cell>
          <cell r="G50">
            <v>11146313</v>
          </cell>
          <cell r="H50">
            <v>3020753</v>
          </cell>
          <cell r="I50">
            <v>385647</v>
          </cell>
          <cell r="J50">
            <v>2.72</v>
          </cell>
          <cell r="K50">
            <v>7.8</v>
          </cell>
          <cell r="L50" t="str">
            <v xml:space="preserve">      </v>
          </cell>
          <cell r="M50" t="str">
            <v xml:space="preserve">     </v>
          </cell>
          <cell r="N50">
            <v>0</v>
          </cell>
          <cell r="O50">
            <v>78.7</v>
          </cell>
          <cell r="P50">
            <v>21.9</v>
          </cell>
          <cell r="Q50">
            <v>9488332</v>
          </cell>
          <cell r="R50">
            <v>598959</v>
          </cell>
          <cell r="S50">
            <v>4.2300000000000004</v>
          </cell>
        </row>
        <row r="51">
          <cell r="A51">
            <v>333</v>
          </cell>
          <cell r="B51">
            <v>41244</v>
          </cell>
          <cell r="C51">
            <v>65</v>
          </cell>
          <cell r="D51" t="str">
            <v xml:space="preserve">R1.5 </v>
          </cell>
          <cell r="E51">
            <v>0</v>
          </cell>
          <cell r="F51">
            <v>716232.62</v>
          </cell>
          <cell r="G51">
            <v>642706</v>
          </cell>
          <cell r="H51">
            <v>73527</v>
          </cell>
          <cell r="I51">
            <v>9357</v>
          </cell>
          <cell r="J51">
            <v>1.31</v>
          </cell>
          <cell r="K51">
            <v>7.9</v>
          </cell>
          <cell r="L51" t="str">
            <v xml:space="preserve">      </v>
          </cell>
          <cell r="M51" t="str">
            <v xml:space="preserve">     </v>
          </cell>
          <cell r="N51">
            <v>0</v>
          </cell>
          <cell r="O51">
            <v>89.7</v>
          </cell>
          <cell r="P51">
            <v>33.299999999999997</v>
          </cell>
          <cell r="Q51">
            <v>522308</v>
          </cell>
          <cell r="R51">
            <v>25067</v>
          </cell>
          <cell r="S51">
            <v>3.5</v>
          </cell>
        </row>
        <row r="52">
          <cell r="A52">
            <v>334</v>
          </cell>
          <cell r="B52">
            <v>41244</v>
          </cell>
          <cell r="C52">
            <v>55</v>
          </cell>
          <cell r="D52" t="str">
            <v xml:space="preserve">S3   </v>
          </cell>
          <cell r="E52">
            <v>0</v>
          </cell>
          <cell r="F52">
            <v>780980.13</v>
          </cell>
          <cell r="G52">
            <v>480521</v>
          </cell>
          <cell r="H52">
            <v>300458</v>
          </cell>
          <cell r="I52">
            <v>38816</v>
          </cell>
          <cell r="J52">
            <v>4.97</v>
          </cell>
          <cell r="K52">
            <v>7.7</v>
          </cell>
          <cell r="L52" t="str">
            <v xml:space="preserve">      </v>
          </cell>
          <cell r="M52" t="str">
            <v xml:space="preserve">     </v>
          </cell>
          <cell r="N52">
            <v>0</v>
          </cell>
          <cell r="O52">
            <v>61.5</v>
          </cell>
          <cell r="P52">
            <v>21.6</v>
          </cell>
          <cell r="Q52">
            <v>522540</v>
          </cell>
          <cell r="R52">
            <v>33070</v>
          </cell>
          <cell r="S52">
            <v>4.2300000000000004</v>
          </cell>
        </row>
        <row r="53">
          <cell r="A53">
            <v>335</v>
          </cell>
          <cell r="B53">
            <v>41244</v>
          </cell>
          <cell r="C53">
            <v>50</v>
          </cell>
          <cell r="D53" t="str">
            <v xml:space="preserve">S2.5 </v>
          </cell>
          <cell r="E53">
            <v>0</v>
          </cell>
          <cell r="F53">
            <v>3238.15</v>
          </cell>
          <cell r="G53">
            <v>3238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 t="str">
            <v xml:space="preserve">      </v>
          </cell>
          <cell r="M53" t="str">
            <v xml:space="preserve">     </v>
          </cell>
          <cell r="N53">
            <v>0</v>
          </cell>
          <cell r="O53">
            <v>100</v>
          </cell>
          <cell r="P53">
            <v>42.8</v>
          </cell>
          <cell r="Q53">
            <v>2699</v>
          </cell>
          <cell r="R53">
            <v>79</v>
          </cell>
          <cell r="S53">
            <v>2.44</v>
          </cell>
        </row>
        <row r="54">
          <cell r="A54">
            <v>336</v>
          </cell>
          <cell r="B54">
            <v>41244</v>
          </cell>
          <cell r="C54">
            <v>55</v>
          </cell>
          <cell r="D54" t="str">
            <v xml:space="preserve">R3   </v>
          </cell>
          <cell r="E54">
            <v>0</v>
          </cell>
          <cell r="F54">
            <v>180560.01</v>
          </cell>
          <cell r="G54">
            <v>102791</v>
          </cell>
          <cell r="H54">
            <v>77771</v>
          </cell>
          <cell r="I54">
            <v>10225</v>
          </cell>
          <cell r="J54">
            <v>5.66</v>
          </cell>
          <cell r="K54">
            <v>7.6</v>
          </cell>
          <cell r="L54" t="str">
            <v xml:space="preserve">      </v>
          </cell>
          <cell r="M54" t="str">
            <v xml:space="preserve">     </v>
          </cell>
          <cell r="N54">
            <v>0</v>
          </cell>
          <cell r="O54">
            <v>56.9</v>
          </cell>
          <cell r="P54">
            <v>27.1</v>
          </cell>
          <cell r="Q54">
            <v>111145</v>
          </cell>
          <cell r="R54">
            <v>8999</v>
          </cell>
          <cell r="S54">
            <v>4.9800000000000004</v>
          </cell>
        </row>
        <row r="55">
          <cell r="A55" t="str">
            <v xml:space="preserve">341.00 01           </v>
          </cell>
          <cell r="B55">
            <v>50010</v>
          </cell>
          <cell r="C55" t="str">
            <v xml:space="preserve">   VAR</v>
          </cell>
          <cell r="D55" t="str">
            <v xml:space="preserve">SQ   </v>
          </cell>
          <cell r="E55">
            <v>-10</v>
          </cell>
          <cell r="F55">
            <v>36992.769999999997</v>
          </cell>
          <cell r="G55">
            <v>30462</v>
          </cell>
          <cell r="H55">
            <v>10230</v>
          </cell>
          <cell r="I55">
            <v>320</v>
          </cell>
          <cell r="J55">
            <v>0.87</v>
          </cell>
          <cell r="K55">
            <v>32</v>
          </cell>
          <cell r="L55" t="str">
            <v xml:space="preserve">      </v>
          </cell>
          <cell r="M55" t="str">
            <v xml:space="preserve">     </v>
          </cell>
          <cell r="N55">
            <v>0</v>
          </cell>
          <cell r="O55">
            <v>82.3</v>
          </cell>
          <cell r="P55">
            <v>37.6</v>
          </cell>
          <cell r="Q55">
            <v>18875</v>
          </cell>
          <cell r="R55">
            <v>683</v>
          </cell>
          <cell r="S55">
            <v>1.85</v>
          </cell>
        </row>
        <row r="56">
          <cell r="A56" t="str">
            <v xml:space="preserve">341.00 02           </v>
          </cell>
          <cell r="B56">
            <v>49644</v>
          </cell>
          <cell r="C56" t="str">
            <v xml:space="preserve">   VAR</v>
          </cell>
          <cell r="D56" t="str">
            <v xml:space="preserve">SQ   </v>
          </cell>
          <cell r="E56">
            <v>-10</v>
          </cell>
          <cell r="F56">
            <v>23728.32</v>
          </cell>
          <cell r="G56">
            <v>18188</v>
          </cell>
          <cell r="H56">
            <v>7913</v>
          </cell>
          <cell r="I56">
            <v>256</v>
          </cell>
          <cell r="J56">
            <v>1.08</v>
          </cell>
          <cell r="K56">
            <v>30.9</v>
          </cell>
          <cell r="L56" t="str">
            <v xml:space="preserve">      </v>
          </cell>
          <cell r="M56" t="str">
            <v xml:space="preserve">     </v>
          </cell>
          <cell r="N56">
            <v>0</v>
          </cell>
          <cell r="O56">
            <v>76.7</v>
          </cell>
          <cell r="P56">
            <v>35.9</v>
          </cell>
          <cell r="Q56">
            <v>13534</v>
          </cell>
          <cell r="R56">
            <v>405</v>
          </cell>
          <cell r="S56">
            <v>1.71</v>
          </cell>
        </row>
        <row r="57">
          <cell r="A57" t="str">
            <v xml:space="preserve">341.00 03           </v>
          </cell>
          <cell r="B57">
            <v>44531</v>
          </cell>
          <cell r="C57" t="str">
            <v xml:space="preserve">   VAR</v>
          </cell>
          <cell r="D57" t="str">
            <v xml:space="preserve">SQ   </v>
          </cell>
          <cell r="E57">
            <v>-10</v>
          </cell>
          <cell r="F57">
            <v>2348032.19</v>
          </cell>
          <cell r="G57">
            <v>742409</v>
          </cell>
          <cell r="H57">
            <v>1840427</v>
          </cell>
          <cell r="I57">
            <v>108260</v>
          </cell>
          <cell r="J57">
            <v>4.6100000000000003</v>
          </cell>
          <cell r="K57">
            <v>17</v>
          </cell>
          <cell r="L57" t="str">
            <v xml:space="preserve">      </v>
          </cell>
          <cell r="M57" t="str">
            <v xml:space="preserve">     </v>
          </cell>
          <cell r="N57">
            <v>0</v>
          </cell>
          <cell r="O57">
            <v>31.6</v>
          </cell>
          <cell r="P57">
            <v>12.3</v>
          </cell>
          <cell r="Q57">
            <v>1073784</v>
          </cell>
          <cell r="R57">
            <v>88853</v>
          </cell>
          <cell r="S57">
            <v>3.78</v>
          </cell>
        </row>
        <row r="58">
          <cell r="A58" t="str">
            <v xml:space="preserve">341.00 04           </v>
          </cell>
          <cell r="B58">
            <v>44531</v>
          </cell>
          <cell r="C58" t="str">
            <v xml:space="preserve">   VAR</v>
          </cell>
          <cell r="D58" t="str">
            <v xml:space="preserve">SQ   </v>
          </cell>
          <cell r="E58">
            <v>-10</v>
          </cell>
          <cell r="F58">
            <v>3046844.32</v>
          </cell>
          <cell r="G58">
            <v>800495</v>
          </cell>
          <cell r="H58">
            <v>2551034</v>
          </cell>
          <cell r="I58">
            <v>150061</v>
          </cell>
          <cell r="J58">
            <v>4.93</v>
          </cell>
          <cell r="K58">
            <v>17</v>
          </cell>
          <cell r="L58" t="str">
            <v xml:space="preserve">      </v>
          </cell>
          <cell r="M58" t="str">
            <v xml:space="preserve">     </v>
          </cell>
          <cell r="N58">
            <v>0</v>
          </cell>
          <cell r="O58">
            <v>26.3</v>
          </cell>
          <cell r="P58">
            <v>10</v>
          </cell>
          <cell r="Q58">
            <v>1172330</v>
          </cell>
          <cell r="R58">
            <v>128287</v>
          </cell>
          <cell r="S58">
            <v>4.21</v>
          </cell>
        </row>
        <row r="59">
          <cell r="A59" t="str">
            <v xml:space="preserve">341.00 05           </v>
          </cell>
          <cell r="B59">
            <v>49644</v>
          </cell>
          <cell r="C59" t="str">
            <v xml:space="preserve">   VAR</v>
          </cell>
          <cell r="D59" t="str">
            <v xml:space="preserve">SQ   </v>
          </cell>
          <cell r="E59">
            <v>-10</v>
          </cell>
          <cell r="F59">
            <v>6108.9</v>
          </cell>
          <cell r="G59">
            <v>4977</v>
          </cell>
          <cell r="H59">
            <v>1743</v>
          </cell>
          <cell r="I59">
            <v>56</v>
          </cell>
          <cell r="J59">
            <v>0.92</v>
          </cell>
          <cell r="K59">
            <v>31.1</v>
          </cell>
          <cell r="L59" t="str">
            <v xml:space="preserve">      </v>
          </cell>
          <cell r="M59" t="str">
            <v xml:space="preserve">     </v>
          </cell>
          <cell r="N59">
            <v>0</v>
          </cell>
          <cell r="O59">
            <v>81.5</v>
          </cell>
          <cell r="P59">
            <v>30</v>
          </cell>
          <cell r="Q59">
            <v>3263</v>
          </cell>
          <cell r="R59">
            <v>111</v>
          </cell>
          <cell r="S59">
            <v>1.82</v>
          </cell>
        </row>
        <row r="60">
          <cell r="A60" t="str">
            <v xml:space="preserve">341.00 06           </v>
          </cell>
          <cell r="B60">
            <v>52566</v>
          </cell>
          <cell r="C60" t="str">
            <v xml:space="preserve">   VAR</v>
          </cell>
          <cell r="D60" t="str">
            <v xml:space="preserve">SQ   </v>
          </cell>
          <cell r="E60">
            <v>-10</v>
          </cell>
          <cell r="F60">
            <v>21158.93</v>
          </cell>
          <cell r="G60">
            <v>12936</v>
          </cell>
          <cell r="H60">
            <v>10338</v>
          </cell>
          <cell r="I60">
            <v>265</v>
          </cell>
          <cell r="J60">
            <v>1.25</v>
          </cell>
          <cell r="K60">
            <v>39</v>
          </cell>
          <cell r="L60" t="str">
            <v xml:space="preserve">      </v>
          </cell>
          <cell r="M60" t="str">
            <v xml:space="preserve">     </v>
          </cell>
          <cell r="N60">
            <v>0</v>
          </cell>
          <cell r="O60">
            <v>61.1</v>
          </cell>
          <cell r="P60">
            <v>30</v>
          </cell>
          <cell r="Q60">
            <v>10013</v>
          </cell>
          <cell r="R60">
            <v>340</v>
          </cell>
          <cell r="S60">
            <v>1.61</v>
          </cell>
        </row>
        <row r="61">
          <cell r="A61" t="str">
            <v xml:space="preserve">341.00 08           </v>
          </cell>
          <cell r="B61">
            <v>50740</v>
          </cell>
          <cell r="C61" t="str">
            <v xml:space="preserve">   VAR</v>
          </cell>
          <cell r="D61" t="str">
            <v xml:space="preserve">SQ   </v>
          </cell>
          <cell r="E61">
            <v>-10</v>
          </cell>
          <cell r="F61">
            <v>391328.31</v>
          </cell>
          <cell r="G61">
            <v>137608</v>
          </cell>
          <cell r="H61">
            <v>292854</v>
          </cell>
          <cell r="I61">
            <v>8614</v>
          </cell>
          <cell r="J61">
            <v>2.2000000000000002</v>
          </cell>
          <cell r="K61">
            <v>34</v>
          </cell>
          <cell r="L61" t="str">
            <v xml:space="preserve">      </v>
          </cell>
          <cell r="M61" t="str">
            <v xml:space="preserve">     </v>
          </cell>
          <cell r="N61">
            <v>0</v>
          </cell>
          <cell r="O61">
            <v>35.200000000000003</v>
          </cell>
          <cell r="P61">
            <v>9.3000000000000007</v>
          </cell>
          <cell r="Q61">
            <v>86547</v>
          </cell>
          <cell r="R61">
            <v>10121</v>
          </cell>
          <cell r="S61">
            <v>2.59</v>
          </cell>
        </row>
        <row r="62">
          <cell r="A62" t="str">
            <v xml:space="preserve">341.00 09           </v>
          </cell>
          <cell r="B62">
            <v>45261</v>
          </cell>
          <cell r="C62" t="str">
            <v xml:space="preserve">   VAR</v>
          </cell>
          <cell r="D62" t="str">
            <v xml:space="preserve">SQ   </v>
          </cell>
          <cell r="E62">
            <v>-10</v>
          </cell>
          <cell r="F62">
            <v>120217.45</v>
          </cell>
          <cell r="G62">
            <v>24487</v>
          </cell>
          <cell r="H62">
            <v>107752</v>
          </cell>
          <cell r="I62">
            <v>5672</v>
          </cell>
          <cell r="J62">
            <v>4.72</v>
          </cell>
          <cell r="K62">
            <v>19</v>
          </cell>
          <cell r="L62" t="str">
            <v xml:space="preserve">      </v>
          </cell>
          <cell r="M62" t="str">
            <v xml:space="preserve">     </v>
          </cell>
          <cell r="N62">
            <v>0</v>
          </cell>
          <cell r="O62">
            <v>20.399999999999999</v>
          </cell>
          <cell r="P62">
            <v>5.5</v>
          </cell>
          <cell r="Q62">
            <v>27855</v>
          </cell>
          <cell r="R62">
            <v>5491</v>
          </cell>
          <cell r="S62">
            <v>4.57</v>
          </cell>
        </row>
        <row r="63">
          <cell r="A63" t="str">
            <v xml:space="preserve">341.00 10           </v>
          </cell>
          <cell r="B63">
            <v>47818</v>
          </cell>
          <cell r="C63" t="str">
            <v xml:space="preserve">   VAR</v>
          </cell>
          <cell r="D63" t="str">
            <v xml:space="preserve">SQ   </v>
          </cell>
          <cell r="E63">
            <v>-10</v>
          </cell>
          <cell r="F63">
            <v>5009.4799999999996</v>
          </cell>
          <cell r="G63">
            <v>3724</v>
          </cell>
          <cell r="H63">
            <v>1787</v>
          </cell>
          <cell r="I63">
            <v>69</v>
          </cell>
          <cell r="J63">
            <v>1.38</v>
          </cell>
          <cell r="K63">
            <v>25.9</v>
          </cell>
          <cell r="L63" t="str">
            <v xml:space="preserve">      </v>
          </cell>
          <cell r="M63" t="str">
            <v xml:space="preserve">     </v>
          </cell>
          <cell r="N63">
            <v>0</v>
          </cell>
          <cell r="O63">
            <v>74.3</v>
          </cell>
          <cell r="P63">
            <v>29.1</v>
          </cell>
          <cell r="Q63">
            <v>2865</v>
          </cell>
          <cell r="R63">
            <v>102</v>
          </cell>
          <cell r="S63">
            <v>2.04</v>
          </cell>
        </row>
        <row r="64">
          <cell r="A64" t="str">
            <v xml:space="preserve">341.00 12           </v>
          </cell>
          <cell r="B64">
            <v>50740</v>
          </cell>
          <cell r="C64" t="str">
            <v xml:space="preserve">   VAR</v>
          </cell>
          <cell r="D64" t="str">
            <v xml:space="preserve">SQ   </v>
          </cell>
          <cell r="E64">
            <v>-10</v>
          </cell>
          <cell r="F64">
            <v>95611.199999999997</v>
          </cell>
          <cell r="G64">
            <v>90902</v>
          </cell>
          <cell r="H64">
            <v>14270</v>
          </cell>
          <cell r="I64">
            <v>420</v>
          </cell>
          <cell r="J64">
            <v>0.44</v>
          </cell>
          <cell r="K64">
            <v>34</v>
          </cell>
          <cell r="L64" t="str">
            <v xml:space="preserve">      </v>
          </cell>
          <cell r="M64" t="str">
            <v xml:space="preserve">     </v>
          </cell>
          <cell r="N64">
            <v>0</v>
          </cell>
          <cell r="O64">
            <v>95.1</v>
          </cell>
          <cell r="P64">
            <v>40.1</v>
          </cell>
          <cell r="Q64">
            <v>55946</v>
          </cell>
          <cell r="R64">
            <v>1451</v>
          </cell>
          <cell r="S64">
            <v>1.52</v>
          </cell>
        </row>
        <row r="65">
          <cell r="A65" t="str">
            <v xml:space="preserve">341.00 15           </v>
          </cell>
          <cell r="B65">
            <v>45992</v>
          </cell>
          <cell r="C65" t="str">
            <v xml:space="preserve">   VAR</v>
          </cell>
          <cell r="D65" t="str">
            <v xml:space="preserve">SQ   </v>
          </cell>
          <cell r="E65">
            <v>-10</v>
          </cell>
          <cell r="F65">
            <v>104549.52</v>
          </cell>
          <cell r="G65">
            <v>81038</v>
          </cell>
          <cell r="H65">
            <v>33966</v>
          </cell>
          <cell r="I65">
            <v>1618</v>
          </cell>
          <cell r="J65">
            <v>1.55</v>
          </cell>
          <cell r="K65">
            <v>21</v>
          </cell>
          <cell r="L65" t="str">
            <v xml:space="preserve">      </v>
          </cell>
          <cell r="M65" t="str">
            <v xml:space="preserve">     </v>
          </cell>
          <cell r="N65">
            <v>0</v>
          </cell>
          <cell r="O65">
            <v>77.5</v>
          </cell>
          <cell r="P65">
            <v>34.4</v>
          </cell>
          <cell r="Q65">
            <v>71368</v>
          </cell>
          <cell r="R65">
            <v>2076</v>
          </cell>
          <cell r="S65">
            <v>1.99</v>
          </cell>
        </row>
        <row r="66">
          <cell r="A66" t="str">
            <v xml:space="preserve">341.00 16           </v>
          </cell>
          <cell r="B66">
            <v>49644</v>
          </cell>
          <cell r="C66" t="str">
            <v xml:space="preserve">   VAR</v>
          </cell>
          <cell r="D66" t="str">
            <v xml:space="preserve">SQ   </v>
          </cell>
          <cell r="E66">
            <v>-10</v>
          </cell>
          <cell r="F66">
            <v>28437.360000000001</v>
          </cell>
          <cell r="G66">
            <v>20788</v>
          </cell>
          <cell r="H66">
            <v>10493</v>
          </cell>
          <cell r="I66">
            <v>338</v>
          </cell>
          <cell r="J66">
            <v>1.19</v>
          </cell>
          <cell r="K66">
            <v>31</v>
          </cell>
          <cell r="L66" t="str">
            <v xml:space="preserve">      </v>
          </cell>
          <cell r="M66" t="str">
            <v xml:space="preserve">     </v>
          </cell>
          <cell r="N66">
            <v>0</v>
          </cell>
          <cell r="O66">
            <v>73.099999999999994</v>
          </cell>
          <cell r="P66">
            <v>21.7</v>
          </cell>
          <cell r="Q66">
            <v>12076</v>
          </cell>
          <cell r="R66">
            <v>619</v>
          </cell>
          <cell r="S66">
            <v>2.1800000000000002</v>
          </cell>
        </row>
        <row r="67">
          <cell r="A67" t="str">
            <v xml:space="preserve">342.00 01           </v>
          </cell>
          <cell r="B67">
            <v>50010</v>
          </cell>
          <cell r="C67" t="str">
            <v xml:space="preserve">   VAR</v>
          </cell>
          <cell r="D67" t="str">
            <v xml:space="preserve">SQ   </v>
          </cell>
          <cell r="E67">
            <v>-10</v>
          </cell>
          <cell r="F67">
            <v>37723.83</v>
          </cell>
          <cell r="G67">
            <v>32628</v>
          </cell>
          <cell r="H67">
            <v>8868</v>
          </cell>
          <cell r="I67">
            <v>277</v>
          </cell>
          <cell r="J67">
            <v>0.73</v>
          </cell>
          <cell r="K67">
            <v>32</v>
          </cell>
          <cell r="L67" t="str">
            <v xml:space="preserve">      </v>
          </cell>
          <cell r="M67" t="str">
            <v xml:space="preserve">     </v>
          </cell>
          <cell r="N67">
            <v>0</v>
          </cell>
          <cell r="O67">
            <v>86.5</v>
          </cell>
          <cell r="P67">
            <v>28.2</v>
          </cell>
          <cell r="Q67">
            <v>19161</v>
          </cell>
          <cell r="R67">
            <v>698</v>
          </cell>
          <cell r="S67">
            <v>1.85</v>
          </cell>
        </row>
        <row r="68">
          <cell r="A68" t="str">
            <v xml:space="preserve">342.00 02           </v>
          </cell>
          <cell r="B68">
            <v>49644</v>
          </cell>
          <cell r="C68" t="str">
            <v xml:space="preserve">   VAR</v>
          </cell>
          <cell r="D68" t="str">
            <v xml:space="preserve">SQ   </v>
          </cell>
          <cell r="E68">
            <v>-10</v>
          </cell>
          <cell r="F68">
            <v>7707.85</v>
          </cell>
          <cell r="G68">
            <v>6165</v>
          </cell>
          <cell r="H68">
            <v>2314</v>
          </cell>
          <cell r="I68">
            <v>74</v>
          </cell>
          <cell r="J68">
            <v>0.96</v>
          </cell>
          <cell r="K68">
            <v>31.3</v>
          </cell>
          <cell r="L68" t="str">
            <v xml:space="preserve">      </v>
          </cell>
          <cell r="M68" t="str">
            <v xml:space="preserve">     </v>
          </cell>
          <cell r="N68">
            <v>0</v>
          </cell>
          <cell r="O68">
            <v>80</v>
          </cell>
          <cell r="P68">
            <v>42.2</v>
          </cell>
          <cell r="Q68">
            <v>4887</v>
          </cell>
          <cell r="R68">
            <v>116</v>
          </cell>
          <cell r="S68">
            <v>1.5</v>
          </cell>
        </row>
        <row r="69">
          <cell r="A69" t="str">
            <v xml:space="preserve">342.00 03           </v>
          </cell>
          <cell r="B69">
            <v>44531</v>
          </cell>
          <cell r="C69" t="str">
            <v xml:space="preserve">   VAR</v>
          </cell>
          <cell r="D69" t="str">
            <v xml:space="preserve">SQ   </v>
          </cell>
          <cell r="E69">
            <v>-10</v>
          </cell>
          <cell r="F69">
            <v>5063651.29</v>
          </cell>
          <cell r="G69">
            <v>1521490</v>
          </cell>
          <cell r="H69">
            <v>4048527</v>
          </cell>
          <cell r="I69">
            <v>238148</v>
          </cell>
          <cell r="J69">
            <v>4.7</v>
          </cell>
          <cell r="K69">
            <v>17</v>
          </cell>
          <cell r="L69" t="str">
            <v xml:space="preserve">      </v>
          </cell>
          <cell r="M69" t="str">
            <v xml:space="preserve">     </v>
          </cell>
          <cell r="N69">
            <v>0</v>
          </cell>
          <cell r="O69">
            <v>30</v>
          </cell>
          <cell r="P69">
            <v>11.3</v>
          </cell>
          <cell r="Q69">
            <v>2207723</v>
          </cell>
          <cell r="R69">
            <v>197970</v>
          </cell>
          <cell r="S69">
            <v>3.91</v>
          </cell>
        </row>
        <row r="70">
          <cell r="A70" t="str">
            <v xml:space="preserve">342.00 04           </v>
          </cell>
          <cell r="B70">
            <v>44531</v>
          </cell>
          <cell r="C70" t="str">
            <v xml:space="preserve">   VAR</v>
          </cell>
          <cell r="D70" t="str">
            <v xml:space="preserve">SQ   </v>
          </cell>
          <cell r="E70">
            <v>-10</v>
          </cell>
          <cell r="F70">
            <v>5059404.34</v>
          </cell>
          <cell r="G70">
            <v>1507677</v>
          </cell>
          <cell r="H70">
            <v>4057668</v>
          </cell>
          <cell r="I70">
            <v>238687</v>
          </cell>
          <cell r="J70">
            <v>4.72</v>
          </cell>
          <cell r="K70">
            <v>17</v>
          </cell>
          <cell r="L70" t="str">
            <v xml:space="preserve">      </v>
          </cell>
          <cell r="M70" t="str">
            <v xml:space="preserve">     </v>
          </cell>
          <cell r="N70">
            <v>0</v>
          </cell>
          <cell r="O70">
            <v>29.8</v>
          </cell>
          <cell r="P70">
            <v>11.3</v>
          </cell>
          <cell r="Q70">
            <v>2206745</v>
          </cell>
          <cell r="R70">
            <v>197753</v>
          </cell>
          <cell r="S70">
            <v>3.91</v>
          </cell>
        </row>
        <row r="71">
          <cell r="A71" t="str">
            <v xml:space="preserve">342.00 06           </v>
          </cell>
          <cell r="B71">
            <v>52566</v>
          </cell>
          <cell r="C71" t="str">
            <v xml:space="preserve">   VAR</v>
          </cell>
          <cell r="D71" t="str">
            <v xml:space="preserve">SQ   </v>
          </cell>
          <cell r="E71">
            <v>-10</v>
          </cell>
          <cell r="F71">
            <v>24053.31</v>
          </cell>
          <cell r="G71">
            <v>15654</v>
          </cell>
          <cell r="H71">
            <v>10805</v>
          </cell>
          <cell r="I71">
            <v>277</v>
          </cell>
          <cell r="J71">
            <v>1.1499999999999999</v>
          </cell>
          <cell r="K71">
            <v>39</v>
          </cell>
          <cell r="L71" t="str">
            <v xml:space="preserve">      </v>
          </cell>
          <cell r="M71" t="str">
            <v xml:space="preserve">     </v>
          </cell>
          <cell r="N71">
            <v>0</v>
          </cell>
          <cell r="O71">
            <v>65.099999999999994</v>
          </cell>
          <cell r="P71">
            <v>35.5</v>
          </cell>
          <cell r="Q71">
            <v>12608</v>
          </cell>
          <cell r="R71">
            <v>355</v>
          </cell>
          <cell r="S71">
            <v>1.48</v>
          </cell>
        </row>
        <row r="72">
          <cell r="A72" t="str">
            <v xml:space="preserve">342.00 08           </v>
          </cell>
          <cell r="B72">
            <v>50740</v>
          </cell>
          <cell r="C72" t="str">
            <v xml:space="preserve">   VAR</v>
          </cell>
          <cell r="D72" t="str">
            <v xml:space="preserve">SQ   </v>
          </cell>
          <cell r="E72">
            <v>-10</v>
          </cell>
          <cell r="F72">
            <v>188272.16</v>
          </cell>
          <cell r="G72">
            <v>69606</v>
          </cell>
          <cell r="H72">
            <v>137493</v>
          </cell>
          <cell r="I72">
            <v>4044</v>
          </cell>
          <cell r="J72">
            <v>2.15</v>
          </cell>
          <cell r="K72">
            <v>34</v>
          </cell>
          <cell r="L72" t="str">
            <v xml:space="preserve">      </v>
          </cell>
          <cell r="M72" t="str">
            <v xml:space="preserve">     </v>
          </cell>
          <cell r="N72">
            <v>0</v>
          </cell>
          <cell r="O72">
            <v>37</v>
          </cell>
          <cell r="P72">
            <v>10.5</v>
          </cell>
          <cell r="Q72">
            <v>44808</v>
          </cell>
          <cell r="R72">
            <v>4771</v>
          </cell>
          <cell r="S72">
            <v>2.5299999999999998</v>
          </cell>
        </row>
        <row r="73">
          <cell r="A73" t="str">
            <v xml:space="preserve">342.00 09           </v>
          </cell>
          <cell r="B73">
            <v>45261</v>
          </cell>
          <cell r="C73" t="str">
            <v xml:space="preserve">   VAR</v>
          </cell>
          <cell r="D73" t="str">
            <v xml:space="preserve">SQ   </v>
          </cell>
          <cell r="E73">
            <v>-10</v>
          </cell>
          <cell r="F73">
            <v>3347646.71</v>
          </cell>
          <cell r="G73">
            <v>297406</v>
          </cell>
          <cell r="H73">
            <v>3385005</v>
          </cell>
          <cell r="I73">
            <v>178158</v>
          </cell>
          <cell r="J73">
            <v>5.32</v>
          </cell>
          <cell r="K73">
            <v>19</v>
          </cell>
          <cell r="L73" t="str">
            <v xml:space="preserve">      </v>
          </cell>
          <cell r="M73" t="str">
            <v xml:space="preserve">     </v>
          </cell>
          <cell r="N73">
            <v>0</v>
          </cell>
          <cell r="O73">
            <v>8.9</v>
          </cell>
          <cell r="P73">
            <v>2.1</v>
          </cell>
          <cell r="Q73">
            <v>343381</v>
          </cell>
          <cell r="R73">
            <v>175803</v>
          </cell>
          <cell r="S73">
            <v>5.25</v>
          </cell>
        </row>
        <row r="74">
          <cell r="A74" t="str">
            <v xml:space="preserve">342.00 10           </v>
          </cell>
          <cell r="B74">
            <v>47818</v>
          </cell>
          <cell r="C74" t="str">
            <v xml:space="preserve">   VAR</v>
          </cell>
          <cell r="D74" t="str">
            <v xml:space="preserve">SQ   </v>
          </cell>
          <cell r="E74">
            <v>-10</v>
          </cell>
          <cell r="F74">
            <v>15778.68</v>
          </cell>
          <cell r="G74">
            <v>11590</v>
          </cell>
          <cell r="H74">
            <v>5766</v>
          </cell>
          <cell r="I74">
            <v>222</v>
          </cell>
          <cell r="J74">
            <v>1.41</v>
          </cell>
          <cell r="K74">
            <v>26</v>
          </cell>
          <cell r="L74" t="str">
            <v xml:space="preserve">      </v>
          </cell>
          <cell r="M74" t="str">
            <v xml:space="preserve">     </v>
          </cell>
          <cell r="N74">
            <v>0</v>
          </cell>
          <cell r="O74">
            <v>73.5</v>
          </cell>
          <cell r="P74">
            <v>33.700000000000003</v>
          </cell>
          <cell r="Q74">
            <v>9231</v>
          </cell>
          <cell r="R74">
            <v>313</v>
          </cell>
          <cell r="S74">
            <v>1.98</v>
          </cell>
        </row>
        <row r="75">
          <cell r="A75" t="str">
            <v xml:space="preserve">342.00 12           </v>
          </cell>
          <cell r="B75">
            <v>50740</v>
          </cell>
          <cell r="C75" t="str">
            <v xml:space="preserve">   VAR</v>
          </cell>
          <cell r="D75" t="str">
            <v xml:space="preserve">SQ   </v>
          </cell>
          <cell r="E75">
            <v>-10</v>
          </cell>
          <cell r="F75">
            <v>82028.240000000005</v>
          </cell>
          <cell r="G75">
            <v>55529</v>
          </cell>
          <cell r="H75">
            <v>34702</v>
          </cell>
          <cell r="I75">
            <v>1021</v>
          </cell>
          <cell r="J75">
            <v>1.24</v>
          </cell>
          <cell r="K75">
            <v>34</v>
          </cell>
          <cell r="L75" t="str">
            <v xml:space="preserve">      </v>
          </cell>
          <cell r="M75" t="str">
            <v xml:space="preserve">     </v>
          </cell>
          <cell r="N75">
            <v>0</v>
          </cell>
          <cell r="O75">
            <v>67.7</v>
          </cell>
          <cell r="P75">
            <v>21</v>
          </cell>
          <cell r="Q75">
            <v>31937</v>
          </cell>
          <cell r="R75">
            <v>1715</v>
          </cell>
          <cell r="S75">
            <v>2.09</v>
          </cell>
        </row>
        <row r="76">
          <cell r="A76" t="str">
            <v xml:space="preserve">342.00 16           </v>
          </cell>
          <cell r="B76">
            <v>49644</v>
          </cell>
          <cell r="C76" t="str">
            <v xml:space="preserve">   VAR</v>
          </cell>
          <cell r="D76" t="str">
            <v xml:space="preserve">SQ   </v>
          </cell>
          <cell r="E76">
            <v>-10</v>
          </cell>
          <cell r="F76">
            <v>38485.47</v>
          </cell>
          <cell r="G76">
            <v>31623</v>
          </cell>
          <cell r="H76">
            <v>10711</v>
          </cell>
          <cell r="I76">
            <v>345</v>
          </cell>
          <cell r="J76">
            <v>0.9</v>
          </cell>
          <cell r="K76">
            <v>31</v>
          </cell>
          <cell r="L76" t="str">
            <v xml:space="preserve">      </v>
          </cell>
          <cell r="M76" t="str">
            <v xml:space="preserve">     </v>
          </cell>
          <cell r="N76">
            <v>0</v>
          </cell>
          <cell r="O76">
            <v>82.2</v>
          </cell>
          <cell r="P76">
            <v>33.6</v>
          </cell>
          <cell r="Q76">
            <v>21939</v>
          </cell>
          <cell r="R76">
            <v>658</v>
          </cell>
          <cell r="S76">
            <v>1.71</v>
          </cell>
        </row>
        <row r="77">
          <cell r="A77" t="str">
            <v xml:space="preserve">343.00 03           </v>
          </cell>
          <cell r="B77">
            <v>44531</v>
          </cell>
          <cell r="C77" t="str">
            <v xml:space="preserve">   VAR</v>
          </cell>
          <cell r="D77" t="str">
            <v xml:space="preserve">SQ   </v>
          </cell>
          <cell r="E77">
            <v>-10</v>
          </cell>
          <cell r="F77">
            <v>11150039.949999999</v>
          </cell>
          <cell r="G77">
            <v>3361194</v>
          </cell>
          <cell r="H77">
            <v>8903850</v>
          </cell>
          <cell r="I77">
            <v>523755</v>
          </cell>
          <cell r="J77">
            <v>4.7</v>
          </cell>
          <cell r="K77">
            <v>17</v>
          </cell>
          <cell r="L77" t="str">
            <v xml:space="preserve">      </v>
          </cell>
          <cell r="M77" t="str">
            <v xml:space="preserve">     </v>
          </cell>
          <cell r="N77">
            <v>0</v>
          </cell>
          <cell r="O77">
            <v>30.1</v>
          </cell>
          <cell r="P77">
            <v>11.3</v>
          </cell>
          <cell r="Q77">
            <v>4876926</v>
          </cell>
          <cell r="R77">
            <v>435016</v>
          </cell>
          <cell r="S77">
            <v>3.9</v>
          </cell>
        </row>
        <row r="78">
          <cell r="A78" t="str">
            <v xml:space="preserve">343.00 04           </v>
          </cell>
          <cell r="B78">
            <v>44531</v>
          </cell>
          <cell r="C78" t="str">
            <v xml:space="preserve">   VAR</v>
          </cell>
          <cell r="D78" t="str">
            <v xml:space="preserve">SQ   </v>
          </cell>
          <cell r="E78">
            <v>-10</v>
          </cell>
          <cell r="F78">
            <v>11036607.75</v>
          </cell>
          <cell r="G78">
            <v>3298280</v>
          </cell>
          <cell r="H78">
            <v>8841988</v>
          </cell>
          <cell r="I78">
            <v>520116</v>
          </cell>
          <cell r="J78">
            <v>4.71</v>
          </cell>
          <cell r="K78">
            <v>17</v>
          </cell>
          <cell r="L78" t="str">
            <v xml:space="preserve">      </v>
          </cell>
          <cell r="M78" t="str">
            <v xml:space="preserve">     </v>
          </cell>
          <cell r="N78">
            <v>0</v>
          </cell>
          <cell r="O78">
            <v>29.9</v>
          </cell>
          <cell r="P78">
            <v>11.3</v>
          </cell>
          <cell r="Q78">
            <v>4827406</v>
          </cell>
          <cell r="R78">
            <v>430585</v>
          </cell>
          <cell r="S78">
            <v>3.9</v>
          </cell>
        </row>
        <row r="79">
          <cell r="A79" t="str">
            <v xml:space="preserve">343.00 08           </v>
          </cell>
          <cell r="B79">
            <v>50740</v>
          </cell>
          <cell r="C79" t="str">
            <v xml:space="preserve">   VAR</v>
          </cell>
          <cell r="D79" t="str">
            <v xml:space="preserve">SQ   </v>
          </cell>
          <cell r="E79">
            <v>-10</v>
          </cell>
          <cell r="F79">
            <v>169791.03</v>
          </cell>
          <cell r="G79">
            <v>5446</v>
          </cell>
          <cell r="H79">
            <v>181324</v>
          </cell>
          <cell r="I79">
            <v>5333</v>
          </cell>
          <cell r="J79">
            <v>3.14</v>
          </cell>
          <cell r="K79">
            <v>34</v>
          </cell>
          <cell r="L79" t="str">
            <v xml:space="preserve">      </v>
          </cell>
          <cell r="M79" t="str">
            <v xml:space="preserve">     </v>
          </cell>
          <cell r="N79">
            <v>0</v>
          </cell>
          <cell r="O79">
            <v>3.2</v>
          </cell>
          <cell r="P79">
            <v>0.5</v>
          </cell>
          <cell r="Q79">
            <v>2708</v>
          </cell>
          <cell r="R79">
            <v>5416</v>
          </cell>
          <cell r="S79">
            <v>3.19</v>
          </cell>
        </row>
        <row r="80">
          <cell r="A80" t="str">
            <v xml:space="preserve">343.00 09           </v>
          </cell>
          <cell r="B80">
            <v>45261</v>
          </cell>
          <cell r="C80" t="str">
            <v xml:space="preserve">   VAR</v>
          </cell>
          <cell r="D80" t="str">
            <v xml:space="preserve">SQ   </v>
          </cell>
          <cell r="E80">
            <v>-10</v>
          </cell>
          <cell r="F80">
            <v>913998.18</v>
          </cell>
          <cell r="G80">
            <v>64596</v>
          </cell>
          <cell r="H80">
            <v>940802</v>
          </cell>
          <cell r="I80">
            <v>49516</v>
          </cell>
          <cell r="J80">
            <v>5.42</v>
          </cell>
          <cell r="K80">
            <v>19</v>
          </cell>
          <cell r="L80" t="str">
            <v xml:space="preserve">      </v>
          </cell>
          <cell r="M80" t="str">
            <v xml:space="preserve">     </v>
          </cell>
          <cell r="N80">
            <v>0</v>
          </cell>
          <cell r="O80">
            <v>7.1</v>
          </cell>
          <cell r="P80">
            <v>1.8</v>
          </cell>
          <cell r="Q80">
            <v>74244</v>
          </cell>
          <cell r="R80">
            <v>49014</v>
          </cell>
          <cell r="S80">
            <v>5.36</v>
          </cell>
        </row>
        <row r="81">
          <cell r="A81" t="str">
            <v xml:space="preserve">344.00 01           </v>
          </cell>
          <cell r="B81">
            <v>50010</v>
          </cell>
          <cell r="C81" t="str">
            <v xml:space="preserve">   VAR</v>
          </cell>
          <cell r="D81" t="str">
            <v xml:space="preserve">SQ   </v>
          </cell>
          <cell r="E81">
            <v>-10</v>
          </cell>
          <cell r="F81">
            <v>672383.12</v>
          </cell>
          <cell r="G81">
            <v>620966</v>
          </cell>
          <cell r="H81">
            <v>118655</v>
          </cell>
          <cell r="I81">
            <v>3708</v>
          </cell>
          <cell r="J81">
            <v>0.55000000000000004</v>
          </cell>
          <cell r="K81">
            <v>32</v>
          </cell>
          <cell r="L81" t="str">
            <v xml:space="preserve">      </v>
          </cell>
          <cell r="M81" t="str">
            <v xml:space="preserve">     </v>
          </cell>
          <cell r="N81">
            <v>0</v>
          </cell>
          <cell r="O81">
            <v>92.4</v>
          </cell>
          <cell r="P81">
            <v>41.8</v>
          </cell>
          <cell r="Q81">
            <v>418338</v>
          </cell>
          <cell r="R81">
            <v>10019</v>
          </cell>
          <cell r="S81">
            <v>1.49</v>
          </cell>
        </row>
        <row r="82">
          <cell r="A82" t="str">
            <v xml:space="preserve">344.00 02           </v>
          </cell>
          <cell r="B82">
            <v>49644</v>
          </cell>
          <cell r="C82" t="str">
            <v xml:space="preserve">   VAR</v>
          </cell>
          <cell r="D82" t="str">
            <v xml:space="preserve">SQ   </v>
          </cell>
          <cell r="E82">
            <v>-10</v>
          </cell>
          <cell r="F82">
            <v>488805.98</v>
          </cell>
          <cell r="G82">
            <v>386491</v>
          </cell>
          <cell r="H82">
            <v>151195</v>
          </cell>
          <cell r="I82">
            <v>4876</v>
          </cell>
          <cell r="J82">
            <v>1</v>
          </cell>
          <cell r="K82">
            <v>31</v>
          </cell>
          <cell r="L82" t="str">
            <v xml:space="preserve">      </v>
          </cell>
          <cell r="M82" t="str">
            <v xml:space="preserve">     </v>
          </cell>
          <cell r="N82">
            <v>0</v>
          </cell>
          <cell r="O82">
            <v>79.099999999999994</v>
          </cell>
          <cell r="P82">
            <v>40.799999999999997</v>
          </cell>
          <cell r="Q82">
            <v>301867</v>
          </cell>
          <cell r="R82">
            <v>7599</v>
          </cell>
          <cell r="S82">
            <v>1.55</v>
          </cell>
        </row>
        <row r="83">
          <cell r="A83" t="str">
            <v xml:space="preserve">344.00 03           </v>
          </cell>
          <cell r="B83">
            <v>44531</v>
          </cell>
          <cell r="C83" t="str">
            <v xml:space="preserve">   VAR</v>
          </cell>
          <cell r="D83" t="str">
            <v xml:space="preserve">SQ   </v>
          </cell>
          <cell r="E83">
            <v>-10</v>
          </cell>
          <cell r="F83">
            <v>4838744.46</v>
          </cell>
          <cell r="G83">
            <v>1390136</v>
          </cell>
          <cell r="H83">
            <v>3932483</v>
          </cell>
          <cell r="I83">
            <v>231322</v>
          </cell>
          <cell r="J83">
            <v>4.78</v>
          </cell>
          <cell r="K83">
            <v>17</v>
          </cell>
          <cell r="L83" t="str">
            <v xml:space="preserve">      </v>
          </cell>
          <cell r="M83" t="str">
            <v xml:space="preserve">     </v>
          </cell>
          <cell r="N83">
            <v>0</v>
          </cell>
          <cell r="O83">
            <v>28.7</v>
          </cell>
          <cell r="P83">
            <v>10.4</v>
          </cell>
          <cell r="Q83">
            <v>2023431</v>
          </cell>
          <cell r="R83">
            <v>194255</v>
          </cell>
          <cell r="S83">
            <v>4.01</v>
          </cell>
        </row>
        <row r="84">
          <cell r="A84" t="str">
            <v xml:space="preserve">344.00 04           </v>
          </cell>
          <cell r="B84">
            <v>44531</v>
          </cell>
          <cell r="C84" t="str">
            <v xml:space="preserve">   VAR</v>
          </cell>
          <cell r="D84" t="str">
            <v xml:space="preserve">SQ   </v>
          </cell>
          <cell r="E84">
            <v>-10</v>
          </cell>
          <cell r="F84">
            <v>4822279.42</v>
          </cell>
          <cell r="G84">
            <v>1375594</v>
          </cell>
          <cell r="H84">
            <v>3928913</v>
          </cell>
          <cell r="I84">
            <v>231113</v>
          </cell>
          <cell r="J84">
            <v>4.79</v>
          </cell>
          <cell r="K84">
            <v>17</v>
          </cell>
          <cell r="L84" t="str">
            <v xml:space="preserve">      </v>
          </cell>
          <cell r="M84" t="str">
            <v xml:space="preserve">     </v>
          </cell>
          <cell r="N84">
            <v>0</v>
          </cell>
          <cell r="O84">
            <v>28.5</v>
          </cell>
          <cell r="P84">
            <v>10.5</v>
          </cell>
          <cell r="Q84">
            <v>2019640</v>
          </cell>
          <cell r="R84">
            <v>193413</v>
          </cell>
          <cell r="S84">
            <v>4.01</v>
          </cell>
        </row>
        <row r="85">
          <cell r="A85" t="str">
            <v xml:space="preserve">344.00 05           </v>
          </cell>
          <cell r="B85">
            <v>49644</v>
          </cell>
          <cell r="C85" t="str">
            <v xml:space="preserve">   VAR</v>
          </cell>
          <cell r="D85" t="str">
            <v xml:space="preserve">SQ   </v>
          </cell>
          <cell r="E85">
            <v>-10</v>
          </cell>
          <cell r="F85">
            <v>288140.59999999998</v>
          </cell>
          <cell r="G85">
            <v>244375</v>
          </cell>
          <cell r="H85">
            <v>72580</v>
          </cell>
          <cell r="I85">
            <v>2341</v>
          </cell>
          <cell r="J85">
            <v>0.81</v>
          </cell>
          <cell r="K85">
            <v>31</v>
          </cell>
          <cell r="L85" t="str">
            <v xml:space="preserve">      </v>
          </cell>
          <cell r="M85" t="str">
            <v xml:space="preserve">     </v>
          </cell>
          <cell r="N85">
            <v>0</v>
          </cell>
          <cell r="O85">
            <v>84.8</v>
          </cell>
          <cell r="P85">
            <v>36.5</v>
          </cell>
          <cell r="Q85">
            <v>171377</v>
          </cell>
          <cell r="R85">
            <v>4691</v>
          </cell>
          <cell r="S85">
            <v>1.63</v>
          </cell>
        </row>
        <row r="86">
          <cell r="A86" t="str">
            <v xml:space="preserve">344.00 06           </v>
          </cell>
          <cell r="B86">
            <v>52566</v>
          </cell>
          <cell r="C86" t="str">
            <v xml:space="preserve">   VAR</v>
          </cell>
          <cell r="D86" t="str">
            <v xml:space="preserve">SQ   </v>
          </cell>
          <cell r="E86">
            <v>-10</v>
          </cell>
          <cell r="F86">
            <v>591931.64</v>
          </cell>
          <cell r="G86">
            <v>358852</v>
          </cell>
          <cell r="H86">
            <v>292274</v>
          </cell>
          <cell r="I86">
            <v>7494</v>
          </cell>
          <cell r="J86">
            <v>1.27</v>
          </cell>
          <cell r="K86">
            <v>39</v>
          </cell>
          <cell r="L86" t="str">
            <v xml:space="preserve">      </v>
          </cell>
          <cell r="M86" t="str">
            <v xml:space="preserve">     </v>
          </cell>
          <cell r="N86">
            <v>0</v>
          </cell>
          <cell r="O86">
            <v>60.6</v>
          </cell>
          <cell r="P86">
            <v>31</v>
          </cell>
          <cell r="Q86">
            <v>280590</v>
          </cell>
          <cell r="R86">
            <v>9487</v>
          </cell>
          <cell r="S86">
            <v>1.6</v>
          </cell>
        </row>
        <row r="87">
          <cell r="A87" t="str">
            <v xml:space="preserve">344.00 08           </v>
          </cell>
          <cell r="B87">
            <v>50740</v>
          </cell>
          <cell r="C87" t="str">
            <v xml:space="preserve">   VAR</v>
          </cell>
          <cell r="D87" t="str">
            <v xml:space="preserve">SQ   </v>
          </cell>
          <cell r="E87">
            <v>-10</v>
          </cell>
          <cell r="F87">
            <v>1513741.1</v>
          </cell>
          <cell r="G87">
            <v>1055925</v>
          </cell>
          <cell r="H87">
            <v>609190</v>
          </cell>
          <cell r="I87">
            <v>17918</v>
          </cell>
          <cell r="J87">
            <v>1.18</v>
          </cell>
          <cell r="K87">
            <v>34</v>
          </cell>
          <cell r="L87" t="str">
            <v xml:space="preserve">      </v>
          </cell>
          <cell r="M87" t="str">
            <v xml:space="preserve">     </v>
          </cell>
          <cell r="N87">
            <v>0</v>
          </cell>
          <cell r="O87">
            <v>69.8</v>
          </cell>
          <cell r="P87">
            <v>35.4</v>
          </cell>
          <cell r="Q87">
            <v>849556</v>
          </cell>
          <cell r="R87">
            <v>24007</v>
          </cell>
          <cell r="S87">
            <v>1.59</v>
          </cell>
        </row>
        <row r="88">
          <cell r="A88" t="str">
            <v xml:space="preserve">344.00 09           </v>
          </cell>
          <cell r="B88">
            <v>45261</v>
          </cell>
          <cell r="C88" t="str">
            <v xml:space="preserve">   VAR</v>
          </cell>
          <cell r="D88" t="str">
            <v xml:space="preserve">SQ   </v>
          </cell>
          <cell r="E88">
            <v>-10</v>
          </cell>
          <cell r="F88">
            <v>24395783.73</v>
          </cell>
          <cell r="G88">
            <v>7328618</v>
          </cell>
          <cell r="H88">
            <v>19506744</v>
          </cell>
          <cell r="I88">
            <v>1026671</v>
          </cell>
          <cell r="J88">
            <v>4.21</v>
          </cell>
          <cell r="K88">
            <v>19</v>
          </cell>
          <cell r="L88" t="str">
            <v xml:space="preserve">      </v>
          </cell>
          <cell r="M88" t="str">
            <v xml:space="preserve">     </v>
          </cell>
          <cell r="N88">
            <v>0</v>
          </cell>
          <cell r="O88">
            <v>30</v>
          </cell>
          <cell r="P88">
            <v>8.5</v>
          </cell>
          <cell r="Q88">
            <v>8294810</v>
          </cell>
          <cell r="R88">
            <v>976807</v>
          </cell>
          <cell r="S88">
            <v>4</v>
          </cell>
        </row>
        <row r="89">
          <cell r="A89" t="str">
            <v xml:space="preserve">344.00 10           </v>
          </cell>
          <cell r="B89">
            <v>47818</v>
          </cell>
          <cell r="C89" t="str">
            <v xml:space="preserve">   VAR</v>
          </cell>
          <cell r="D89" t="str">
            <v xml:space="preserve">SQ   </v>
          </cell>
          <cell r="E89">
            <v>-10</v>
          </cell>
          <cell r="F89">
            <v>563553.28000000003</v>
          </cell>
          <cell r="G89">
            <v>436600</v>
          </cell>
          <cell r="H89">
            <v>183310</v>
          </cell>
          <cell r="I89">
            <v>7052</v>
          </cell>
          <cell r="J89">
            <v>1.25</v>
          </cell>
          <cell r="K89">
            <v>26</v>
          </cell>
          <cell r="L89" t="str">
            <v xml:space="preserve">      </v>
          </cell>
          <cell r="M89" t="str">
            <v xml:space="preserve">     </v>
          </cell>
          <cell r="N89">
            <v>0</v>
          </cell>
          <cell r="O89">
            <v>77.5</v>
          </cell>
          <cell r="P89">
            <v>38.799999999999997</v>
          </cell>
          <cell r="Q89">
            <v>364647</v>
          </cell>
          <cell r="R89">
            <v>9819</v>
          </cell>
          <cell r="S89">
            <v>1.74</v>
          </cell>
        </row>
        <row r="90">
          <cell r="A90" t="str">
            <v xml:space="preserve">344.00 11           </v>
          </cell>
          <cell r="B90">
            <v>50740</v>
          </cell>
          <cell r="C90" t="str">
            <v xml:space="preserve">   VAR</v>
          </cell>
          <cell r="D90" t="str">
            <v xml:space="preserve">SQ   </v>
          </cell>
          <cell r="E90">
            <v>-10</v>
          </cell>
          <cell r="F90">
            <v>32500</v>
          </cell>
          <cell r="G90">
            <v>14944</v>
          </cell>
          <cell r="H90">
            <v>20806</v>
          </cell>
          <cell r="I90">
            <v>612</v>
          </cell>
          <cell r="J90">
            <v>1.88</v>
          </cell>
          <cell r="K90">
            <v>34</v>
          </cell>
          <cell r="L90" t="str">
            <v xml:space="preserve">      </v>
          </cell>
          <cell r="M90" t="str">
            <v xml:space="preserve">     </v>
          </cell>
          <cell r="N90">
            <v>0</v>
          </cell>
          <cell r="O90">
            <v>46</v>
          </cell>
          <cell r="P90">
            <v>16.5</v>
          </cell>
          <cell r="Q90">
            <v>11680</v>
          </cell>
          <cell r="R90">
            <v>708</v>
          </cell>
          <cell r="S90">
            <v>2.1800000000000002</v>
          </cell>
        </row>
        <row r="91">
          <cell r="A91" t="str">
            <v xml:space="preserve">344.00 12           </v>
          </cell>
          <cell r="B91">
            <v>50740</v>
          </cell>
          <cell r="C91" t="str">
            <v xml:space="preserve">   VAR</v>
          </cell>
          <cell r="D91" t="str">
            <v xml:space="preserve">SQ   </v>
          </cell>
          <cell r="E91">
            <v>-10</v>
          </cell>
          <cell r="F91">
            <v>1641872.88</v>
          </cell>
          <cell r="G91">
            <v>1475058</v>
          </cell>
          <cell r="H91">
            <v>331003</v>
          </cell>
          <cell r="I91">
            <v>9735</v>
          </cell>
          <cell r="J91">
            <v>0.59</v>
          </cell>
          <cell r="K91">
            <v>34</v>
          </cell>
          <cell r="L91" t="str">
            <v xml:space="preserve">      </v>
          </cell>
          <cell r="M91" t="str">
            <v xml:space="preserve">     </v>
          </cell>
          <cell r="N91">
            <v>0</v>
          </cell>
          <cell r="O91">
            <v>89.8</v>
          </cell>
          <cell r="P91">
            <v>36</v>
          </cell>
          <cell r="Q91">
            <v>897175</v>
          </cell>
          <cell r="R91">
            <v>26769</v>
          </cell>
          <cell r="S91">
            <v>1.63</v>
          </cell>
        </row>
        <row r="92">
          <cell r="A92" t="str">
            <v xml:space="preserve">344.00 15           </v>
          </cell>
          <cell r="B92">
            <v>45992</v>
          </cell>
          <cell r="C92" t="str">
            <v xml:space="preserve">   VAR</v>
          </cell>
          <cell r="D92" t="str">
            <v xml:space="preserve">SQ   </v>
          </cell>
          <cell r="E92">
            <v>-10</v>
          </cell>
          <cell r="F92">
            <v>1707684.75</v>
          </cell>
          <cell r="G92">
            <v>1298383</v>
          </cell>
          <cell r="H92">
            <v>580069</v>
          </cell>
          <cell r="I92">
            <v>27622</v>
          </cell>
          <cell r="J92">
            <v>1.62</v>
          </cell>
          <cell r="K92">
            <v>21</v>
          </cell>
          <cell r="L92" t="str">
            <v xml:space="preserve">      </v>
          </cell>
          <cell r="M92" t="str">
            <v xml:space="preserve">     </v>
          </cell>
          <cell r="N92">
            <v>0</v>
          </cell>
          <cell r="O92">
            <v>76</v>
          </cell>
          <cell r="P92">
            <v>32.4</v>
          </cell>
          <cell r="Q92">
            <v>1122782</v>
          </cell>
          <cell r="R92">
            <v>35956</v>
          </cell>
          <cell r="S92">
            <v>2.11</v>
          </cell>
        </row>
        <row r="93">
          <cell r="A93" t="str">
            <v xml:space="preserve">344.00 16           </v>
          </cell>
          <cell r="B93">
            <v>49644</v>
          </cell>
          <cell r="C93" t="str">
            <v xml:space="preserve">   VAR</v>
          </cell>
          <cell r="D93" t="str">
            <v xml:space="preserve">SQ   </v>
          </cell>
          <cell r="E93">
            <v>-10</v>
          </cell>
          <cell r="F93">
            <v>560972.34</v>
          </cell>
          <cell r="G93">
            <v>450576</v>
          </cell>
          <cell r="H93">
            <v>166495</v>
          </cell>
          <cell r="I93">
            <v>5371</v>
          </cell>
          <cell r="J93">
            <v>0.96</v>
          </cell>
          <cell r="K93">
            <v>31</v>
          </cell>
          <cell r="L93" t="str">
            <v xml:space="preserve">      </v>
          </cell>
          <cell r="M93" t="str">
            <v xml:space="preserve">     </v>
          </cell>
          <cell r="N93">
            <v>0</v>
          </cell>
          <cell r="O93">
            <v>80.3</v>
          </cell>
          <cell r="P93">
            <v>36.299999999999997</v>
          </cell>
          <cell r="Q93">
            <v>316821</v>
          </cell>
          <cell r="R93">
            <v>9676</v>
          </cell>
          <cell r="S93">
            <v>1.72</v>
          </cell>
        </row>
        <row r="94">
          <cell r="A94" t="str">
            <v xml:space="preserve">345.00 01           </v>
          </cell>
          <cell r="B94">
            <v>50010</v>
          </cell>
          <cell r="C94" t="str">
            <v xml:space="preserve">   VAR</v>
          </cell>
          <cell r="D94" t="str">
            <v xml:space="preserve">SQ   </v>
          </cell>
          <cell r="E94">
            <v>-10</v>
          </cell>
          <cell r="F94">
            <v>182877.48</v>
          </cell>
          <cell r="G94">
            <v>160163</v>
          </cell>
          <cell r="H94">
            <v>41003</v>
          </cell>
          <cell r="I94">
            <v>1281</v>
          </cell>
          <cell r="J94">
            <v>0.7</v>
          </cell>
          <cell r="K94">
            <v>32</v>
          </cell>
          <cell r="L94" t="str">
            <v xml:space="preserve">      </v>
          </cell>
          <cell r="M94" t="str">
            <v xml:space="preserve">     </v>
          </cell>
          <cell r="N94">
            <v>0</v>
          </cell>
          <cell r="O94">
            <v>87.6</v>
          </cell>
          <cell r="P94">
            <v>35.299999999999997</v>
          </cell>
          <cell r="Q94">
            <v>101162</v>
          </cell>
          <cell r="R94">
            <v>3122</v>
          </cell>
          <cell r="S94">
            <v>1.71</v>
          </cell>
        </row>
        <row r="95">
          <cell r="A95" t="str">
            <v xml:space="preserve">345.00 02           </v>
          </cell>
          <cell r="B95">
            <v>49644</v>
          </cell>
          <cell r="C95" t="str">
            <v xml:space="preserve">   VAR</v>
          </cell>
          <cell r="D95" t="str">
            <v xml:space="preserve">SQ   </v>
          </cell>
          <cell r="E95">
            <v>-10</v>
          </cell>
          <cell r="F95">
            <v>246881.99</v>
          </cell>
          <cell r="G95">
            <v>186766</v>
          </cell>
          <cell r="H95">
            <v>84804</v>
          </cell>
          <cell r="I95">
            <v>2736</v>
          </cell>
          <cell r="J95">
            <v>1.1100000000000001</v>
          </cell>
          <cell r="K95">
            <v>31</v>
          </cell>
          <cell r="L95" t="str">
            <v xml:space="preserve">      </v>
          </cell>
          <cell r="M95" t="str">
            <v xml:space="preserve">     </v>
          </cell>
          <cell r="N95">
            <v>0</v>
          </cell>
          <cell r="O95">
            <v>75.599999999999994</v>
          </cell>
          <cell r="P95">
            <v>37.299999999999997</v>
          </cell>
          <cell r="Q95">
            <v>141065</v>
          </cell>
          <cell r="R95">
            <v>4205</v>
          </cell>
          <cell r="S95">
            <v>1.7</v>
          </cell>
        </row>
        <row r="96">
          <cell r="A96" t="str">
            <v xml:space="preserve">345.00 03           </v>
          </cell>
          <cell r="B96">
            <v>44531</v>
          </cell>
          <cell r="C96" t="str">
            <v xml:space="preserve">   VAR</v>
          </cell>
          <cell r="D96" t="str">
            <v xml:space="preserve">SQ   </v>
          </cell>
          <cell r="E96">
            <v>-10</v>
          </cell>
          <cell r="F96">
            <v>3488288</v>
          </cell>
          <cell r="G96">
            <v>1083785</v>
          </cell>
          <cell r="H96">
            <v>2753332</v>
          </cell>
          <cell r="I96">
            <v>161960</v>
          </cell>
          <cell r="J96">
            <v>4.6399999999999997</v>
          </cell>
          <cell r="K96">
            <v>17</v>
          </cell>
          <cell r="L96" t="str">
            <v xml:space="preserve">      </v>
          </cell>
          <cell r="M96" t="str">
            <v xml:space="preserve">     </v>
          </cell>
          <cell r="N96">
            <v>0</v>
          </cell>
          <cell r="O96">
            <v>31.1</v>
          </cell>
          <cell r="P96">
            <v>11.9</v>
          </cell>
          <cell r="Q96">
            <v>1569337</v>
          </cell>
          <cell r="R96">
            <v>133528</v>
          </cell>
          <cell r="S96">
            <v>3.83</v>
          </cell>
        </row>
        <row r="97">
          <cell r="A97" t="str">
            <v xml:space="preserve">345.00 04           </v>
          </cell>
          <cell r="B97">
            <v>44531</v>
          </cell>
          <cell r="C97" t="str">
            <v xml:space="preserve">   VAR</v>
          </cell>
          <cell r="D97" t="str">
            <v xml:space="preserve">SQ   </v>
          </cell>
          <cell r="E97">
            <v>-10</v>
          </cell>
          <cell r="F97">
            <v>3488288</v>
          </cell>
          <cell r="G97">
            <v>1074408</v>
          </cell>
          <cell r="H97">
            <v>2762709</v>
          </cell>
          <cell r="I97">
            <v>162512</v>
          </cell>
          <cell r="J97">
            <v>4.66</v>
          </cell>
          <cell r="K97">
            <v>17</v>
          </cell>
          <cell r="L97" t="str">
            <v xml:space="preserve">      </v>
          </cell>
          <cell r="M97" t="str">
            <v xml:space="preserve">     </v>
          </cell>
          <cell r="N97">
            <v>0</v>
          </cell>
          <cell r="O97">
            <v>30.8</v>
          </cell>
          <cell r="P97">
            <v>11.9</v>
          </cell>
          <cell r="Q97">
            <v>1569337</v>
          </cell>
          <cell r="R97">
            <v>133528</v>
          </cell>
          <cell r="S97">
            <v>3.83</v>
          </cell>
        </row>
        <row r="98">
          <cell r="A98" t="str">
            <v xml:space="preserve">345.00 05           </v>
          </cell>
          <cell r="B98">
            <v>49644</v>
          </cell>
          <cell r="C98" t="str">
            <v xml:space="preserve">   VAR</v>
          </cell>
          <cell r="D98" t="str">
            <v xml:space="preserve">SQ   </v>
          </cell>
          <cell r="E98">
            <v>-10</v>
          </cell>
          <cell r="F98">
            <v>46158.05</v>
          </cell>
          <cell r="G98">
            <v>39148</v>
          </cell>
          <cell r="H98">
            <v>11626</v>
          </cell>
          <cell r="I98">
            <v>375</v>
          </cell>
          <cell r="J98">
            <v>0.81</v>
          </cell>
          <cell r="K98">
            <v>31</v>
          </cell>
          <cell r="L98" t="str">
            <v xml:space="preserve">      </v>
          </cell>
          <cell r="M98" t="str">
            <v xml:space="preserve">     </v>
          </cell>
          <cell r="N98">
            <v>0</v>
          </cell>
          <cell r="O98">
            <v>84.8</v>
          </cell>
          <cell r="P98">
            <v>36.5</v>
          </cell>
          <cell r="Q98">
            <v>27453</v>
          </cell>
          <cell r="R98">
            <v>751</v>
          </cell>
          <cell r="S98">
            <v>1.63</v>
          </cell>
        </row>
        <row r="99">
          <cell r="A99" t="str">
            <v xml:space="preserve">345.00 06           </v>
          </cell>
          <cell r="B99">
            <v>52566</v>
          </cell>
          <cell r="C99" t="str">
            <v xml:space="preserve">   VAR</v>
          </cell>
          <cell r="D99" t="str">
            <v xml:space="preserve">SQ   </v>
          </cell>
          <cell r="E99">
            <v>-10</v>
          </cell>
          <cell r="F99">
            <v>410984.14</v>
          </cell>
          <cell r="G99">
            <v>133883</v>
          </cell>
          <cell r="H99">
            <v>318199</v>
          </cell>
          <cell r="I99">
            <v>8160</v>
          </cell>
          <cell r="J99">
            <v>1.99</v>
          </cell>
          <cell r="K99">
            <v>39</v>
          </cell>
          <cell r="L99" t="str">
            <v xml:space="preserve">      </v>
          </cell>
          <cell r="M99" t="str">
            <v xml:space="preserve">     </v>
          </cell>
          <cell r="N99">
            <v>0</v>
          </cell>
          <cell r="O99">
            <v>32.6</v>
          </cell>
          <cell r="P99">
            <v>9.6999999999999993</v>
          </cell>
          <cell r="Q99">
            <v>82315</v>
          </cell>
          <cell r="R99">
            <v>9488</v>
          </cell>
          <cell r="S99">
            <v>2.31</v>
          </cell>
        </row>
        <row r="100">
          <cell r="A100" t="str">
            <v xml:space="preserve">345.00 08           </v>
          </cell>
          <cell r="B100">
            <v>50740</v>
          </cell>
          <cell r="C100" t="str">
            <v xml:space="preserve">   VAR</v>
          </cell>
          <cell r="D100" t="str">
            <v xml:space="preserve">SQ   </v>
          </cell>
          <cell r="E100">
            <v>-10</v>
          </cell>
          <cell r="F100">
            <v>54072.55</v>
          </cell>
          <cell r="G100">
            <v>31490</v>
          </cell>
          <cell r="H100">
            <v>27989</v>
          </cell>
          <cell r="I100">
            <v>823</v>
          </cell>
          <cell r="J100">
            <v>1.52</v>
          </cell>
          <cell r="K100">
            <v>34</v>
          </cell>
          <cell r="L100" t="str">
            <v xml:space="preserve">      </v>
          </cell>
          <cell r="M100" t="str">
            <v xml:space="preserve">     </v>
          </cell>
          <cell r="N100">
            <v>0</v>
          </cell>
          <cell r="O100">
            <v>58.2</v>
          </cell>
          <cell r="P100">
            <v>24.7</v>
          </cell>
          <cell r="Q100">
            <v>23669</v>
          </cell>
          <cell r="R100">
            <v>1054</v>
          </cell>
          <cell r="S100">
            <v>1.95</v>
          </cell>
        </row>
        <row r="101">
          <cell r="A101" t="str">
            <v xml:space="preserve">345.00 09           </v>
          </cell>
          <cell r="B101">
            <v>45261</v>
          </cell>
          <cell r="C101" t="str">
            <v xml:space="preserve">   VAR</v>
          </cell>
          <cell r="D101" t="str">
            <v xml:space="preserve">SQ   </v>
          </cell>
          <cell r="E101">
            <v>-10</v>
          </cell>
          <cell r="F101">
            <v>29922786.239999998</v>
          </cell>
          <cell r="G101">
            <v>9222058</v>
          </cell>
          <cell r="H101">
            <v>23693006</v>
          </cell>
          <cell r="I101">
            <v>1247000</v>
          </cell>
          <cell r="J101">
            <v>4.17</v>
          </cell>
          <cell r="K101">
            <v>19</v>
          </cell>
          <cell r="L101" t="str">
            <v xml:space="preserve">      </v>
          </cell>
          <cell r="M101" t="str">
            <v xml:space="preserve">     </v>
          </cell>
          <cell r="N101">
            <v>0</v>
          </cell>
          <cell r="O101">
            <v>30.8</v>
          </cell>
          <cell r="P101">
            <v>8.8000000000000007</v>
          </cell>
          <cell r="Q101">
            <v>10423055</v>
          </cell>
          <cell r="R101">
            <v>1184729</v>
          </cell>
          <cell r="S101">
            <v>3.96</v>
          </cell>
        </row>
        <row r="102">
          <cell r="A102" t="str">
            <v xml:space="preserve">345.00 10           </v>
          </cell>
          <cell r="B102">
            <v>47818</v>
          </cell>
          <cell r="C102" t="str">
            <v xml:space="preserve">   VAR</v>
          </cell>
          <cell r="D102" t="str">
            <v xml:space="preserve">SQ   </v>
          </cell>
          <cell r="E102">
            <v>-10</v>
          </cell>
          <cell r="F102">
            <v>156049.95000000001</v>
          </cell>
          <cell r="G102">
            <v>100866</v>
          </cell>
          <cell r="H102">
            <v>70789</v>
          </cell>
          <cell r="I102">
            <v>2723</v>
          </cell>
          <cell r="J102">
            <v>1.74</v>
          </cell>
          <cell r="K102">
            <v>26</v>
          </cell>
          <cell r="L102" t="str">
            <v xml:space="preserve">      </v>
          </cell>
          <cell r="M102" t="str">
            <v xml:space="preserve">     </v>
          </cell>
          <cell r="N102">
            <v>0</v>
          </cell>
          <cell r="O102">
            <v>64.599999999999994</v>
          </cell>
          <cell r="P102">
            <v>17</v>
          </cell>
          <cell r="Q102">
            <v>65409</v>
          </cell>
          <cell r="R102">
            <v>4086</v>
          </cell>
          <cell r="S102">
            <v>2.62</v>
          </cell>
        </row>
        <row r="103">
          <cell r="A103" t="str">
            <v xml:space="preserve">345.00 12           </v>
          </cell>
          <cell r="B103">
            <v>50740</v>
          </cell>
          <cell r="C103" t="str">
            <v xml:space="preserve">   VAR</v>
          </cell>
          <cell r="D103" t="str">
            <v xml:space="preserve">SQ   </v>
          </cell>
          <cell r="E103">
            <v>-10</v>
          </cell>
          <cell r="F103">
            <v>862904.11</v>
          </cell>
          <cell r="G103">
            <v>587120</v>
          </cell>
          <cell r="H103">
            <v>362073</v>
          </cell>
          <cell r="I103">
            <v>10648</v>
          </cell>
          <cell r="J103">
            <v>1.23</v>
          </cell>
          <cell r="K103">
            <v>34</v>
          </cell>
          <cell r="L103" t="str">
            <v xml:space="preserve">      </v>
          </cell>
          <cell r="M103" t="str">
            <v xml:space="preserve">     </v>
          </cell>
          <cell r="N103">
            <v>0</v>
          </cell>
          <cell r="O103">
            <v>68</v>
          </cell>
          <cell r="P103">
            <v>21.1</v>
          </cell>
          <cell r="Q103">
            <v>337648</v>
          </cell>
          <cell r="R103">
            <v>18007</v>
          </cell>
          <cell r="S103">
            <v>2.09</v>
          </cell>
        </row>
        <row r="104">
          <cell r="A104" t="str">
            <v xml:space="preserve">345.00 15           </v>
          </cell>
          <cell r="B104">
            <v>45992</v>
          </cell>
          <cell r="C104" t="str">
            <v xml:space="preserve">   VAR</v>
          </cell>
          <cell r="D104" t="str">
            <v xml:space="preserve">SQ   </v>
          </cell>
          <cell r="E104">
            <v>-10</v>
          </cell>
          <cell r="F104">
            <v>621960.03</v>
          </cell>
          <cell r="G104">
            <v>394520</v>
          </cell>
          <cell r="H104">
            <v>289635</v>
          </cell>
          <cell r="I104">
            <v>13791</v>
          </cell>
          <cell r="J104">
            <v>2.2200000000000002</v>
          </cell>
          <cell r="K104">
            <v>21</v>
          </cell>
          <cell r="L104" t="str">
            <v xml:space="preserve">      </v>
          </cell>
          <cell r="M104" t="str">
            <v xml:space="preserve">     </v>
          </cell>
          <cell r="N104">
            <v>0</v>
          </cell>
          <cell r="O104">
            <v>63.4</v>
          </cell>
          <cell r="P104">
            <v>14.2</v>
          </cell>
          <cell r="Q104">
            <v>272337</v>
          </cell>
          <cell r="R104">
            <v>19626</v>
          </cell>
          <cell r="S104">
            <v>3.16</v>
          </cell>
        </row>
        <row r="105">
          <cell r="A105" t="str">
            <v xml:space="preserve">345.00 16           </v>
          </cell>
          <cell r="B105">
            <v>49644</v>
          </cell>
          <cell r="C105" t="str">
            <v xml:space="preserve">   VAR</v>
          </cell>
          <cell r="D105" t="str">
            <v xml:space="preserve">SQ   </v>
          </cell>
          <cell r="E105">
            <v>-10</v>
          </cell>
          <cell r="F105">
            <v>127358.6</v>
          </cell>
          <cell r="G105">
            <v>108290</v>
          </cell>
          <cell r="H105">
            <v>31804</v>
          </cell>
          <cell r="I105">
            <v>1026</v>
          </cell>
          <cell r="J105">
            <v>0.81</v>
          </cell>
          <cell r="K105">
            <v>31</v>
          </cell>
          <cell r="L105" t="str">
            <v xml:space="preserve">      </v>
          </cell>
          <cell r="M105" t="str">
            <v xml:space="preserve">     </v>
          </cell>
          <cell r="N105">
            <v>0</v>
          </cell>
          <cell r="O105">
            <v>85</v>
          </cell>
          <cell r="P105">
            <v>42.7</v>
          </cell>
          <cell r="Q105">
            <v>81093</v>
          </cell>
          <cell r="R105">
            <v>1901</v>
          </cell>
          <cell r="S105">
            <v>1.49</v>
          </cell>
        </row>
        <row r="106">
          <cell r="A106" t="str">
            <v xml:space="preserve">346.00 03           </v>
          </cell>
          <cell r="B106">
            <v>44531</v>
          </cell>
          <cell r="C106" t="str">
            <v xml:space="preserve">   VAR</v>
          </cell>
          <cell r="D106" t="str">
            <v xml:space="preserve">SQ   </v>
          </cell>
          <cell r="E106">
            <v>-10</v>
          </cell>
          <cell r="F106">
            <v>5452758.0099999998</v>
          </cell>
          <cell r="G106">
            <v>724485</v>
          </cell>
          <cell r="H106">
            <v>5273548</v>
          </cell>
          <cell r="I106">
            <v>310208</v>
          </cell>
          <cell r="J106">
            <v>5.69</v>
          </cell>
          <cell r="K106">
            <v>17</v>
          </cell>
          <cell r="L106" t="str">
            <v xml:space="preserve">      </v>
          </cell>
          <cell r="M106" t="str">
            <v xml:space="preserve">     </v>
          </cell>
          <cell r="N106">
            <v>0</v>
          </cell>
          <cell r="O106">
            <v>13.3</v>
          </cell>
          <cell r="P106">
            <v>3.8</v>
          </cell>
          <cell r="Q106">
            <v>1086535</v>
          </cell>
          <cell r="R106">
            <v>289005</v>
          </cell>
          <cell r="S106">
            <v>5.3</v>
          </cell>
        </row>
        <row r="107">
          <cell r="A107" t="str">
            <v xml:space="preserve">346.00 04           </v>
          </cell>
          <cell r="B107">
            <v>44531</v>
          </cell>
          <cell r="C107" t="str">
            <v xml:space="preserve">   VAR</v>
          </cell>
          <cell r="D107" t="str">
            <v xml:space="preserve">SQ   </v>
          </cell>
          <cell r="E107">
            <v>-10</v>
          </cell>
          <cell r="F107">
            <v>336554.97</v>
          </cell>
          <cell r="G107">
            <v>85214</v>
          </cell>
          <cell r="H107">
            <v>284996</v>
          </cell>
          <cell r="I107">
            <v>16764</v>
          </cell>
          <cell r="J107">
            <v>4.9800000000000004</v>
          </cell>
          <cell r="K107">
            <v>17</v>
          </cell>
          <cell r="L107" t="str">
            <v xml:space="preserve">      </v>
          </cell>
          <cell r="M107" t="str">
            <v xml:space="preserve">     </v>
          </cell>
          <cell r="N107">
            <v>0</v>
          </cell>
          <cell r="O107">
            <v>25.3</v>
          </cell>
          <cell r="P107">
            <v>8.9</v>
          </cell>
          <cell r="Q107">
            <v>125827</v>
          </cell>
          <cell r="R107">
            <v>14370</v>
          </cell>
          <cell r="S107">
            <v>4.2699999999999996</v>
          </cell>
        </row>
        <row r="108">
          <cell r="A108" t="str">
            <v xml:space="preserve">346.00 09           </v>
          </cell>
          <cell r="B108">
            <v>45261</v>
          </cell>
          <cell r="C108" t="str">
            <v xml:space="preserve">   VAR</v>
          </cell>
          <cell r="D108" t="str">
            <v xml:space="preserve">SQ   </v>
          </cell>
          <cell r="E108">
            <v>-10</v>
          </cell>
          <cell r="F108">
            <v>2914098.73</v>
          </cell>
          <cell r="G108">
            <v>568298</v>
          </cell>
          <cell r="H108">
            <v>2637211</v>
          </cell>
          <cell r="I108">
            <v>138800</v>
          </cell>
          <cell r="J108">
            <v>4.76</v>
          </cell>
          <cell r="K108">
            <v>19</v>
          </cell>
          <cell r="L108" t="str">
            <v xml:space="preserve">      </v>
          </cell>
          <cell r="M108" t="str">
            <v xml:space="preserve">     </v>
          </cell>
          <cell r="N108">
            <v>0</v>
          </cell>
          <cell r="O108">
            <v>19.5</v>
          </cell>
          <cell r="P108">
            <v>4.9000000000000004</v>
          </cell>
          <cell r="Q108">
            <v>651989</v>
          </cell>
          <cell r="R108">
            <v>134362</v>
          </cell>
          <cell r="S108">
            <v>4.6100000000000003</v>
          </cell>
        </row>
        <row r="109">
          <cell r="A109" t="str">
            <v xml:space="preserve">346.00 12           </v>
          </cell>
          <cell r="B109">
            <v>50740</v>
          </cell>
          <cell r="C109" t="str">
            <v xml:space="preserve">   VAR</v>
          </cell>
          <cell r="D109" t="str">
            <v xml:space="preserve">SQ   </v>
          </cell>
          <cell r="E109">
            <v>-10</v>
          </cell>
          <cell r="F109">
            <v>3142.16</v>
          </cell>
          <cell r="G109">
            <v>801</v>
          </cell>
          <cell r="H109">
            <v>2655</v>
          </cell>
          <cell r="I109">
            <v>78</v>
          </cell>
          <cell r="J109">
            <v>2.48</v>
          </cell>
          <cell r="K109">
            <v>34</v>
          </cell>
          <cell r="L109" t="str">
            <v xml:space="preserve">      </v>
          </cell>
          <cell r="M109" t="str">
            <v xml:space="preserve">     </v>
          </cell>
          <cell r="N109">
            <v>0</v>
          </cell>
          <cell r="O109">
            <v>25.5</v>
          </cell>
          <cell r="P109">
            <v>4.5</v>
          </cell>
          <cell r="Q109">
            <v>404</v>
          </cell>
          <cell r="R109">
            <v>90</v>
          </cell>
          <cell r="S109">
            <v>2.86</v>
          </cell>
        </row>
        <row r="110">
          <cell r="A110">
            <v>350.2</v>
          </cell>
          <cell r="B110" t="str">
            <v xml:space="preserve">       </v>
          </cell>
          <cell r="C110">
            <v>70</v>
          </cell>
          <cell r="D110" t="str">
            <v xml:space="preserve">R4   </v>
          </cell>
          <cell r="E110">
            <v>0</v>
          </cell>
          <cell r="F110">
            <v>41937662.270000003</v>
          </cell>
          <cell r="G110">
            <v>3854255</v>
          </cell>
          <cell r="H110">
            <v>38083404</v>
          </cell>
          <cell r="I110">
            <v>594873</v>
          </cell>
          <cell r="J110">
            <v>1.42</v>
          </cell>
          <cell r="K110">
            <v>64</v>
          </cell>
          <cell r="L110" t="str">
            <v xml:space="preserve">      </v>
          </cell>
          <cell r="M110" t="str">
            <v xml:space="preserve">     </v>
          </cell>
          <cell r="N110">
            <v>0</v>
          </cell>
          <cell r="O110">
            <v>9.1999999999999993</v>
          </cell>
          <cell r="P110">
            <v>6.1</v>
          </cell>
          <cell r="Q110">
            <v>3630736</v>
          </cell>
          <cell r="R110">
            <v>599709</v>
          </cell>
          <cell r="S110">
            <v>1.43</v>
          </cell>
        </row>
        <row r="111">
          <cell r="A111">
            <v>352</v>
          </cell>
          <cell r="B111" t="str">
            <v xml:space="preserve">       </v>
          </cell>
          <cell r="C111">
            <v>55</v>
          </cell>
          <cell r="D111" t="str">
            <v xml:space="preserve">R4   </v>
          </cell>
          <cell r="E111">
            <v>-5</v>
          </cell>
          <cell r="F111">
            <v>6745425.6100000003</v>
          </cell>
          <cell r="G111">
            <v>1276137</v>
          </cell>
          <cell r="H111">
            <v>5806558</v>
          </cell>
          <cell r="I111">
            <v>133239</v>
          </cell>
          <cell r="J111">
            <v>1.98</v>
          </cell>
          <cell r="K111">
            <v>43.6</v>
          </cell>
          <cell r="L111" t="str">
            <v xml:space="preserve">      </v>
          </cell>
          <cell r="M111" t="str">
            <v xml:space="preserve">     </v>
          </cell>
          <cell r="N111">
            <v>0</v>
          </cell>
          <cell r="O111">
            <v>18.899999999999999</v>
          </cell>
          <cell r="P111">
            <v>11.2</v>
          </cell>
          <cell r="Q111">
            <v>1412611</v>
          </cell>
          <cell r="R111">
            <v>128905</v>
          </cell>
          <cell r="S111">
            <v>1.91</v>
          </cell>
        </row>
        <row r="112">
          <cell r="A112">
            <v>353</v>
          </cell>
          <cell r="B112" t="str">
            <v xml:space="preserve">       </v>
          </cell>
          <cell r="C112">
            <v>55</v>
          </cell>
          <cell r="D112" t="str">
            <v xml:space="preserve">R3   </v>
          </cell>
          <cell r="E112">
            <v>-15</v>
          </cell>
          <cell r="F112">
            <v>156143175.40000001</v>
          </cell>
          <cell r="G112">
            <v>53006094</v>
          </cell>
          <cell r="H112">
            <v>126558556</v>
          </cell>
          <cell r="I112">
            <v>2852629</v>
          </cell>
          <cell r="J112">
            <v>1.83</v>
          </cell>
          <cell r="K112">
            <v>44.4</v>
          </cell>
          <cell r="L112" t="str">
            <v xml:space="preserve">      </v>
          </cell>
          <cell r="M112" t="str">
            <v xml:space="preserve">     </v>
          </cell>
          <cell r="N112">
            <v>0</v>
          </cell>
          <cell r="O112">
            <v>33.9</v>
          </cell>
          <cell r="P112">
            <v>12.7</v>
          </cell>
          <cell r="Q112">
            <v>39123652</v>
          </cell>
          <cell r="R112">
            <v>3268077</v>
          </cell>
          <cell r="S112">
            <v>2.09</v>
          </cell>
        </row>
        <row r="113">
          <cell r="A113">
            <v>354</v>
          </cell>
          <cell r="B113" t="str">
            <v xml:space="preserve">       </v>
          </cell>
          <cell r="C113">
            <v>65</v>
          </cell>
          <cell r="D113" t="str">
            <v xml:space="preserve">R3   </v>
          </cell>
          <cell r="E113">
            <v>-5</v>
          </cell>
          <cell r="F113">
            <v>128751388.59999999</v>
          </cell>
          <cell r="G113">
            <v>22333188</v>
          </cell>
          <cell r="H113">
            <v>112855769</v>
          </cell>
          <cell r="I113">
            <v>1954997</v>
          </cell>
          <cell r="J113">
            <v>1.52</v>
          </cell>
          <cell r="K113">
            <v>57.7</v>
          </cell>
          <cell r="L113" t="str">
            <v xml:space="preserve">      </v>
          </cell>
          <cell r="M113" t="str">
            <v xml:space="preserve">     </v>
          </cell>
          <cell r="N113">
            <v>0</v>
          </cell>
          <cell r="O113">
            <v>17.3</v>
          </cell>
          <cell r="P113">
            <v>8.3000000000000007</v>
          </cell>
          <cell r="Q113">
            <v>16531321</v>
          </cell>
          <cell r="R113">
            <v>2081910</v>
          </cell>
          <cell r="S113">
            <v>1.62</v>
          </cell>
        </row>
        <row r="114">
          <cell r="A114">
            <v>355</v>
          </cell>
          <cell r="B114" t="str">
            <v xml:space="preserve">       </v>
          </cell>
          <cell r="C114">
            <v>65</v>
          </cell>
          <cell r="D114" t="str">
            <v xml:space="preserve">R3   </v>
          </cell>
          <cell r="E114">
            <v>-30</v>
          </cell>
          <cell r="F114">
            <v>54056038.719999999</v>
          </cell>
          <cell r="G114">
            <v>19121684</v>
          </cell>
          <cell r="H114">
            <v>51151166</v>
          </cell>
          <cell r="I114">
            <v>984573</v>
          </cell>
          <cell r="J114">
            <v>1.82</v>
          </cell>
          <cell r="K114">
            <v>52</v>
          </cell>
          <cell r="L114" t="str">
            <v xml:space="preserve">      </v>
          </cell>
          <cell r="M114" t="str">
            <v xml:space="preserve">     </v>
          </cell>
          <cell r="N114">
            <v>0</v>
          </cell>
          <cell r="O114">
            <v>35.4</v>
          </cell>
          <cell r="P114">
            <v>14.8</v>
          </cell>
          <cell r="Q114">
            <v>15138773</v>
          </cell>
          <cell r="R114">
            <v>1082202</v>
          </cell>
          <cell r="S114">
            <v>2</v>
          </cell>
        </row>
        <row r="115">
          <cell r="A115">
            <v>356</v>
          </cell>
          <cell r="B115" t="str">
            <v xml:space="preserve">       </v>
          </cell>
          <cell r="C115">
            <v>65</v>
          </cell>
          <cell r="D115" t="str">
            <v xml:space="preserve">R3   </v>
          </cell>
          <cell r="E115">
            <v>-25</v>
          </cell>
          <cell r="F115">
            <v>112752999.84</v>
          </cell>
          <cell r="G115">
            <v>39165350</v>
          </cell>
          <cell r="H115">
            <v>101775901</v>
          </cell>
          <cell r="I115">
            <v>1837042</v>
          </cell>
          <cell r="J115">
            <v>1.63</v>
          </cell>
          <cell r="K115">
            <v>55.4</v>
          </cell>
          <cell r="L115" t="str">
            <v xml:space="preserve">      </v>
          </cell>
          <cell r="M115" t="str">
            <v xml:space="preserve">     </v>
          </cell>
          <cell r="N115">
            <v>0</v>
          </cell>
          <cell r="O115">
            <v>34.700000000000003</v>
          </cell>
          <cell r="P115">
            <v>12</v>
          </cell>
          <cell r="Q115">
            <v>24684220</v>
          </cell>
          <cell r="R115">
            <v>2170495</v>
          </cell>
          <cell r="S115">
            <v>1.92</v>
          </cell>
        </row>
        <row r="116">
          <cell r="A116">
            <v>357</v>
          </cell>
          <cell r="B116" t="str">
            <v xml:space="preserve">       </v>
          </cell>
          <cell r="C116">
            <v>60</v>
          </cell>
          <cell r="D116" t="str">
            <v xml:space="preserve">S4   </v>
          </cell>
          <cell r="E116">
            <v>-10</v>
          </cell>
          <cell r="F116">
            <v>6967583.8600000003</v>
          </cell>
          <cell r="G116">
            <v>840972</v>
          </cell>
          <cell r="H116">
            <v>6823371</v>
          </cell>
          <cell r="I116">
            <v>133927</v>
          </cell>
          <cell r="J116">
            <v>1.92</v>
          </cell>
          <cell r="K116">
            <v>50.9</v>
          </cell>
          <cell r="L116" t="str">
            <v xml:space="preserve">      </v>
          </cell>
          <cell r="M116" t="str">
            <v xml:space="preserve">     </v>
          </cell>
          <cell r="N116">
            <v>0</v>
          </cell>
          <cell r="O116">
            <v>12.1</v>
          </cell>
          <cell r="P116">
            <v>9</v>
          </cell>
          <cell r="Q116">
            <v>1145424</v>
          </cell>
          <cell r="R116">
            <v>127995</v>
          </cell>
          <cell r="S116">
            <v>1.84</v>
          </cell>
        </row>
        <row r="117">
          <cell r="A117">
            <v>358</v>
          </cell>
          <cell r="B117" t="str">
            <v xml:space="preserve">       </v>
          </cell>
          <cell r="C117">
            <v>50</v>
          </cell>
          <cell r="D117" t="str">
            <v xml:space="preserve">S3   </v>
          </cell>
          <cell r="E117">
            <v>-15</v>
          </cell>
          <cell r="F117">
            <v>10876916.77</v>
          </cell>
          <cell r="G117">
            <v>937307</v>
          </cell>
          <cell r="H117">
            <v>11571147</v>
          </cell>
          <cell r="I117">
            <v>255427</v>
          </cell>
          <cell r="J117">
            <v>2.35</v>
          </cell>
          <cell r="K117">
            <v>45.3</v>
          </cell>
          <cell r="L117" t="str">
            <v xml:space="preserve">      </v>
          </cell>
          <cell r="M117" t="str">
            <v xml:space="preserve">     </v>
          </cell>
          <cell r="N117">
            <v>0</v>
          </cell>
          <cell r="O117">
            <v>8.6</v>
          </cell>
          <cell r="P117">
            <v>4.5999999999999996</v>
          </cell>
          <cell r="Q117">
            <v>1158099</v>
          </cell>
          <cell r="R117">
            <v>250169</v>
          </cell>
          <cell r="S117">
            <v>2.2999999999999998</v>
          </cell>
        </row>
        <row r="118">
          <cell r="A118">
            <v>359</v>
          </cell>
          <cell r="B118" t="str">
            <v xml:space="preserve">       </v>
          </cell>
          <cell r="C118">
            <v>70</v>
          </cell>
          <cell r="D118" t="str">
            <v xml:space="preserve">R4   </v>
          </cell>
          <cell r="E118">
            <v>0</v>
          </cell>
          <cell r="F118">
            <v>399232.1</v>
          </cell>
          <cell r="G118">
            <v>218481</v>
          </cell>
          <cell r="H118">
            <v>180751</v>
          </cell>
          <cell r="I118">
            <v>4766</v>
          </cell>
          <cell r="J118">
            <v>1.19</v>
          </cell>
          <cell r="K118">
            <v>37.9</v>
          </cell>
          <cell r="L118" t="str">
            <v xml:space="preserve">      </v>
          </cell>
          <cell r="M118" t="str">
            <v xml:space="preserve">     </v>
          </cell>
          <cell r="N118">
            <v>0</v>
          </cell>
          <cell r="O118">
            <v>54.7</v>
          </cell>
          <cell r="P118">
            <v>34.1</v>
          </cell>
          <cell r="Q118">
            <v>188191</v>
          </cell>
          <cell r="R118">
            <v>5709</v>
          </cell>
          <cell r="S118">
            <v>1.43</v>
          </cell>
        </row>
        <row r="119">
          <cell r="A119">
            <v>360.2</v>
          </cell>
          <cell r="B119" t="str">
            <v xml:space="preserve">       </v>
          </cell>
          <cell r="C119">
            <v>65</v>
          </cell>
          <cell r="D119" t="str">
            <v xml:space="preserve">R4   </v>
          </cell>
          <cell r="E119">
            <v>0</v>
          </cell>
          <cell r="F119">
            <v>6961933.9100000001</v>
          </cell>
          <cell r="G119">
            <v>2295835</v>
          </cell>
          <cell r="H119">
            <v>4666097</v>
          </cell>
          <cell r="I119">
            <v>104322</v>
          </cell>
          <cell r="J119">
            <v>1.5</v>
          </cell>
          <cell r="K119">
            <v>44.7</v>
          </cell>
          <cell r="L119" t="str">
            <v xml:space="preserve">      </v>
          </cell>
          <cell r="M119" t="str">
            <v xml:space="preserve">     </v>
          </cell>
          <cell r="N119">
            <v>0</v>
          </cell>
          <cell r="O119">
            <v>33</v>
          </cell>
          <cell r="P119">
            <v>21.2</v>
          </cell>
          <cell r="Q119">
            <v>2206207</v>
          </cell>
          <cell r="R119">
            <v>107214</v>
          </cell>
          <cell r="S119">
            <v>1.54</v>
          </cell>
        </row>
        <row r="120">
          <cell r="A120">
            <v>361</v>
          </cell>
          <cell r="B120" t="str">
            <v xml:space="preserve">       </v>
          </cell>
          <cell r="C120">
            <v>55</v>
          </cell>
          <cell r="D120" t="str">
            <v xml:space="preserve">R3   </v>
          </cell>
          <cell r="E120">
            <v>0</v>
          </cell>
          <cell r="F120">
            <v>1648448.17</v>
          </cell>
          <cell r="G120">
            <v>617035</v>
          </cell>
          <cell r="H120">
            <v>1031414</v>
          </cell>
          <cell r="I120">
            <v>27257</v>
          </cell>
          <cell r="J120">
            <v>1.65</v>
          </cell>
          <cell r="K120">
            <v>37.799999999999997</v>
          </cell>
          <cell r="L120" t="str">
            <v xml:space="preserve">      </v>
          </cell>
          <cell r="M120" t="str">
            <v xml:space="preserve">     </v>
          </cell>
          <cell r="N120">
            <v>0</v>
          </cell>
          <cell r="O120">
            <v>37.4</v>
          </cell>
          <cell r="P120">
            <v>20.9</v>
          </cell>
          <cell r="Q120">
            <v>558805</v>
          </cell>
          <cell r="R120">
            <v>30002</v>
          </cell>
          <cell r="S120">
            <v>1.82</v>
          </cell>
        </row>
        <row r="121">
          <cell r="A121">
            <v>362</v>
          </cell>
          <cell r="B121" t="str">
            <v xml:space="preserve">       </v>
          </cell>
          <cell r="C121">
            <v>55</v>
          </cell>
          <cell r="D121" t="str">
            <v xml:space="preserve">R3   </v>
          </cell>
          <cell r="E121">
            <v>-10</v>
          </cell>
          <cell r="F121">
            <v>143461643.05000001</v>
          </cell>
          <cell r="G121">
            <v>49971616</v>
          </cell>
          <cell r="H121">
            <v>107836191</v>
          </cell>
          <cell r="I121">
            <v>2489631</v>
          </cell>
          <cell r="J121">
            <v>1.74</v>
          </cell>
          <cell r="K121">
            <v>43.3</v>
          </cell>
          <cell r="L121" t="str">
            <v xml:space="preserve">      </v>
          </cell>
          <cell r="M121" t="str">
            <v xml:space="preserve">     </v>
          </cell>
          <cell r="N121">
            <v>0</v>
          </cell>
          <cell r="O121">
            <v>34.799999999999997</v>
          </cell>
          <cell r="P121">
            <v>15.1</v>
          </cell>
          <cell r="Q121">
            <v>39443075</v>
          </cell>
          <cell r="R121">
            <v>2872102</v>
          </cell>
          <cell r="S121">
            <v>2</v>
          </cell>
        </row>
        <row r="122">
          <cell r="A122">
            <v>364</v>
          </cell>
          <cell r="B122" t="str">
            <v xml:space="preserve">       </v>
          </cell>
          <cell r="C122">
            <v>60</v>
          </cell>
          <cell r="D122" t="str">
            <v xml:space="preserve">R1   </v>
          </cell>
          <cell r="E122">
            <v>-10</v>
          </cell>
          <cell r="F122">
            <v>142694449.19999999</v>
          </cell>
          <cell r="G122">
            <v>63939358</v>
          </cell>
          <cell r="H122">
            <v>93024536</v>
          </cell>
          <cell r="I122">
            <v>1813568</v>
          </cell>
          <cell r="J122">
            <v>1.27</v>
          </cell>
          <cell r="K122">
            <v>51.3</v>
          </cell>
          <cell r="L122" t="str">
            <v xml:space="preserve">      </v>
          </cell>
          <cell r="M122" t="str">
            <v xml:space="preserve">     </v>
          </cell>
          <cell r="N122">
            <v>0</v>
          </cell>
          <cell r="O122">
            <v>44.8</v>
          </cell>
          <cell r="P122">
            <v>16.100000000000001</v>
          </cell>
          <cell r="Q122">
            <v>29622328</v>
          </cell>
          <cell r="R122">
            <v>2621297</v>
          </cell>
          <cell r="S122">
            <v>1.84</v>
          </cell>
        </row>
        <row r="123">
          <cell r="A123">
            <v>365</v>
          </cell>
          <cell r="B123" t="str">
            <v xml:space="preserve">       </v>
          </cell>
          <cell r="C123">
            <v>55</v>
          </cell>
          <cell r="D123" t="str">
            <v xml:space="preserve">R2.5 </v>
          </cell>
          <cell r="E123">
            <v>-100</v>
          </cell>
          <cell r="F123">
            <v>129044802.84</v>
          </cell>
          <cell r="G123">
            <v>67674025</v>
          </cell>
          <cell r="H123">
            <v>190415577</v>
          </cell>
          <cell r="I123">
            <v>4968273</v>
          </cell>
          <cell r="J123">
            <v>3.85</v>
          </cell>
          <cell r="K123">
            <v>38.299999999999997</v>
          </cell>
          <cell r="L123" t="str">
            <v xml:space="preserve">      </v>
          </cell>
          <cell r="M123" t="str">
            <v xml:space="preserve">     </v>
          </cell>
          <cell r="N123">
            <v>0</v>
          </cell>
          <cell r="O123">
            <v>52.4</v>
          </cell>
          <cell r="P123">
            <v>18.399999999999999</v>
          </cell>
          <cell r="Q123">
            <v>75795749</v>
          </cell>
          <cell r="R123">
            <v>4697231</v>
          </cell>
          <cell r="S123">
            <v>3.64</v>
          </cell>
        </row>
        <row r="124">
          <cell r="A124">
            <v>366</v>
          </cell>
          <cell r="B124" t="str">
            <v xml:space="preserve">       </v>
          </cell>
          <cell r="C124">
            <v>60</v>
          </cell>
          <cell r="D124" t="str">
            <v xml:space="preserve">S2   </v>
          </cell>
          <cell r="E124">
            <v>-10</v>
          </cell>
          <cell r="F124">
            <v>79108853.219999999</v>
          </cell>
          <cell r="G124">
            <v>24559649</v>
          </cell>
          <cell r="H124">
            <v>62460090</v>
          </cell>
          <cell r="I124">
            <v>1345877</v>
          </cell>
          <cell r="J124">
            <v>1.7</v>
          </cell>
          <cell r="K124">
            <v>46.4</v>
          </cell>
          <cell r="L124" t="str">
            <v xml:space="preserve">      </v>
          </cell>
          <cell r="M124" t="str">
            <v xml:space="preserve">     </v>
          </cell>
          <cell r="N124">
            <v>0</v>
          </cell>
          <cell r="O124">
            <v>31</v>
          </cell>
          <cell r="P124">
            <v>14.6</v>
          </cell>
          <cell r="Q124">
            <v>20424495</v>
          </cell>
          <cell r="R124">
            <v>1453230</v>
          </cell>
          <cell r="S124">
            <v>1.84</v>
          </cell>
        </row>
        <row r="125">
          <cell r="A125">
            <v>367</v>
          </cell>
          <cell r="B125" t="str">
            <v xml:space="preserve">       </v>
          </cell>
          <cell r="C125">
            <v>60</v>
          </cell>
          <cell r="D125" t="str">
            <v xml:space="preserve">S2   </v>
          </cell>
          <cell r="E125">
            <v>-50</v>
          </cell>
          <cell r="F125">
            <v>226648092.38999999</v>
          </cell>
          <cell r="G125">
            <v>75086211</v>
          </cell>
          <cell r="H125">
            <v>264885930</v>
          </cell>
          <cell r="I125">
            <v>5239415</v>
          </cell>
          <cell r="J125">
            <v>2.31</v>
          </cell>
          <cell r="K125">
            <v>50.6</v>
          </cell>
          <cell r="L125" t="str">
            <v xml:space="preserve">      </v>
          </cell>
          <cell r="M125" t="str">
            <v xml:space="preserve">     </v>
          </cell>
          <cell r="N125">
            <v>0</v>
          </cell>
          <cell r="O125">
            <v>33.1</v>
          </cell>
          <cell r="P125">
            <v>10.5</v>
          </cell>
          <cell r="Q125">
            <v>57524170</v>
          </cell>
          <cell r="R125">
            <v>5677535</v>
          </cell>
          <cell r="S125">
            <v>2.5099999999999998</v>
          </cell>
        </row>
        <row r="126">
          <cell r="A126">
            <v>368</v>
          </cell>
          <cell r="B126" t="str">
            <v xml:space="preserve">       </v>
          </cell>
          <cell r="C126">
            <v>50</v>
          </cell>
          <cell r="D126" t="str">
            <v xml:space="preserve">R1   </v>
          </cell>
          <cell r="E126">
            <v>-15</v>
          </cell>
          <cell r="F126">
            <v>145500318.90000001</v>
          </cell>
          <cell r="G126">
            <v>55189454</v>
          </cell>
          <cell r="H126">
            <v>112135914</v>
          </cell>
          <cell r="I126">
            <v>2726149</v>
          </cell>
          <cell r="J126">
            <v>1.87</v>
          </cell>
          <cell r="K126">
            <v>41.1</v>
          </cell>
          <cell r="L126" t="str">
            <v xml:space="preserve">      </v>
          </cell>
          <cell r="M126" t="str">
            <v xml:space="preserve">     </v>
          </cell>
          <cell r="N126">
            <v>0</v>
          </cell>
          <cell r="O126">
            <v>37.9</v>
          </cell>
          <cell r="P126">
            <v>14.9</v>
          </cell>
          <cell r="Q126">
            <v>34731485</v>
          </cell>
          <cell r="R126">
            <v>3346507</v>
          </cell>
          <cell r="S126">
            <v>2.2999999999999998</v>
          </cell>
        </row>
        <row r="127">
          <cell r="A127">
            <v>369</v>
          </cell>
          <cell r="B127" t="str">
            <v xml:space="preserve">       </v>
          </cell>
          <cell r="C127">
            <v>50</v>
          </cell>
          <cell r="D127" t="str">
            <v xml:space="preserve">R2   </v>
          </cell>
          <cell r="E127">
            <v>-60</v>
          </cell>
          <cell r="F127">
            <v>102624288.47</v>
          </cell>
          <cell r="G127">
            <v>52021200</v>
          </cell>
          <cell r="H127">
            <v>112177664</v>
          </cell>
          <cell r="I127">
            <v>2727978</v>
          </cell>
          <cell r="J127">
            <v>2.66</v>
          </cell>
          <cell r="K127">
            <v>41.1</v>
          </cell>
          <cell r="L127" t="str">
            <v xml:space="preserve">      </v>
          </cell>
          <cell r="M127" t="str">
            <v xml:space="preserve">     </v>
          </cell>
          <cell r="N127">
            <v>0</v>
          </cell>
          <cell r="O127">
            <v>50.7</v>
          </cell>
          <cell r="P127">
            <v>12.7</v>
          </cell>
          <cell r="Q127">
            <v>34994948</v>
          </cell>
          <cell r="R127">
            <v>3283977</v>
          </cell>
          <cell r="S127">
            <v>3.2</v>
          </cell>
        </row>
        <row r="128">
          <cell r="A128">
            <v>370</v>
          </cell>
          <cell r="B128" t="str">
            <v xml:space="preserve">       </v>
          </cell>
          <cell r="C128">
            <v>33</v>
          </cell>
          <cell r="D128" t="str">
            <v xml:space="preserve">R1.5 </v>
          </cell>
          <cell r="E128">
            <v>0</v>
          </cell>
          <cell r="F128">
            <v>39747866.210000001</v>
          </cell>
          <cell r="G128">
            <v>14700648</v>
          </cell>
          <cell r="H128">
            <v>25047214</v>
          </cell>
          <cell r="I128">
            <v>1016738</v>
          </cell>
          <cell r="J128">
            <v>2.56</v>
          </cell>
          <cell r="K128">
            <v>24.6</v>
          </cell>
          <cell r="L128" t="str">
            <v xml:space="preserve">      </v>
          </cell>
          <cell r="M128" t="str">
            <v xml:space="preserve">     </v>
          </cell>
          <cell r="N128">
            <v>0</v>
          </cell>
          <cell r="O128">
            <v>37</v>
          </cell>
          <cell r="P128">
            <v>12.3</v>
          </cell>
          <cell r="Q128">
            <v>11185097</v>
          </cell>
          <cell r="R128">
            <v>1203226</v>
          </cell>
          <cell r="S128">
            <v>3.03</v>
          </cell>
        </row>
        <row r="129">
          <cell r="A129">
            <v>371</v>
          </cell>
          <cell r="B129" t="str">
            <v xml:space="preserve">       </v>
          </cell>
          <cell r="C129">
            <v>35</v>
          </cell>
          <cell r="D129" t="str">
            <v xml:space="preserve">R2   </v>
          </cell>
          <cell r="E129">
            <v>-40</v>
          </cell>
          <cell r="F129">
            <v>8470251.2100000009</v>
          </cell>
          <cell r="G129">
            <v>7005012</v>
          </cell>
          <cell r="H129">
            <v>4853342</v>
          </cell>
          <cell r="I129">
            <v>211664</v>
          </cell>
          <cell r="J129">
            <v>2.5</v>
          </cell>
          <cell r="K129">
            <v>22.9</v>
          </cell>
          <cell r="L129" t="str">
            <v xml:space="preserve">      </v>
          </cell>
          <cell r="M129" t="str">
            <v xml:space="preserve">     </v>
          </cell>
          <cell r="N129">
            <v>0</v>
          </cell>
          <cell r="O129">
            <v>82.7</v>
          </cell>
          <cell r="P129">
            <v>19</v>
          </cell>
          <cell r="Q129">
            <v>5095446</v>
          </cell>
          <cell r="R129">
            <v>339149</v>
          </cell>
          <cell r="S129">
            <v>4</v>
          </cell>
        </row>
        <row r="130">
          <cell r="A130">
            <v>373</v>
          </cell>
          <cell r="B130" t="str">
            <v xml:space="preserve">       </v>
          </cell>
          <cell r="C130">
            <v>50</v>
          </cell>
          <cell r="D130" t="str">
            <v xml:space="preserve">R2   </v>
          </cell>
          <cell r="E130">
            <v>-15</v>
          </cell>
          <cell r="F130">
            <v>26836735.239999998</v>
          </cell>
          <cell r="G130">
            <v>8278743</v>
          </cell>
          <cell r="H130">
            <v>22583503</v>
          </cell>
          <cell r="I130">
            <v>549406</v>
          </cell>
          <cell r="J130">
            <v>2.0499999999999998</v>
          </cell>
          <cell r="K130">
            <v>41.1</v>
          </cell>
          <cell r="L130" t="str">
            <v xml:space="preserve">      </v>
          </cell>
          <cell r="M130" t="str">
            <v xml:space="preserve">     </v>
          </cell>
          <cell r="N130">
            <v>0</v>
          </cell>
          <cell r="O130">
            <v>30.8</v>
          </cell>
          <cell r="P130">
            <v>12.2</v>
          </cell>
          <cell r="Q130">
            <v>6288145</v>
          </cell>
          <cell r="R130">
            <v>617245</v>
          </cell>
          <cell r="S130">
            <v>2.2999999999999998</v>
          </cell>
        </row>
        <row r="131">
          <cell r="A131">
            <v>390</v>
          </cell>
          <cell r="B131" t="str">
            <v xml:space="preserve">       </v>
          </cell>
          <cell r="C131">
            <v>45</v>
          </cell>
          <cell r="D131" t="str">
            <v xml:space="preserve">R2.5 </v>
          </cell>
          <cell r="E131">
            <v>-5</v>
          </cell>
          <cell r="F131">
            <v>9042940.2100000009</v>
          </cell>
          <cell r="G131">
            <v>2491579</v>
          </cell>
          <cell r="H131">
            <v>7003508</v>
          </cell>
          <cell r="I131">
            <v>229447</v>
          </cell>
          <cell r="J131">
            <v>2.54</v>
          </cell>
          <cell r="K131">
            <v>30.5</v>
          </cell>
          <cell r="L131" t="str">
            <v xml:space="preserve">      </v>
          </cell>
          <cell r="M131" t="str">
            <v xml:space="preserve">     </v>
          </cell>
          <cell r="N131">
            <v>0</v>
          </cell>
          <cell r="O131">
            <v>27.6</v>
          </cell>
          <cell r="P131">
            <v>15.8</v>
          </cell>
          <cell r="Q131">
            <v>2928172</v>
          </cell>
          <cell r="R131">
            <v>210791</v>
          </cell>
          <cell r="S131">
            <v>2.33</v>
          </cell>
        </row>
        <row r="132">
          <cell r="A132">
            <v>391.1</v>
          </cell>
          <cell r="B132" t="str">
            <v xml:space="preserve">       </v>
          </cell>
          <cell r="C132">
            <v>20</v>
          </cell>
          <cell r="D132" t="str">
            <v xml:space="preserve">SQ   </v>
          </cell>
          <cell r="E132">
            <v>0</v>
          </cell>
          <cell r="F132">
            <v>2011465.27</v>
          </cell>
          <cell r="G132">
            <v>1188515</v>
          </cell>
          <cell r="H132">
            <v>822951</v>
          </cell>
          <cell r="I132">
            <v>84455</v>
          </cell>
          <cell r="J132">
            <v>4.2</v>
          </cell>
          <cell r="K132">
            <v>9.6999999999999993</v>
          </cell>
          <cell r="L132" t="str">
            <v xml:space="preserve">      </v>
          </cell>
          <cell r="M132" t="str">
            <v xml:space="preserve">     </v>
          </cell>
          <cell r="N132">
            <v>0</v>
          </cell>
          <cell r="O132">
            <v>59.1</v>
          </cell>
          <cell r="P132">
            <v>13.4</v>
          </cell>
          <cell r="Q132">
            <v>1228836</v>
          </cell>
          <cell r="R132">
            <v>76494</v>
          </cell>
          <cell r="S132">
            <v>3.8</v>
          </cell>
        </row>
        <row r="133">
          <cell r="A133">
            <v>391.2</v>
          </cell>
          <cell r="B133" t="str">
            <v xml:space="preserve">       </v>
          </cell>
          <cell r="C133">
            <v>5</v>
          </cell>
          <cell r="D133" t="str">
            <v xml:space="preserve">SQ   </v>
          </cell>
          <cell r="E133">
            <v>0</v>
          </cell>
          <cell r="F133">
            <v>3390680.08</v>
          </cell>
          <cell r="G133">
            <v>1691680</v>
          </cell>
          <cell r="H133">
            <v>1699000</v>
          </cell>
          <cell r="I133">
            <v>979850</v>
          </cell>
          <cell r="J133">
            <v>28.9</v>
          </cell>
          <cell r="K133">
            <v>1.7</v>
          </cell>
          <cell r="L133" t="str">
            <v xml:space="preserve">      </v>
          </cell>
          <cell r="M133" t="str">
            <v xml:space="preserve">     </v>
          </cell>
          <cell r="N133">
            <v>0</v>
          </cell>
          <cell r="O133">
            <v>49.9</v>
          </cell>
          <cell r="P133">
            <v>6.8</v>
          </cell>
          <cell r="Q133">
            <v>2853623</v>
          </cell>
          <cell r="R133">
            <v>275746</v>
          </cell>
          <cell r="S133">
            <v>8.1300000000000008</v>
          </cell>
        </row>
        <row r="134">
          <cell r="A134">
            <v>391.3</v>
          </cell>
          <cell r="B134" t="str">
            <v xml:space="preserve">       </v>
          </cell>
          <cell r="C134">
            <v>10</v>
          </cell>
          <cell r="D134" t="str">
            <v xml:space="preserve">SQ   </v>
          </cell>
          <cell r="E134">
            <v>0</v>
          </cell>
          <cell r="F134">
            <v>2911537.03</v>
          </cell>
          <cell r="G134">
            <v>2028519</v>
          </cell>
          <cell r="H134">
            <v>883019</v>
          </cell>
          <cell r="I134">
            <v>130145</v>
          </cell>
          <cell r="J134">
            <v>4.47</v>
          </cell>
          <cell r="K134">
            <v>6.8</v>
          </cell>
          <cell r="L134" t="str">
            <v xml:space="preserve">      </v>
          </cell>
          <cell r="M134" t="str">
            <v xml:space="preserve">     </v>
          </cell>
          <cell r="N134">
            <v>0</v>
          </cell>
          <cell r="O134">
            <v>69.7</v>
          </cell>
          <cell r="P134">
            <v>4.7</v>
          </cell>
          <cell r="Q134">
            <v>1211324</v>
          </cell>
          <cell r="R134">
            <v>263940</v>
          </cell>
          <cell r="S134">
            <v>9.07</v>
          </cell>
        </row>
        <row r="135">
          <cell r="A135">
            <v>393</v>
          </cell>
          <cell r="B135" t="str">
            <v xml:space="preserve">       </v>
          </cell>
          <cell r="C135">
            <v>20</v>
          </cell>
          <cell r="D135" t="str">
            <v xml:space="preserve">SQ   </v>
          </cell>
          <cell r="E135">
            <v>0</v>
          </cell>
          <cell r="F135">
            <v>214101.68</v>
          </cell>
          <cell r="G135">
            <v>129496</v>
          </cell>
          <cell r="H135">
            <v>84606</v>
          </cell>
          <cell r="I135">
            <v>10419</v>
          </cell>
          <cell r="J135">
            <v>4.87</v>
          </cell>
          <cell r="K135">
            <v>8.1</v>
          </cell>
          <cell r="L135" t="str">
            <v xml:space="preserve">      </v>
          </cell>
          <cell r="M135" t="str">
            <v xml:space="preserve">     </v>
          </cell>
          <cell r="N135">
            <v>0</v>
          </cell>
          <cell r="O135">
            <v>60.5</v>
          </cell>
          <cell r="P135">
            <v>21.5</v>
          </cell>
          <cell r="Q135">
            <v>163558</v>
          </cell>
          <cell r="R135">
            <v>6082</v>
          </cell>
          <cell r="S135">
            <v>2.84</v>
          </cell>
        </row>
        <row r="136">
          <cell r="A136">
            <v>394</v>
          </cell>
          <cell r="B136" t="str">
            <v xml:space="preserve">       </v>
          </cell>
          <cell r="C136">
            <v>25</v>
          </cell>
          <cell r="D136" t="str">
            <v xml:space="preserve">SQ   </v>
          </cell>
          <cell r="E136">
            <v>0</v>
          </cell>
          <cell r="F136">
            <v>4000737.49</v>
          </cell>
          <cell r="G136">
            <v>2181759</v>
          </cell>
          <cell r="H136">
            <v>1818980</v>
          </cell>
          <cell r="I136">
            <v>359015</v>
          </cell>
          <cell r="J136">
            <v>8.9700000000000006</v>
          </cell>
          <cell r="K136">
            <v>5.0999999999999996</v>
          </cell>
          <cell r="L136" t="str">
            <v xml:space="preserve">      </v>
          </cell>
          <cell r="M136" t="str">
            <v xml:space="preserve">     </v>
          </cell>
          <cell r="N136">
            <v>0</v>
          </cell>
          <cell r="O136">
            <v>54.5</v>
          </cell>
          <cell r="P136">
            <v>19.2</v>
          </cell>
          <cell r="Q136">
            <v>2961638</v>
          </cell>
          <cell r="R136">
            <v>130522</v>
          </cell>
          <cell r="S136">
            <v>3.26</v>
          </cell>
        </row>
        <row r="137">
          <cell r="A137">
            <v>395</v>
          </cell>
          <cell r="B137" t="str">
            <v xml:space="preserve">       </v>
          </cell>
          <cell r="C137">
            <v>15</v>
          </cell>
          <cell r="D137" t="str">
            <v xml:space="preserve">SQ   </v>
          </cell>
          <cell r="E137">
            <v>0</v>
          </cell>
          <cell r="F137">
            <v>754690.5</v>
          </cell>
          <cell r="G137">
            <v>309708</v>
          </cell>
          <cell r="H137">
            <v>444983</v>
          </cell>
          <cell r="I137">
            <v>51367</v>
          </cell>
          <cell r="J137">
            <v>6.81</v>
          </cell>
          <cell r="K137">
            <v>8.6999999999999993</v>
          </cell>
          <cell r="L137" t="str">
            <v xml:space="preserve">      </v>
          </cell>
          <cell r="M137" t="str">
            <v xml:space="preserve">     </v>
          </cell>
          <cell r="N137">
            <v>0</v>
          </cell>
          <cell r="O137">
            <v>41</v>
          </cell>
          <cell r="P137">
            <v>14.4</v>
          </cell>
          <cell r="Q137">
            <v>486693</v>
          </cell>
          <cell r="R137">
            <v>22597</v>
          </cell>
          <cell r="S137">
            <v>2.99</v>
          </cell>
        </row>
        <row r="138">
          <cell r="A138">
            <v>397</v>
          </cell>
          <cell r="B138" t="str">
            <v xml:space="preserve">       </v>
          </cell>
          <cell r="C138">
            <v>15</v>
          </cell>
          <cell r="D138" t="str">
            <v xml:space="preserve">SQ   </v>
          </cell>
          <cell r="E138">
            <v>0</v>
          </cell>
          <cell r="F138">
            <v>24518317.359999999</v>
          </cell>
          <cell r="G138">
            <v>7598567</v>
          </cell>
          <cell r="H138">
            <v>16919747</v>
          </cell>
          <cell r="I138">
            <v>2580046</v>
          </cell>
          <cell r="J138">
            <v>10.52</v>
          </cell>
          <cell r="K138">
            <v>6.6</v>
          </cell>
          <cell r="L138" t="str">
            <v xml:space="preserve">      </v>
          </cell>
          <cell r="M138" t="str">
            <v xml:space="preserve">     </v>
          </cell>
          <cell r="N138">
            <v>0</v>
          </cell>
          <cell r="O138">
            <v>31</v>
          </cell>
          <cell r="P138">
            <v>7.5</v>
          </cell>
          <cell r="Q138">
            <v>11093815</v>
          </cell>
          <cell r="R138">
            <v>1337873</v>
          </cell>
          <cell r="S138">
            <v>5.46</v>
          </cell>
        </row>
        <row r="139">
          <cell r="A139" t="str">
            <v>_x001A_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chedule 1"/>
      <sheetName val="Comparison Schedule"/>
      <sheetName val="Controls - Electric"/>
      <sheetName val="Reserve - Electric"/>
      <sheetName val="Deprate"/>
      <sheetName val="Existing Rates"/>
      <sheetName val="General Info"/>
      <sheetName val="Deprate 2004"/>
      <sheetName val="Controls - Common"/>
      <sheetName val="Reserve - Common"/>
      <sheetName val="Deprate - Common"/>
    </sheetNames>
    <sheetDataSet>
      <sheetData sheetId="0"/>
      <sheetData sheetId="1"/>
      <sheetData sheetId="2">
        <row r="5">
          <cell r="A5">
            <v>301</v>
          </cell>
        </row>
      </sheetData>
      <sheetData sheetId="3">
        <row r="5">
          <cell r="A5">
            <v>301</v>
          </cell>
        </row>
      </sheetData>
      <sheetData sheetId="4">
        <row r="1">
          <cell r="A1" t="str">
            <v xml:space="preserve"> ACCT  GROUP        </v>
          </cell>
        </row>
      </sheetData>
      <sheetData sheetId="5">
        <row r="1">
          <cell r="B1" t="str">
            <v>SIERRA PACIFIC POWER COMPANY</v>
          </cell>
        </row>
      </sheetData>
      <sheetData sheetId="6">
        <row r="4">
          <cell r="A4">
            <v>310.10000000000002</v>
          </cell>
        </row>
      </sheetData>
      <sheetData sheetId="7">
        <row r="1">
          <cell r="A1" t="str">
            <v xml:space="preserve"> ACCT  GROUP        </v>
          </cell>
        </row>
      </sheetData>
      <sheetData sheetId="8">
        <row r="3">
          <cell r="A3">
            <v>303</v>
          </cell>
        </row>
      </sheetData>
      <sheetData sheetId="9">
        <row r="3">
          <cell r="A3">
            <v>303</v>
          </cell>
        </row>
      </sheetData>
      <sheetData sheetId="10">
        <row r="1">
          <cell r="A1" t="str">
            <v xml:space="preserve"> ACCT  GROUP        </v>
          </cell>
          <cell r="B1" t="str">
            <v>LS DATE</v>
          </cell>
          <cell r="C1" t="str">
            <v xml:space="preserve">  LIFE</v>
          </cell>
          <cell r="D1" t="str">
            <v>TP CV</v>
          </cell>
          <cell r="E1" t="str">
            <v xml:space="preserve"> SAL</v>
          </cell>
          <cell r="F1" t="str">
            <v xml:space="preserve">        COST</v>
          </cell>
          <cell r="G1" t="str">
            <v xml:space="preserve">  RESERVE</v>
          </cell>
          <cell r="H1" t="str">
            <v xml:space="preserve">  FUT-ACC</v>
          </cell>
          <cell r="I1" t="str">
            <v xml:space="preserve">  ANNUAL</v>
          </cell>
          <cell r="J1" t="str">
            <v xml:space="preserve"> RATE</v>
          </cell>
          <cell r="K1" t="str">
            <v>REM LF</v>
          </cell>
          <cell r="L1" t="str">
            <v xml:space="preserve"> PR LF</v>
          </cell>
          <cell r="M1" t="str">
            <v>PR CV</v>
          </cell>
          <cell r="N1" t="str">
            <v>FSAL</v>
          </cell>
          <cell r="O1" t="str">
            <v>% RES</v>
          </cell>
          <cell r="P1" t="str">
            <v>AGE</v>
          </cell>
          <cell r="Q1" t="str">
            <v xml:space="preserve"> CALC RES</v>
          </cell>
          <cell r="R1" t="str">
            <v>WHLF ANN</v>
          </cell>
          <cell r="S1" t="str">
            <v>WHLF RT</v>
          </cell>
        </row>
        <row r="2">
          <cell r="A2">
            <v>303</v>
          </cell>
          <cell r="B2" t="str">
            <v xml:space="preserve">       </v>
          </cell>
          <cell r="C2">
            <v>8</v>
          </cell>
          <cell r="D2" t="str">
            <v xml:space="preserve">SQ   </v>
          </cell>
          <cell r="E2">
            <v>0</v>
          </cell>
          <cell r="F2">
            <v>76669335.340000004</v>
          </cell>
          <cell r="G2">
            <v>56068060</v>
          </cell>
          <cell r="H2">
            <v>20601276</v>
          </cell>
          <cell r="I2">
            <v>3625421</v>
          </cell>
          <cell r="J2">
            <v>4.7300000000000004</v>
          </cell>
          <cell r="K2">
            <v>5.7</v>
          </cell>
          <cell r="L2" t="str">
            <v xml:space="preserve">      </v>
          </cell>
          <cell r="M2" t="str">
            <v xml:space="preserve">     </v>
          </cell>
          <cell r="N2">
            <v>0</v>
          </cell>
          <cell r="O2">
            <v>73.099999999999994</v>
          </cell>
          <cell r="P2">
            <v>8.1</v>
          </cell>
          <cell r="Q2">
            <v>55011105</v>
          </cell>
          <cell r="R2">
            <v>4357219</v>
          </cell>
          <cell r="S2">
            <v>5.68</v>
          </cell>
        </row>
        <row r="3">
          <cell r="A3">
            <v>389.1</v>
          </cell>
          <cell r="B3" t="str">
            <v xml:space="preserve">       </v>
          </cell>
          <cell r="C3">
            <v>0</v>
          </cell>
          <cell r="D3" t="str">
            <v xml:space="preserve">ND   </v>
          </cell>
          <cell r="E3">
            <v>0</v>
          </cell>
          <cell r="F3">
            <v>3478299.57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L3" t="str">
            <v xml:space="preserve">      </v>
          </cell>
          <cell r="M3" t="str">
            <v xml:space="preserve">     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  <cell r="R3">
            <v>0</v>
          </cell>
          <cell r="S3">
            <v>0</v>
          </cell>
        </row>
        <row r="4">
          <cell r="A4">
            <v>389.2</v>
          </cell>
          <cell r="B4" t="str">
            <v xml:space="preserve">       </v>
          </cell>
          <cell r="C4">
            <v>65</v>
          </cell>
          <cell r="D4" t="str">
            <v xml:space="preserve">R4   </v>
          </cell>
          <cell r="E4">
            <v>0</v>
          </cell>
          <cell r="F4">
            <v>279552.67</v>
          </cell>
          <cell r="G4">
            <v>-1364</v>
          </cell>
          <cell r="H4">
            <v>280917</v>
          </cell>
          <cell r="I4">
            <v>4627</v>
          </cell>
          <cell r="J4">
            <v>1.66</v>
          </cell>
          <cell r="K4">
            <v>60.7</v>
          </cell>
          <cell r="L4" t="str">
            <v xml:space="preserve">      </v>
          </cell>
          <cell r="M4" t="str">
            <v xml:space="preserve">     </v>
          </cell>
          <cell r="N4">
            <v>0</v>
          </cell>
          <cell r="O4">
            <v>-0.5</v>
          </cell>
          <cell r="P4">
            <v>3.4</v>
          </cell>
          <cell r="Q4">
            <v>14660</v>
          </cell>
          <cell r="R4">
            <v>4305</v>
          </cell>
          <cell r="S4">
            <v>1.54</v>
          </cell>
        </row>
        <row r="5">
          <cell r="A5">
            <v>390</v>
          </cell>
          <cell r="B5" t="str">
            <v xml:space="preserve">       </v>
          </cell>
          <cell r="C5">
            <v>57</v>
          </cell>
          <cell r="D5" t="str">
            <v xml:space="preserve">R4   </v>
          </cell>
          <cell r="E5">
            <v>-5</v>
          </cell>
          <cell r="F5">
            <v>32311180.989999998</v>
          </cell>
          <cell r="G5">
            <v>11517802</v>
          </cell>
          <cell r="H5">
            <v>22408936</v>
          </cell>
          <cell r="I5">
            <v>508897</v>
          </cell>
          <cell r="J5">
            <v>1.57</v>
          </cell>
          <cell r="K5">
            <v>44</v>
          </cell>
          <cell r="L5" t="str">
            <v xml:space="preserve">      </v>
          </cell>
          <cell r="M5" t="str">
            <v xml:space="preserve">     </v>
          </cell>
          <cell r="N5">
            <v>0</v>
          </cell>
          <cell r="O5">
            <v>35.6</v>
          </cell>
          <cell r="P5">
            <v>15.3</v>
          </cell>
          <cell r="Q5">
            <v>8901013</v>
          </cell>
          <cell r="R5">
            <v>593718</v>
          </cell>
          <cell r="S5">
            <v>1.84</v>
          </cell>
        </row>
        <row r="6">
          <cell r="A6">
            <v>391.1</v>
          </cell>
          <cell r="B6" t="str">
            <v xml:space="preserve">       </v>
          </cell>
          <cell r="C6">
            <v>20</v>
          </cell>
          <cell r="D6" t="str">
            <v xml:space="preserve">SQ   </v>
          </cell>
          <cell r="E6">
            <v>0</v>
          </cell>
          <cell r="F6">
            <v>13978916.85</v>
          </cell>
          <cell r="G6">
            <v>5246097</v>
          </cell>
          <cell r="H6">
            <v>8732822</v>
          </cell>
          <cell r="I6">
            <v>506828</v>
          </cell>
          <cell r="J6">
            <v>3.63</v>
          </cell>
          <cell r="K6">
            <v>17.2</v>
          </cell>
          <cell r="L6" t="str">
            <v xml:space="preserve">      </v>
          </cell>
          <cell r="M6" t="str">
            <v xml:space="preserve">     </v>
          </cell>
          <cell r="N6">
            <v>0</v>
          </cell>
          <cell r="O6">
            <v>37.5</v>
          </cell>
          <cell r="P6">
            <v>4.8</v>
          </cell>
          <cell r="Q6">
            <v>3345154</v>
          </cell>
          <cell r="R6">
            <v>695420</v>
          </cell>
          <cell r="S6">
            <v>4.97</v>
          </cell>
        </row>
        <row r="7">
          <cell r="A7">
            <v>391.2</v>
          </cell>
          <cell r="B7" t="str">
            <v xml:space="preserve">       </v>
          </cell>
          <cell r="C7">
            <v>5</v>
          </cell>
          <cell r="D7" t="str">
            <v xml:space="preserve">SQ   </v>
          </cell>
          <cell r="E7">
            <v>0</v>
          </cell>
          <cell r="F7">
            <v>18255386.489999998</v>
          </cell>
          <cell r="G7">
            <v>6365326</v>
          </cell>
          <cell r="H7">
            <v>11890060</v>
          </cell>
          <cell r="I7">
            <v>3188137</v>
          </cell>
          <cell r="J7">
            <v>17.46</v>
          </cell>
          <cell r="K7">
            <v>3.7</v>
          </cell>
          <cell r="L7" t="str">
            <v xml:space="preserve">      </v>
          </cell>
          <cell r="M7" t="str">
            <v xml:space="preserve">     </v>
          </cell>
          <cell r="N7">
            <v>0</v>
          </cell>
          <cell r="O7">
            <v>34.9</v>
          </cell>
          <cell r="P7">
            <v>1.7</v>
          </cell>
          <cell r="Q7">
            <v>6216720</v>
          </cell>
          <cell r="R7">
            <v>3509962</v>
          </cell>
          <cell r="S7">
            <v>19.23</v>
          </cell>
        </row>
        <row r="8">
          <cell r="A8">
            <v>392</v>
          </cell>
          <cell r="B8" t="str">
            <v xml:space="preserve">       </v>
          </cell>
          <cell r="C8">
            <v>14</v>
          </cell>
          <cell r="D8" t="str">
            <v xml:space="preserve">L1   </v>
          </cell>
          <cell r="E8">
            <v>8</v>
          </cell>
          <cell r="F8">
            <v>792444.15</v>
          </cell>
          <cell r="G8">
            <v>240575</v>
          </cell>
          <cell r="H8">
            <v>488472</v>
          </cell>
          <cell r="I8">
            <v>75448</v>
          </cell>
          <cell r="J8">
            <v>9.52</v>
          </cell>
          <cell r="K8">
            <v>6.5</v>
          </cell>
          <cell r="L8" t="str">
            <v xml:space="preserve">      </v>
          </cell>
          <cell r="M8" t="str">
            <v xml:space="preserve">     </v>
          </cell>
          <cell r="N8">
            <v>0</v>
          </cell>
          <cell r="O8">
            <v>30.4</v>
          </cell>
          <cell r="P8">
            <v>14</v>
          </cell>
          <cell r="Q8">
            <v>345882</v>
          </cell>
          <cell r="R8">
            <v>52054</v>
          </cell>
          <cell r="S8">
            <v>6.57</v>
          </cell>
        </row>
        <row r="9">
          <cell r="A9">
            <v>394</v>
          </cell>
          <cell r="B9" t="str">
            <v xml:space="preserve">       </v>
          </cell>
          <cell r="C9">
            <v>25</v>
          </cell>
          <cell r="D9" t="str">
            <v xml:space="preserve">SQ   </v>
          </cell>
          <cell r="E9">
            <v>0</v>
          </cell>
          <cell r="F9">
            <v>827801.41</v>
          </cell>
          <cell r="G9">
            <v>661555</v>
          </cell>
          <cell r="H9">
            <v>166246</v>
          </cell>
          <cell r="I9">
            <v>20555</v>
          </cell>
          <cell r="J9">
            <v>2.48</v>
          </cell>
          <cell r="K9">
            <v>8.1</v>
          </cell>
          <cell r="L9" t="str">
            <v xml:space="preserve">      </v>
          </cell>
          <cell r="M9" t="str">
            <v xml:space="preserve">     </v>
          </cell>
          <cell r="N9">
            <v>0</v>
          </cell>
          <cell r="O9">
            <v>79.900000000000006</v>
          </cell>
          <cell r="P9">
            <v>18.600000000000001</v>
          </cell>
          <cell r="Q9">
            <v>614860</v>
          </cell>
          <cell r="R9">
            <v>30655</v>
          </cell>
          <cell r="S9">
            <v>3.7</v>
          </cell>
        </row>
        <row r="10">
          <cell r="A10">
            <v>396</v>
          </cell>
          <cell r="B10" t="str">
            <v xml:space="preserve">       </v>
          </cell>
          <cell r="C10">
            <v>14</v>
          </cell>
          <cell r="D10" t="str">
            <v xml:space="preserve">R1.5 </v>
          </cell>
          <cell r="E10">
            <v>8</v>
          </cell>
          <cell r="F10">
            <v>151905.76999999999</v>
          </cell>
          <cell r="G10">
            <v>74900</v>
          </cell>
          <cell r="H10">
            <v>64853</v>
          </cell>
          <cell r="I10">
            <v>7555</v>
          </cell>
          <cell r="J10">
            <v>4.97</v>
          </cell>
          <cell r="K10">
            <v>8.6</v>
          </cell>
          <cell r="L10" t="str">
            <v xml:space="preserve">      </v>
          </cell>
          <cell r="M10" t="str">
            <v xml:space="preserve">     </v>
          </cell>
          <cell r="N10">
            <v>0</v>
          </cell>
          <cell r="O10">
            <v>49.3</v>
          </cell>
          <cell r="P10">
            <v>7.2</v>
          </cell>
          <cell r="Q10">
            <v>54549</v>
          </cell>
          <cell r="R10">
            <v>9978</v>
          </cell>
          <cell r="S10">
            <v>6.57</v>
          </cell>
        </row>
        <row r="11">
          <cell r="A11">
            <v>397</v>
          </cell>
          <cell r="B11" t="str">
            <v xml:space="preserve">       </v>
          </cell>
          <cell r="C11">
            <v>15</v>
          </cell>
          <cell r="D11" t="str">
            <v xml:space="preserve">SQ   </v>
          </cell>
          <cell r="E11">
            <v>0</v>
          </cell>
          <cell r="F11">
            <v>9955089.2799999993</v>
          </cell>
          <cell r="G11">
            <v>1847407</v>
          </cell>
          <cell r="H11">
            <v>8107680</v>
          </cell>
          <cell r="I11">
            <v>821706</v>
          </cell>
          <cell r="J11">
            <v>8.25</v>
          </cell>
          <cell r="K11">
            <v>9.9</v>
          </cell>
          <cell r="L11" t="str">
            <v xml:space="preserve">      </v>
          </cell>
          <cell r="M11" t="str">
            <v xml:space="preserve">     </v>
          </cell>
          <cell r="N11">
            <v>0</v>
          </cell>
          <cell r="O11">
            <v>18.600000000000001</v>
          </cell>
          <cell r="P11">
            <v>4.0999999999999996</v>
          </cell>
          <cell r="Q11">
            <v>2716246</v>
          </cell>
          <cell r="R11">
            <v>659800</v>
          </cell>
          <cell r="S11">
            <v>6.63</v>
          </cell>
        </row>
        <row r="12">
          <cell r="A12">
            <v>398</v>
          </cell>
          <cell r="B12" t="str">
            <v xml:space="preserve">       </v>
          </cell>
          <cell r="C12">
            <v>20</v>
          </cell>
          <cell r="D12" t="str">
            <v xml:space="preserve">SQ   </v>
          </cell>
          <cell r="E12">
            <v>0</v>
          </cell>
          <cell r="F12">
            <v>25780.91</v>
          </cell>
          <cell r="G12">
            <v>0</v>
          </cell>
          <cell r="H12">
            <v>25781</v>
          </cell>
          <cell r="I12">
            <v>1507</v>
          </cell>
          <cell r="J12">
            <v>5.85</v>
          </cell>
          <cell r="K12">
            <v>17.100000000000001</v>
          </cell>
          <cell r="L12" t="str">
            <v xml:space="preserve">      </v>
          </cell>
          <cell r="M12" t="str">
            <v xml:space="preserve">     </v>
          </cell>
          <cell r="N12">
            <v>0</v>
          </cell>
          <cell r="O12">
            <v>0</v>
          </cell>
          <cell r="P12">
            <v>1.6</v>
          </cell>
          <cell r="Q12">
            <v>1999</v>
          </cell>
          <cell r="R12">
            <v>1289</v>
          </cell>
          <cell r="S12">
            <v>5</v>
          </cell>
        </row>
        <row r="13">
          <cell r="A13" t="str">
            <v>_x001A_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Cover Page"/>
      <sheetName val="Rev Req"/>
      <sheetName val="B 1"/>
      <sheetName val="B  2"/>
      <sheetName val="RB Adj"/>
      <sheetName val="E CWC"/>
      <sheetName val="F 1"/>
      <sheetName val="H  1"/>
      <sheetName val="H   2"/>
      <sheetName val="H Adj"/>
      <sheetName val="I 1 Depreciation"/>
      <sheetName val="J 1"/>
      <sheetName val="J 2 Revised Rate"/>
      <sheetName val="J 3"/>
      <sheetName val="J 4"/>
      <sheetName val="Not Filed Summary"/>
      <sheetName val="Not Filed Equity Method Inc Tax"/>
      <sheetName val="Index:H Adj"/>
    </sheetNames>
    <sheetDataSet>
      <sheetData sheetId="0">
        <row r="3">
          <cell r="B3">
            <v>0</v>
          </cell>
        </row>
        <row r="4">
          <cell r="B4">
            <v>0</v>
          </cell>
        </row>
        <row r="5">
          <cell r="B5">
            <v>0</v>
          </cell>
        </row>
        <row r="6">
          <cell r="B6">
            <v>0</v>
          </cell>
        </row>
        <row r="7">
          <cell r="B7">
            <v>0</v>
          </cell>
        </row>
        <row r="8">
          <cell r="B8">
            <v>0</v>
          </cell>
        </row>
        <row r="13">
          <cell r="B13" t="str">
            <v>Final Order  Revenue Requirement</v>
          </cell>
        </row>
        <row r="14">
          <cell r="B14" t="str">
            <v>Final Order Pro Forma Rate Base</v>
          </cell>
        </row>
        <row r="15">
          <cell r="B15" t="str">
            <v>Final Order Adjustments to Rate Base</v>
          </cell>
        </row>
        <row r="16">
          <cell r="B16" t="str">
            <v>Explanation of Final Order Adjustments to Rate Base</v>
          </cell>
        </row>
        <row r="17">
          <cell r="B17" t="str">
            <v>Final Order Cash Working Capital</v>
          </cell>
        </row>
        <row r="18">
          <cell r="B18" t="str">
            <v>Final Order Capital Structure</v>
          </cell>
        </row>
        <row r="19">
          <cell r="B19" t="str">
            <v>Final Order Pro Forma Operating Income Statement</v>
          </cell>
        </row>
        <row r="20">
          <cell r="B20" t="str">
            <v>Final Order Operating Income Statement Adjustments</v>
          </cell>
        </row>
        <row r="21">
          <cell r="B21" t="str">
            <v>Explanation of Final Order Adjustments to the Operating Income Statement</v>
          </cell>
        </row>
        <row r="22">
          <cell r="B22" t="str">
            <v>Final Order Depreciation Rates and Expense</v>
          </cell>
        </row>
        <row r="23">
          <cell r="B23" t="str">
            <v>Final Order Pro Forma Calculation of Taxable Income 35% Federal Income Tax Rate</v>
          </cell>
        </row>
        <row r="24">
          <cell r="B24" t="str">
            <v>Final Order Pro Forma Calculation of Taxable Income 21% Federal Income Tax Rate</v>
          </cell>
        </row>
        <row r="25">
          <cell r="B25" t="str">
            <v>Final Order Interest Synchronization Calculation</v>
          </cell>
        </row>
        <row r="26">
          <cell r="B26" t="str">
            <v>Final Order Adjustments to Current Income Tax Expense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chedule 1"/>
      <sheetName val="Controls"/>
      <sheetName val="Reserve"/>
      <sheetName val="Deprate"/>
      <sheetName val="Existing Rates"/>
    </sheetNames>
    <sheetDataSet>
      <sheetData sheetId="0"/>
      <sheetData sheetId="1"/>
      <sheetData sheetId="2">
        <row r="5">
          <cell r="A5">
            <v>303</v>
          </cell>
          <cell r="B5" t="str">
            <v>Gas Intangible</v>
          </cell>
          <cell r="C5">
            <v>144535</v>
          </cell>
          <cell r="D5">
            <v>14472.17</v>
          </cell>
          <cell r="E5">
            <v>0</v>
          </cell>
          <cell r="F5">
            <v>0</v>
          </cell>
          <cell r="G5">
            <v>159007.17000000001</v>
          </cell>
        </row>
        <row r="6">
          <cell r="A6">
            <v>0</v>
          </cell>
          <cell r="B6" t="str">
            <v>TOTAL INTANGIBLE PLANT</v>
          </cell>
          <cell r="C6">
            <v>144535</v>
          </cell>
          <cell r="D6">
            <v>14472.17</v>
          </cell>
          <cell r="E6">
            <v>0</v>
          </cell>
          <cell r="F6">
            <v>0</v>
          </cell>
          <cell r="G6">
            <v>159007.17000000001</v>
          </cell>
        </row>
        <row r="7">
          <cell r="A7">
            <v>0</v>
          </cell>
          <cell r="B7">
            <v>0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8">
          <cell r="A8">
            <v>0</v>
          </cell>
          <cell r="B8" t="str">
            <v>DISTRIBUTION PLANT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</row>
        <row r="9">
          <cell r="A9">
            <v>374.1</v>
          </cell>
          <cell r="B9" t="str">
            <v>Land</v>
          </cell>
          <cell r="C9">
            <v>3098.4</v>
          </cell>
          <cell r="D9">
            <v>0</v>
          </cell>
          <cell r="E9">
            <v>0</v>
          </cell>
          <cell r="F9">
            <v>-3098.4</v>
          </cell>
          <cell r="G9">
            <v>0</v>
          </cell>
        </row>
        <row r="10">
          <cell r="A10">
            <v>374.2</v>
          </cell>
          <cell r="B10" t="str">
            <v>Land Rights</v>
          </cell>
          <cell r="C10">
            <v>76474.009999999995</v>
          </cell>
          <cell r="D10">
            <v>4639.8</v>
          </cell>
          <cell r="E10">
            <v>0</v>
          </cell>
          <cell r="F10">
            <v>3098.4</v>
          </cell>
          <cell r="G10">
            <v>84212.209999999992</v>
          </cell>
        </row>
        <row r="11">
          <cell r="A11">
            <v>375</v>
          </cell>
          <cell r="B11" t="str">
            <v>Structures &amp; Improvements</v>
          </cell>
          <cell r="C11">
            <v>785276.85</v>
          </cell>
          <cell r="D11">
            <v>73820.820000000007</v>
          </cell>
          <cell r="E11">
            <v>0</v>
          </cell>
          <cell r="F11">
            <v>0</v>
          </cell>
          <cell r="G11">
            <v>859097.66999999993</v>
          </cell>
        </row>
        <row r="12">
          <cell r="A12">
            <v>376</v>
          </cell>
          <cell r="B12" t="str">
            <v>Mains</v>
          </cell>
          <cell r="C12">
            <v>43368717.909999996</v>
          </cell>
          <cell r="D12">
            <v>2583189.89</v>
          </cell>
          <cell r="E12">
            <v>-206299.83000000002</v>
          </cell>
          <cell r="F12">
            <v>0</v>
          </cell>
          <cell r="G12">
            <v>45745607.969999999</v>
          </cell>
        </row>
        <row r="13">
          <cell r="A13">
            <v>376</v>
          </cell>
          <cell r="B13" t="str">
            <v>Gas Mains Encroachment</v>
          </cell>
          <cell r="C13">
            <v>97796.77</v>
          </cell>
          <cell r="D13">
            <v>8119.2</v>
          </cell>
          <cell r="E13">
            <v>0</v>
          </cell>
          <cell r="F13">
            <v>0</v>
          </cell>
          <cell r="G13">
            <v>105915.97</v>
          </cell>
        </row>
        <row r="14">
          <cell r="A14">
            <v>376</v>
          </cell>
          <cell r="B14" t="str">
            <v>CWIP Property Taxes</v>
          </cell>
          <cell r="C14">
            <v>561106.71</v>
          </cell>
          <cell r="D14">
            <v>42053.97</v>
          </cell>
          <cell r="E14">
            <v>0</v>
          </cell>
          <cell r="F14">
            <v>0</v>
          </cell>
          <cell r="G14">
            <v>603160.67999999993</v>
          </cell>
        </row>
        <row r="15">
          <cell r="A15">
            <v>377</v>
          </cell>
          <cell r="B15" t="str">
            <v>Compressor Station Equipment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</row>
        <row r="16">
          <cell r="A16">
            <v>378</v>
          </cell>
          <cell r="B16" t="str">
            <v>Meas &amp; Reg Equipment General</v>
          </cell>
          <cell r="C16">
            <v>754174.49</v>
          </cell>
          <cell r="D16">
            <v>39329.769999999997</v>
          </cell>
          <cell r="E16">
            <v>-189806.52</v>
          </cell>
          <cell r="F16">
            <v>0</v>
          </cell>
          <cell r="G16">
            <v>603697.74</v>
          </cell>
        </row>
        <row r="17">
          <cell r="A17">
            <v>379</v>
          </cell>
          <cell r="B17" t="str">
            <v>Meas &amp; Reg Equipment City Gate</v>
          </cell>
          <cell r="C17">
            <v>532471.69999999995</v>
          </cell>
          <cell r="D17">
            <v>41154.959999999999</v>
          </cell>
          <cell r="E17">
            <v>-28478.46</v>
          </cell>
          <cell r="F17">
            <v>0</v>
          </cell>
          <cell r="G17">
            <v>545148.19999999995</v>
          </cell>
        </row>
        <row r="18">
          <cell r="A18">
            <v>380</v>
          </cell>
          <cell r="B18" t="str">
            <v>Services</v>
          </cell>
          <cell r="C18">
            <v>46241373.359999999</v>
          </cell>
          <cell r="D18">
            <v>2885598.68</v>
          </cell>
          <cell r="E18">
            <v>-233261.37</v>
          </cell>
          <cell r="F18">
            <v>0</v>
          </cell>
          <cell r="G18">
            <v>48893710.670000002</v>
          </cell>
        </row>
        <row r="19">
          <cell r="A19">
            <v>381</v>
          </cell>
          <cell r="B19" t="str">
            <v>Meters</v>
          </cell>
          <cell r="C19">
            <v>6950556.46</v>
          </cell>
          <cell r="D19">
            <v>1022319.1</v>
          </cell>
          <cell r="E19">
            <v>-64086.73</v>
          </cell>
          <cell r="F19">
            <v>0</v>
          </cell>
          <cell r="G19">
            <v>7908788.8299999991</v>
          </cell>
        </row>
        <row r="20">
          <cell r="A20">
            <v>382</v>
          </cell>
          <cell r="B20" t="str">
            <v>Meter Installations</v>
          </cell>
          <cell r="C20">
            <v>1544715.98</v>
          </cell>
          <cell r="D20">
            <v>52529.64</v>
          </cell>
          <cell r="E20">
            <v>0</v>
          </cell>
          <cell r="F20">
            <v>0</v>
          </cell>
          <cell r="G20">
            <v>1597245.6199999999</v>
          </cell>
        </row>
        <row r="21">
          <cell r="A21">
            <v>383</v>
          </cell>
          <cell r="B21" t="str">
            <v>House Regulators</v>
          </cell>
          <cell r="C21">
            <v>1562759.72</v>
          </cell>
          <cell r="D21">
            <v>88868.3</v>
          </cell>
          <cell r="E21">
            <v>0</v>
          </cell>
          <cell r="F21">
            <v>0</v>
          </cell>
          <cell r="G21">
            <v>1651628.02</v>
          </cell>
        </row>
        <row r="22">
          <cell r="A22">
            <v>384</v>
          </cell>
          <cell r="B22" t="str">
            <v>House Regulators Installations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</row>
        <row r="23">
          <cell r="A23">
            <v>385</v>
          </cell>
          <cell r="B23" t="str">
            <v>Ind Meas &amp; Reg Station Equipment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</row>
        <row r="24">
          <cell r="A24">
            <v>386</v>
          </cell>
          <cell r="B24" t="str">
            <v>Other Property on Customer Premises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</row>
        <row r="25">
          <cell r="A25">
            <v>387</v>
          </cell>
          <cell r="B25" t="str">
            <v>Other Equipment</v>
          </cell>
          <cell r="C25">
            <v>2800.45</v>
          </cell>
          <cell r="D25">
            <v>0</v>
          </cell>
          <cell r="E25">
            <v>-2800.45</v>
          </cell>
          <cell r="F25">
            <v>0</v>
          </cell>
          <cell r="G25">
            <v>0</v>
          </cell>
        </row>
        <row r="26">
          <cell r="A26">
            <v>0</v>
          </cell>
          <cell r="B26" t="str">
            <v>TOTAL DISTRIBUTION PLANT</v>
          </cell>
          <cell r="C26">
            <v>102481322.81</v>
          </cell>
          <cell r="D26">
            <v>6841624.1299999999</v>
          </cell>
          <cell r="E26">
            <v>-724733.35999999987</v>
          </cell>
          <cell r="F26">
            <v>0</v>
          </cell>
          <cell r="G26">
            <v>108598213.58000001</v>
          </cell>
        </row>
        <row r="27">
          <cell r="A27">
            <v>0</v>
          </cell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</row>
        <row r="28">
          <cell r="A28">
            <v>0</v>
          </cell>
          <cell r="B28" t="str">
            <v>GENERAL PLANT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</row>
        <row r="29">
          <cell r="A29">
            <v>389</v>
          </cell>
          <cell r="B29" t="str">
            <v>Land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</row>
        <row r="30">
          <cell r="A30">
            <v>0</v>
          </cell>
          <cell r="B30" t="str">
            <v>Land Rights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</row>
        <row r="31">
          <cell r="A31">
            <v>390</v>
          </cell>
          <cell r="B31" t="str">
            <v>Structures &amp; Improvements</v>
          </cell>
          <cell r="C31">
            <v>124471.48</v>
          </cell>
          <cell r="D31">
            <v>7707.48</v>
          </cell>
          <cell r="E31">
            <v>0</v>
          </cell>
          <cell r="F31">
            <v>0</v>
          </cell>
          <cell r="G31">
            <v>132178.96</v>
          </cell>
        </row>
        <row r="32">
          <cell r="A32">
            <v>391.1</v>
          </cell>
          <cell r="B32" t="str">
            <v>Gas Office Furn &amp; Eq</v>
          </cell>
          <cell r="C32">
            <v>700.55</v>
          </cell>
          <cell r="D32">
            <v>332.76</v>
          </cell>
          <cell r="E32">
            <v>0</v>
          </cell>
          <cell r="F32">
            <v>0</v>
          </cell>
          <cell r="G32">
            <v>1033.31</v>
          </cell>
        </row>
        <row r="33">
          <cell r="A33">
            <v>391.2</v>
          </cell>
          <cell r="B33" t="str">
            <v>Gas Computers</v>
          </cell>
          <cell r="C33">
            <v>6588.22</v>
          </cell>
          <cell r="D33">
            <v>0</v>
          </cell>
          <cell r="E33">
            <v>0</v>
          </cell>
          <cell r="F33">
            <v>0</v>
          </cell>
          <cell r="G33">
            <v>6588.22</v>
          </cell>
        </row>
        <row r="34">
          <cell r="A34">
            <v>392</v>
          </cell>
          <cell r="B34" t="str">
            <v>Transportation Equipment</v>
          </cell>
          <cell r="C34">
            <v>-351522.03000000009</v>
          </cell>
          <cell r="D34">
            <v>33482.130000000005</v>
          </cell>
          <cell r="E34">
            <v>-2789.4199999999983</v>
          </cell>
          <cell r="F34">
            <v>540353.35000000009</v>
          </cell>
          <cell r="G34">
            <v>219524.03000000003</v>
          </cell>
        </row>
        <row r="35">
          <cell r="A35">
            <v>393</v>
          </cell>
          <cell r="B35" t="str">
            <v>Stores Equipment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</row>
        <row r="36">
          <cell r="A36">
            <v>394</v>
          </cell>
          <cell r="B36" t="str">
            <v>Tools, Shop &amp; Garage Equipment</v>
          </cell>
          <cell r="C36">
            <v>134755.82999999999</v>
          </cell>
          <cell r="D36">
            <v>8851.34</v>
          </cell>
          <cell r="E36">
            <v>-1088.53</v>
          </cell>
          <cell r="F36">
            <v>0</v>
          </cell>
          <cell r="G36">
            <v>142518.63999999998</v>
          </cell>
        </row>
        <row r="37">
          <cell r="A37">
            <v>395</v>
          </cell>
          <cell r="B37" t="str">
            <v>Laboratory Equipment</v>
          </cell>
          <cell r="C37">
            <v>6592.73</v>
          </cell>
          <cell r="D37">
            <v>2759.4</v>
          </cell>
          <cell r="E37">
            <v>0</v>
          </cell>
          <cell r="F37">
            <v>0</v>
          </cell>
          <cell r="G37">
            <v>9352.1299999999992</v>
          </cell>
        </row>
        <row r="38">
          <cell r="A38">
            <v>396</v>
          </cell>
          <cell r="B38" t="str">
            <v>Power-Operated Equipment</v>
          </cell>
          <cell r="C38">
            <v>51761.38</v>
          </cell>
          <cell r="D38">
            <v>9812.2800000000007</v>
          </cell>
          <cell r="E38">
            <v>0</v>
          </cell>
          <cell r="F38">
            <v>-25725.5</v>
          </cell>
          <cell r="G38">
            <v>35848.159999999996</v>
          </cell>
        </row>
        <row r="39">
          <cell r="A39">
            <v>397</v>
          </cell>
          <cell r="B39" t="str">
            <v>Communications Equipment</v>
          </cell>
          <cell r="C39">
            <v>76713.649999999994</v>
          </cell>
          <cell r="D39">
            <v>33741.480000000003</v>
          </cell>
          <cell r="E39">
            <v>0</v>
          </cell>
          <cell r="F39">
            <v>0</v>
          </cell>
          <cell r="G39">
            <v>110455.13</v>
          </cell>
        </row>
        <row r="40">
          <cell r="A40">
            <v>398</v>
          </cell>
          <cell r="B40" t="str">
            <v>Miscellaneous Equipment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</row>
        <row r="41">
          <cell r="A41">
            <v>0</v>
          </cell>
          <cell r="B41" t="str">
            <v>TOTAL GENERAL PLANT</v>
          </cell>
          <cell r="C41">
            <v>50061.809999999889</v>
          </cell>
          <cell r="D41">
            <v>96686.87000000001</v>
          </cell>
          <cell r="E41">
            <v>-3877.949999999998</v>
          </cell>
          <cell r="F41">
            <v>514627.85000000009</v>
          </cell>
          <cell r="G41">
            <v>657498.58000000007</v>
          </cell>
        </row>
        <row r="42">
          <cell r="A42">
            <v>0</v>
          </cell>
          <cell r="B42">
            <v>0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</row>
        <row r="43">
          <cell r="A43">
            <v>0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</row>
        <row r="44">
          <cell r="A44">
            <v>0</v>
          </cell>
          <cell r="B44" t="str">
            <v>TOTAL GAS PLANT</v>
          </cell>
          <cell r="C44">
            <v>102675919.62</v>
          </cell>
          <cell r="D44">
            <v>6952783.1699999999</v>
          </cell>
          <cell r="E44">
            <v>-728611.30999999982</v>
          </cell>
          <cell r="F44">
            <v>514627.85000000009</v>
          </cell>
          <cell r="G44">
            <v>109414719.33000001</v>
          </cell>
        </row>
      </sheetData>
      <sheetData sheetId="3">
        <row r="1">
          <cell r="A1" t="str">
            <v xml:space="preserve"> ACCT  GROUP        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FBE5EC-35A5-422E-93EC-7B8B38496415}">
  <sheetPr>
    <tabColor theme="9" tint="-0.249977111117893"/>
    <pageSetUpPr fitToPage="1"/>
  </sheetPr>
  <dimension ref="A1:X129"/>
  <sheetViews>
    <sheetView tabSelected="1" zoomScaleNormal="100" workbookViewId="0">
      <selection activeCell="K6" sqref="K6"/>
    </sheetView>
  </sheetViews>
  <sheetFormatPr defaultRowHeight="15" x14ac:dyDescent="0.25"/>
  <cols>
    <col min="2" max="2" width="2.7109375" customWidth="1"/>
    <col min="3" max="3" width="54.140625" bestFit="1" customWidth="1"/>
    <col min="4" max="4" width="2.7109375" customWidth="1"/>
    <col min="5" max="5" width="14.140625" customWidth="1"/>
    <col min="6" max="6" width="2.7109375" customWidth="1"/>
    <col min="7" max="7" width="4.85546875" customWidth="1"/>
    <col min="8" max="8" width="2.7109375" customWidth="1"/>
    <col min="9" max="9" width="4.85546875" customWidth="1"/>
    <col min="10" max="10" width="2.7109375" customWidth="1"/>
    <col min="11" max="11" width="10.85546875" bestFit="1" customWidth="1"/>
    <col min="12" max="12" width="2.7109375" customWidth="1"/>
    <col min="13" max="13" width="13.7109375" bestFit="1" customWidth="1"/>
    <col min="14" max="14" width="2.7109375" customWidth="1"/>
    <col min="15" max="15" width="13.7109375" bestFit="1" customWidth="1"/>
    <col min="16" max="16" width="2.7109375" customWidth="1"/>
    <col min="17" max="17" width="14.28515625" bestFit="1" customWidth="1"/>
    <col min="18" max="18" width="2.7109375" customWidth="1"/>
    <col min="19" max="19" width="9.85546875" customWidth="1"/>
    <col min="20" max="21" width="2.7109375" customWidth="1"/>
    <col min="22" max="22" width="12.140625" bestFit="1" customWidth="1"/>
    <col min="23" max="23" width="1.7109375" customWidth="1"/>
    <col min="24" max="24" width="9.140625" customWidth="1"/>
  </cols>
  <sheetData>
    <row r="1" spans="1:24" x14ac:dyDescent="0.25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8"/>
      <c r="T1" s="8"/>
      <c r="U1" s="8"/>
      <c r="V1" s="10"/>
      <c r="W1" s="10"/>
      <c r="X1" s="10"/>
    </row>
    <row r="2" spans="1:24" x14ac:dyDescent="0.25">
      <c r="S2" s="15"/>
      <c r="T2" s="15"/>
      <c r="U2" s="15"/>
    </row>
    <row r="4" spans="1:24" x14ac:dyDescent="0.25">
      <c r="E4" s="9" t="s">
        <v>20</v>
      </c>
      <c r="F4" s="9"/>
      <c r="G4" s="57" t="s">
        <v>21</v>
      </c>
      <c r="H4" s="57"/>
      <c r="I4" s="57"/>
      <c r="J4" s="9"/>
      <c r="K4" s="9" t="s">
        <v>22</v>
      </c>
      <c r="L4" s="9"/>
      <c r="M4" s="9" t="s">
        <v>23</v>
      </c>
      <c r="N4" s="9"/>
      <c r="O4" s="9" t="s">
        <v>24</v>
      </c>
      <c r="P4" s="9"/>
      <c r="Q4" s="9" t="s">
        <v>25</v>
      </c>
      <c r="R4" s="9"/>
      <c r="S4" s="9" t="s">
        <v>26</v>
      </c>
      <c r="T4" s="9"/>
      <c r="U4" s="9"/>
      <c r="V4" s="9" t="s">
        <v>27</v>
      </c>
      <c r="W4" s="9"/>
      <c r="X4" s="9" t="s">
        <v>30</v>
      </c>
    </row>
    <row r="6" spans="1:24" x14ac:dyDescent="0.25">
      <c r="A6" s="3" t="s">
        <v>0</v>
      </c>
      <c r="B6" s="3"/>
      <c r="C6" s="2"/>
      <c r="D6" s="2"/>
      <c r="E6" s="3" t="s">
        <v>28</v>
      </c>
      <c r="F6" s="3"/>
      <c r="G6" s="58" t="s">
        <v>32</v>
      </c>
      <c r="H6" s="58"/>
      <c r="I6" s="58"/>
      <c r="J6" s="3"/>
      <c r="K6" s="3" t="s">
        <v>19</v>
      </c>
      <c r="L6" s="3"/>
      <c r="M6" s="3" t="s">
        <v>18</v>
      </c>
      <c r="N6" s="3"/>
      <c r="O6" s="3" t="s">
        <v>12</v>
      </c>
      <c r="Q6" s="3" t="s">
        <v>13</v>
      </c>
      <c r="R6" s="3"/>
      <c r="S6" s="3" t="s">
        <v>17</v>
      </c>
      <c r="T6" s="12"/>
      <c r="U6" s="3"/>
      <c r="V6" s="59" t="s">
        <v>29</v>
      </c>
      <c r="W6" s="59"/>
      <c r="X6" s="59"/>
    </row>
    <row r="7" spans="1:24" x14ac:dyDescent="0.25">
      <c r="A7" s="5" t="s">
        <v>1</v>
      </c>
      <c r="B7" s="3"/>
      <c r="C7" s="5" t="s">
        <v>2</v>
      </c>
      <c r="D7" s="3"/>
      <c r="E7" s="46">
        <v>44926</v>
      </c>
      <c r="F7" s="3"/>
      <c r="G7" s="5" t="s">
        <v>33</v>
      </c>
      <c r="H7" s="3"/>
      <c r="I7" s="5" t="s">
        <v>34</v>
      </c>
      <c r="J7" s="3"/>
      <c r="K7" s="5" t="s">
        <v>9</v>
      </c>
      <c r="L7" s="3"/>
      <c r="M7" s="5" t="s">
        <v>14</v>
      </c>
      <c r="N7" s="3"/>
      <c r="O7" s="5" t="s">
        <v>10</v>
      </c>
      <c r="Q7" s="5" t="s">
        <v>15</v>
      </c>
      <c r="R7" s="3"/>
      <c r="S7" s="5" t="s">
        <v>16</v>
      </c>
      <c r="T7" s="12"/>
      <c r="U7" s="3"/>
      <c r="V7" s="48" t="s">
        <v>4</v>
      </c>
      <c r="W7" s="45"/>
      <c r="X7" s="49" t="s">
        <v>3</v>
      </c>
    </row>
    <row r="8" spans="1:24" x14ac:dyDescent="0.25">
      <c r="T8" s="13"/>
    </row>
    <row r="9" spans="1:24" x14ac:dyDescent="0.25">
      <c r="A9" s="1"/>
      <c r="C9" s="5" t="s">
        <v>47</v>
      </c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17"/>
      <c r="T9" s="14"/>
      <c r="U9" s="4"/>
      <c r="V9" s="4"/>
      <c r="X9" s="25"/>
    </row>
    <row r="10" spans="1:24" x14ac:dyDescent="0.25">
      <c r="A10" s="1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17"/>
      <c r="T10" s="14"/>
      <c r="U10" s="4"/>
      <c r="V10" s="4"/>
      <c r="X10" s="25"/>
    </row>
    <row r="11" spans="1:24" x14ac:dyDescent="0.25">
      <c r="A11" s="54">
        <v>362</v>
      </c>
      <c r="C11" t="s">
        <v>56</v>
      </c>
      <c r="E11" s="4">
        <v>59006481.57</v>
      </c>
      <c r="F11" s="4"/>
      <c r="G11" s="21" t="s">
        <v>39</v>
      </c>
      <c r="H11" s="22" t="s">
        <v>11</v>
      </c>
      <c r="I11" s="16">
        <v>60</v>
      </c>
      <c r="J11" s="4"/>
      <c r="K11" s="24">
        <v>-0.05</v>
      </c>
      <c r="L11" s="4"/>
      <c r="M11" s="4">
        <f>E11*(1-K11)</f>
        <v>61956805.648500003</v>
      </c>
      <c r="N11" s="4"/>
      <c r="O11" s="4">
        <v>280519</v>
      </c>
      <c r="P11" s="4"/>
      <c r="Q11" s="4">
        <f t="shared" ref="Q11:Q12" si="0">M11-O11</f>
        <v>61676286.648500003</v>
      </c>
      <c r="R11" s="4"/>
      <c r="S11" s="17">
        <v>38.6</v>
      </c>
      <c r="T11" s="20"/>
      <c r="U11" s="17"/>
      <c r="V11" s="4">
        <f t="shared" ref="V11" si="1">Q11/S11</f>
        <v>1597831.2603238341</v>
      </c>
      <c r="X11" s="29">
        <f t="shared" ref="X11" si="2">V11/E11</f>
        <v>2.7078910957066816E-2</v>
      </c>
    </row>
    <row r="12" spans="1:24" x14ac:dyDescent="0.25">
      <c r="A12" s="1"/>
      <c r="C12" t="s">
        <v>57</v>
      </c>
      <c r="E12" s="6">
        <v>138748812.49000001</v>
      </c>
      <c r="F12" s="4"/>
      <c r="G12" s="21" t="s">
        <v>40</v>
      </c>
      <c r="H12" s="22" t="s">
        <v>11</v>
      </c>
      <c r="I12" s="16">
        <v>45</v>
      </c>
      <c r="J12" s="4"/>
      <c r="K12" s="27">
        <v>-0.05</v>
      </c>
      <c r="L12" s="4"/>
      <c r="M12" s="6">
        <f>E12*(1-K12)</f>
        <v>145686253.11450002</v>
      </c>
      <c r="N12" s="4"/>
      <c r="O12" s="6">
        <v>726997</v>
      </c>
      <c r="P12" s="4"/>
      <c r="Q12" s="6">
        <f t="shared" si="0"/>
        <v>144959256.11450002</v>
      </c>
      <c r="R12" s="4"/>
      <c r="S12" s="18">
        <v>36.1</v>
      </c>
      <c r="T12" s="20"/>
      <c r="U12" s="17"/>
      <c r="V12" s="6">
        <f t="shared" ref="V12" si="3">Q12/S12</f>
        <v>4015491.8591274242</v>
      </c>
      <c r="X12" s="30">
        <f t="shared" ref="X12" si="4">V12/E12</f>
        <v>2.8940729560599527E-2</v>
      </c>
    </row>
    <row r="13" spans="1:24" x14ac:dyDescent="0.25">
      <c r="A13" s="1"/>
      <c r="E13" s="4"/>
      <c r="F13" s="4"/>
      <c r="G13" s="21"/>
      <c r="H13" s="22"/>
      <c r="I13" s="16"/>
      <c r="J13" s="4"/>
      <c r="K13" s="26"/>
      <c r="L13" s="4"/>
      <c r="M13" s="4"/>
      <c r="N13" s="4"/>
      <c r="O13" s="4"/>
      <c r="P13" s="4"/>
      <c r="Q13" s="4"/>
      <c r="R13" s="4"/>
      <c r="S13" s="17"/>
      <c r="T13" s="20"/>
      <c r="U13" s="17"/>
      <c r="V13" s="4"/>
      <c r="X13" s="29"/>
    </row>
    <row r="14" spans="1:24" ht="15.75" thickBot="1" x14ac:dyDescent="0.3">
      <c r="A14" s="1"/>
      <c r="C14" s="40" t="s">
        <v>48</v>
      </c>
      <c r="D14" s="2"/>
      <c r="E14" s="11">
        <f>SUM(E11:E12)</f>
        <v>197755294.06</v>
      </c>
      <c r="F14" s="7"/>
      <c r="G14" s="41"/>
      <c r="H14" s="42"/>
      <c r="I14" s="43"/>
      <c r="J14" s="7"/>
      <c r="K14" s="32">
        <f>-M14/E14+1</f>
        <v>-5.0000000000000044E-2</v>
      </c>
      <c r="L14" s="7"/>
      <c r="M14" s="11">
        <f>SUM(M11:M12)</f>
        <v>207643058.76300001</v>
      </c>
      <c r="N14" s="7"/>
      <c r="O14" s="11">
        <f>SUM(O11:O12)</f>
        <v>1007516</v>
      </c>
      <c r="P14" s="7"/>
      <c r="Q14" s="11">
        <f>SUM(Q11:Q12)</f>
        <v>206635542.76300001</v>
      </c>
      <c r="R14" s="7"/>
      <c r="S14" s="33">
        <f>Q14/V14</f>
        <v>36.811624480865461</v>
      </c>
      <c r="T14" s="34"/>
      <c r="U14" s="35"/>
      <c r="V14" s="11">
        <f>SUM(V11:V12)</f>
        <v>5613323.1194512583</v>
      </c>
      <c r="W14" s="2"/>
      <c r="X14" s="31">
        <f>V14/E14</f>
        <v>2.8385197706758465E-2</v>
      </c>
    </row>
    <row r="15" spans="1:24" ht="15.75" thickTop="1" x14ac:dyDescent="0.25">
      <c r="A15" s="1"/>
      <c r="C15" s="2"/>
      <c r="D15" s="2"/>
      <c r="E15" s="7"/>
      <c r="F15" s="7"/>
      <c r="G15" s="41"/>
      <c r="H15" s="42"/>
      <c r="I15" s="43"/>
      <c r="J15" s="7"/>
      <c r="K15" s="38"/>
      <c r="L15" s="7"/>
      <c r="M15" s="7"/>
      <c r="N15" s="7"/>
      <c r="O15" s="7"/>
      <c r="P15" s="7"/>
      <c r="Q15" s="7"/>
      <c r="R15" s="7"/>
      <c r="S15" s="35"/>
      <c r="T15" s="34"/>
      <c r="U15" s="35"/>
      <c r="V15" s="7"/>
      <c r="W15" s="2"/>
      <c r="X15" s="25"/>
    </row>
    <row r="16" spans="1:24" x14ac:dyDescent="0.25">
      <c r="A16" s="1"/>
      <c r="C16" s="2"/>
      <c r="D16" s="2"/>
      <c r="E16" s="7"/>
      <c r="F16" s="7"/>
      <c r="G16" s="41"/>
      <c r="H16" s="42"/>
      <c r="I16" s="43"/>
      <c r="J16" s="7"/>
      <c r="K16" s="38"/>
      <c r="L16" s="7"/>
      <c r="M16" s="7"/>
      <c r="N16" s="7"/>
      <c r="O16" s="7"/>
      <c r="P16" s="7"/>
      <c r="Q16" s="7"/>
      <c r="R16" s="7"/>
      <c r="S16" s="35"/>
      <c r="T16" s="34"/>
      <c r="U16" s="35"/>
      <c r="V16" s="7"/>
      <c r="W16" s="2"/>
      <c r="X16" s="25"/>
    </row>
    <row r="17" spans="1:24" x14ac:dyDescent="0.25">
      <c r="A17" s="1"/>
      <c r="C17" s="5" t="s">
        <v>5</v>
      </c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17"/>
      <c r="T17" s="14"/>
      <c r="U17" s="4"/>
      <c r="V17" s="4"/>
      <c r="X17" s="25"/>
    </row>
    <row r="18" spans="1:24" x14ac:dyDescent="0.25">
      <c r="A18" s="1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17"/>
      <c r="T18" s="14"/>
      <c r="U18" s="4"/>
      <c r="V18" s="4"/>
      <c r="X18" s="25"/>
    </row>
    <row r="19" spans="1:24" x14ac:dyDescent="0.25">
      <c r="A19" s="1">
        <v>374.21</v>
      </c>
      <c r="C19" t="s">
        <v>58</v>
      </c>
      <c r="E19" s="4">
        <v>5872928.75</v>
      </c>
      <c r="F19" s="4"/>
      <c r="G19" s="21" t="s">
        <v>39</v>
      </c>
      <c r="H19" s="22" t="s">
        <v>11</v>
      </c>
      <c r="I19" s="16">
        <v>75</v>
      </c>
      <c r="J19" s="4"/>
      <c r="K19" s="24">
        <v>0</v>
      </c>
      <c r="L19" s="4"/>
      <c r="M19" s="4">
        <f>E19*(1-K19)</f>
        <v>5872928.75</v>
      </c>
      <c r="N19" s="4"/>
      <c r="O19" s="4">
        <v>720621</v>
      </c>
      <c r="P19" s="4"/>
      <c r="Q19" s="4">
        <f t="shared" ref="Q19:Q30" si="5">M19-O19</f>
        <v>5152307.75</v>
      </c>
      <c r="R19" s="4"/>
      <c r="S19" s="17">
        <v>64.3</v>
      </c>
      <c r="T19" s="20"/>
      <c r="U19" s="17"/>
      <c r="V19" s="4">
        <f t="shared" ref="V19" si="6">Q19/S19</f>
        <v>80129.202954898909</v>
      </c>
      <c r="X19" s="29">
        <f t="shared" ref="X19" si="7">V19/E19</f>
        <v>1.3643823442417704E-2</v>
      </c>
    </row>
    <row r="20" spans="1:24" x14ac:dyDescent="0.25">
      <c r="A20" s="1">
        <v>375</v>
      </c>
      <c r="C20" t="s">
        <v>59</v>
      </c>
      <c r="E20" s="4">
        <v>20814218.870000001</v>
      </c>
      <c r="F20" s="4"/>
      <c r="G20" s="21" t="s">
        <v>102</v>
      </c>
      <c r="H20" s="22" t="s">
        <v>11</v>
      </c>
      <c r="I20" s="16">
        <v>40</v>
      </c>
      <c r="J20" s="4"/>
      <c r="K20" s="24">
        <v>-0.1</v>
      </c>
      <c r="L20" s="4"/>
      <c r="M20" s="4">
        <f t="shared" ref="M20:M29" si="8">E20*(1-K20)</f>
        <v>22895640.757000003</v>
      </c>
      <c r="N20" s="4"/>
      <c r="O20" s="4">
        <v>3281109</v>
      </c>
      <c r="P20" s="4"/>
      <c r="Q20" s="4">
        <f t="shared" si="5"/>
        <v>19614531.757000003</v>
      </c>
      <c r="R20" s="4"/>
      <c r="S20" s="17">
        <v>28.8</v>
      </c>
      <c r="T20" s="20"/>
      <c r="U20" s="17"/>
      <c r="V20" s="4">
        <f t="shared" ref="V20:V30" si="9">Q20/S20</f>
        <v>681060.13045138901</v>
      </c>
      <c r="X20" s="29">
        <f t="shared" ref="X20:X30" si="10">V20/E20</f>
        <v>3.2720907505830843E-2</v>
      </c>
    </row>
    <row r="21" spans="1:24" x14ac:dyDescent="0.25">
      <c r="A21" s="54">
        <v>376</v>
      </c>
      <c r="C21" t="s">
        <v>60</v>
      </c>
      <c r="E21" s="4">
        <v>2336473911.1399999</v>
      </c>
      <c r="F21" s="4"/>
      <c r="G21" s="51" t="s">
        <v>40</v>
      </c>
      <c r="H21" s="52" t="s">
        <v>11</v>
      </c>
      <c r="I21" s="53">
        <v>76</v>
      </c>
      <c r="J21" s="4"/>
      <c r="K21" s="50">
        <v>-0.5</v>
      </c>
      <c r="L21" s="4"/>
      <c r="M21" s="4">
        <f t="shared" si="8"/>
        <v>3504710866.71</v>
      </c>
      <c r="N21" s="4"/>
      <c r="O21" s="4">
        <v>481328079</v>
      </c>
      <c r="P21" s="4"/>
      <c r="Q21" s="4">
        <f t="shared" si="5"/>
        <v>3023382787.71</v>
      </c>
      <c r="R21" s="4"/>
      <c r="S21" s="55">
        <v>64.37</v>
      </c>
      <c r="T21" s="20"/>
      <c r="U21" s="17"/>
      <c r="V21" s="4">
        <f t="shared" si="9"/>
        <v>46968817.581326701</v>
      </c>
      <c r="X21" s="29">
        <f t="shared" si="10"/>
        <v>2.010243613565962E-2</v>
      </c>
    </row>
    <row r="22" spans="1:24" x14ac:dyDescent="0.25">
      <c r="A22" s="54">
        <v>377</v>
      </c>
      <c r="C22" t="s">
        <v>61</v>
      </c>
      <c r="E22" s="4">
        <v>16266291.890000001</v>
      </c>
      <c r="F22" s="4"/>
      <c r="G22" s="51" t="s">
        <v>52</v>
      </c>
      <c r="H22" s="52" t="s">
        <v>11</v>
      </c>
      <c r="I22" s="53">
        <v>28</v>
      </c>
      <c r="J22" s="4"/>
      <c r="K22" s="50">
        <v>-0.2</v>
      </c>
      <c r="L22" s="4"/>
      <c r="M22" s="4">
        <f t="shared" si="8"/>
        <v>19519550.267999999</v>
      </c>
      <c r="N22" s="4"/>
      <c r="O22" s="4">
        <v>4613040</v>
      </c>
      <c r="P22" s="4"/>
      <c r="Q22" s="4">
        <f t="shared" si="5"/>
        <v>14906510.267999999</v>
      </c>
      <c r="R22" s="4"/>
      <c r="S22" s="55">
        <v>19.82</v>
      </c>
      <c r="T22" s="20"/>
      <c r="U22" s="17"/>
      <c r="V22" s="4">
        <f t="shared" si="9"/>
        <v>752094.36266397568</v>
      </c>
      <c r="X22" s="29">
        <f t="shared" si="10"/>
        <v>4.6236374445385392E-2</v>
      </c>
    </row>
    <row r="23" spans="1:24" x14ac:dyDescent="0.25">
      <c r="A23" s="54">
        <v>378</v>
      </c>
      <c r="C23" t="s">
        <v>62</v>
      </c>
      <c r="E23" s="4">
        <v>159642864.99000001</v>
      </c>
      <c r="F23" s="4"/>
      <c r="G23" s="21" t="s">
        <v>55</v>
      </c>
      <c r="H23" s="22" t="s">
        <v>11</v>
      </c>
      <c r="I23" s="16">
        <v>38</v>
      </c>
      <c r="J23" s="4"/>
      <c r="K23" s="50">
        <v>-0.34</v>
      </c>
      <c r="L23" s="4"/>
      <c r="M23" s="4">
        <f t="shared" ref="M23" si="11">E23*(1-K23)</f>
        <v>213921439.08660004</v>
      </c>
      <c r="N23" s="4"/>
      <c r="O23" s="4">
        <v>31244359</v>
      </c>
      <c r="P23" s="4"/>
      <c r="Q23" s="4">
        <f t="shared" ref="Q23" si="12">M23-O23</f>
        <v>182677080.08660004</v>
      </c>
      <c r="R23" s="4"/>
      <c r="S23" s="17">
        <v>31.2</v>
      </c>
      <c r="T23" s="20"/>
      <c r="U23" s="17"/>
      <c r="V23" s="4">
        <f t="shared" ref="V23" si="13">Q23/S23</f>
        <v>5855034.618160258</v>
      </c>
      <c r="X23" s="29">
        <f t="shared" ref="X23" si="14">V23/E23</f>
        <v>3.6675830257287205E-2</v>
      </c>
    </row>
    <row r="24" spans="1:24" x14ac:dyDescent="0.25">
      <c r="A24" s="54">
        <v>380</v>
      </c>
      <c r="C24" t="s">
        <v>63</v>
      </c>
      <c r="E24" s="4">
        <v>486031121.69</v>
      </c>
      <c r="F24" s="4"/>
      <c r="G24" s="21" t="s">
        <v>39</v>
      </c>
      <c r="H24" s="22" t="s">
        <v>11</v>
      </c>
      <c r="I24" s="16">
        <v>60</v>
      </c>
      <c r="J24" s="4"/>
      <c r="K24" s="50">
        <v>-0.98</v>
      </c>
      <c r="L24" s="4"/>
      <c r="M24" s="4">
        <f t="shared" si="8"/>
        <v>962341620.94620001</v>
      </c>
      <c r="N24" s="4"/>
      <c r="O24" s="4">
        <v>295239979</v>
      </c>
      <c r="P24" s="4"/>
      <c r="Q24" s="4">
        <f t="shared" si="5"/>
        <v>667101641.94620001</v>
      </c>
      <c r="R24" s="4"/>
      <c r="S24" s="17">
        <v>41</v>
      </c>
      <c r="T24" s="20"/>
      <c r="U24" s="17"/>
      <c r="V24" s="4">
        <f t="shared" si="9"/>
        <v>16270771.754785366</v>
      </c>
      <c r="X24" s="29">
        <f t="shared" si="10"/>
        <v>3.3476810493553492E-2</v>
      </c>
    </row>
    <row r="25" spans="1:24" x14ac:dyDescent="0.25">
      <c r="A25" s="1">
        <v>381</v>
      </c>
      <c r="C25" t="s">
        <v>64</v>
      </c>
      <c r="E25" s="4">
        <v>244633029.88999999</v>
      </c>
      <c r="F25" s="4"/>
      <c r="G25" s="21" t="s">
        <v>39</v>
      </c>
      <c r="H25" s="22" t="s">
        <v>11</v>
      </c>
      <c r="I25" s="16">
        <v>30</v>
      </c>
      <c r="J25" s="4"/>
      <c r="K25" s="24">
        <v>-0.05</v>
      </c>
      <c r="L25" s="4"/>
      <c r="M25" s="4">
        <f t="shared" si="8"/>
        <v>256864681.3845</v>
      </c>
      <c r="N25" s="4"/>
      <c r="O25" s="4">
        <v>45710110</v>
      </c>
      <c r="P25" s="4"/>
      <c r="Q25" s="4">
        <f t="shared" si="5"/>
        <v>211154571.3845</v>
      </c>
      <c r="R25" s="4"/>
      <c r="S25" s="17">
        <v>19.399999999999999</v>
      </c>
      <c r="T25" s="20"/>
      <c r="U25" s="17"/>
      <c r="V25" s="4">
        <f t="shared" si="9"/>
        <v>10884256.256932991</v>
      </c>
      <c r="X25" s="29">
        <f t="shared" si="10"/>
        <v>4.4492177780846402E-2</v>
      </c>
    </row>
    <row r="26" spans="1:24" x14ac:dyDescent="0.25">
      <c r="A26" s="54">
        <v>381.3</v>
      </c>
      <c r="C26" t="s">
        <v>65</v>
      </c>
      <c r="E26" s="4">
        <v>55538039.909999996</v>
      </c>
      <c r="F26" s="4"/>
      <c r="G26" s="21" t="s">
        <v>51</v>
      </c>
      <c r="H26" s="22" t="s">
        <v>11</v>
      </c>
      <c r="I26" s="16">
        <v>12</v>
      </c>
      <c r="J26" s="4"/>
      <c r="K26" s="50">
        <v>-0.08</v>
      </c>
      <c r="L26" s="4"/>
      <c r="M26" s="4">
        <f t="shared" si="8"/>
        <v>59981083.102799997</v>
      </c>
      <c r="N26" s="4"/>
      <c r="O26" s="4">
        <v>18299527</v>
      </c>
      <c r="P26" s="4"/>
      <c r="Q26" s="4">
        <f t="shared" si="5"/>
        <v>41681556.102799997</v>
      </c>
      <c r="R26" s="4"/>
      <c r="S26" s="17">
        <v>6.7</v>
      </c>
      <c r="T26" s="20"/>
      <c r="U26" s="17"/>
      <c r="V26" s="4">
        <f t="shared" si="9"/>
        <v>6221127.7765373131</v>
      </c>
      <c r="X26" s="29">
        <f t="shared" si="10"/>
        <v>0.11201561644268899</v>
      </c>
    </row>
    <row r="27" spans="1:24" x14ac:dyDescent="0.25">
      <c r="A27" s="54">
        <v>382</v>
      </c>
      <c r="C27" t="s">
        <v>66</v>
      </c>
      <c r="E27" s="4">
        <v>158155306.47</v>
      </c>
      <c r="F27" s="4"/>
      <c r="G27" s="51" t="s">
        <v>39</v>
      </c>
      <c r="H27" s="52" t="s">
        <v>11</v>
      </c>
      <c r="I27" s="53">
        <v>55</v>
      </c>
      <c r="J27" s="4"/>
      <c r="K27" s="24">
        <v>-0.05</v>
      </c>
      <c r="L27" s="4"/>
      <c r="M27" s="4">
        <f t="shared" si="8"/>
        <v>166063071.79350001</v>
      </c>
      <c r="N27" s="4"/>
      <c r="O27" s="4">
        <v>54750122</v>
      </c>
      <c r="P27" s="4"/>
      <c r="Q27" s="4">
        <f t="shared" si="5"/>
        <v>111312949.79350001</v>
      </c>
      <c r="R27" s="4"/>
      <c r="S27" s="55">
        <v>39.799999999999997</v>
      </c>
      <c r="T27" s="20"/>
      <c r="U27" s="17"/>
      <c r="V27" s="4">
        <f t="shared" si="9"/>
        <v>2796807.7837562817</v>
      </c>
      <c r="X27" s="29">
        <f t="shared" si="10"/>
        <v>1.7683932624080495E-2</v>
      </c>
    </row>
    <row r="28" spans="1:24" x14ac:dyDescent="0.25">
      <c r="A28" s="54">
        <v>383</v>
      </c>
      <c r="C28" t="s">
        <v>67</v>
      </c>
      <c r="E28" s="4">
        <v>11444550.970000001</v>
      </c>
      <c r="F28" s="4"/>
      <c r="G28" s="51" t="s">
        <v>40</v>
      </c>
      <c r="H28" s="52" t="s">
        <v>11</v>
      </c>
      <c r="I28" s="53">
        <v>45</v>
      </c>
      <c r="J28" s="4"/>
      <c r="K28" s="50">
        <v>-0.03</v>
      </c>
      <c r="L28" s="4"/>
      <c r="M28" s="4">
        <f t="shared" si="8"/>
        <v>11787887.499100002</v>
      </c>
      <c r="N28" s="4"/>
      <c r="O28" s="4">
        <v>9741057</v>
      </c>
      <c r="P28" s="4"/>
      <c r="Q28" s="4">
        <f t="shared" si="5"/>
        <v>2046830.4991000015</v>
      </c>
      <c r="R28" s="4"/>
      <c r="S28" s="55">
        <v>19.22</v>
      </c>
      <c r="T28" s="20"/>
      <c r="U28" s="17"/>
      <c r="V28" s="4">
        <f t="shared" si="9"/>
        <v>106494.82305411038</v>
      </c>
      <c r="X28" s="29">
        <f t="shared" si="10"/>
        <v>9.3052862740765421E-3</v>
      </c>
    </row>
    <row r="29" spans="1:24" x14ac:dyDescent="0.25">
      <c r="A29" s="54">
        <v>384</v>
      </c>
      <c r="C29" t="s">
        <v>68</v>
      </c>
      <c r="E29" s="4">
        <v>3223458.02</v>
      </c>
      <c r="F29" s="4"/>
      <c r="G29" s="51" t="s">
        <v>41</v>
      </c>
      <c r="H29" s="52" t="s">
        <v>11</v>
      </c>
      <c r="I29" s="53">
        <v>60</v>
      </c>
      <c r="J29" s="4"/>
      <c r="K29" s="24">
        <v>-0.05</v>
      </c>
      <c r="L29" s="4"/>
      <c r="M29" s="4">
        <f t="shared" si="8"/>
        <v>3384630.9210000001</v>
      </c>
      <c r="N29" s="4"/>
      <c r="O29" s="4">
        <v>1500134</v>
      </c>
      <c r="P29" s="4"/>
      <c r="Q29" s="4">
        <f t="shared" si="5"/>
        <v>1884496.9210000001</v>
      </c>
      <c r="R29" s="4"/>
      <c r="S29" s="55">
        <v>37.64</v>
      </c>
      <c r="T29" s="20"/>
      <c r="U29" s="17"/>
      <c r="V29" s="4">
        <f t="shared" si="9"/>
        <v>50066.336902231669</v>
      </c>
      <c r="X29" s="29">
        <f t="shared" si="10"/>
        <v>1.5531871856743358E-2</v>
      </c>
    </row>
    <row r="30" spans="1:24" x14ac:dyDescent="0.25">
      <c r="A30" s="1">
        <v>387</v>
      </c>
      <c r="C30" t="s">
        <v>69</v>
      </c>
      <c r="E30" s="6">
        <v>4787258.53</v>
      </c>
      <c r="F30" s="4"/>
      <c r="G30" s="21" t="s">
        <v>54</v>
      </c>
      <c r="H30" s="22" t="s">
        <v>11</v>
      </c>
      <c r="I30" s="16">
        <v>14</v>
      </c>
      <c r="J30" s="4"/>
      <c r="K30" s="27">
        <v>0</v>
      </c>
      <c r="L30" s="4"/>
      <c r="M30" s="6">
        <f>E30*(1-K30)</f>
        <v>4787258.53</v>
      </c>
      <c r="N30" s="4"/>
      <c r="O30" s="6">
        <v>2821721</v>
      </c>
      <c r="P30" s="4"/>
      <c r="Q30" s="6">
        <f t="shared" si="5"/>
        <v>1965537.5300000003</v>
      </c>
      <c r="R30" s="4"/>
      <c r="S30" s="18">
        <v>11.4</v>
      </c>
      <c r="T30" s="20"/>
      <c r="U30" s="17"/>
      <c r="V30" s="6">
        <f t="shared" si="9"/>
        <v>172415.57280701757</v>
      </c>
      <c r="X30" s="30">
        <f t="shared" si="10"/>
        <v>3.6015513205846762E-2</v>
      </c>
    </row>
    <row r="31" spans="1:24" x14ac:dyDescent="0.25">
      <c r="A31" s="1"/>
      <c r="E31" s="4"/>
      <c r="F31" s="4"/>
      <c r="G31" s="21"/>
      <c r="H31" s="22"/>
      <c r="I31" s="16"/>
      <c r="J31" s="4"/>
      <c r="K31" s="26"/>
      <c r="L31" s="4"/>
      <c r="M31" s="4"/>
      <c r="N31" s="4"/>
      <c r="O31" s="4"/>
      <c r="P31" s="4"/>
      <c r="Q31" s="4"/>
      <c r="R31" s="4"/>
      <c r="S31" s="17"/>
      <c r="T31" s="20"/>
      <c r="U31" s="17"/>
      <c r="V31" s="4"/>
      <c r="X31" s="29"/>
    </row>
    <row r="32" spans="1:24" ht="15.75" thickBot="1" x14ac:dyDescent="0.3">
      <c r="A32" s="1"/>
      <c r="C32" s="40" t="s">
        <v>7</v>
      </c>
      <c r="D32" s="2"/>
      <c r="E32" s="11">
        <f>SUM(E19:E30)</f>
        <v>3502882981.1199989</v>
      </c>
      <c r="F32" s="7"/>
      <c r="G32" s="41"/>
      <c r="H32" s="42"/>
      <c r="I32" s="43"/>
      <c r="J32" s="7"/>
      <c r="K32" s="32">
        <f>-M32/E32+1</f>
        <v>-0.49366412978939911</v>
      </c>
      <c r="L32" s="7"/>
      <c r="M32" s="11">
        <f>SUM(M19:M30)</f>
        <v>5232130659.7486992</v>
      </c>
      <c r="N32" s="7"/>
      <c r="O32" s="11">
        <f>SUM(O19:O30)</f>
        <v>949249858</v>
      </c>
      <c r="P32" s="7"/>
      <c r="Q32" s="11">
        <f>SUM(Q19:Q30)</f>
        <v>4282880801.7487001</v>
      </c>
      <c r="R32" s="7"/>
      <c r="S32" s="33">
        <f>Q32/V32</f>
        <v>47.14800040792381</v>
      </c>
      <c r="T32" s="34"/>
      <c r="U32" s="35"/>
      <c r="V32" s="11">
        <f>SUM(V19:V30)</f>
        <v>90839076.200332522</v>
      </c>
      <c r="W32" s="2"/>
      <c r="X32" s="31">
        <f>V32/E32</f>
        <v>2.5932660808237439E-2</v>
      </c>
    </row>
    <row r="33" spans="1:24" ht="15.75" thickTop="1" x14ac:dyDescent="0.25">
      <c r="A33" s="1"/>
      <c r="C33" s="2"/>
      <c r="D33" s="2"/>
      <c r="E33" s="7"/>
      <c r="F33" s="7"/>
      <c r="G33" s="41"/>
      <c r="H33" s="42"/>
      <c r="I33" s="43"/>
      <c r="J33" s="7"/>
      <c r="K33" s="38"/>
      <c r="L33" s="7"/>
      <c r="M33" s="7"/>
      <c r="N33" s="7"/>
      <c r="O33" s="7"/>
      <c r="P33" s="7"/>
      <c r="Q33" s="7"/>
      <c r="R33" s="7"/>
      <c r="S33" s="35"/>
      <c r="T33" s="34"/>
      <c r="U33" s="35"/>
      <c r="V33" s="7"/>
      <c r="W33" s="2"/>
      <c r="X33" s="25"/>
    </row>
    <row r="34" spans="1:24" x14ac:dyDescent="0.25">
      <c r="A34" s="1"/>
      <c r="C34" s="2"/>
      <c r="D34" s="2"/>
      <c r="E34" s="7"/>
      <c r="F34" s="7"/>
      <c r="G34" s="41"/>
      <c r="H34" s="42"/>
      <c r="I34" s="43"/>
      <c r="J34" s="7"/>
      <c r="K34" s="38"/>
      <c r="L34" s="7"/>
      <c r="M34" s="7"/>
      <c r="N34" s="7"/>
      <c r="O34" s="7"/>
      <c r="P34" s="7"/>
      <c r="Q34" s="7"/>
      <c r="R34" s="7"/>
      <c r="S34" s="35"/>
      <c r="T34" s="34"/>
      <c r="U34" s="35"/>
      <c r="V34" s="7"/>
      <c r="W34" s="2"/>
      <c r="X34" s="25"/>
    </row>
    <row r="35" spans="1:24" x14ac:dyDescent="0.25">
      <c r="A35" s="1"/>
      <c r="C35" s="5" t="s">
        <v>6</v>
      </c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17"/>
      <c r="T35" s="14"/>
      <c r="U35" s="4"/>
      <c r="V35" s="4"/>
      <c r="X35" s="25"/>
    </row>
    <row r="36" spans="1:24" x14ac:dyDescent="0.25">
      <c r="A36" s="1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17"/>
      <c r="T36" s="14"/>
      <c r="U36" s="4"/>
      <c r="V36" s="4"/>
      <c r="X36" s="25"/>
    </row>
    <row r="37" spans="1:24" x14ac:dyDescent="0.25">
      <c r="A37" s="1">
        <v>390</v>
      </c>
      <c r="C37" t="s">
        <v>59</v>
      </c>
      <c r="E37" s="4"/>
      <c r="F37" s="4"/>
      <c r="G37" s="21"/>
      <c r="H37" s="22"/>
      <c r="I37" s="16"/>
      <c r="J37" s="4"/>
      <c r="K37" s="24"/>
      <c r="L37" s="4"/>
      <c r="M37" s="4"/>
      <c r="N37" s="4"/>
      <c r="O37" s="4"/>
      <c r="P37" s="4"/>
      <c r="Q37" s="4"/>
      <c r="R37" s="4"/>
      <c r="S37" s="17"/>
      <c r="T37" s="20"/>
      <c r="U37" s="17"/>
      <c r="V37" s="4"/>
      <c r="X37" s="29"/>
    </row>
    <row r="38" spans="1:24" x14ac:dyDescent="0.25">
      <c r="A38" s="1"/>
      <c r="C38" s="39" t="s">
        <v>70</v>
      </c>
      <c r="E38" s="4">
        <v>2581371.02</v>
      </c>
      <c r="F38" s="4"/>
      <c r="G38" s="21" t="s">
        <v>55</v>
      </c>
      <c r="H38" s="22" t="s">
        <v>11</v>
      </c>
      <c r="I38" s="16">
        <v>100</v>
      </c>
      <c r="J38" s="4"/>
      <c r="K38" s="24">
        <v>0</v>
      </c>
      <c r="L38" s="4"/>
      <c r="M38" s="4">
        <f t="shared" ref="M38:M77" si="15">E38*(1-K38)</f>
        <v>2581371.02</v>
      </c>
      <c r="N38" s="4"/>
      <c r="O38" s="4">
        <v>770954</v>
      </c>
      <c r="P38" s="4"/>
      <c r="Q38" s="4">
        <f t="shared" ref="Q38:Q77" si="16">M38-O38</f>
        <v>1810417.02</v>
      </c>
      <c r="R38" s="4"/>
      <c r="S38" s="17">
        <v>29.8</v>
      </c>
      <c r="T38" s="20"/>
      <c r="U38" s="17"/>
      <c r="V38" s="4">
        <f t="shared" ref="V38" si="17">Q38/S38</f>
        <v>60752.248993288587</v>
      </c>
      <c r="X38" s="29">
        <f t="shared" ref="X38" si="18">V38/E38</f>
        <v>2.3534876824211261E-2</v>
      </c>
    </row>
    <row r="39" spans="1:24" x14ac:dyDescent="0.25">
      <c r="A39" s="1"/>
      <c r="C39" s="39" t="s">
        <v>71</v>
      </c>
      <c r="E39" s="4">
        <v>45082638.399999999</v>
      </c>
      <c r="F39" s="4"/>
      <c r="G39" s="21" t="s">
        <v>52</v>
      </c>
      <c r="H39" s="22" t="s">
        <v>11</v>
      </c>
      <c r="I39" s="16">
        <v>75</v>
      </c>
      <c r="J39" s="4"/>
      <c r="K39" s="24">
        <v>0</v>
      </c>
      <c r="L39" s="4"/>
      <c r="M39" s="4">
        <f t="shared" ref="M39:M56" si="19">E39*(1-K39)</f>
        <v>45082638.399999999</v>
      </c>
      <c r="N39" s="4"/>
      <c r="O39" s="4">
        <v>26116315</v>
      </c>
      <c r="P39" s="4"/>
      <c r="Q39" s="4">
        <f t="shared" ref="Q39:Q56" si="20">M39-O39</f>
        <v>18966323.399999999</v>
      </c>
      <c r="R39" s="4"/>
      <c r="S39" s="17">
        <v>28</v>
      </c>
      <c r="T39" s="20"/>
      <c r="U39" s="17"/>
      <c r="V39" s="4">
        <f t="shared" ref="V39:V56" si="21">Q39/S39</f>
        <v>677368.69285714277</v>
      </c>
      <c r="X39" s="29">
        <f t="shared" ref="X39:X56" si="22">V39/E39</f>
        <v>1.502504549195024E-2</v>
      </c>
    </row>
    <row r="40" spans="1:24" x14ac:dyDescent="0.25">
      <c r="A40" s="1"/>
      <c r="C40" s="39" t="s">
        <v>72</v>
      </c>
      <c r="E40" s="4">
        <v>2411734.12</v>
      </c>
      <c r="F40" s="4"/>
      <c r="G40" s="21" t="s">
        <v>55</v>
      </c>
      <c r="H40" s="22" t="s">
        <v>11</v>
      </c>
      <c r="I40" s="16">
        <v>100</v>
      </c>
      <c r="J40" s="4"/>
      <c r="K40" s="24">
        <v>0</v>
      </c>
      <c r="L40" s="4"/>
      <c r="M40" s="4">
        <f t="shared" si="19"/>
        <v>2411734.12</v>
      </c>
      <c r="N40" s="4"/>
      <c r="O40" s="4">
        <v>1426427</v>
      </c>
      <c r="P40" s="4"/>
      <c r="Q40" s="4">
        <f t="shared" si="20"/>
        <v>985307.12000000011</v>
      </c>
      <c r="R40" s="4"/>
      <c r="S40" s="17">
        <v>24.2</v>
      </c>
      <c r="T40" s="20"/>
      <c r="U40" s="17"/>
      <c r="V40" s="4">
        <f t="shared" si="21"/>
        <v>40715.170247933893</v>
      </c>
      <c r="X40" s="29">
        <f t="shared" si="22"/>
        <v>1.6882113957045104E-2</v>
      </c>
    </row>
    <row r="41" spans="1:24" x14ac:dyDescent="0.25">
      <c r="A41" s="1"/>
      <c r="C41" s="39" t="s">
        <v>73</v>
      </c>
      <c r="E41" s="4">
        <v>4986331.38</v>
      </c>
      <c r="F41" s="4"/>
      <c r="G41" s="21" t="s">
        <v>55</v>
      </c>
      <c r="H41" s="22" t="s">
        <v>11</v>
      </c>
      <c r="I41" s="16">
        <v>100</v>
      </c>
      <c r="J41" s="4"/>
      <c r="K41" s="24">
        <v>0</v>
      </c>
      <c r="L41" s="4"/>
      <c r="M41" s="4">
        <f t="shared" si="19"/>
        <v>4986331.38</v>
      </c>
      <c r="N41" s="4"/>
      <c r="O41" s="4">
        <v>2746839</v>
      </c>
      <c r="P41" s="4"/>
      <c r="Q41" s="4">
        <f t="shared" si="20"/>
        <v>2239492.38</v>
      </c>
      <c r="R41" s="4"/>
      <c r="S41" s="17">
        <v>24.2</v>
      </c>
      <c r="T41" s="20"/>
      <c r="U41" s="17"/>
      <c r="V41" s="4">
        <f t="shared" si="21"/>
        <v>92541.007438016532</v>
      </c>
      <c r="X41" s="29">
        <f t="shared" si="22"/>
        <v>1.8558936497721605E-2</v>
      </c>
    </row>
    <row r="42" spans="1:24" x14ac:dyDescent="0.25">
      <c r="A42" s="1"/>
      <c r="C42" s="39" t="s">
        <v>74</v>
      </c>
      <c r="E42" s="4">
        <v>1096241.24</v>
      </c>
      <c r="F42" s="4"/>
      <c r="G42" s="21" t="s">
        <v>55</v>
      </c>
      <c r="H42" s="22" t="s">
        <v>11</v>
      </c>
      <c r="I42" s="16">
        <v>100</v>
      </c>
      <c r="J42" s="4"/>
      <c r="K42" s="24">
        <v>0</v>
      </c>
      <c r="L42" s="4"/>
      <c r="M42" s="4">
        <f t="shared" ref="M42:M43" si="23">E42*(1-K42)</f>
        <v>1096241.24</v>
      </c>
      <c r="N42" s="4"/>
      <c r="O42" s="4">
        <v>588519</v>
      </c>
      <c r="P42" s="4"/>
      <c r="Q42" s="4">
        <f t="shared" ref="Q42:Q43" si="24">M42-O42</f>
        <v>507722.23999999999</v>
      </c>
      <c r="R42" s="4"/>
      <c r="S42" s="17">
        <v>26</v>
      </c>
      <c r="T42" s="20"/>
      <c r="U42" s="17"/>
      <c r="V42" s="4">
        <f t="shared" ref="V42:V43" si="25">Q42/S42</f>
        <v>19527.778461538463</v>
      </c>
      <c r="X42" s="29">
        <f t="shared" ref="X42:X43" si="26">V42/E42</f>
        <v>1.7813395217222864E-2</v>
      </c>
    </row>
    <row r="43" spans="1:24" x14ac:dyDescent="0.25">
      <c r="A43" s="1"/>
      <c r="C43" s="39" t="s">
        <v>75</v>
      </c>
      <c r="E43" s="4">
        <v>1093144.2</v>
      </c>
      <c r="F43" s="4"/>
      <c r="G43" s="21" t="s">
        <v>55</v>
      </c>
      <c r="H43" s="22" t="s">
        <v>11</v>
      </c>
      <c r="I43" s="16">
        <v>100</v>
      </c>
      <c r="J43" s="4"/>
      <c r="K43" s="24">
        <v>0</v>
      </c>
      <c r="L43" s="4"/>
      <c r="M43" s="4">
        <f t="shared" si="23"/>
        <v>1093144.2</v>
      </c>
      <c r="N43" s="4"/>
      <c r="O43" s="4">
        <v>521545</v>
      </c>
      <c r="P43" s="4"/>
      <c r="Q43" s="4">
        <f t="shared" si="24"/>
        <v>571599.19999999995</v>
      </c>
      <c r="R43" s="4"/>
      <c r="S43" s="17">
        <v>18.899999999999999</v>
      </c>
      <c r="T43" s="20"/>
      <c r="U43" s="17"/>
      <c r="V43" s="4">
        <f t="shared" si="25"/>
        <v>30243.343915343914</v>
      </c>
      <c r="X43" s="29">
        <f t="shared" si="26"/>
        <v>2.7666380991038433E-2</v>
      </c>
    </row>
    <row r="44" spans="1:24" x14ac:dyDescent="0.25">
      <c r="A44" s="1"/>
      <c r="C44" s="39" t="s">
        <v>76</v>
      </c>
      <c r="E44" s="4">
        <v>681342.37</v>
      </c>
      <c r="F44" s="4"/>
      <c r="G44" s="21" t="s">
        <v>55</v>
      </c>
      <c r="H44" s="22" t="s">
        <v>11</v>
      </c>
      <c r="I44" s="16">
        <v>100</v>
      </c>
      <c r="J44" s="4"/>
      <c r="K44" s="24">
        <v>0</v>
      </c>
      <c r="L44" s="4"/>
      <c r="M44" s="4">
        <f t="shared" si="19"/>
        <v>681342.37</v>
      </c>
      <c r="N44" s="4"/>
      <c r="O44" s="4">
        <v>610730</v>
      </c>
      <c r="P44" s="4"/>
      <c r="Q44" s="4">
        <f t="shared" si="20"/>
        <v>70612.37</v>
      </c>
      <c r="R44" s="4"/>
      <c r="S44" s="17">
        <v>10.3</v>
      </c>
      <c r="T44" s="20"/>
      <c r="U44" s="17"/>
      <c r="V44" s="4">
        <f t="shared" si="21"/>
        <v>6855.5699029126208</v>
      </c>
      <c r="X44" s="29">
        <f t="shared" si="22"/>
        <v>1.0061857598717397E-2</v>
      </c>
    </row>
    <row r="45" spans="1:24" x14ac:dyDescent="0.25">
      <c r="A45" s="1"/>
      <c r="C45" s="39" t="s">
        <v>77</v>
      </c>
      <c r="E45" s="4">
        <v>2203586.87</v>
      </c>
      <c r="F45" s="4"/>
      <c r="G45" s="21" t="s">
        <v>55</v>
      </c>
      <c r="H45" s="22" t="s">
        <v>11</v>
      </c>
      <c r="I45" s="16">
        <v>100</v>
      </c>
      <c r="J45" s="4"/>
      <c r="K45" s="24">
        <v>0</v>
      </c>
      <c r="L45" s="4"/>
      <c r="M45" s="4">
        <f t="shared" si="19"/>
        <v>2203586.87</v>
      </c>
      <c r="N45" s="4"/>
      <c r="O45" s="4">
        <v>1533992</v>
      </c>
      <c r="P45" s="4"/>
      <c r="Q45" s="4">
        <f t="shared" si="20"/>
        <v>669594.87000000011</v>
      </c>
      <c r="R45" s="4"/>
      <c r="S45" s="17">
        <v>9.4</v>
      </c>
      <c r="T45" s="20"/>
      <c r="U45" s="17"/>
      <c r="V45" s="4">
        <f t="shared" si="21"/>
        <v>71233.496808510652</v>
      </c>
      <c r="X45" s="29">
        <f t="shared" si="22"/>
        <v>3.232615776500368E-2</v>
      </c>
    </row>
    <row r="46" spans="1:24" x14ac:dyDescent="0.25">
      <c r="A46" s="1"/>
      <c r="C46" s="39" t="s">
        <v>78</v>
      </c>
      <c r="E46" s="4">
        <v>6203505.7199999997</v>
      </c>
      <c r="F46" s="4"/>
      <c r="G46" s="21" t="s">
        <v>55</v>
      </c>
      <c r="H46" s="22" t="s">
        <v>11</v>
      </c>
      <c r="I46" s="16">
        <v>100</v>
      </c>
      <c r="J46" s="4"/>
      <c r="K46" s="24">
        <v>0</v>
      </c>
      <c r="L46" s="4"/>
      <c r="M46" s="4">
        <f t="shared" si="19"/>
        <v>6203505.7199999997</v>
      </c>
      <c r="N46" s="4"/>
      <c r="O46" s="4">
        <v>1402466</v>
      </c>
      <c r="P46" s="4"/>
      <c r="Q46" s="4">
        <f t="shared" si="20"/>
        <v>4801039.72</v>
      </c>
      <c r="R46" s="4"/>
      <c r="S46" s="17">
        <v>37.700000000000003</v>
      </c>
      <c r="T46" s="20"/>
      <c r="U46" s="17"/>
      <c r="V46" s="4">
        <f t="shared" si="21"/>
        <v>127348.53368700264</v>
      </c>
      <c r="X46" s="29">
        <f t="shared" si="22"/>
        <v>2.0528478482164218E-2</v>
      </c>
    </row>
    <row r="47" spans="1:24" x14ac:dyDescent="0.25">
      <c r="A47" s="1"/>
      <c r="C47" s="39" t="s">
        <v>79</v>
      </c>
      <c r="E47" s="4">
        <v>3769109.17</v>
      </c>
      <c r="F47" s="4"/>
      <c r="G47" s="21" t="s">
        <v>55</v>
      </c>
      <c r="H47" s="22" t="s">
        <v>11</v>
      </c>
      <c r="I47" s="16">
        <v>100</v>
      </c>
      <c r="J47" s="4"/>
      <c r="K47" s="24">
        <v>0</v>
      </c>
      <c r="L47" s="4"/>
      <c r="M47" s="4">
        <f t="shared" si="19"/>
        <v>3769109.17</v>
      </c>
      <c r="N47" s="4"/>
      <c r="O47" s="4">
        <v>565977</v>
      </c>
      <c r="P47" s="4"/>
      <c r="Q47" s="4">
        <f t="shared" si="20"/>
        <v>3203132.17</v>
      </c>
      <c r="R47" s="4"/>
      <c r="S47" s="17">
        <v>40.299999999999997</v>
      </c>
      <c r="T47" s="20"/>
      <c r="U47" s="17"/>
      <c r="V47" s="4">
        <f t="shared" si="21"/>
        <v>79482.187841191073</v>
      </c>
      <c r="X47" s="29">
        <f t="shared" si="22"/>
        <v>2.1087791373575703E-2</v>
      </c>
    </row>
    <row r="48" spans="1:24" x14ac:dyDescent="0.25">
      <c r="A48" s="1"/>
      <c r="C48" s="39" t="s">
        <v>80</v>
      </c>
      <c r="E48" s="4">
        <v>9866686.5999999996</v>
      </c>
      <c r="F48" s="4"/>
      <c r="G48" s="21" t="s">
        <v>55</v>
      </c>
      <c r="H48" s="22" t="s">
        <v>11</v>
      </c>
      <c r="I48" s="16">
        <v>100</v>
      </c>
      <c r="J48" s="4"/>
      <c r="K48" s="24">
        <v>0</v>
      </c>
      <c r="L48" s="4"/>
      <c r="M48" s="4">
        <f t="shared" si="19"/>
        <v>9866686.5999999996</v>
      </c>
      <c r="N48" s="4"/>
      <c r="O48" s="4">
        <v>1278310</v>
      </c>
      <c r="P48" s="4"/>
      <c r="Q48" s="4">
        <f t="shared" si="20"/>
        <v>8588376.5999999996</v>
      </c>
      <c r="R48" s="4"/>
      <c r="S48" s="17">
        <v>48.5</v>
      </c>
      <c r="T48" s="20"/>
      <c r="U48" s="17"/>
      <c r="V48" s="4">
        <f t="shared" si="21"/>
        <v>177079.92989690721</v>
      </c>
      <c r="X48" s="29">
        <f t="shared" si="22"/>
        <v>1.7947253933950556E-2</v>
      </c>
    </row>
    <row r="49" spans="1:24" x14ac:dyDescent="0.25">
      <c r="A49" s="1"/>
      <c r="C49" s="39" t="s">
        <v>81</v>
      </c>
      <c r="E49" s="4">
        <v>4984451.51</v>
      </c>
      <c r="F49" s="4"/>
      <c r="G49" s="21" t="s">
        <v>55</v>
      </c>
      <c r="H49" s="22" t="s">
        <v>11</v>
      </c>
      <c r="I49" s="16">
        <v>100</v>
      </c>
      <c r="J49" s="4"/>
      <c r="K49" s="24">
        <v>0</v>
      </c>
      <c r="L49" s="4"/>
      <c r="M49" s="4">
        <f t="shared" si="19"/>
        <v>4984451.51</v>
      </c>
      <c r="N49" s="4"/>
      <c r="O49" s="4">
        <v>1009955</v>
      </c>
      <c r="P49" s="4"/>
      <c r="Q49" s="4">
        <f t="shared" si="20"/>
        <v>3974496.51</v>
      </c>
      <c r="R49" s="4"/>
      <c r="S49" s="17">
        <v>37.700000000000003</v>
      </c>
      <c r="T49" s="20"/>
      <c r="U49" s="17"/>
      <c r="V49" s="4">
        <f t="shared" si="21"/>
        <v>105424.31061007956</v>
      </c>
      <c r="X49" s="29">
        <f t="shared" si="22"/>
        <v>2.1150634206907864E-2</v>
      </c>
    </row>
    <row r="50" spans="1:24" x14ac:dyDescent="0.25">
      <c r="A50" s="1"/>
      <c r="C50" s="39" t="s">
        <v>82</v>
      </c>
      <c r="E50" s="4">
        <v>3454472.84</v>
      </c>
      <c r="F50" s="4"/>
      <c r="G50" s="21" t="s">
        <v>55</v>
      </c>
      <c r="H50" s="22" t="s">
        <v>11</v>
      </c>
      <c r="I50" s="16">
        <v>100</v>
      </c>
      <c r="J50" s="4"/>
      <c r="K50" s="24">
        <v>0</v>
      </c>
      <c r="L50" s="4"/>
      <c r="M50" s="4">
        <f t="shared" si="19"/>
        <v>3454472.84</v>
      </c>
      <c r="N50" s="4"/>
      <c r="O50" s="4">
        <v>82639</v>
      </c>
      <c r="P50" s="4"/>
      <c r="Q50" s="4">
        <f t="shared" si="20"/>
        <v>3371833.84</v>
      </c>
      <c r="R50" s="4"/>
      <c r="S50" s="17">
        <v>44.8</v>
      </c>
      <c r="T50" s="20"/>
      <c r="U50" s="17"/>
      <c r="V50" s="4">
        <f t="shared" si="21"/>
        <v>75264.148214285713</v>
      </c>
      <c r="X50" s="29">
        <f t="shared" si="22"/>
        <v>2.1787448244718496E-2</v>
      </c>
    </row>
    <row r="51" spans="1:24" x14ac:dyDescent="0.25">
      <c r="A51" s="1"/>
      <c r="C51" s="39" t="s">
        <v>83</v>
      </c>
      <c r="E51" s="4">
        <v>4154391.15</v>
      </c>
      <c r="F51" s="4"/>
      <c r="G51" s="21" t="s">
        <v>55</v>
      </c>
      <c r="H51" s="22" t="s">
        <v>11</v>
      </c>
      <c r="I51" s="16">
        <v>100</v>
      </c>
      <c r="J51" s="4"/>
      <c r="K51" s="24">
        <v>0</v>
      </c>
      <c r="L51" s="4"/>
      <c r="M51" s="4">
        <f t="shared" si="19"/>
        <v>4154391.15</v>
      </c>
      <c r="N51" s="4"/>
      <c r="O51" s="4">
        <v>400625</v>
      </c>
      <c r="P51" s="4"/>
      <c r="Q51" s="4">
        <f t="shared" si="20"/>
        <v>3753766.15</v>
      </c>
      <c r="R51" s="4"/>
      <c r="S51" s="17">
        <v>44.6</v>
      </c>
      <c r="T51" s="20"/>
      <c r="U51" s="17"/>
      <c r="V51" s="4">
        <f t="shared" si="21"/>
        <v>84165.160313901346</v>
      </c>
      <c r="X51" s="29">
        <f t="shared" si="22"/>
        <v>2.0259324958821306E-2</v>
      </c>
    </row>
    <row r="52" spans="1:24" x14ac:dyDescent="0.25">
      <c r="A52" s="1"/>
      <c r="C52" s="39" t="s">
        <v>84</v>
      </c>
      <c r="E52" s="4">
        <v>2430619.38</v>
      </c>
      <c r="F52" s="4"/>
      <c r="G52" s="21" t="s">
        <v>55</v>
      </c>
      <c r="H52" s="22" t="s">
        <v>11</v>
      </c>
      <c r="I52" s="16">
        <v>100</v>
      </c>
      <c r="J52" s="4"/>
      <c r="K52" s="24">
        <v>0</v>
      </c>
      <c r="L52" s="4"/>
      <c r="M52" s="4">
        <f t="shared" si="19"/>
        <v>2430619.38</v>
      </c>
      <c r="N52" s="4"/>
      <c r="O52" s="4">
        <v>527975</v>
      </c>
      <c r="P52" s="4"/>
      <c r="Q52" s="4">
        <f t="shared" si="20"/>
        <v>1902644.38</v>
      </c>
      <c r="R52" s="4"/>
      <c r="S52" s="17">
        <v>37.700000000000003</v>
      </c>
      <c r="T52" s="20"/>
      <c r="U52" s="17"/>
      <c r="V52" s="4">
        <f t="shared" si="21"/>
        <v>50468.020689655168</v>
      </c>
      <c r="X52" s="29">
        <f t="shared" si="22"/>
        <v>2.0763440423837636E-2</v>
      </c>
    </row>
    <row r="53" spans="1:24" x14ac:dyDescent="0.25">
      <c r="A53" s="1"/>
      <c r="C53" s="39" t="s">
        <v>85</v>
      </c>
      <c r="E53" s="6">
        <v>14143222.640000001</v>
      </c>
      <c r="F53" s="4"/>
      <c r="G53" s="21" t="s">
        <v>55</v>
      </c>
      <c r="H53" s="22" t="s">
        <v>11</v>
      </c>
      <c r="I53" s="16">
        <v>40</v>
      </c>
      <c r="J53" s="4"/>
      <c r="K53" s="27">
        <v>0</v>
      </c>
      <c r="L53" s="4"/>
      <c r="M53" s="6">
        <f>E53*(1-K53)</f>
        <v>14143222.640000001</v>
      </c>
      <c r="N53" s="4"/>
      <c r="O53" s="6">
        <v>4546979</v>
      </c>
      <c r="P53" s="4"/>
      <c r="Q53" s="6">
        <f t="shared" si="20"/>
        <v>9596243.6400000006</v>
      </c>
      <c r="R53" s="4"/>
      <c r="S53" s="18">
        <v>31.3</v>
      </c>
      <c r="T53" s="20"/>
      <c r="U53" s="17"/>
      <c r="V53" s="6">
        <f t="shared" si="21"/>
        <v>306589.2536741214</v>
      </c>
      <c r="X53" s="30">
        <f t="shared" si="22"/>
        <v>2.1677467821727043E-2</v>
      </c>
    </row>
    <row r="54" spans="1:24" x14ac:dyDescent="0.25">
      <c r="A54" s="1"/>
      <c r="C54" s="16" t="s">
        <v>89</v>
      </c>
      <c r="E54" s="4">
        <f>SUM(E38:E53)</f>
        <v>109142848.61</v>
      </c>
      <c r="F54" s="4"/>
      <c r="G54" s="21"/>
      <c r="H54" s="22"/>
      <c r="I54" s="16"/>
      <c r="J54" s="4"/>
      <c r="K54" s="44">
        <v>0</v>
      </c>
      <c r="L54" s="4"/>
      <c r="M54" s="4">
        <f>SUM(M38:M53)</f>
        <v>109142848.61</v>
      </c>
      <c r="N54" s="4"/>
      <c r="O54" s="4">
        <f>SUM(O38:O53)</f>
        <v>44130247</v>
      </c>
      <c r="P54" s="4"/>
      <c r="Q54" s="4">
        <f>SUM(Q38:Q53)</f>
        <v>65012601.609999999</v>
      </c>
      <c r="R54" s="4"/>
      <c r="S54" s="17">
        <f>Q54/V54</f>
        <v>32.424285947933356</v>
      </c>
      <c r="T54" s="34"/>
      <c r="U54" s="35"/>
      <c r="V54" s="4">
        <f>SUM(V38:V53)</f>
        <v>2005058.8535518311</v>
      </c>
      <c r="X54" s="47">
        <f>V54/E54</f>
        <v>1.8370959518534333E-2</v>
      </c>
    </row>
    <row r="55" spans="1:24" x14ac:dyDescent="0.25">
      <c r="A55" s="1"/>
      <c r="C55" s="39"/>
      <c r="E55" s="4"/>
      <c r="F55" s="4"/>
      <c r="G55" s="21"/>
      <c r="H55" s="22"/>
      <c r="I55" s="16"/>
      <c r="J55" s="4"/>
      <c r="K55" s="24"/>
      <c r="L55" s="4"/>
      <c r="M55" s="4"/>
      <c r="N55" s="4"/>
      <c r="O55" s="4"/>
      <c r="P55" s="4"/>
      <c r="Q55" s="4"/>
      <c r="R55" s="4"/>
      <c r="S55" s="17"/>
      <c r="T55" s="20"/>
      <c r="U55" s="17"/>
      <c r="V55" s="4"/>
      <c r="X55" s="29"/>
    </row>
    <row r="56" spans="1:24" x14ac:dyDescent="0.25">
      <c r="A56" s="1">
        <v>390.41</v>
      </c>
      <c r="C56" t="s">
        <v>86</v>
      </c>
      <c r="E56" s="4">
        <v>349719.62</v>
      </c>
      <c r="F56" s="4"/>
      <c r="G56" s="21" t="s">
        <v>52</v>
      </c>
      <c r="H56" s="22" t="s">
        <v>11</v>
      </c>
      <c r="I56" s="16">
        <v>20</v>
      </c>
      <c r="J56" s="4"/>
      <c r="K56" s="24">
        <v>0</v>
      </c>
      <c r="L56" s="4"/>
      <c r="M56" s="4">
        <f t="shared" si="19"/>
        <v>349719.62</v>
      </c>
      <c r="N56" s="4"/>
      <c r="O56" s="4">
        <v>288795</v>
      </c>
      <c r="P56" s="4"/>
      <c r="Q56" s="4">
        <f t="shared" si="20"/>
        <v>60924.619999999995</v>
      </c>
      <c r="R56" s="4"/>
      <c r="S56" s="17">
        <v>11.7</v>
      </c>
      <c r="T56" s="20"/>
      <c r="U56" s="17"/>
      <c r="V56" s="4">
        <f t="shared" si="21"/>
        <v>5207.2324786324789</v>
      </c>
      <c r="X56" s="29">
        <f t="shared" si="22"/>
        <v>1.4889735035833788E-2</v>
      </c>
    </row>
    <row r="57" spans="1:24" x14ac:dyDescent="0.25">
      <c r="A57" s="1"/>
      <c r="E57" s="4"/>
      <c r="F57" s="4"/>
      <c r="G57" s="21"/>
      <c r="H57" s="22"/>
      <c r="I57" s="16"/>
      <c r="J57" s="4"/>
      <c r="K57" s="24"/>
      <c r="L57" s="4"/>
      <c r="M57" s="4"/>
      <c r="N57" s="4"/>
      <c r="O57" s="4"/>
      <c r="P57" s="4"/>
      <c r="Q57" s="4"/>
      <c r="R57" s="4"/>
      <c r="S57" s="17"/>
      <c r="T57" s="20"/>
      <c r="U57" s="17"/>
      <c r="V57" s="4"/>
      <c r="X57" s="29"/>
    </row>
    <row r="58" spans="1:24" x14ac:dyDescent="0.25">
      <c r="A58" s="1">
        <v>391.01</v>
      </c>
      <c r="C58" t="s">
        <v>87</v>
      </c>
      <c r="E58" s="4"/>
      <c r="F58" s="4"/>
      <c r="G58" s="21"/>
      <c r="H58" s="22"/>
      <c r="I58" s="16"/>
      <c r="J58" s="4"/>
      <c r="K58" s="24"/>
      <c r="L58" s="4"/>
      <c r="M58" s="4"/>
      <c r="N58" s="4"/>
      <c r="O58" s="4"/>
      <c r="P58" s="4"/>
      <c r="Q58" s="4"/>
      <c r="R58" s="4"/>
      <c r="S58" s="17"/>
      <c r="T58" s="20"/>
      <c r="U58" s="17"/>
      <c r="V58" s="4"/>
      <c r="X58" s="29"/>
    </row>
    <row r="59" spans="1:24" x14ac:dyDescent="0.25">
      <c r="A59" s="1"/>
      <c r="C59" s="39" t="s">
        <v>49</v>
      </c>
      <c r="E59" s="4">
        <v>70090.11</v>
      </c>
      <c r="F59" s="4"/>
      <c r="G59" s="21"/>
      <c r="H59" s="22"/>
      <c r="I59" s="16"/>
      <c r="J59" s="4"/>
      <c r="K59" s="24"/>
      <c r="L59" s="4"/>
      <c r="M59" s="4">
        <f t="shared" si="15"/>
        <v>70090.11</v>
      </c>
      <c r="N59" s="4"/>
      <c r="O59" s="4">
        <v>70090</v>
      </c>
      <c r="P59" s="4"/>
      <c r="Q59" s="4">
        <f t="shared" si="16"/>
        <v>0.11000000000058208</v>
      </c>
      <c r="R59" s="4"/>
      <c r="S59" s="17"/>
      <c r="T59" s="20"/>
      <c r="U59" s="17"/>
      <c r="V59" s="4"/>
      <c r="X59" s="29"/>
    </row>
    <row r="60" spans="1:24" x14ac:dyDescent="0.25">
      <c r="A60" s="1"/>
      <c r="C60" s="39" t="s">
        <v>50</v>
      </c>
      <c r="E60" s="6">
        <v>12905498.369999999</v>
      </c>
      <c r="F60" s="4"/>
      <c r="G60" s="21" t="s">
        <v>31</v>
      </c>
      <c r="H60" s="22" t="s">
        <v>11</v>
      </c>
      <c r="I60" s="16">
        <v>20</v>
      </c>
      <c r="J60" s="4"/>
      <c r="K60" s="27">
        <v>0</v>
      </c>
      <c r="L60" s="4"/>
      <c r="M60" s="6">
        <f t="shared" ref="M60" si="27">E60*(1-K60)</f>
        <v>12905498.369999999</v>
      </c>
      <c r="N60" s="4"/>
      <c r="O60" s="6">
        <v>3925825</v>
      </c>
      <c r="P60" s="4"/>
      <c r="Q60" s="6">
        <f t="shared" ref="Q60" si="28">M60-O60</f>
        <v>8979673.3699999992</v>
      </c>
      <c r="R60" s="4"/>
      <c r="S60" s="18">
        <v>13.9</v>
      </c>
      <c r="T60" s="20"/>
      <c r="U60" s="17"/>
      <c r="V60" s="6">
        <f t="shared" ref="V60" si="29">Q60/S60</f>
        <v>646019.66690647474</v>
      </c>
      <c r="X60" s="30">
        <f t="shared" ref="X60" si="30">V60/E60</f>
        <v>5.0057707837785327E-2</v>
      </c>
    </row>
    <row r="61" spans="1:24" x14ac:dyDescent="0.25">
      <c r="A61" s="1"/>
      <c r="C61" t="s">
        <v>89</v>
      </c>
      <c r="E61" s="4">
        <f>SUM(E59:E60)</f>
        <v>12975588.479999999</v>
      </c>
      <c r="F61" s="4"/>
      <c r="G61" s="21"/>
      <c r="H61" s="22"/>
      <c r="I61" s="16"/>
      <c r="J61" s="4"/>
      <c r="K61" s="44">
        <v>0</v>
      </c>
      <c r="L61" s="4"/>
      <c r="M61" s="4">
        <f>SUM(M59:M60)</f>
        <v>12975588.479999999</v>
      </c>
      <c r="N61" s="4"/>
      <c r="O61" s="4">
        <f>SUM(O59:O60)</f>
        <v>3995915</v>
      </c>
      <c r="P61" s="4"/>
      <c r="Q61" s="4">
        <f>SUM(Q59:Q60)</f>
        <v>8979673.4799999986</v>
      </c>
      <c r="R61" s="4"/>
      <c r="S61" s="17">
        <f>Q61/V61</f>
        <v>13.900000170273454</v>
      </c>
      <c r="T61" s="20"/>
      <c r="U61" s="17"/>
      <c r="V61" s="4">
        <f>SUM(V59:V60)</f>
        <v>646019.66690647474</v>
      </c>
      <c r="X61" s="25">
        <f>V61/E61</f>
        <v>4.9787311604573545E-2</v>
      </c>
    </row>
    <row r="62" spans="1:24" x14ac:dyDescent="0.25">
      <c r="A62" s="1"/>
      <c r="C62" s="16"/>
      <c r="E62" s="4"/>
      <c r="F62" s="4"/>
      <c r="G62" s="21"/>
      <c r="H62" s="22"/>
      <c r="I62" s="16"/>
      <c r="J62" s="4"/>
      <c r="K62" s="44"/>
      <c r="L62" s="4"/>
      <c r="M62" s="4"/>
      <c r="N62" s="4"/>
      <c r="O62" s="4"/>
      <c r="P62" s="4"/>
      <c r="Q62" s="4"/>
      <c r="R62" s="4"/>
      <c r="S62" s="17"/>
      <c r="T62" s="20"/>
      <c r="U62" s="17"/>
      <c r="V62" s="4"/>
      <c r="X62" s="25"/>
    </row>
    <row r="63" spans="1:24" x14ac:dyDescent="0.25">
      <c r="A63" s="1">
        <v>391.03</v>
      </c>
      <c r="C63" t="s">
        <v>88</v>
      </c>
      <c r="E63" s="4"/>
      <c r="F63" s="4"/>
      <c r="G63" s="21"/>
      <c r="H63" s="22"/>
      <c r="I63" s="16"/>
      <c r="J63" s="4"/>
      <c r="K63" s="24"/>
      <c r="L63" s="4"/>
      <c r="M63" s="4"/>
      <c r="N63" s="4"/>
      <c r="O63" s="4"/>
      <c r="P63" s="4"/>
      <c r="Q63" s="4"/>
      <c r="R63" s="4"/>
      <c r="S63" s="17"/>
      <c r="T63" s="20"/>
      <c r="U63" s="17"/>
      <c r="V63" s="4"/>
      <c r="X63" s="29"/>
    </row>
    <row r="64" spans="1:24" x14ac:dyDescent="0.25">
      <c r="A64" s="1"/>
      <c r="C64" s="39" t="s">
        <v>49</v>
      </c>
      <c r="E64" s="4">
        <v>756385.91</v>
      </c>
      <c r="F64" s="4"/>
      <c r="G64" s="21"/>
      <c r="H64" s="22"/>
      <c r="I64" s="16"/>
      <c r="J64" s="4"/>
      <c r="K64" s="24"/>
      <c r="L64" s="4"/>
      <c r="M64" s="4">
        <f t="shared" ref="M64:M65" si="31">E64*(1-K64)</f>
        <v>756385.91</v>
      </c>
      <c r="N64" s="4"/>
      <c r="O64" s="4">
        <v>756386</v>
      </c>
      <c r="P64" s="4"/>
      <c r="Q64" s="4">
        <f t="shared" ref="Q64:Q65" si="32">M64-O64</f>
        <v>-8.999999996740371E-2</v>
      </c>
      <c r="R64" s="4"/>
      <c r="S64" s="17"/>
      <c r="T64" s="20"/>
      <c r="U64" s="17"/>
      <c r="V64" s="4"/>
      <c r="X64" s="29"/>
    </row>
    <row r="65" spans="1:24" x14ac:dyDescent="0.25">
      <c r="A65" s="1"/>
      <c r="C65" s="39" t="s">
        <v>50</v>
      </c>
      <c r="E65" s="6">
        <v>3010275.2</v>
      </c>
      <c r="F65" s="4"/>
      <c r="G65" s="21" t="s">
        <v>31</v>
      </c>
      <c r="H65" s="22" t="s">
        <v>11</v>
      </c>
      <c r="I65" s="16">
        <v>5</v>
      </c>
      <c r="J65" s="4"/>
      <c r="K65" s="27">
        <v>0</v>
      </c>
      <c r="L65" s="4"/>
      <c r="M65" s="6">
        <f t="shared" si="31"/>
        <v>3010275.2</v>
      </c>
      <c r="N65" s="4"/>
      <c r="O65" s="6">
        <v>734022</v>
      </c>
      <c r="P65" s="4"/>
      <c r="Q65" s="6">
        <f t="shared" si="32"/>
        <v>2276253.2000000002</v>
      </c>
      <c r="R65" s="4"/>
      <c r="S65" s="18">
        <v>3.8</v>
      </c>
      <c r="T65" s="20"/>
      <c r="U65" s="17"/>
      <c r="V65" s="6">
        <f t="shared" ref="V65" si="33">Q65/S65</f>
        <v>599014.00000000012</v>
      </c>
      <c r="X65" s="30">
        <f t="shared" ref="X65" si="34">V65/E65</f>
        <v>0.19898978007060619</v>
      </c>
    </row>
    <row r="66" spans="1:24" x14ac:dyDescent="0.25">
      <c r="A66" s="1"/>
      <c r="C66" s="16" t="s">
        <v>89</v>
      </c>
      <c r="E66" s="4">
        <f>SUM(E64:E65)</f>
        <v>3766661.1100000003</v>
      </c>
      <c r="F66" s="4"/>
      <c r="G66" s="21"/>
      <c r="H66" s="22"/>
      <c r="I66" s="16"/>
      <c r="J66" s="4"/>
      <c r="K66" s="44">
        <v>0</v>
      </c>
      <c r="L66" s="4"/>
      <c r="M66" s="4">
        <f>SUM(M64:M65)</f>
        <v>3766661.1100000003</v>
      </c>
      <c r="N66" s="4"/>
      <c r="O66" s="4">
        <f>SUM(O64:O65)</f>
        <v>1490408</v>
      </c>
      <c r="P66" s="4"/>
      <c r="Q66" s="4">
        <f>SUM(Q64:Q65)</f>
        <v>2276253.1100000003</v>
      </c>
      <c r="R66" s="4"/>
      <c r="S66" s="17">
        <f>Q66/V66</f>
        <v>3.7999998497530942</v>
      </c>
      <c r="T66" s="20"/>
      <c r="U66" s="17"/>
      <c r="V66" s="4">
        <f>SUM(V64:V65)</f>
        <v>599014.00000000012</v>
      </c>
      <c r="X66" s="25">
        <f>V66/E66</f>
        <v>0.15903050009189706</v>
      </c>
    </row>
    <row r="67" spans="1:24" x14ac:dyDescent="0.25">
      <c r="A67" s="1"/>
      <c r="C67" s="16"/>
      <c r="E67" s="4"/>
      <c r="F67" s="4"/>
      <c r="G67" s="21"/>
      <c r="H67" s="22"/>
      <c r="I67" s="16"/>
      <c r="J67" s="4"/>
      <c r="K67" s="44"/>
      <c r="L67" s="4"/>
      <c r="M67" s="4"/>
      <c r="N67" s="4"/>
      <c r="O67" s="4"/>
      <c r="P67" s="4"/>
      <c r="Q67" s="4"/>
      <c r="R67" s="4"/>
      <c r="S67" s="17"/>
      <c r="T67" s="20"/>
      <c r="U67" s="17"/>
      <c r="V67" s="4"/>
      <c r="X67" s="25"/>
    </row>
    <row r="68" spans="1:24" x14ac:dyDescent="0.25">
      <c r="A68" s="1">
        <v>391.04</v>
      </c>
      <c r="C68" t="s">
        <v>90</v>
      </c>
      <c r="E68" s="4"/>
      <c r="F68" s="4"/>
      <c r="G68" s="21"/>
      <c r="H68" s="22"/>
      <c r="I68" s="16"/>
      <c r="J68" s="4"/>
      <c r="K68" s="24"/>
      <c r="L68" s="4"/>
      <c r="M68" s="4"/>
      <c r="N68" s="4"/>
      <c r="O68" s="4"/>
      <c r="P68" s="4"/>
      <c r="Q68" s="4"/>
      <c r="R68" s="4"/>
      <c r="S68" s="17"/>
      <c r="T68" s="20"/>
      <c r="U68" s="17"/>
      <c r="V68" s="4"/>
      <c r="X68" s="29"/>
    </row>
    <row r="69" spans="1:24" x14ac:dyDescent="0.25">
      <c r="A69" s="1"/>
      <c r="C69" s="39" t="s">
        <v>49</v>
      </c>
      <c r="E69" s="4">
        <v>2619903.62</v>
      </c>
      <c r="F69" s="4"/>
      <c r="G69" s="21"/>
      <c r="H69" s="22"/>
      <c r="I69" s="16"/>
      <c r="J69" s="4"/>
      <c r="K69" s="24"/>
      <c r="L69" s="4"/>
      <c r="M69" s="4">
        <f t="shared" ref="M69:M70" si="35">E69*(1-K69)</f>
        <v>2619903.62</v>
      </c>
      <c r="N69" s="4"/>
      <c r="O69" s="4">
        <v>2619904</v>
      </c>
      <c r="P69" s="4"/>
      <c r="Q69" s="4">
        <f t="shared" ref="Q69:Q70" si="36">M69-O69</f>
        <v>-0.37999999988824129</v>
      </c>
      <c r="R69" s="4"/>
      <c r="S69" s="17"/>
      <c r="T69" s="20"/>
      <c r="U69" s="17"/>
      <c r="V69" s="4"/>
      <c r="X69" s="29"/>
    </row>
    <row r="70" spans="1:24" x14ac:dyDescent="0.25">
      <c r="A70" s="1"/>
      <c r="C70" s="39" t="s">
        <v>50</v>
      </c>
      <c r="E70" s="6">
        <v>28833738.899999999</v>
      </c>
      <c r="F70" s="4"/>
      <c r="G70" s="21" t="s">
        <v>31</v>
      </c>
      <c r="H70" s="22" t="s">
        <v>11</v>
      </c>
      <c r="I70" s="16">
        <v>5</v>
      </c>
      <c r="J70" s="4"/>
      <c r="K70" s="27">
        <v>0</v>
      </c>
      <c r="L70" s="4"/>
      <c r="M70" s="6">
        <f t="shared" si="35"/>
        <v>28833738.899999999</v>
      </c>
      <c r="N70" s="4"/>
      <c r="O70" s="6">
        <v>21470146</v>
      </c>
      <c r="P70" s="4"/>
      <c r="Q70" s="6">
        <f t="shared" si="36"/>
        <v>7363592.8999999985</v>
      </c>
      <c r="R70" s="4"/>
      <c r="S70" s="18">
        <v>1.3</v>
      </c>
      <c r="T70" s="20"/>
      <c r="U70" s="17"/>
      <c r="V70" s="6">
        <f t="shared" ref="V70" si="37">Q70/S70</f>
        <v>5664302.2307692291</v>
      </c>
      <c r="X70" s="30">
        <f t="shared" ref="X70" si="38">V70/E70</f>
        <v>0.19644702514696175</v>
      </c>
    </row>
    <row r="71" spans="1:24" x14ac:dyDescent="0.25">
      <c r="A71" s="1"/>
      <c r="C71" s="16" t="s">
        <v>89</v>
      </c>
      <c r="E71" s="4">
        <f>SUM(E69:E70)</f>
        <v>31453642.52</v>
      </c>
      <c r="F71" s="4"/>
      <c r="G71" s="21"/>
      <c r="H71" s="22"/>
      <c r="I71" s="16"/>
      <c r="J71" s="4"/>
      <c r="K71" s="44">
        <v>0</v>
      </c>
      <c r="L71" s="4"/>
      <c r="M71" s="4">
        <f>SUM(M69:M70)</f>
        <v>31453642.52</v>
      </c>
      <c r="N71" s="4"/>
      <c r="O71" s="4">
        <f>SUM(O69:O70)</f>
        <v>24090050</v>
      </c>
      <c r="P71" s="4"/>
      <c r="Q71" s="4">
        <f>SUM(Q69:Q70)</f>
        <v>7363592.5199999986</v>
      </c>
      <c r="R71" s="4"/>
      <c r="S71" s="17">
        <f>Q71/V71</f>
        <v>1.2999999329131844</v>
      </c>
      <c r="T71" s="20"/>
      <c r="U71" s="17"/>
      <c r="V71" s="4">
        <f>SUM(V69:V70)</f>
        <v>5664302.2307692291</v>
      </c>
      <c r="X71" s="25">
        <f>V71/E71</f>
        <v>0.18008414215197957</v>
      </c>
    </row>
    <row r="72" spans="1:24" x14ac:dyDescent="0.25">
      <c r="A72" s="1"/>
      <c r="C72" s="16"/>
      <c r="E72" s="4"/>
      <c r="F72" s="4"/>
      <c r="G72" s="21"/>
      <c r="H72" s="22"/>
      <c r="I72" s="16"/>
      <c r="J72" s="4"/>
      <c r="K72" s="44"/>
      <c r="L72" s="4"/>
      <c r="M72" s="4"/>
      <c r="N72" s="4"/>
      <c r="O72" s="4"/>
      <c r="P72" s="4"/>
      <c r="Q72" s="4"/>
      <c r="R72" s="4"/>
      <c r="S72" s="17"/>
      <c r="T72" s="20"/>
      <c r="U72" s="17"/>
      <c r="V72" s="4"/>
      <c r="X72" s="25"/>
    </row>
    <row r="73" spans="1:24" x14ac:dyDescent="0.25">
      <c r="A73" s="1">
        <v>392</v>
      </c>
      <c r="C73" t="s">
        <v>91</v>
      </c>
      <c r="E73" s="4">
        <v>65031663.32</v>
      </c>
      <c r="F73" s="4"/>
      <c r="G73" s="21" t="s">
        <v>103</v>
      </c>
      <c r="H73" s="22" t="s">
        <v>11</v>
      </c>
      <c r="I73" s="16">
        <v>12</v>
      </c>
      <c r="J73" s="4"/>
      <c r="K73" s="24">
        <v>0.1</v>
      </c>
      <c r="L73" s="4"/>
      <c r="M73" s="4">
        <f t="shared" ref="M73" si="39">E73*(1-K73)</f>
        <v>58528496.987999998</v>
      </c>
      <c r="N73" s="4"/>
      <c r="O73" s="4">
        <v>33487800</v>
      </c>
      <c r="P73" s="4"/>
      <c r="Q73" s="4">
        <f t="shared" ref="Q73" si="40">M73-O73</f>
        <v>25040696.987999998</v>
      </c>
      <c r="R73" s="4"/>
      <c r="S73" s="17">
        <v>8.6</v>
      </c>
      <c r="T73" s="20"/>
      <c r="U73" s="17"/>
      <c r="V73" s="4">
        <f t="shared" ref="V73" si="41">Q73/S73</f>
        <v>2911708.9520930233</v>
      </c>
      <c r="X73" s="29">
        <f t="shared" ref="X73" si="42">V73/E73</f>
        <v>4.4773711811205499E-2</v>
      </c>
    </row>
    <row r="74" spans="1:24" x14ac:dyDescent="0.25">
      <c r="A74" s="1"/>
      <c r="C74" s="16"/>
      <c r="E74" s="4"/>
      <c r="F74" s="4"/>
      <c r="G74" s="21"/>
      <c r="H74" s="22"/>
      <c r="I74" s="16"/>
      <c r="J74" s="4"/>
      <c r="K74" s="44"/>
      <c r="L74" s="4"/>
      <c r="M74" s="4"/>
      <c r="N74" s="4"/>
      <c r="O74" s="4"/>
      <c r="P74" s="4"/>
      <c r="Q74" s="4"/>
      <c r="R74" s="4"/>
      <c r="S74" s="17"/>
      <c r="T74" s="20"/>
      <c r="U74" s="17"/>
      <c r="V74" s="4"/>
      <c r="X74" s="25"/>
    </row>
    <row r="75" spans="1:24" x14ac:dyDescent="0.25">
      <c r="A75" s="1">
        <v>393</v>
      </c>
      <c r="C75" t="s">
        <v>92</v>
      </c>
      <c r="E75" s="4"/>
      <c r="F75" s="4"/>
      <c r="G75" s="21"/>
      <c r="H75" s="22"/>
      <c r="I75" s="16"/>
      <c r="J75" s="4"/>
      <c r="K75" s="24"/>
      <c r="L75" s="4"/>
      <c r="M75" s="4"/>
      <c r="N75" s="4"/>
      <c r="O75" s="4"/>
      <c r="P75" s="4"/>
      <c r="Q75" s="4"/>
      <c r="R75" s="4"/>
      <c r="S75" s="17"/>
      <c r="T75" s="20"/>
      <c r="U75" s="17"/>
      <c r="V75" s="4"/>
      <c r="X75" s="29"/>
    </row>
    <row r="76" spans="1:24" x14ac:dyDescent="0.25">
      <c r="A76" s="1"/>
      <c r="C76" s="39" t="s">
        <v>49</v>
      </c>
      <c r="E76" s="4">
        <v>7521.07</v>
      </c>
      <c r="F76" s="4"/>
      <c r="G76" s="21"/>
      <c r="H76" s="22"/>
      <c r="I76" s="16"/>
      <c r="J76" s="4"/>
      <c r="K76" s="24"/>
      <c r="L76" s="4"/>
      <c r="M76" s="4">
        <f t="shared" si="15"/>
        <v>7521.07</v>
      </c>
      <c r="N76" s="4"/>
      <c r="O76" s="4">
        <v>7521</v>
      </c>
      <c r="P76" s="4"/>
      <c r="Q76" s="4">
        <f t="shared" si="16"/>
        <v>6.9999999999708962E-2</v>
      </c>
      <c r="R76" s="4"/>
      <c r="S76" s="17"/>
      <c r="T76" s="20"/>
      <c r="U76" s="17"/>
      <c r="V76" s="4"/>
      <c r="X76" s="29"/>
    </row>
    <row r="77" spans="1:24" x14ac:dyDescent="0.25">
      <c r="A77" s="1"/>
      <c r="C77" s="39" t="s">
        <v>50</v>
      </c>
      <c r="E77" s="6">
        <v>49876.84</v>
      </c>
      <c r="F77" s="4"/>
      <c r="G77" s="21" t="s">
        <v>31</v>
      </c>
      <c r="H77" s="22" t="s">
        <v>11</v>
      </c>
      <c r="I77" s="16">
        <v>20</v>
      </c>
      <c r="J77" s="4"/>
      <c r="K77" s="27">
        <v>0</v>
      </c>
      <c r="L77" s="4"/>
      <c r="M77" s="6">
        <f t="shared" si="15"/>
        <v>49876.84</v>
      </c>
      <c r="N77" s="4"/>
      <c r="O77" s="6">
        <v>26575</v>
      </c>
      <c r="P77" s="4"/>
      <c r="Q77" s="6">
        <f t="shared" si="16"/>
        <v>23301.839999999997</v>
      </c>
      <c r="R77" s="4"/>
      <c r="S77" s="18">
        <v>9.3000000000000007</v>
      </c>
      <c r="T77" s="20"/>
      <c r="U77" s="17"/>
      <c r="V77" s="6">
        <f t="shared" ref="V77" si="43">Q77/S77</f>
        <v>2505.5741935483866</v>
      </c>
      <c r="X77" s="30">
        <f t="shared" ref="X77" si="44">V77/E77</f>
        <v>5.0235223272933623E-2</v>
      </c>
    </row>
    <row r="78" spans="1:24" x14ac:dyDescent="0.25">
      <c r="A78" s="1"/>
      <c r="C78" s="16" t="s">
        <v>89</v>
      </c>
      <c r="E78" s="4">
        <f>SUM(E76:E77)</f>
        <v>57397.909999999996</v>
      </c>
      <c r="F78" s="4"/>
      <c r="G78" s="21"/>
      <c r="H78" s="22"/>
      <c r="I78" s="16"/>
      <c r="J78" s="4"/>
      <c r="K78" s="44">
        <v>0</v>
      </c>
      <c r="L78" s="4"/>
      <c r="M78" s="4">
        <f>SUM(M76:M77)</f>
        <v>57397.909999999996</v>
      </c>
      <c r="N78" s="4"/>
      <c r="O78" s="4">
        <f>SUM(O76:O77)</f>
        <v>34096</v>
      </c>
      <c r="P78" s="4"/>
      <c r="Q78" s="4">
        <f>SUM(Q76:Q77)</f>
        <v>23301.909999999996</v>
      </c>
      <c r="R78" s="4"/>
      <c r="S78" s="17">
        <f>Q78/V78</f>
        <v>9.3000279377079238</v>
      </c>
      <c r="T78" s="20"/>
      <c r="U78" s="17"/>
      <c r="V78" s="4">
        <f>SUM(V76:V77)</f>
        <v>2505.5741935483866</v>
      </c>
      <c r="X78" s="25">
        <f>V78/E78</f>
        <v>4.3652707799785508E-2</v>
      </c>
    </row>
    <row r="79" spans="1:24" x14ac:dyDescent="0.25">
      <c r="A79" s="1"/>
      <c r="C79" s="16"/>
      <c r="E79" s="4"/>
      <c r="F79" s="4"/>
      <c r="G79" s="21"/>
      <c r="H79" s="22"/>
      <c r="I79" s="16"/>
      <c r="J79" s="4"/>
      <c r="K79" s="44"/>
      <c r="L79" s="4"/>
      <c r="M79" s="4"/>
      <c r="N79" s="4"/>
      <c r="O79" s="4"/>
      <c r="P79" s="4"/>
      <c r="Q79" s="4"/>
      <c r="R79" s="4"/>
      <c r="S79" s="17"/>
      <c r="T79" s="20"/>
      <c r="U79" s="17"/>
      <c r="V79" s="4"/>
      <c r="X79" s="25"/>
    </row>
    <row r="80" spans="1:24" x14ac:dyDescent="0.25">
      <c r="A80" s="1">
        <v>394.1</v>
      </c>
      <c r="C80" t="s">
        <v>93</v>
      </c>
      <c r="E80" s="4"/>
      <c r="F80" s="4"/>
      <c r="G80" s="21"/>
      <c r="H80" s="22"/>
      <c r="I80" s="16"/>
      <c r="J80" s="4"/>
      <c r="K80" s="24"/>
      <c r="L80" s="4"/>
      <c r="M80" s="4"/>
      <c r="N80" s="4"/>
      <c r="O80" s="4"/>
      <c r="P80" s="4"/>
      <c r="Q80" s="4"/>
      <c r="R80" s="4"/>
      <c r="S80" s="17"/>
      <c r="T80" s="20"/>
      <c r="U80" s="17"/>
      <c r="V80" s="4"/>
      <c r="X80" s="29"/>
    </row>
    <row r="81" spans="1:24" x14ac:dyDescent="0.25">
      <c r="A81" s="1"/>
      <c r="C81" s="39" t="s">
        <v>49</v>
      </c>
      <c r="E81" s="4">
        <v>71199.95</v>
      </c>
      <c r="F81" s="4"/>
      <c r="G81" s="21"/>
      <c r="H81" s="22"/>
      <c r="I81" s="16"/>
      <c r="J81" s="4"/>
      <c r="K81" s="24"/>
      <c r="L81" s="4"/>
      <c r="M81" s="4">
        <f t="shared" ref="M81:M82" si="45">E81*(1-K81)</f>
        <v>71199.95</v>
      </c>
      <c r="N81" s="4"/>
      <c r="O81" s="4">
        <v>71200</v>
      </c>
      <c r="P81" s="4"/>
      <c r="Q81" s="4">
        <f t="shared" ref="Q81:Q82" si="46">M81-O81</f>
        <v>-5.0000000002910383E-2</v>
      </c>
      <c r="R81" s="4"/>
      <c r="S81" s="17"/>
      <c r="T81" s="20"/>
      <c r="U81" s="17"/>
      <c r="V81" s="4"/>
      <c r="X81" s="29"/>
    </row>
    <row r="82" spans="1:24" x14ac:dyDescent="0.25">
      <c r="A82" s="1"/>
      <c r="C82" s="39" t="s">
        <v>50</v>
      </c>
      <c r="E82" s="6">
        <v>18678225.030000001</v>
      </c>
      <c r="F82" s="4"/>
      <c r="G82" s="21" t="s">
        <v>31</v>
      </c>
      <c r="H82" s="22" t="s">
        <v>11</v>
      </c>
      <c r="I82" s="16">
        <v>25</v>
      </c>
      <c r="J82" s="4"/>
      <c r="K82" s="27">
        <v>0</v>
      </c>
      <c r="L82" s="4"/>
      <c r="M82" s="6">
        <f t="shared" si="45"/>
        <v>18678225.030000001</v>
      </c>
      <c r="N82" s="4"/>
      <c r="O82" s="6">
        <v>3100283</v>
      </c>
      <c r="P82" s="4"/>
      <c r="Q82" s="6">
        <f t="shared" si="46"/>
        <v>15577942.030000001</v>
      </c>
      <c r="R82" s="4"/>
      <c r="S82" s="18">
        <v>20.8</v>
      </c>
      <c r="T82" s="20"/>
      <c r="U82" s="17"/>
      <c r="V82" s="6">
        <f t="shared" ref="V82" si="47">Q82/S82</f>
        <v>748939.52067307697</v>
      </c>
      <c r="X82" s="30">
        <f t="shared" ref="X82" si="48">V82/E82</f>
        <v>4.0096932094466631E-2</v>
      </c>
    </row>
    <row r="83" spans="1:24" x14ac:dyDescent="0.25">
      <c r="A83" s="1"/>
      <c r="C83" s="16" t="s">
        <v>89</v>
      </c>
      <c r="E83" s="4">
        <f>SUM(E81:E82)</f>
        <v>18749424.98</v>
      </c>
      <c r="F83" s="4"/>
      <c r="G83" s="21"/>
      <c r="H83" s="22"/>
      <c r="I83" s="16"/>
      <c r="J83" s="4"/>
      <c r="K83" s="44">
        <v>0</v>
      </c>
      <c r="L83" s="4"/>
      <c r="M83" s="4">
        <f>SUM(M81:M82)</f>
        <v>18749424.98</v>
      </c>
      <c r="N83" s="4"/>
      <c r="O83" s="4">
        <f>SUM(O81:O82)</f>
        <v>3171483</v>
      </c>
      <c r="P83" s="4"/>
      <c r="Q83" s="4">
        <f>SUM(Q81:Q82)</f>
        <v>15577941.98</v>
      </c>
      <c r="R83" s="4"/>
      <c r="S83" s="17">
        <f>Q83/V83</f>
        <v>20.799999933238933</v>
      </c>
      <c r="T83" s="20"/>
      <c r="U83" s="17"/>
      <c r="V83" s="4">
        <f>SUM(V81:V82)</f>
        <v>748939.52067307697</v>
      </c>
      <c r="X83" s="25">
        <f>V83/E83</f>
        <v>3.9944666114932609E-2</v>
      </c>
    </row>
    <row r="84" spans="1:24" x14ac:dyDescent="0.25">
      <c r="A84" s="1"/>
      <c r="C84" s="16"/>
      <c r="E84" s="4"/>
      <c r="F84" s="4"/>
      <c r="G84" s="21"/>
      <c r="H84" s="22"/>
      <c r="I84" s="16"/>
      <c r="J84" s="4"/>
      <c r="K84" s="44"/>
      <c r="L84" s="4"/>
      <c r="M84" s="4"/>
      <c r="N84" s="4"/>
      <c r="O84" s="4"/>
      <c r="P84" s="4"/>
      <c r="Q84" s="4"/>
      <c r="R84" s="4"/>
      <c r="S84" s="17"/>
      <c r="T84" s="20"/>
      <c r="U84" s="17"/>
      <c r="V84" s="4"/>
      <c r="X84" s="25"/>
    </row>
    <row r="85" spans="1:24" x14ac:dyDescent="0.25">
      <c r="A85" s="1">
        <v>394.2</v>
      </c>
      <c r="C85" t="s">
        <v>94</v>
      </c>
      <c r="E85" s="4"/>
      <c r="F85" s="4"/>
      <c r="G85" s="21"/>
      <c r="H85" s="22"/>
      <c r="I85" s="16"/>
      <c r="J85" s="4"/>
      <c r="K85" s="24"/>
      <c r="L85" s="4"/>
      <c r="M85" s="4"/>
      <c r="N85" s="4"/>
      <c r="O85" s="4"/>
      <c r="P85" s="4"/>
      <c r="Q85" s="4"/>
      <c r="R85" s="4"/>
      <c r="S85" s="17"/>
      <c r="T85" s="20"/>
      <c r="U85" s="17"/>
      <c r="V85" s="4"/>
      <c r="X85" s="29"/>
    </row>
    <row r="86" spans="1:24" x14ac:dyDescent="0.25">
      <c r="A86" s="1"/>
      <c r="C86" s="39" t="s">
        <v>49</v>
      </c>
      <c r="E86" s="4">
        <v>116032</v>
      </c>
      <c r="F86" s="4"/>
      <c r="G86" s="21"/>
      <c r="H86" s="22"/>
      <c r="I86" s="16"/>
      <c r="J86" s="4"/>
      <c r="K86" s="24"/>
      <c r="L86" s="4"/>
      <c r="M86" s="4">
        <f t="shared" ref="M86:M87" si="49">E86*(1-K86)</f>
        <v>116032</v>
      </c>
      <c r="N86" s="4"/>
      <c r="O86" s="4">
        <v>116032</v>
      </c>
      <c r="P86" s="4"/>
      <c r="Q86" s="4">
        <f t="shared" ref="Q86:Q87" si="50">M86-O86</f>
        <v>0</v>
      </c>
      <c r="R86" s="4"/>
      <c r="S86" s="17"/>
      <c r="T86" s="20"/>
      <c r="U86" s="17"/>
      <c r="V86" s="4"/>
      <c r="X86" s="29"/>
    </row>
    <row r="87" spans="1:24" x14ac:dyDescent="0.25">
      <c r="A87" s="1"/>
      <c r="C87" s="39" t="s">
        <v>50</v>
      </c>
      <c r="E87" s="6">
        <v>2314180.12</v>
      </c>
      <c r="F87" s="4"/>
      <c r="G87" s="21" t="s">
        <v>31</v>
      </c>
      <c r="H87" s="22" t="s">
        <v>11</v>
      </c>
      <c r="I87" s="16">
        <v>20</v>
      </c>
      <c r="J87" s="4"/>
      <c r="K87" s="27">
        <v>0</v>
      </c>
      <c r="L87" s="4"/>
      <c r="M87" s="6">
        <f t="shared" si="49"/>
        <v>2314180.12</v>
      </c>
      <c r="N87" s="4"/>
      <c r="O87" s="6">
        <v>562203</v>
      </c>
      <c r="P87" s="4"/>
      <c r="Q87" s="6">
        <f t="shared" si="50"/>
        <v>1751977.12</v>
      </c>
      <c r="R87" s="4"/>
      <c r="S87" s="18">
        <v>15.1</v>
      </c>
      <c r="T87" s="20"/>
      <c r="U87" s="17"/>
      <c r="V87" s="6">
        <f t="shared" ref="V87" si="51">Q87/S87</f>
        <v>116024.97483443709</v>
      </c>
      <c r="X87" s="30">
        <f t="shared" ref="X87" si="52">V87/E87</f>
        <v>5.0136535973024039E-2</v>
      </c>
    </row>
    <row r="88" spans="1:24" x14ac:dyDescent="0.25">
      <c r="A88" s="1"/>
      <c r="C88" s="16" t="s">
        <v>89</v>
      </c>
      <c r="E88" s="4">
        <f>SUM(E86:E87)</f>
        <v>2430212.12</v>
      </c>
      <c r="F88" s="4"/>
      <c r="G88" s="21"/>
      <c r="H88" s="22"/>
      <c r="I88" s="16"/>
      <c r="J88" s="4"/>
      <c r="K88" s="44">
        <v>0</v>
      </c>
      <c r="L88" s="4"/>
      <c r="M88" s="4">
        <f>SUM(M86:M87)</f>
        <v>2430212.12</v>
      </c>
      <c r="N88" s="4"/>
      <c r="O88" s="4">
        <f>SUM(O86:O87)</f>
        <v>678235</v>
      </c>
      <c r="P88" s="4"/>
      <c r="Q88" s="4">
        <f>SUM(Q86:Q87)</f>
        <v>1751977.12</v>
      </c>
      <c r="R88" s="4"/>
      <c r="S88" s="17">
        <f>Q88/V88</f>
        <v>15.100000000000001</v>
      </c>
      <c r="T88" s="20"/>
      <c r="U88" s="17"/>
      <c r="V88" s="4">
        <f>SUM(V86:V87)</f>
        <v>116024.97483443709</v>
      </c>
      <c r="X88" s="25">
        <f>V88/E88</f>
        <v>4.7742735656522477E-2</v>
      </c>
    </row>
    <row r="89" spans="1:24" x14ac:dyDescent="0.25">
      <c r="A89" s="1"/>
      <c r="C89" s="16"/>
      <c r="E89" s="4"/>
      <c r="F89" s="4"/>
      <c r="G89" s="21"/>
      <c r="H89" s="22"/>
      <c r="I89" s="16"/>
      <c r="J89" s="4"/>
      <c r="K89" s="44"/>
      <c r="L89" s="4"/>
      <c r="M89" s="4"/>
      <c r="N89" s="4"/>
      <c r="O89" s="4"/>
      <c r="P89" s="4"/>
      <c r="Q89" s="4"/>
      <c r="R89" s="4"/>
      <c r="S89" s="17"/>
      <c r="T89" s="20"/>
      <c r="U89" s="17"/>
      <c r="V89" s="4"/>
      <c r="X89" s="25"/>
    </row>
    <row r="90" spans="1:24" x14ac:dyDescent="0.25">
      <c r="A90" s="1">
        <v>394.4</v>
      </c>
      <c r="C90" t="s">
        <v>100</v>
      </c>
      <c r="E90" s="4">
        <v>17056267.899999999</v>
      </c>
      <c r="F90" s="4"/>
      <c r="G90" s="21" t="s">
        <v>31</v>
      </c>
      <c r="H90" s="22" t="s">
        <v>11</v>
      </c>
      <c r="I90" s="16">
        <v>20</v>
      </c>
      <c r="J90" s="4"/>
      <c r="K90" s="24">
        <v>0</v>
      </c>
      <c r="L90" s="4"/>
      <c r="M90" s="4">
        <f t="shared" ref="M90" si="53">E90*(1-K90)</f>
        <v>17056267.899999999</v>
      </c>
      <c r="N90" s="4"/>
      <c r="O90" s="4">
        <v>9190024</v>
      </c>
      <c r="P90" s="4"/>
      <c r="Q90" s="4">
        <f t="shared" ref="Q90" si="54">M90-O90</f>
        <v>7866243.8999999985</v>
      </c>
      <c r="R90" s="4"/>
      <c r="S90" s="17">
        <v>9.1999999999999993</v>
      </c>
      <c r="T90" s="20"/>
      <c r="U90" s="17"/>
      <c r="V90" s="4">
        <f t="shared" ref="V90" si="55">Q90/S90</f>
        <v>855026.51086956507</v>
      </c>
      <c r="X90" s="29">
        <f t="shared" ref="X90" si="56">V90/E90</f>
        <v>5.012975381733803E-2</v>
      </c>
    </row>
    <row r="91" spans="1:24" x14ac:dyDescent="0.25">
      <c r="A91" s="1">
        <v>396</v>
      </c>
      <c r="C91" t="s">
        <v>95</v>
      </c>
      <c r="E91" s="4">
        <v>18185102.460000001</v>
      </c>
      <c r="F91" s="4"/>
      <c r="G91" s="21" t="s">
        <v>54</v>
      </c>
      <c r="H91" s="22" t="s">
        <v>11</v>
      </c>
      <c r="I91" s="16">
        <v>15</v>
      </c>
      <c r="J91" s="4"/>
      <c r="K91" s="24">
        <v>0.15</v>
      </c>
      <c r="L91" s="4"/>
      <c r="M91" s="4">
        <f t="shared" ref="M91" si="57">E91*(1-K91)</f>
        <v>15457337.091</v>
      </c>
      <c r="N91" s="4"/>
      <c r="O91" s="4">
        <v>12702362</v>
      </c>
      <c r="P91" s="4"/>
      <c r="Q91" s="4">
        <f t="shared" ref="Q91" si="58">M91-O91</f>
        <v>2754975.091</v>
      </c>
      <c r="R91" s="4"/>
      <c r="S91" s="17">
        <v>11.9</v>
      </c>
      <c r="T91" s="20"/>
      <c r="U91" s="17"/>
      <c r="V91" s="4">
        <f t="shared" ref="V91" si="59">Q91/S91</f>
        <v>231510.51184873949</v>
      </c>
      <c r="X91" s="29">
        <f t="shared" ref="X91" si="60">V91/E91</f>
        <v>1.2730778523682812E-2</v>
      </c>
    </row>
    <row r="92" spans="1:24" x14ac:dyDescent="0.25">
      <c r="A92" s="1"/>
      <c r="E92" s="4"/>
      <c r="F92" s="4"/>
      <c r="G92" s="21"/>
      <c r="H92" s="22"/>
      <c r="I92" s="16"/>
      <c r="J92" s="4"/>
      <c r="K92" s="24"/>
      <c r="L92" s="4"/>
      <c r="M92" s="4"/>
      <c r="N92" s="4"/>
      <c r="O92" s="4"/>
      <c r="P92" s="4"/>
      <c r="Q92" s="4"/>
      <c r="R92" s="4"/>
      <c r="S92" s="17"/>
      <c r="T92" s="20"/>
      <c r="U92" s="17"/>
      <c r="V92" s="4"/>
      <c r="X92" s="29"/>
    </row>
    <row r="93" spans="1:24" x14ac:dyDescent="0.25">
      <c r="A93" s="1">
        <v>397.1</v>
      </c>
      <c r="C93" t="s">
        <v>96</v>
      </c>
      <c r="E93" s="4"/>
      <c r="F93" s="4"/>
      <c r="G93" s="21"/>
      <c r="H93" s="22"/>
      <c r="I93" s="16"/>
      <c r="J93" s="4"/>
      <c r="K93" s="24"/>
      <c r="L93" s="4"/>
      <c r="M93" s="4"/>
      <c r="N93" s="4"/>
      <c r="O93" s="4"/>
      <c r="P93" s="4"/>
      <c r="Q93" s="4"/>
      <c r="R93" s="4"/>
      <c r="S93" s="17"/>
      <c r="T93" s="20"/>
      <c r="U93" s="17"/>
      <c r="V93" s="4"/>
      <c r="X93" s="29"/>
    </row>
    <row r="94" spans="1:24" x14ac:dyDescent="0.25">
      <c r="A94" s="1"/>
      <c r="C94" s="39" t="s">
        <v>49</v>
      </c>
      <c r="E94" s="4">
        <v>1394014.19</v>
      </c>
      <c r="F94" s="4"/>
      <c r="G94" s="21"/>
      <c r="H94" s="22"/>
      <c r="I94" s="16"/>
      <c r="J94" s="4"/>
      <c r="K94" s="24"/>
      <c r="L94" s="4"/>
      <c r="M94" s="4">
        <f t="shared" ref="M94:M95" si="61">E94*(1-K94)</f>
        <v>1394014.19</v>
      </c>
      <c r="N94" s="4"/>
      <c r="O94" s="4">
        <v>1394014</v>
      </c>
      <c r="P94" s="4"/>
      <c r="Q94" s="4">
        <f t="shared" ref="Q94:Q95" si="62">M94-O94</f>
        <v>0.18999999994412065</v>
      </c>
      <c r="R94" s="4"/>
      <c r="S94" s="17"/>
      <c r="T94" s="20"/>
      <c r="U94" s="17"/>
      <c r="V94" s="4"/>
      <c r="X94" s="29"/>
    </row>
    <row r="95" spans="1:24" x14ac:dyDescent="0.25">
      <c r="A95" s="1"/>
      <c r="C95" s="39" t="s">
        <v>50</v>
      </c>
      <c r="E95" s="6">
        <v>325367.08</v>
      </c>
      <c r="F95" s="4"/>
      <c r="G95" s="21" t="s">
        <v>31</v>
      </c>
      <c r="H95" s="22" t="s">
        <v>11</v>
      </c>
      <c r="I95" s="16">
        <v>5</v>
      </c>
      <c r="J95" s="4"/>
      <c r="K95" s="27">
        <v>0</v>
      </c>
      <c r="L95" s="4"/>
      <c r="M95" s="6">
        <f t="shared" si="61"/>
        <v>325367.08</v>
      </c>
      <c r="N95" s="4"/>
      <c r="O95" s="6">
        <v>238565</v>
      </c>
      <c r="P95" s="4"/>
      <c r="Q95" s="6">
        <f t="shared" si="62"/>
        <v>86802.080000000016</v>
      </c>
      <c r="R95" s="4"/>
      <c r="S95" s="18">
        <v>1.3</v>
      </c>
      <c r="T95" s="20"/>
      <c r="U95" s="17"/>
      <c r="V95" s="6">
        <f t="shared" ref="V95" si="63">Q95/S95</f>
        <v>66770.830769230786</v>
      </c>
      <c r="X95" s="30">
        <f t="shared" ref="X95" si="64">V95/E95</f>
        <v>0.20521692228123012</v>
      </c>
    </row>
    <row r="96" spans="1:24" x14ac:dyDescent="0.25">
      <c r="A96" s="1"/>
      <c r="C96" s="16" t="s">
        <v>89</v>
      </c>
      <c r="E96" s="4">
        <f>SUM(E94:E95)</f>
        <v>1719381.27</v>
      </c>
      <c r="F96" s="4"/>
      <c r="G96" s="21"/>
      <c r="H96" s="22"/>
      <c r="I96" s="16"/>
      <c r="J96" s="4"/>
      <c r="K96" s="44">
        <v>0</v>
      </c>
      <c r="L96" s="4"/>
      <c r="M96" s="4">
        <f>SUM(M94:M95)</f>
        <v>1719381.27</v>
      </c>
      <c r="N96" s="4"/>
      <c r="O96" s="4">
        <f>SUM(O94:O95)</f>
        <v>1632579</v>
      </c>
      <c r="P96" s="4"/>
      <c r="Q96" s="4">
        <f>SUM(Q94:Q95)</f>
        <v>86802.26999999996</v>
      </c>
      <c r="R96" s="4"/>
      <c r="S96" s="17">
        <f>Q96/V96</f>
        <v>1.3000028455539305</v>
      </c>
      <c r="T96" s="20"/>
      <c r="U96" s="17"/>
      <c r="V96" s="4">
        <f>SUM(V94:V95)</f>
        <v>66770.830769230786</v>
      </c>
      <c r="X96" s="25">
        <f>V96/E96</f>
        <v>3.8834220154806497E-2</v>
      </c>
    </row>
    <row r="97" spans="1:24" x14ac:dyDescent="0.25">
      <c r="A97" s="1"/>
      <c r="C97" s="16"/>
      <c r="E97" s="4"/>
      <c r="F97" s="4"/>
      <c r="G97" s="21"/>
      <c r="H97" s="22"/>
      <c r="I97" s="16"/>
      <c r="J97" s="4"/>
      <c r="K97" s="44"/>
      <c r="L97" s="4"/>
      <c r="M97" s="4"/>
      <c r="N97" s="4"/>
      <c r="O97" s="4"/>
      <c r="P97" s="4"/>
      <c r="Q97" s="4"/>
      <c r="R97" s="4"/>
      <c r="S97" s="17"/>
      <c r="T97" s="20"/>
      <c r="U97" s="17"/>
      <c r="V97" s="4"/>
      <c r="X97" s="25"/>
    </row>
    <row r="98" spans="1:24" x14ac:dyDescent="0.25">
      <c r="A98" s="1">
        <v>397.3</v>
      </c>
      <c r="C98" t="s">
        <v>97</v>
      </c>
      <c r="E98" s="4"/>
      <c r="F98" s="4"/>
      <c r="G98" s="21"/>
      <c r="H98" s="22"/>
      <c r="I98" s="16"/>
      <c r="J98" s="4"/>
      <c r="K98" s="24"/>
      <c r="L98" s="4"/>
      <c r="M98" s="4"/>
      <c r="N98" s="4"/>
      <c r="O98" s="4"/>
      <c r="P98" s="4"/>
      <c r="Q98" s="4"/>
      <c r="R98" s="4"/>
      <c r="S98" s="17"/>
      <c r="T98" s="20"/>
      <c r="U98" s="17"/>
      <c r="V98" s="4"/>
      <c r="X98" s="29"/>
    </row>
    <row r="99" spans="1:24" x14ac:dyDescent="0.25">
      <c r="A99" s="1"/>
      <c r="C99" s="39" t="s">
        <v>49</v>
      </c>
      <c r="E99" s="4">
        <v>7129303.3899999997</v>
      </c>
      <c r="F99" s="4"/>
      <c r="G99" s="21"/>
      <c r="H99" s="22"/>
      <c r="I99" s="16"/>
      <c r="J99" s="4"/>
      <c r="K99" s="24"/>
      <c r="L99" s="4"/>
      <c r="M99" s="4">
        <f t="shared" ref="M99:M100" si="65">E99*(1-K99)</f>
        <v>7129303.3899999997</v>
      </c>
      <c r="N99" s="4"/>
      <c r="O99" s="4">
        <v>7129303</v>
      </c>
      <c r="P99" s="4"/>
      <c r="Q99" s="4">
        <f t="shared" ref="Q99:Q100" si="66">M99-O99</f>
        <v>0.38999999966472387</v>
      </c>
      <c r="R99" s="4"/>
      <c r="S99" s="17"/>
      <c r="T99" s="20"/>
      <c r="U99" s="17"/>
      <c r="V99" s="4"/>
      <c r="X99" s="29"/>
    </row>
    <row r="100" spans="1:24" x14ac:dyDescent="0.25">
      <c r="A100" s="1"/>
      <c r="C100" s="39" t="s">
        <v>50</v>
      </c>
      <c r="E100" s="6">
        <v>6272440.8600000003</v>
      </c>
      <c r="F100" s="4"/>
      <c r="G100" s="21" t="s">
        <v>31</v>
      </c>
      <c r="H100" s="22" t="s">
        <v>11</v>
      </c>
      <c r="I100" s="16">
        <v>10</v>
      </c>
      <c r="J100" s="4"/>
      <c r="K100" s="27">
        <v>0</v>
      </c>
      <c r="L100" s="4"/>
      <c r="M100" s="6">
        <f t="shared" si="65"/>
        <v>6272440.8600000003</v>
      </c>
      <c r="N100" s="4"/>
      <c r="O100" s="6">
        <v>3830337</v>
      </c>
      <c r="P100" s="4"/>
      <c r="Q100" s="6">
        <f t="shared" si="66"/>
        <v>2442103.8600000003</v>
      </c>
      <c r="R100" s="4"/>
      <c r="S100" s="18">
        <v>3.9</v>
      </c>
      <c r="T100" s="20"/>
      <c r="U100" s="17"/>
      <c r="V100" s="6">
        <f t="shared" ref="V100" si="67">Q100/S100</f>
        <v>626180.47692307702</v>
      </c>
      <c r="X100" s="30">
        <f t="shared" ref="X100" si="68">V100/E100</f>
        <v>9.983043139016172E-2</v>
      </c>
    </row>
    <row r="101" spans="1:24" x14ac:dyDescent="0.25">
      <c r="A101" s="1"/>
      <c r="C101" s="16" t="s">
        <v>89</v>
      </c>
      <c r="E101" s="4">
        <f>SUM(E99:E100)</f>
        <v>13401744.25</v>
      </c>
      <c r="F101" s="4"/>
      <c r="G101" s="21"/>
      <c r="H101" s="22"/>
      <c r="I101" s="16"/>
      <c r="J101" s="4"/>
      <c r="K101" s="44">
        <v>0</v>
      </c>
      <c r="L101" s="4"/>
      <c r="M101" s="4">
        <f>SUM(M99:M100)</f>
        <v>13401744.25</v>
      </c>
      <c r="N101" s="4"/>
      <c r="O101" s="4">
        <f>SUM(O99:O100)</f>
        <v>10959640</v>
      </c>
      <c r="P101" s="4"/>
      <c r="Q101" s="4">
        <f>SUM(Q99:Q100)</f>
        <v>2442104.25</v>
      </c>
      <c r="R101" s="4"/>
      <c r="S101" s="17">
        <f>Q101/V101</f>
        <v>3.900000622823633</v>
      </c>
      <c r="T101" s="20"/>
      <c r="U101" s="17"/>
      <c r="V101" s="4">
        <f>SUM(V99:V100)</f>
        <v>626180.47692307702</v>
      </c>
      <c r="X101" s="25">
        <f>V101/E101</f>
        <v>4.6723804397556461E-2</v>
      </c>
    </row>
    <row r="102" spans="1:24" x14ac:dyDescent="0.25">
      <c r="A102" s="1"/>
      <c r="C102" s="16"/>
      <c r="E102" s="4"/>
      <c r="F102" s="4"/>
      <c r="G102" s="21"/>
      <c r="H102" s="22"/>
      <c r="I102" s="16"/>
      <c r="J102" s="4"/>
      <c r="K102" s="44"/>
      <c r="L102" s="4"/>
      <c r="M102" s="4"/>
      <c r="N102" s="4"/>
      <c r="O102" s="4"/>
      <c r="P102" s="4"/>
      <c r="Q102" s="4"/>
      <c r="R102" s="4"/>
      <c r="S102" s="17"/>
      <c r="T102" s="20"/>
      <c r="U102" s="17"/>
      <c r="V102" s="4"/>
      <c r="X102" s="25"/>
    </row>
    <row r="103" spans="1:24" x14ac:dyDescent="0.25">
      <c r="A103" s="1">
        <v>397.5</v>
      </c>
      <c r="C103" t="s">
        <v>98</v>
      </c>
      <c r="E103" s="4"/>
      <c r="F103" s="4"/>
      <c r="G103" s="21"/>
      <c r="H103" s="22"/>
      <c r="I103" s="16"/>
      <c r="J103" s="4"/>
      <c r="K103" s="24"/>
      <c r="L103" s="4"/>
      <c r="M103" s="4"/>
      <c r="N103" s="4"/>
      <c r="O103" s="4"/>
      <c r="P103" s="4"/>
      <c r="Q103" s="4"/>
      <c r="R103" s="4"/>
      <c r="S103" s="17"/>
      <c r="T103" s="20"/>
      <c r="U103" s="17"/>
      <c r="V103" s="4"/>
      <c r="X103" s="29"/>
    </row>
    <row r="104" spans="1:24" x14ac:dyDescent="0.25">
      <c r="A104" s="1"/>
      <c r="C104" s="39" t="s">
        <v>49</v>
      </c>
      <c r="E104" s="4">
        <v>1180136.6399999999</v>
      </c>
      <c r="F104" s="4"/>
      <c r="G104" s="21"/>
      <c r="H104" s="22"/>
      <c r="I104" s="16"/>
      <c r="J104" s="4"/>
      <c r="K104" s="24"/>
      <c r="L104" s="4"/>
      <c r="M104" s="4">
        <f t="shared" ref="M104:M105" si="69">E104*(1-K104)</f>
        <v>1180136.6399999999</v>
      </c>
      <c r="N104" s="4"/>
      <c r="O104" s="4">
        <v>1180137</v>
      </c>
      <c r="P104" s="4"/>
      <c r="Q104" s="4">
        <f t="shared" ref="Q104:Q105" si="70">M104-O104</f>
        <v>-0.36000000010244548</v>
      </c>
      <c r="R104" s="4"/>
      <c r="S104" s="17"/>
      <c r="T104" s="20"/>
      <c r="U104" s="17"/>
      <c r="V104" s="4"/>
      <c r="X104" s="29"/>
    </row>
    <row r="105" spans="1:24" x14ac:dyDescent="0.25">
      <c r="A105" s="1"/>
      <c r="C105" s="39" t="s">
        <v>50</v>
      </c>
      <c r="E105" s="6">
        <v>515953.26</v>
      </c>
      <c r="F105" s="4"/>
      <c r="G105" s="21" t="s">
        <v>31</v>
      </c>
      <c r="H105" s="22" t="s">
        <v>11</v>
      </c>
      <c r="I105" s="16">
        <v>10</v>
      </c>
      <c r="J105" s="4"/>
      <c r="K105" s="27">
        <v>0</v>
      </c>
      <c r="L105" s="4"/>
      <c r="M105" s="6">
        <f t="shared" si="69"/>
        <v>515953.26</v>
      </c>
      <c r="N105" s="4"/>
      <c r="O105" s="6">
        <v>300319</v>
      </c>
      <c r="P105" s="4"/>
      <c r="Q105" s="6">
        <f t="shared" si="70"/>
        <v>215634.26</v>
      </c>
      <c r="R105" s="4"/>
      <c r="S105" s="18">
        <v>4.2</v>
      </c>
      <c r="T105" s="20"/>
      <c r="U105" s="17"/>
      <c r="V105" s="6">
        <f t="shared" ref="V105" si="71">Q105/S105</f>
        <v>51341.490476190476</v>
      </c>
      <c r="X105" s="30">
        <f t="shared" ref="X105" si="72">V105/E105</f>
        <v>9.9508026126611693E-2</v>
      </c>
    </row>
    <row r="106" spans="1:24" x14ac:dyDescent="0.25">
      <c r="A106" s="1"/>
      <c r="C106" s="16" t="s">
        <v>89</v>
      </c>
      <c r="E106" s="4">
        <f>SUM(E104:E105)</f>
        <v>1696089.9</v>
      </c>
      <c r="F106" s="4"/>
      <c r="G106" s="21"/>
      <c r="H106" s="22"/>
      <c r="I106" s="16"/>
      <c r="J106" s="4"/>
      <c r="K106" s="44">
        <v>0</v>
      </c>
      <c r="L106" s="4"/>
      <c r="M106" s="4">
        <f>SUM(M104:M105)</f>
        <v>1696089.9</v>
      </c>
      <c r="N106" s="4"/>
      <c r="O106" s="4">
        <f>SUM(O104:O105)</f>
        <v>1480456</v>
      </c>
      <c r="P106" s="4"/>
      <c r="Q106" s="4">
        <f>SUM(Q104:Q105)</f>
        <v>215633.89999999991</v>
      </c>
      <c r="R106" s="4"/>
      <c r="S106" s="17">
        <f>Q106/V106</f>
        <v>4.1999929881272093</v>
      </c>
      <c r="T106" s="20"/>
      <c r="U106" s="17"/>
      <c r="V106" s="4">
        <f>SUM(V104:V105)</f>
        <v>51341.490476190476</v>
      </c>
      <c r="X106" s="25">
        <f>V106/E106</f>
        <v>3.0270500682888613E-2</v>
      </c>
    </row>
    <row r="107" spans="1:24" x14ac:dyDescent="0.25">
      <c r="A107" s="1"/>
      <c r="C107" s="16"/>
      <c r="E107" s="4"/>
      <c r="F107" s="4"/>
      <c r="G107" s="21"/>
      <c r="H107" s="22"/>
      <c r="I107" s="16"/>
      <c r="J107" s="4"/>
      <c r="K107" s="24"/>
      <c r="L107" s="4"/>
      <c r="M107" s="4"/>
      <c r="N107" s="4"/>
      <c r="O107" s="4"/>
      <c r="P107" s="4"/>
      <c r="Q107" s="4"/>
      <c r="R107" s="4"/>
      <c r="S107" s="17"/>
      <c r="T107" s="20"/>
      <c r="U107" s="17"/>
      <c r="V107" s="4"/>
      <c r="X107" s="29"/>
    </row>
    <row r="108" spans="1:24" x14ac:dyDescent="0.25">
      <c r="A108" s="1">
        <v>398</v>
      </c>
      <c r="C108" t="s">
        <v>99</v>
      </c>
      <c r="E108" s="4"/>
      <c r="F108" s="4"/>
      <c r="G108" s="21"/>
      <c r="H108" s="22"/>
      <c r="I108" s="16"/>
      <c r="J108" s="4"/>
      <c r="K108" s="24"/>
      <c r="L108" s="4"/>
      <c r="M108" s="4"/>
      <c r="N108" s="4"/>
      <c r="O108" s="4"/>
      <c r="P108" s="4"/>
      <c r="Q108" s="4"/>
      <c r="R108" s="4"/>
      <c r="S108" s="17"/>
      <c r="T108" s="20"/>
      <c r="U108" s="17"/>
      <c r="V108" s="4"/>
      <c r="X108" s="29"/>
    </row>
    <row r="109" spans="1:24" x14ac:dyDescent="0.25">
      <c r="A109" s="1"/>
      <c r="C109" s="39" t="s">
        <v>49</v>
      </c>
      <c r="E109" s="4">
        <v>122640.2</v>
      </c>
      <c r="F109" s="4"/>
      <c r="G109" s="21"/>
      <c r="H109" s="22"/>
      <c r="I109" s="16"/>
      <c r="J109" s="4"/>
      <c r="K109" s="24"/>
      <c r="L109" s="4"/>
      <c r="M109" s="4">
        <f t="shared" ref="M109:M110" si="73">E109*(1-K109)</f>
        <v>122640.2</v>
      </c>
      <c r="N109" s="4"/>
      <c r="O109" s="4">
        <v>122640</v>
      </c>
      <c r="P109" s="4"/>
      <c r="Q109" s="4">
        <f t="shared" ref="Q109:Q110" si="74">M109-O109</f>
        <v>0.19999999999708962</v>
      </c>
      <c r="R109" s="4"/>
      <c r="S109" s="17"/>
      <c r="T109" s="20"/>
      <c r="U109" s="17"/>
      <c r="V109" s="4"/>
      <c r="X109" s="29"/>
    </row>
    <row r="110" spans="1:24" x14ac:dyDescent="0.25">
      <c r="A110" s="1"/>
      <c r="C110" s="39" t="s">
        <v>50</v>
      </c>
      <c r="E110" s="6">
        <v>8631340.8100000005</v>
      </c>
      <c r="F110" s="4"/>
      <c r="G110" s="21" t="s">
        <v>31</v>
      </c>
      <c r="H110" s="22" t="s">
        <v>11</v>
      </c>
      <c r="I110" s="16">
        <v>15</v>
      </c>
      <c r="J110" s="4"/>
      <c r="K110" s="27">
        <v>0</v>
      </c>
      <c r="L110" s="4"/>
      <c r="M110" s="6">
        <f t="shared" si="73"/>
        <v>8631340.8100000005</v>
      </c>
      <c r="N110" s="4"/>
      <c r="O110" s="6">
        <v>1668981</v>
      </c>
      <c r="P110" s="4"/>
      <c r="Q110" s="6">
        <f t="shared" si="74"/>
        <v>6962359.8100000005</v>
      </c>
      <c r="R110" s="4"/>
      <c r="S110" s="18">
        <v>12.1</v>
      </c>
      <c r="T110" s="20"/>
      <c r="U110" s="17"/>
      <c r="V110" s="6">
        <f t="shared" ref="V110" si="75">Q110/S110</f>
        <v>575401.63719008269</v>
      </c>
      <c r="X110" s="30">
        <f t="shared" ref="X110" si="76">V110/E110</f>
        <v>6.6664224001378836E-2</v>
      </c>
    </row>
    <row r="111" spans="1:24" x14ac:dyDescent="0.25">
      <c r="A111" s="1"/>
      <c r="C111" s="16" t="s">
        <v>89</v>
      </c>
      <c r="E111" s="4">
        <f>SUM(E109:E110)</f>
        <v>8753981.0099999998</v>
      </c>
      <c r="F111" s="4"/>
      <c r="G111" s="21"/>
      <c r="H111" s="22"/>
      <c r="I111" s="16"/>
      <c r="J111" s="4"/>
      <c r="K111" s="44">
        <v>0</v>
      </c>
      <c r="L111" s="4"/>
      <c r="M111" s="4">
        <f>SUM(M109:M110)</f>
        <v>8753981.0099999998</v>
      </c>
      <c r="N111" s="4"/>
      <c r="O111" s="4">
        <f>SUM(O109:O110)</f>
        <v>1791621</v>
      </c>
      <c r="P111" s="4"/>
      <c r="Q111" s="4">
        <f>SUM(Q109:Q110)</f>
        <v>6962360.0100000007</v>
      </c>
      <c r="R111" s="4"/>
      <c r="S111" s="17">
        <f>Q111/V111</f>
        <v>12.1000003475833</v>
      </c>
      <c r="T111" s="20"/>
      <c r="U111" s="17"/>
      <c r="V111" s="4">
        <f>SUM(V109:V110)</f>
        <v>575401.63719008269</v>
      </c>
      <c r="X111" s="25">
        <f>V111/E111</f>
        <v>6.5730281632183099E-2</v>
      </c>
    </row>
    <row r="112" spans="1:24" x14ac:dyDescent="0.25">
      <c r="A112" s="1"/>
      <c r="E112" s="4"/>
      <c r="F112" s="4"/>
      <c r="G112" s="21"/>
      <c r="H112" s="22"/>
      <c r="I112" s="16"/>
      <c r="J112" s="4"/>
      <c r="K112" s="24"/>
      <c r="L112" s="4"/>
      <c r="M112" s="4"/>
      <c r="N112" s="4"/>
      <c r="O112" s="4"/>
      <c r="P112" s="4"/>
      <c r="Q112" s="4"/>
      <c r="R112" s="4"/>
      <c r="S112" s="17"/>
      <c r="T112" s="20"/>
      <c r="U112" s="17"/>
      <c r="V112" s="4"/>
      <c r="X112" s="29"/>
    </row>
    <row r="113" spans="1:24" ht="15.75" thickBot="1" x14ac:dyDescent="0.3">
      <c r="A113" s="1"/>
      <c r="C113" s="40" t="s">
        <v>8</v>
      </c>
      <c r="D113" s="2"/>
      <c r="E113" s="11">
        <f>E54+E56+E61+E66+E71+E73+E78+E83+E88+E90+E91+E96+E101+E106+E111</f>
        <v>304769725.45999992</v>
      </c>
      <c r="F113" s="7"/>
      <c r="G113" s="41"/>
      <c r="H113" s="42"/>
      <c r="I113" s="43"/>
      <c r="J113" s="7"/>
      <c r="K113" s="32">
        <f>-M113/E113+1</f>
        <v>3.0288217397798967E-2</v>
      </c>
      <c r="L113" s="7"/>
      <c r="M113" s="11">
        <f>M54+M56+M61+M66+M71+M73+M78+M83+M88+M90+M91+M96+M101+M106+M111</f>
        <v>295538793.75899994</v>
      </c>
      <c r="N113" s="7"/>
      <c r="O113" s="11">
        <f>O54+O56+O61+O66+O71+O73+O78+O83+O88+O90+O91+O96+O101+O106+O111</f>
        <v>149123711</v>
      </c>
      <c r="P113" s="7"/>
      <c r="Q113" s="11">
        <f>Q54+Q56+Q61+Q66+Q71+Q73+Q78+Q83+Q88+Q90+Q91+Q96+Q101+Q106+Q111</f>
        <v>146415082.75899997</v>
      </c>
      <c r="R113" s="7"/>
      <c r="S113" s="33">
        <f>Q113/V113</f>
        <v>9.6931454450667989</v>
      </c>
      <c r="T113" s="34"/>
      <c r="U113" s="35"/>
      <c r="V113" s="11">
        <f>V54+V56+V61+V66+V71+V73+V78+V83+V88+V90+V91+V96+V101+V106+V111</f>
        <v>15105012.46357714</v>
      </c>
      <c r="W113" s="2"/>
      <c r="X113" s="31">
        <f>V113/E113</f>
        <v>4.9562050301349983E-2</v>
      </c>
    </row>
    <row r="114" spans="1:24" ht="15.75" thickTop="1" x14ac:dyDescent="0.25">
      <c r="A114" s="1"/>
      <c r="C114" s="2"/>
      <c r="D114" s="2"/>
      <c r="E114" s="7"/>
      <c r="F114" s="7"/>
      <c r="G114" s="41"/>
      <c r="H114" s="42"/>
      <c r="I114" s="43"/>
      <c r="J114" s="7"/>
      <c r="K114" s="38"/>
      <c r="L114" s="7"/>
      <c r="M114" s="7"/>
      <c r="N114" s="7"/>
      <c r="O114" s="7"/>
      <c r="P114" s="7"/>
      <c r="Q114" s="7"/>
      <c r="R114" s="7"/>
      <c r="S114" s="35"/>
      <c r="T114" s="34"/>
      <c r="U114" s="35"/>
      <c r="V114" s="7"/>
      <c r="W114" s="2"/>
      <c r="X114" s="25"/>
    </row>
    <row r="115" spans="1:24" x14ac:dyDescent="0.25">
      <c r="A115" s="1"/>
      <c r="C115" t="s">
        <v>101</v>
      </c>
      <c r="E115" s="4"/>
      <c r="F115" s="4"/>
      <c r="G115" s="21"/>
      <c r="H115" s="22"/>
      <c r="I115" s="16"/>
      <c r="J115" s="4"/>
      <c r="K115" s="24"/>
      <c r="L115" s="4"/>
      <c r="M115" s="4"/>
      <c r="N115" s="4"/>
      <c r="O115" s="4">
        <v>-601394.01262109913</v>
      </c>
      <c r="P115" s="4"/>
      <c r="Q115" s="4"/>
      <c r="R115" s="4"/>
      <c r="S115" s="17"/>
      <c r="T115" s="20"/>
      <c r="U115" s="17"/>
      <c r="V115" s="4">
        <v>120280</v>
      </c>
      <c r="X115" s="29"/>
    </row>
    <row r="116" spans="1:24" x14ac:dyDescent="0.25">
      <c r="A116" s="1"/>
      <c r="C116" s="2"/>
      <c r="D116" s="2"/>
      <c r="E116" s="7"/>
      <c r="F116" s="7"/>
      <c r="G116" s="7"/>
      <c r="H116" s="7"/>
      <c r="I116" s="7"/>
      <c r="J116" s="7"/>
      <c r="K116" s="38"/>
      <c r="L116" s="7"/>
      <c r="M116" s="7"/>
      <c r="N116" s="7"/>
      <c r="O116" s="7"/>
      <c r="P116" s="7"/>
      <c r="Q116" s="7"/>
      <c r="R116" s="7"/>
      <c r="S116" s="35"/>
      <c r="T116" s="34"/>
      <c r="U116" s="35"/>
      <c r="V116" s="7"/>
      <c r="W116" s="2"/>
      <c r="X116" s="25"/>
    </row>
    <row r="117" spans="1:24" ht="15.75" thickBot="1" x14ac:dyDescent="0.3">
      <c r="A117" s="1"/>
      <c r="C117" s="28" t="s">
        <v>43</v>
      </c>
      <c r="D117" s="2"/>
      <c r="E117" s="11">
        <f>E14+E32+E113+E115</f>
        <v>4005408000.6399989</v>
      </c>
      <c r="F117" s="4"/>
      <c r="G117" s="4"/>
      <c r="H117" s="4"/>
      <c r="I117" s="4"/>
      <c r="J117" s="4"/>
      <c r="K117" s="32">
        <f>-M117/E117+1</f>
        <v>-0.43189220957123231</v>
      </c>
      <c r="L117" s="7"/>
      <c r="M117" s="11">
        <f>M14+M32+M113+M115</f>
        <v>5735312512.2706995</v>
      </c>
      <c r="N117" s="7"/>
      <c r="O117" s="11">
        <f>O14+O32+O113+O115</f>
        <v>1098779690.9873788</v>
      </c>
      <c r="P117" s="7"/>
      <c r="Q117" s="11">
        <f>Q14+Q32+Q113+Q115</f>
        <v>4635931427.2706995</v>
      </c>
      <c r="R117" s="7"/>
      <c r="S117" s="33">
        <f>Q117/V117</f>
        <v>41.511705276500138</v>
      </c>
      <c r="T117" s="34"/>
      <c r="U117" s="35"/>
      <c r="V117" s="11">
        <f>V14+V32+V113+V115</f>
        <v>111677691.78336091</v>
      </c>
      <c r="W117" s="2"/>
      <c r="X117" s="31">
        <f>V117/E117</f>
        <v>2.7881726846682445E-2</v>
      </c>
    </row>
    <row r="118" spans="1:24" ht="15.75" thickTop="1" x14ac:dyDescent="0.25">
      <c r="A118" s="19"/>
      <c r="B118" s="10"/>
      <c r="C118" s="10"/>
      <c r="D118" s="10"/>
      <c r="E118" s="6"/>
      <c r="F118" s="6"/>
      <c r="G118" s="6"/>
      <c r="H118" s="6"/>
      <c r="I118" s="6"/>
      <c r="J118" s="6"/>
      <c r="K118" s="36"/>
      <c r="L118" s="6"/>
      <c r="M118" s="6"/>
      <c r="N118" s="6"/>
      <c r="O118" s="6"/>
      <c r="P118" s="6"/>
      <c r="Q118" s="6"/>
      <c r="R118" s="6"/>
      <c r="S118" s="37"/>
      <c r="T118" s="37"/>
      <c r="U118" s="37"/>
      <c r="V118" s="6"/>
      <c r="W118" s="10"/>
      <c r="X118" s="23"/>
    </row>
    <row r="119" spans="1:24" x14ac:dyDescent="0.25"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</row>
    <row r="120" spans="1:24" x14ac:dyDescent="0.25"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</row>
    <row r="121" spans="1:24" x14ac:dyDescent="0.25">
      <c r="A121" s="56" t="s">
        <v>44</v>
      </c>
      <c r="B121" s="56"/>
      <c r="C121" s="56"/>
      <c r="D121" s="56"/>
      <c r="E121" s="56"/>
      <c r="F121" s="56"/>
      <c r="G121" s="56"/>
      <c r="H121" s="56"/>
      <c r="I121" s="56"/>
      <c r="J121" s="56"/>
      <c r="K121" s="56"/>
      <c r="L121" s="56"/>
      <c r="M121" s="56"/>
      <c r="N121" s="56"/>
      <c r="O121" s="56"/>
      <c r="P121" s="56"/>
      <c r="Q121" s="56"/>
      <c r="R121" s="56"/>
      <c r="S121" s="56"/>
      <c r="T121" s="56"/>
      <c r="U121" s="56"/>
      <c r="V121" s="56"/>
      <c r="W121" s="56"/>
      <c r="X121" s="56"/>
    </row>
    <row r="122" spans="1:24" x14ac:dyDescent="0.25">
      <c r="A122" s="56" t="s">
        <v>35</v>
      </c>
      <c r="B122" s="56"/>
      <c r="C122" s="56"/>
      <c r="D122" s="56"/>
      <c r="E122" s="56"/>
      <c r="F122" s="56"/>
      <c r="G122" s="56"/>
      <c r="H122" s="56"/>
      <c r="I122" s="56"/>
      <c r="J122" s="56"/>
      <c r="K122" s="56"/>
      <c r="L122" s="56"/>
      <c r="M122" s="56"/>
      <c r="N122" s="56"/>
      <c r="O122" s="56"/>
      <c r="P122" s="56"/>
      <c r="Q122" s="56"/>
      <c r="R122" s="56"/>
      <c r="S122" s="56"/>
      <c r="T122" s="56"/>
      <c r="U122" s="56"/>
      <c r="V122" s="56"/>
      <c r="W122" s="56"/>
      <c r="X122" s="56"/>
    </row>
    <row r="123" spans="1:24" x14ac:dyDescent="0.25">
      <c r="A123" s="60" t="s">
        <v>53</v>
      </c>
      <c r="B123" s="60"/>
      <c r="C123" s="60"/>
      <c r="D123" s="60"/>
      <c r="E123" s="60"/>
      <c r="F123" s="60"/>
      <c r="G123" s="60"/>
      <c r="H123" s="60"/>
      <c r="I123" s="60"/>
      <c r="J123" s="60"/>
      <c r="K123" s="60"/>
      <c r="L123" s="60"/>
      <c r="M123" s="60"/>
      <c r="N123" s="60"/>
      <c r="O123" s="60"/>
      <c r="P123" s="60"/>
      <c r="Q123" s="60"/>
      <c r="R123" s="60"/>
      <c r="S123" s="60"/>
      <c r="T123" s="60"/>
      <c r="U123" s="60"/>
      <c r="V123" s="60"/>
      <c r="W123" s="60"/>
      <c r="X123" s="60"/>
    </row>
    <row r="124" spans="1:24" x14ac:dyDescent="0.25">
      <c r="A124" s="56" t="s">
        <v>36</v>
      </c>
      <c r="B124" s="56"/>
      <c r="C124" s="56"/>
      <c r="D124" s="56"/>
      <c r="E124" s="56"/>
      <c r="F124" s="56"/>
      <c r="G124" s="56"/>
      <c r="H124" s="56"/>
      <c r="I124" s="56"/>
      <c r="J124" s="56"/>
      <c r="K124" s="56"/>
      <c r="L124" s="56"/>
      <c r="M124" s="56"/>
      <c r="N124" s="56"/>
      <c r="O124" s="56"/>
      <c r="P124" s="56"/>
      <c r="Q124" s="56"/>
      <c r="R124" s="56"/>
      <c r="S124" s="56"/>
      <c r="T124" s="56"/>
      <c r="U124" s="56"/>
      <c r="V124" s="56"/>
      <c r="W124" s="56"/>
      <c r="X124" s="56"/>
    </row>
    <row r="125" spans="1:24" x14ac:dyDescent="0.25">
      <c r="A125" s="56" t="s">
        <v>42</v>
      </c>
      <c r="B125" s="56"/>
      <c r="C125" s="56"/>
      <c r="D125" s="56"/>
      <c r="E125" s="56"/>
      <c r="F125" s="56"/>
      <c r="G125" s="56"/>
      <c r="H125" s="56"/>
      <c r="I125" s="56"/>
      <c r="J125" s="56"/>
      <c r="K125" s="56"/>
      <c r="L125" s="56"/>
      <c r="M125" s="56"/>
      <c r="N125" s="56"/>
      <c r="O125" s="56"/>
      <c r="P125" s="56"/>
      <c r="Q125" s="56"/>
      <c r="R125" s="56"/>
      <c r="S125" s="56"/>
      <c r="T125" s="56"/>
      <c r="U125" s="56"/>
      <c r="V125" s="56"/>
      <c r="W125" s="56"/>
      <c r="X125" s="56"/>
    </row>
    <row r="126" spans="1:24" x14ac:dyDescent="0.25">
      <c r="A126" s="56" t="s">
        <v>37</v>
      </c>
      <c r="B126" s="56"/>
      <c r="C126" s="56"/>
      <c r="D126" s="56"/>
      <c r="E126" s="56"/>
      <c r="F126" s="56"/>
      <c r="G126" s="56"/>
      <c r="H126" s="56"/>
      <c r="I126" s="56"/>
      <c r="J126" s="56"/>
      <c r="K126" s="56"/>
      <c r="L126" s="56"/>
      <c r="M126" s="56"/>
      <c r="N126" s="56"/>
      <c r="O126" s="56"/>
      <c r="P126" s="56"/>
      <c r="Q126" s="56"/>
      <c r="R126" s="56"/>
      <c r="S126" s="56"/>
      <c r="T126" s="56"/>
      <c r="U126" s="56"/>
      <c r="V126" s="56"/>
      <c r="W126" s="56"/>
      <c r="X126" s="56"/>
    </row>
    <row r="127" spans="1:24" x14ac:dyDescent="0.25">
      <c r="A127" s="56" t="s">
        <v>38</v>
      </c>
      <c r="B127" s="56"/>
      <c r="C127" s="56"/>
      <c r="D127" s="56"/>
      <c r="E127" s="56"/>
      <c r="F127" s="56"/>
      <c r="G127" s="56"/>
      <c r="H127" s="56"/>
      <c r="I127" s="56"/>
      <c r="J127" s="56"/>
      <c r="K127" s="56"/>
      <c r="L127" s="56"/>
      <c r="M127" s="56"/>
      <c r="N127" s="56"/>
      <c r="O127" s="56"/>
      <c r="P127" s="56"/>
      <c r="Q127" s="56"/>
      <c r="R127" s="56"/>
      <c r="S127" s="56"/>
      <c r="T127" s="56"/>
      <c r="U127" s="56"/>
      <c r="V127" s="56"/>
      <c r="W127" s="56"/>
      <c r="X127" s="56"/>
    </row>
    <row r="128" spans="1:24" x14ac:dyDescent="0.25">
      <c r="A128" s="60" t="s">
        <v>45</v>
      </c>
      <c r="B128" s="60"/>
      <c r="C128" s="60"/>
      <c r="D128" s="60"/>
      <c r="E128" s="60"/>
      <c r="F128" s="60"/>
      <c r="G128" s="60"/>
      <c r="H128" s="60"/>
      <c r="I128" s="60"/>
      <c r="J128" s="60"/>
      <c r="K128" s="60"/>
      <c r="L128" s="60"/>
      <c r="M128" s="60"/>
      <c r="N128" s="60"/>
      <c r="O128" s="60"/>
      <c r="P128" s="60"/>
      <c r="Q128" s="60"/>
      <c r="R128" s="60"/>
      <c r="S128" s="60"/>
      <c r="T128" s="60"/>
      <c r="U128" s="60"/>
      <c r="V128" s="60"/>
      <c r="W128" s="60"/>
      <c r="X128" s="60"/>
    </row>
    <row r="129" spans="1:24" x14ac:dyDescent="0.25">
      <c r="A129" s="60" t="s">
        <v>46</v>
      </c>
      <c r="B129" s="60"/>
      <c r="C129" s="60"/>
      <c r="D129" s="60"/>
      <c r="E129" s="60"/>
      <c r="F129" s="60"/>
      <c r="G129" s="60"/>
      <c r="H129" s="60"/>
      <c r="I129" s="60"/>
      <c r="J129" s="60"/>
      <c r="K129" s="60"/>
      <c r="L129" s="60"/>
      <c r="M129" s="60"/>
      <c r="N129" s="60"/>
      <c r="O129" s="60"/>
      <c r="P129" s="60"/>
      <c r="Q129" s="60"/>
      <c r="R129" s="60"/>
      <c r="S129" s="60"/>
      <c r="T129" s="60"/>
      <c r="U129" s="60"/>
      <c r="V129" s="60"/>
      <c r="W129" s="60"/>
      <c r="X129" s="60"/>
    </row>
  </sheetData>
  <mergeCells count="12">
    <mergeCell ref="A121:X121"/>
    <mergeCell ref="G4:I4"/>
    <mergeCell ref="G6:I6"/>
    <mergeCell ref="V6:X6"/>
    <mergeCell ref="A129:X129"/>
    <mergeCell ref="A122:X122"/>
    <mergeCell ref="A123:X123"/>
    <mergeCell ref="A124:X124"/>
    <mergeCell ref="A125:X125"/>
    <mergeCell ref="A126:X126"/>
    <mergeCell ref="A127:X127"/>
    <mergeCell ref="A128:X128"/>
  </mergeCells>
  <phoneticPr fontId="21" type="noConversion"/>
  <printOptions horizontalCentered="1"/>
  <pageMargins left="0.7" right="0.7" top="1" bottom="0.75" header="0.3" footer="0.3"/>
  <pageSetup scale="60" fitToHeight="10" orientation="landscape" r:id="rId1"/>
  <headerFooter scaleWithDoc="0">
    <oddHeader>&amp;C&amp;"-,Bold"&amp;14 Depreciation Rate Development&amp;RSettlement Stipulation Exhibit 2
Docket No. 25-057-06
Depreciation Rates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c97ea42-f600-4e25-bbae-0ed0fd80ed36" xsi:nil="true"/>
    <lcf76f155ced4ddcb4097134ff3c332f xmlns="19e94cab-e5ee-4495-8247-1b8776fec48b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F5119296E620144B82D43D403E8E7F7" ma:contentTypeVersion="18" ma:contentTypeDescription="Create a new document." ma:contentTypeScope="" ma:versionID="879b144ce79746abfbfd66d34a36f6e8">
  <xsd:schema xmlns:xsd="http://www.w3.org/2001/XMLSchema" xmlns:xs="http://www.w3.org/2001/XMLSchema" xmlns:p="http://schemas.microsoft.com/office/2006/metadata/properties" xmlns:ns2="19e94cab-e5ee-4495-8247-1b8776fec48b" xmlns:ns3="6c97ea42-f600-4e25-bbae-0ed0fd80ed36" targetNamespace="http://schemas.microsoft.com/office/2006/metadata/properties" ma:root="true" ma:fieldsID="8fb538579a81c0afbba8a6f2cfcf175b" ns2:_="" ns3:_="">
    <xsd:import namespace="19e94cab-e5ee-4495-8247-1b8776fec48b"/>
    <xsd:import namespace="6c97ea42-f600-4e25-bbae-0ed0fd80ed3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e94cab-e5ee-4495-8247-1b8776fec48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ae8fd61c-7a22-40dc-a5d5-b33ec58e383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5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97ea42-f600-4e25-bbae-0ed0fd80ed3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aa3fe1e1-5e87-4bb0-881a-3a8aa80dd713}" ma:internalName="TaxCatchAll" ma:showField="CatchAllData" ma:web="6c97ea42-f600-4e25-bbae-0ed0fd80ed3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50B9F51-48B0-48E7-8E06-141B03E6AE06}">
  <ds:schemaRefs>
    <ds:schemaRef ds:uri="http://schemas.microsoft.com/office/2006/metadata/properties"/>
    <ds:schemaRef ds:uri="http://schemas.microsoft.com/office/infopath/2007/PartnerControls"/>
    <ds:schemaRef ds:uri="6c97ea42-f600-4e25-bbae-0ed0fd80ed36"/>
    <ds:schemaRef ds:uri="19e94cab-e5ee-4495-8247-1b8776fec48b"/>
  </ds:schemaRefs>
</ds:datastoreItem>
</file>

<file path=customXml/itemProps2.xml><?xml version="1.0" encoding="utf-8"?>
<ds:datastoreItem xmlns:ds="http://schemas.openxmlformats.org/officeDocument/2006/customXml" ds:itemID="{79823F24-A753-437B-9E88-196EF58365D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7F2211D-EF4A-40CF-906E-C8DDC607DEB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9e94cab-e5ee-4495-8247-1b8776fec48b"/>
    <ds:schemaRef ds:uri="6c97ea42-f600-4e25-bbae-0ed0fd80ed3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 Depr Rate Development</vt:lpstr>
      <vt:lpstr>'20 Depr Rate Development'!Print_Titles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2017-09-27T16:13:28Z</dcterms:created>
  <dcterms:modified xsi:type="dcterms:W3CDTF">2025-09-26T20:17:21Z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0x0101000F5119296E620144B82D43D403E8E7F7</vt:lpwstr>
  </property>
</Properties>
</file>